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Dashboard 3 Excel\"/>
    </mc:Choice>
  </mc:AlternateContent>
  <xr:revisionPtr revIDLastSave="0" documentId="13_ncr:1_{3CA1AACA-F23D-42FC-9693-A7186E0F8513}" xr6:coauthVersionLast="47" xr6:coauthVersionMax="47" xr10:uidLastSave="{00000000-0000-0000-0000-000000000000}"/>
  <bookViews>
    <workbookView xWindow="-120" yWindow="-120" windowWidth="20730" windowHeight="11160" tabRatio="0" firstSheet="3" activeTab="3" xr2:uid="{23D2CAF9-2782-440E-8280-5351985CC5A7}"/>
  </bookViews>
  <sheets>
    <sheet name="Tabela Dinamica" sheetId="11" state="hidden" r:id="rId1"/>
    <sheet name="Dados" sheetId="8" state="hidden" r:id="rId2"/>
    <sheet name="Imagens Produtos" sheetId="7" state="hidden" r:id="rId3"/>
    <sheet name="Vendedores TOP 3" sheetId="10" r:id="rId4"/>
    <sheet name="Rank Vendas" sheetId="12" r:id="rId5"/>
    <sheet name="Resumo" sheetId="13" r:id="rId6"/>
    <sheet name="Personagens" sheetId="9" state="hidden" r:id="rId7"/>
  </sheets>
  <definedNames>
    <definedName name="_xlnm._FilterDatabase" localSheetId="2" hidden="1">'Imagens Produtos'!$B$1:$B$19</definedName>
    <definedName name="_xlnm._FilterDatabase" localSheetId="6" hidden="1">Personagens!$A$1:$A$9</definedName>
    <definedName name="Bermuda_Masculino">'Imagens Produtos'!$C$2</definedName>
    <definedName name="Bolsa_de_Trabalho">'Imagens Produtos'!$C$3</definedName>
    <definedName name="Boné">'Imagens Produtos'!$C$4</definedName>
    <definedName name="Bota_Masculina">'Imagens Produtos'!$C$5</definedName>
    <definedName name="Bulma">Personagens!$B$2</definedName>
    <definedName name="Calça_Bailarina">'Imagens Produtos'!$C$6</definedName>
    <definedName name="CalçaFemininaJogger">'Imagens Produtos'!$C$7</definedName>
    <definedName name="Camisa_Masculina">'Imagens Produtos'!$C$8</definedName>
    <definedName name="Camisa_Masculina_Festa_Balada">'Imagens Produtos'!$C$9</definedName>
    <definedName name="Camisa_Térmica">'Imagens Produtos'!$C$10</definedName>
    <definedName name="Chinelo">'Imagens Produtos'!$C$11</definedName>
    <definedName name="Colar_Pingente">'Imagens Produtos'!$C$12</definedName>
    <definedName name="Gohan">Personagens!$B$3</definedName>
    <definedName name="Goku">Personagens!$B$4</definedName>
    <definedName name="Jaqueta_Masculina_Preta">'Imagens Produtos'!$C$13</definedName>
    <definedName name="Kit_de_Pinceis_de_Maquiagem">'Imagens Produtos'!$C$14</definedName>
    <definedName name="Kuririn">Personagens!$B$5</definedName>
    <definedName name="Piccolo">Personagens!$B$6</definedName>
    <definedName name="Produto1">INDIRECT(Resumo!$E$8)</definedName>
    <definedName name="Produto2">INDIRECT(Resumo!$E$9)</definedName>
    <definedName name="Produto3">INDIRECT(Resumo!$E$10)</definedName>
    <definedName name="Produto4">INDIRECT(Resumo!$E$11)</definedName>
    <definedName name="Produto5">INDIRECT(Resumo!$E$12)</definedName>
    <definedName name="Produto6">INDIRECT(Resumo!$E$13)</definedName>
    <definedName name="Produto7">INDIRECT(Resumo!$E$14)</definedName>
    <definedName name="Rank1">INDIRECT('Tabela Dinamica'!$A$4)</definedName>
    <definedName name="Rank2">INDIRECT('Tabela Dinamica'!$A$5)</definedName>
    <definedName name="Rank3">INDIRECT('Tabela Dinamica'!$A$6)</definedName>
    <definedName name="Rank4">INDIRECT('Tabela Dinamica'!$A$7)</definedName>
    <definedName name="Rank5">INDIRECT('Tabela Dinamica'!$A$8)</definedName>
    <definedName name="Rank6">INDIRECT('Tabela Dinamica'!$A$9)</definedName>
    <definedName name="Rank7">INDIRECT('Tabela Dinamica'!$A$10)</definedName>
    <definedName name="Rank8">INDIRECT('Tabela Dinamica'!$A$11)</definedName>
    <definedName name="Relógio">'Imagens Produtos'!$C$15</definedName>
    <definedName name="ResumoVendedor">INDIRECT(Resumo!$F$2)</definedName>
    <definedName name="Sapatilha_Sapato">'Imagens Produtos'!$C$16</definedName>
    <definedName name="Sapato_Social">'Imagens Produtos'!$C$17</definedName>
    <definedName name="SegmentaçãodeDados_Vendedor">#N/A</definedName>
    <definedName name="Tênis_Feminino">'Imagens Produtos'!$C$18</definedName>
    <definedName name="Tenshinhan">Personagens!$B$7</definedName>
    <definedName name="Vazio">'Imagens Produtos'!$C$20</definedName>
    <definedName name="Vegeta">Personagens!$B$8</definedName>
    <definedName name="Vestido_Infantil">'Imagens Produtos'!$C$19</definedName>
    <definedName name="Yamcha">Personagens!$B$9</definedName>
  </definedNames>
  <calcPr calcId="181029"/>
  <pivotCaches>
    <pivotCache cacheId="5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12" l="1"/>
  <c r="O17" i="12"/>
  <c r="O13" i="12"/>
  <c r="O9" i="12"/>
  <c r="H21" i="12"/>
  <c r="H17" i="12"/>
  <c r="H13" i="12"/>
  <c r="H9" i="12"/>
  <c r="F76" i="8"/>
  <c r="G11" i="13" a="1"/>
  <c r="G11" i="13" s="1"/>
  <c r="G10" i="13" a="1"/>
  <c r="G10" i="13" s="1"/>
  <c r="G9" i="13" a="1"/>
  <c r="G9" i="13" s="1"/>
  <c r="G12" i="13" a="1"/>
  <c r="G12" i="13" s="1"/>
  <c r="G13" i="13" a="1"/>
  <c r="G13" i="13" s="1"/>
  <c r="G14" i="13" a="1"/>
  <c r="G14" i="13" s="1"/>
  <c r="G8" i="13" a="1"/>
  <c r="G8" i="13" s="1"/>
  <c r="F2" i="13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F14" i="13" a="1"/>
  <c r="F14" i="13" s="1"/>
  <c r="F8" i="13" a="1"/>
  <c r="F8" i="13" s="1"/>
  <c r="D9" i="13" a="1"/>
  <c r="D9" i="13" s="1"/>
  <c r="E9" i="13" s="1"/>
  <c r="D10" i="13" a="1"/>
  <c r="D10" i="13" s="1"/>
  <c r="E10" i="13" s="1"/>
  <c r="D11" i="13" a="1"/>
  <c r="D11" i="13" s="1"/>
  <c r="E11" i="13" s="1"/>
  <c r="D12" i="13" a="1"/>
  <c r="D12" i="13" s="1"/>
  <c r="E12" i="13" s="1"/>
  <c r="D13" i="13" a="1"/>
  <c r="D13" i="13" s="1"/>
  <c r="E13" i="13" s="1"/>
  <c r="D14" i="13" a="1"/>
  <c r="D14" i="13" s="1"/>
  <c r="E14" i="13" s="1"/>
  <c r="D8" i="13" a="1"/>
  <c r="D8" i="13" s="1"/>
  <c r="E8" i="13" s="1"/>
  <c r="M20" i="12"/>
  <c r="M16" i="12"/>
  <c r="M12" i="12"/>
  <c r="M8" i="12"/>
  <c r="F20" i="12"/>
  <c r="F16" i="12"/>
  <c r="F12" i="12"/>
  <c r="F8" i="12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2" i="8"/>
  <c r="H10" i="12" l="1"/>
  <c r="H18" i="12"/>
  <c r="O10" i="12"/>
  <c r="O18" i="12"/>
  <c r="H14" i="12"/>
  <c r="H22" i="12"/>
  <c r="O14" i="12"/>
  <c r="O22" i="12"/>
</calcChain>
</file>

<file path=xl/sharedStrings.xml><?xml version="1.0" encoding="utf-8"?>
<sst xmlns="http://schemas.openxmlformats.org/spreadsheetml/2006/main" count="346" uniqueCount="60">
  <si>
    <t>Vendedor</t>
  </si>
  <si>
    <t>Produto</t>
  </si>
  <si>
    <t>Valor Unitário</t>
  </si>
  <si>
    <t>Unidades Vendidas</t>
  </si>
  <si>
    <t>Total</t>
  </si>
  <si>
    <t>Tênis Feminino</t>
  </si>
  <si>
    <t>Calça Feminina Jogger</t>
  </si>
  <si>
    <t>Camisa Masculina</t>
  </si>
  <si>
    <t>Bermuda Masculino</t>
  </si>
  <si>
    <t>Camisa Masculina Festa Balada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</si>
  <si>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</si>
  <si>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</si>
  <si>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</si>
  <si>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</si>
  <si>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</si>
  <si>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</si>
  <si>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</si>
  <si>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</si>
  <si>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</si>
  <si>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</si>
  <si>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Boné</t>
  </si>
  <si>
    <t>Relógio</t>
  </si>
  <si>
    <t>Chinelo</t>
  </si>
  <si>
    <t>Goku</t>
  </si>
  <si>
    <t>Bulma</t>
  </si>
  <si>
    <t>Yamcha</t>
  </si>
  <si>
    <t>Kuririn</t>
  </si>
  <si>
    <t>Tenshinhan</t>
  </si>
  <si>
    <t>Piccolo</t>
  </si>
  <si>
    <t>Gohan</t>
  </si>
  <si>
    <t>Vegeta</t>
  </si>
  <si>
    <t>Vazio</t>
  </si>
  <si>
    <t>CalçaFemininaJogger</t>
  </si>
  <si>
    <t>Camisa_Masculina_Festa_Balada</t>
  </si>
  <si>
    <t>Bermuda_Masculino</t>
  </si>
  <si>
    <t>Bolsa_de_Trabalho</t>
  </si>
  <si>
    <t>Bota_Masculina</t>
  </si>
  <si>
    <t>Calça_Bailarina</t>
  </si>
  <si>
    <t>Camisa_Masculina</t>
  </si>
  <si>
    <t>Camisa_Térmica</t>
  </si>
  <si>
    <t>Colar_Pingente</t>
  </si>
  <si>
    <t>Jaqueta_Masculina_Preta</t>
  </si>
  <si>
    <t>Kit_de_Pinceis_de_Maquiagem</t>
  </si>
  <si>
    <t>Sapatilha_Sapato</t>
  </si>
  <si>
    <t>Sapato_Social</t>
  </si>
  <si>
    <t>Tênis_Feminino</t>
  </si>
  <si>
    <t>Vestido_Infantil</t>
  </si>
  <si>
    <t>Vendedor Repetido</t>
  </si>
  <si>
    <t>Rótulos de Linha</t>
  </si>
  <si>
    <t>Total Geral</t>
  </si>
  <si>
    <t>Soma de Total</t>
  </si>
  <si>
    <t>01 - Vendedor TOP 3</t>
  </si>
  <si>
    <t>02 - Rank Vendas</t>
  </si>
  <si>
    <t>03 - Resumo</t>
  </si>
  <si>
    <t>MELHORES VENDEDORES DO MÊS</t>
  </si>
  <si>
    <t>Vendas</t>
  </si>
  <si>
    <t>Meta</t>
  </si>
  <si>
    <t>Rank Vendas por Vendedor</t>
  </si>
  <si>
    <t>Descrição</t>
  </si>
  <si>
    <t>Soma de 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</si>
</sst>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_ ;[Red]\-#,##0.00\ 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B4E8F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/>
    <xf numFmtId="0" fontId="4" fillId="2" borderId="0" xfId="2" applyFont="1" applyFill="1"/>
    <xf numFmtId="0" fontId="0" fillId="0" borderId="2" xfId="0" applyBorder="1"/>
    <xf numFmtId="0" fontId="0" fillId="0" borderId="0" xfId="0" applyBorder="1"/>
    <xf numFmtId="44" fontId="7" fillId="0" borderId="5" xfId="1" applyFont="1" applyBorder="1"/>
    <xf numFmtId="0" fontId="0" fillId="0" borderId="7" xfId="0" applyBorder="1"/>
    <xf numFmtId="165" fontId="0" fillId="0" borderId="8" xfId="3" applyNumberFormat="1" applyFont="1" applyBorder="1"/>
    <xf numFmtId="0" fontId="0" fillId="0" borderId="0" xfId="0" applyAlignment="1">
      <alignment horizontal="center"/>
    </xf>
    <xf numFmtId="0" fontId="0" fillId="0" borderId="0" xfId="0" applyNumberFormat="1"/>
    <xf numFmtId="0" fontId="8" fillId="4" borderId="0" xfId="0" applyFont="1" applyFill="1"/>
    <xf numFmtId="0" fontId="2" fillId="2" borderId="0" xfId="0" applyFont="1" applyFill="1" applyAlignment="1">
      <alignment vertical="center"/>
    </xf>
    <xf numFmtId="0" fontId="0" fillId="0" borderId="9" xfId="0" applyBorder="1" applyAlignment="1">
      <alignment vertical="center"/>
    </xf>
    <xf numFmtId="0" fontId="8" fillId="4" borderId="0" xfId="0" applyFont="1" applyFill="1" applyAlignment="1">
      <alignment horizontal="center"/>
    </xf>
    <xf numFmtId="0" fontId="0" fillId="0" borderId="9" xfId="0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8" fillId="4" borderId="0" xfId="1" applyFont="1" applyFill="1" applyAlignment="1">
      <alignment horizontal="center"/>
    </xf>
    <xf numFmtId="44" fontId="0" fillId="0" borderId="9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iperlink" xfId="2" builtinId="8"/>
    <cellStyle name="Moeda" xfId="1" builtinId="4"/>
    <cellStyle name="Normal" xfId="0" builtinId="0"/>
    <cellStyle name="Porcentagem" xfId="3" builtinId="5"/>
  </cellStyles>
  <dxfs count="0"/>
  <tableStyles count="0" defaultTableStyle="TableStyleMedium2" defaultPivotStyle="PivotStyleLight16"/>
  <colors>
    <mruColors>
      <color rgb="FFB4E8FA"/>
      <color rgb="FF65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[Dashboad 3.xlsx]Tabela Dinamica!Tabela dinâmica3</c:name>
    <c:fmtId val="1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Dinamica'!$K$4:$K$9</c:f>
              <c:strCache>
                <c:ptCount val="5"/>
                <c:pt idx="0">
                  <c:v>Bermuda Masculino</c:v>
                </c:pt>
                <c:pt idx="1">
                  <c:v>Bota Masculina</c:v>
                </c:pt>
                <c:pt idx="2">
                  <c:v>Camisa Masculina</c:v>
                </c:pt>
                <c:pt idx="3">
                  <c:v>Chinelo</c:v>
                </c:pt>
                <c:pt idx="4">
                  <c:v>Relógio</c:v>
                </c:pt>
              </c:strCache>
            </c:strRef>
          </c:cat>
          <c:val>
            <c:numRef>
              <c:f>'Tabela Dinamica'!$L$4:$L$9</c:f>
              <c:numCache>
                <c:formatCode>#,##0.00_ ;[Red]\-#,##0.00\ </c:formatCode>
                <c:ptCount val="5"/>
                <c:pt idx="0">
                  <c:v>594.24</c:v>
                </c:pt>
                <c:pt idx="1">
                  <c:v>2241.3999999999996</c:v>
                </c:pt>
                <c:pt idx="2">
                  <c:v>306.8</c:v>
                </c:pt>
                <c:pt idx="3">
                  <c:v>240</c:v>
                </c:pt>
                <c:pt idx="4">
                  <c:v>4680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2-45E7-A93A-F798F861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254447"/>
        <c:axId val="1918243215"/>
      </c:barChart>
      <c:catAx>
        <c:axId val="191825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243215"/>
        <c:crosses val="autoZero"/>
        <c:auto val="1"/>
        <c:lblAlgn val="ctr"/>
        <c:lblOffset val="100"/>
        <c:noMultiLvlLbl val="0"/>
      </c:catAx>
      <c:valAx>
        <c:axId val="19182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25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fif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fif"/><Relationship Id="rId21" Type="http://schemas.openxmlformats.org/officeDocument/2006/relationships/image" Target="../media/image21.svg"/><Relationship Id="rId7" Type="http://schemas.openxmlformats.org/officeDocument/2006/relationships/image" Target="../media/image7.jfi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fif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19.jpg"/><Relationship Id="rId6" Type="http://schemas.openxmlformats.org/officeDocument/2006/relationships/image" Target="../media/image21.svg"/><Relationship Id="rId5" Type="http://schemas.openxmlformats.org/officeDocument/2006/relationships/image" Target="../media/image20.png"/><Relationship Id="rId4" Type="http://schemas.openxmlformats.org/officeDocument/2006/relationships/image" Target="../media/image24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emf"/><Relationship Id="rId3" Type="http://schemas.openxmlformats.org/officeDocument/2006/relationships/image" Target="../media/image22.emf"/><Relationship Id="rId7" Type="http://schemas.openxmlformats.org/officeDocument/2006/relationships/image" Target="../media/image30.emf"/><Relationship Id="rId2" Type="http://schemas.openxmlformats.org/officeDocument/2006/relationships/image" Target="../media/image21.svg"/><Relationship Id="rId1" Type="http://schemas.openxmlformats.org/officeDocument/2006/relationships/image" Target="../media/image20.png"/><Relationship Id="rId6" Type="http://schemas.openxmlformats.org/officeDocument/2006/relationships/image" Target="../media/image29.emf"/><Relationship Id="rId5" Type="http://schemas.openxmlformats.org/officeDocument/2006/relationships/image" Target="../media/image28.emf"/><Relationship Id="rId10" Type="http://schemas.openxmlformats.org/officeDocument/2006/relationships/image" Target="../media/image33.emf"/><Relationship Id="rId4" Type="http://schemas.openxmlformats.org/officeDocument/2006/relationships/image" Target="../media/image23.emf"/><Relationship Id="rId9" Type="http://schemas.openxmlformats.org/officeDocument/2006/relationships/image" Target="../media/image32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emf"/><Relationship Id="rId3" Type="http://schemas.openxmlformats.org/officeDocument/2006/relationships/image" Target="../media/image23.emf"/><Relationship Id="rId7" Type="http://schemas.openxmlformats.org/officeDocument/2006/relationships/image" Target="../media/image45.emf"/><Relationship Id="rId2" Type="http://schemas.openxmlformats.org/officeDocument/2006/relationships/image" Target="../media/image21.svg"/><Relationship Id="rId1" Type="http://schemas.openxmlformats.org/officeDocument/2006/relationships/image" Target="../media/image20.png"/><Relationship Id="rId6" Type="http://schemas.openxmlformats.org/officeDocument/2006/relationships/image" Target="../media/image44.emf"/><Relationship Id="rId11" Type="http://schemas.openxmlformats.org/officeDocument/2006/relationships/image" Target="../media/image48.emf"/><Relationship Id="rId5" Type="http://schemas.openxmlformats.org/officeDocument/2006/relationships/image" Target="../media/image43.emf"/><Relationship Id="rId10" Type="http://schemas.openxmlformats.org/officeDocument/2006/relationships/image" Target="../media/image19.jpg"/><Relationship Id="rId4" Type="http://schemas.openxmlformats.org/officeDocument/2006/relationships/image" Target="../media/image42.emf"/><Relationship Id="rId9" Type="http://schemas.openxmlformats.org/officeDocument/2006/relationships/image" Target="../media/image47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jpeg"/><Relationship Id="rId3" Type="http://schemas.openxmlformats.org/officeDocument/2006/relationships/image" Target="../media/image58.jpeg"/><Relationship Id="rId7" Type="http://schemas.openxmlformats.org/officeDocument/2006/relationships/image" Target="../media/image62.jpeg"/><Relationship Id="rId2" Type="http://schemas.openxmlformats.org/officeDocument/2006/relationships/image" Target="../media/image57.jpeg"/><Relationship Id="rId1" Type="http://schemas.openxmlformats.org/officeDocument/2006/relationships/image" Target="../media/image56.png"/><Relationship Id="rId6" Type="http://schemas.openxmlformats.org/officeDocument/2006/relationships/image" Target="../media/image61.jpeg"/><Relationship Id="rId5" Type="http://schemas.openxmlformats.org/officeDocument/2006/relationships/image" Target="../media/image60.jpeg"/><Relationship Id="rId4" Type="http://schemas.openxmlformats.org/officeDocument/2006/relationships/image" Target="../media/image59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41.emf"/><Relationship Id="rId3" Type="http://schemas.openxmlformats.org/officeDocument/2006/relationships/image" Target="../media/image36.emf"/><Relationship Id="rId7" Type="http://schemas.openxmlformats.org/officeDocument/2006/relationships/image" Target="../media/image40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9.emf"/><Relationship Id="rId5" Type="http://schemas.openxmlformats.org/officeDocument/2006/relationships/image" Target="../media/image38.emf"/><Relationship Id="rId4" Type="http://schemas.openxmlformats.org/officeDocument/2006/relationships/image" Target="../media/image37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55.emf"/><Relationship Id="rId3" Type="http://schemas.openxmlformats.org/officeDocument/2006/relationships/image" Target="../media/image50.emf"/><Relationship Id="rId7" Type="http://schemas.openxmlformats.org/officeDocument/2006/relationships/image" Target="../media/image54.emf"/><Relationship Id="rId2" Type="http://schemas.openxmlformats.org/officeDocument/2006/relationships/image" Target="../media/image49.emf"/><Relationship Id="rId1" Type="http://schemas.openxmlformats.org/officeDocument/2006/relationships/image" Target="../media/image35.emf"/><Relationship Id="rId6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5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22</xdr:row>
      <xdr:rowOff>138112</xdr:rowOff>
    </xdr:from>
    <xdr:to>
      <xdr:col>15</xdr:col>
      <xdr:colOff>581025</xdr:colOff>
      <xdr:row>37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25592-AE56-42F3-92E8-1B680E5FB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22</xdr:row>
      <xdr:rowOff>76200</xdr:rowOff>
    </xdr:from>
    <xdr:to>
      <xdr:col>10</xdr:col>
      <xdr:colOff>962025</xdr:colOff>
      <xdr:row>24</xdr:row>
      <xdr:rowOff>38100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980F9ED-80CA-4082-9803-765DA82D41AE}"/>
            </a:ext>
          </a:extLst>
        </xdr:cNvPr>
        <xdr:cNvSpPr txBox="1"/>
      </xdr:nvSpPr>
      <xdr:spPr>
        <a:xfrm>
          <a:off x="10515600" y="4267200"/>
          <a:ext cx="1085850" cy="3429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9</xdr:col>
      <xdr:colOff>228600</xdr:colOff>
      <xdr:row>35</xdr:row>
      <xdr:rowOff>123825</xdr:rowOff>
    </xdr:from>
    <xdr:to>
      <xdr:col>10</xdr:col>
      <xdr:colOff>704850</xdr:colOff>
      <xdr:row>37</xdr:row>
      <xdr:rowOff>85725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89E78CA-3AF5-415F-B037-A9FECFD559C2}"/>
            </a:ext>
          </a:extLst>
        </xdr:cNvPr>
        <xdr:cNvSpPr txBox="1"/>
      </xdr:nvSpPr>
      <xdr:spPr>
        <a:xfrm>
          <a:off x="10258425" y="6791325"/>
          <a:ext cx="1085850" cy="3429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127000</xdr:colOff>
      <xdr:row>2</xdr:row>
      <xdr:rowOff>44450</xdr:rowOff>
    </xdr:from>
    <xdr:to>
      <xdr:col>2</xdr:col>
      <xdr:colOff>704850</xdr:colOff>
      <xdr:row>2</xdr:row>
      <xdr:rowOff>622300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2550D-C928-4445-9265-A931C3FF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950" y="914400"/>
          <a:ext cx="577850" cy="57785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1</xdr:row>
      <xdr:rowOff>31750</xdr:rowOff>
    </xdr:from>
    <xdr:to>
      <xdr:col>2</xdr:col>
      <xdr:colOff>749300</xdr:colOff>
      <xdr:row>1</xdr:row>
      <xdr:rowOff>654050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8B402-C1F9-4112-9376-AEAEC613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950" y="2159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</xdr:row>
      <xdr:rowOff>44451</xdr:rowOff>
    </xdr:from>
    <xdr:to>
      <xdr:col>2</xdr:col>
      <xdr:colOff>688975</xdr:colOff>
      <xdr:row>3</xdr:row>
      <xdr:rowOff>619125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F7CA14-1B5E-420F-892B-E06EDEE5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1" y="1600201"/>
          <a:ext cx="574674" cy="574674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</xdr:row>
      <xdr:rowOff>19050</xdr:rowOff>
    </xdr:from>
    <xdr:to>
      <xdr:col>2</xdr:col>
      <xdr:colOff>774700</xdr:colOff>
      <xdr:row>4</xdr:row>
      <xdr:rowOff>660400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803F9C-0FEC-4FDC-ACC1-1A4160831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2260600"/>
          <a:ext cx="641350" cy="641350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222251</xdr:colOff>
      <xdr:row>5</xdr:row>
      <xdr:rowOff>37738</xdr:rowOff>
    </xdr:from>
    <xdr:to>
      <xdr:col>2</xdr:col>
      <xdr:colOff>685800</xdr:colOff>
      <xdr:row>5</xdr:row>
      <xdr:rowOff>667012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CA6838-A71A-4428-9386-3373F9A2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8201" y="2965088"/>
          <a:ext cx="463549" cy="629274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6</xdr:row>
      <xdr:rowOff>19050</xdr:rowOff>
    </xdr:from>
    <xdr:to>
      <xdr:col>2</xdr:col>
      <xdr:colOff>774700</xdr:colOff>
      <xdr:row>6</xdr:row>
      <xdr:rowOff>654050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973C46D-FD02-48B1-BED6-38AB2C33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0" y="363220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165101</xdr:colOff>
      <xdr:row>7</xdr:row>
      <xdr:rowOff>21007</xdr:rowOff>
    </xdr:from>
    <xdr:to>
      <xdr:col>2</xdr:col>
      <xdr:colOff>781050</xdr:colOff>
      <xdr:row>7</xdr:row>
      <xdr:rowOff>670707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8DB4ADD-D526-44A9-B54B-93A0474F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1" y="4319957"/>
          <a:ext cx="615949" cy="6497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8</xdr:row>
      <xdr:rowOff>28574</xdr:rowOff>
    </xdr:from>
    <xdr:to>
      <xdr:col>2</xdr:col>
      <xdr:colOff>787399</xdr:colOff>
      <xdr:row>8</xdr:row>
      <xdr:rowOff>650873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FEC810-FC67-48B2-A548-C848D3BF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050" y="5013324"/>
          <a:ext cx="622299" cy="622299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139701</xdr:colOff>
      <xdr:row>9</xdr:row>
      <xdr:rowOff>32136</xdr:rowOff>
    </xdr:from>
    <xdr:to>
      <xdr:col>2</xdr:col>
      <xdr:colOff>768351</xdr:colOff>
      <xdr:row>9</xdr:row>
      <xdr:rowOff>640703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897EC5-B533-4F18-8CF8-3A88AA2EC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1" y="5702686"/>
          <a:ext cx="628650" cy="608567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10</xdr:row>
      <xdr:rowOff>106050</xdr:rowOff>
    </xdr:from>
    <xdr:to>
      <xdr:col>2</xdr:col>
      <xdr:colOff>850901</xdr:colOff>
      <xdr:row>10</xdr:row>
      <xdr:rowOff>628649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2442327-331C-4ED6-91ED-24B97A6FB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98" b="20155"/>
        <a:stretch/>
      </xdr:blipFill>
      <xdr:spPr>
        <a:xfrm>
          <a:off x="1898651" y="6462400"/>
          <a:ext cx="838200" cy="522599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11</xdr:row>
      <xdr:rowOff>12700</xdr:rowOff>
    </xdr:from>
    <xdr:to>
      <xdr:col>2</xdr:col>
      <xdr:colOff>749300</xdr:colOff>
      <xdr:row>11</xdr:row>
      <xdr:rowOff>660400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DF929DF-93BF-4270-BE56-8CB6BD4B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" y="705485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</xdr:row>
      <xdr:rowOff>15345</xdr:rowOff>
    </xdr:from>
    <xdr:to>
      <xdr:col>2</xdr:col>
      <xdr:colOff>717549</xdr:colOff>
      <xdr:row>12</xdr:row>
      <xdr:rowOff>677785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552D388-79AE-4CC2-8076-07D474E2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7743295"/>
          <a:ext cx="565149" cy="66244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</xdr:row>
      <xdr:rowOff>44450</xdr:rowOff>
    </xdr:from>
    <xdr:to>
      <xdr:col>2</xdr:col>
      <xdr:colOff>812800</xdr:colOff>
      <xdr:row>13</xdr:row>
      <xdr:rowOff>652705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C6E74E-69C7-4011-9D19-DB63A62D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450" y="8458200"/>
          <a:ext cx="749300" cy="608255"/>
        </a:xfrm>
        <a:prstGeom prst="rect">
          <a:avLst/>
        </a:prstGeom>
      </xdr:spPr>
    </xdr:pic>
    <xdr:clientData/>
  </xdr:twoCellAnchor>
  <xdr:twoCellAnchor editAs="oneCell">
    <xdr:from>
      <xdr:col>2</xdr:col>
      <xdr:colOff>260351</xdr:colOff>
      <xdr:row>14</xdr:row>
      <xdr:rowOff>34086</xdr:rowOff>
    </xdr:from>
    <xdr:to>
      <xdr:col>2</xdr:col>
      <xdr:colOff>647700</xdr:colOff>
      <xdr:row>14</xdr:row>
      <xdr:rowOff>659633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B0B23E-0FDE-4886-8A43-06914CCC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301" y="9133636"/>
          <a:ext cx="387349" cy="625547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15</xdr:row>
      <xdr:rowOff>50800</xdr:rowOff>
    </xdr:from>
    <xdr:to>
      <xdr:col>2</xdr:col>
      <xdr:colOff>844550</xdr:colOff>
      <xdr:row>15</xdr:row>
      <xdr:rowOff>591526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A65D2AE-481C-43DC-A972-A74A8B82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750" y="9836150"/>
          <a:ext cx="793750" cy="540726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16</xdr:row>
      <xdr:rowOff>22224</xdr:rowOff>
    </xdr:from>
    <xdr:to>
      <xdr:col>2</xdr:col>
      <xdr:colOff>742949</xdr:colOff>
      <xdr:row>16</xdr:row>
      <xdr:rowOff>676273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FC42746-35A8-4ED3-A523-40F314B8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850" y="10493374"/>
          <a:ext cx="654049" cy="65404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17</xdr:row>
      <xdr:rowOff>6350</xdr:rowOff>
    </xdr:from>
    <xdr:to>
      <xdr:col>3</xdr:col>
      <xdr:colOff>25400</xdr:colOff>
      <xdr:row>18</xdr:row>
      <xdr:rowOff>25400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5E710BB-E7D8-4302-9AD7-D568670E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300" y="11163300"/>
          <a:ext cx="882650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18</xdr:row>
      <xdr:rowOff>38100</xdr:rowOff>
    </xdr:from>
    <xdr:to>
      <xdr:col>2</xdr:col>
      <xdr:colOff>787400</xdr:colOff>
      <xdr:row>18</xdr:row>
      <xdr:rowOff>673100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1A659FE-D87E-41A0-A40F-40F8B8AE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188085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</xdr:row>
      <xdr:rowOff>295275</xdr:rowOff>
    </xdr:from>
    <xdr:to>
      <xdr:col>14</xdr:col>
      <xdr:colOff>225425</xdr:colOff>
      <xdr:row>5</xdr:row>
      <xdr:rowOff>216690</xdr:rowOff>
    </xdr:to>
    <xdr:pic>
      <xdr:nvPicPr>
        <xdr:cNvPr id="36" name="Picture 6">
          <a:extLst>
            <a:ext uri="{FF2B5EF4-FFF2-40B4-BE49-F238E27FC236}">
              <a16:creationId xmlns:a16="http://schemas.microsoft.com/office/drawing/2014/main" id="{2AD5DA28-4B48-4C11-8102-59CD65E5C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485775"/>
          <a:ext cx="4921250" cy="266461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</xdr:row>
      <xdr:rowOff>276225</xdr:rowOff>
    </xdr:from>
    <xdr:to>
      <xdr:col>5</xdr:col>
      <xdr:colOff>333375</xdr:colOff>
      <xdr:row>3</xdr:row>
      <xdr:rowOff>520700</xdr:rowOff>
    </xdr:to>
    <xdr:pic>
      <xdr:nvPicPr>
        <xdr:cNvPr id="38" name="Graphic 3" descr="Trophy">
          <a:extLst>
            <a:ext uri="{FF2B5EF4-FFF2-40B4-BE49-F238E27FC236}">
              <a16:creationId xmlns:a16="http://schemas.microsoft.com/office/drawing/2014/main" id="{B9E90051-CFC8-473A-B2B1-8A2B9D20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172075" y="1152525"/>
          <a:ext cx="914400" cy="930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7</xdr:row>
      <xdr:rowOff>19050</xdr:rowOff>
    </xdr:from>
    <xdr:to>
      <xdr:col>10</xdr:col>
      <xdr:colOff>244475</xdr:colOff>
      <xdr:row>21</xdr:row>
      <xdr:rowOff>16665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846DF4B-4BC8-43A7-B823-510977974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5" y="971550"/>
          <a:ext cx="4921250" cy="26646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</xdr:row>
          <xdr:rowOff>11596</xdr:rowOff>
        </xdr:from>
        <xdr:to>
          <xdr:col>7</xdr:col>
          <xdr:colOff>200025</xdr:colOff>
          <xdr:row>10</xdr:row>
          <xdr:rowOff>85725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341A2D1E-71C8-459B-80F2-CC4107E2D46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1" spid="_x0000_s418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295775" y="964096"/>
              <a:ext cx="1057275" cy="1026629"/>
            </a:xfrm>
            <a:prstGeom prst="ellipse">
              <a:avLst/>
            </a:prstGeom>
            <a:ln w="63500" cap="rnd">
              <a:noFill/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7</xdr:row>
          <xdr:rowOff>152400</xdr:rowOff>
        </xdr:from>
        <xdr:to>
          <xdr:col>9</xdr:col>
          <xdr:colOff>352425</xdr:colOff>
          <xdr:row>13</xdr:row>
          <xdr:rowOff>36029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21DE8840-1A73-474D-A6DF-A49BC03B71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2" spid="_x0000_s418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67375" y="1485900"/>
              <a:ext cx="1057275" cy="1026629"/>
            </a:xfrm>
            <a:prstGeom prst="ellipse">
              <a:avLst/>
            </a:prstGeom>
            <a:ln w="63500" cap="rnd">
              <a:noFill/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9</xdr:row>
          <xdr:rowOff>104775</xdr:rowOff>
        </xdr:from>
        <xdr:to>
          <xdr:col>4</xdr:col>
          <xdr:colOff>533400</xdr:colOff>
          <xdr:row>14</xdr:row>
          <xdr:rowOff>178904</xdr:rowOff>
        </xdr:to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237F46F4-526D-42AA-B332-2A45EE2422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3" spid="_x0000_s418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743325" y="1438275"/>
              <a:ext cx="1057275" cy="1026629"/>
            </a:xfrm>
            <a:prstGeom prst="ellipse">
              <a:avLst/>
            </a:prstGeom>
            <a:ln w="63500" cap="rnd">
              <a:noFill/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114300</xdr:colOff>
      <xdr:row>3</xdr:row>
      <xdr:rowOff>123825</xdr:rowOff>
    </xdr:from>
    <xdr:to>
      <xdr:col>7</xdr:col>
      <xdr:colOff>409575</xdr:colOff>
      <xdr:row>5</xdr:row>
      <xdr:rowOff>38100</xdr:rowOff>
    </xdr:to>
    <xdr:sp macro="" textlink="'Tabela Dinamica'!A4">
      <xdr:nvSpPr>
        <xdr:cNvPr id="9" name="CaixaDeTexto 8">
          <a:extLst>
            <a:ext uri="{FF2B5EF4-FFF2-40B4-BE49-F238E27FC236}">
              <a16:creationId xmlns:a16="http://schemas.microsoft.com/office/drawing/2014/main" id="{E7D06A97-9333-4665-A021-999E8C81FE24}"/>
            </a:ext>
          </a:extLst>
        </xdr:cNvPr>
        <xdr:cNvSpPr txBox="1"/>
      </xdr:nvSpPr>
      <xdr:spPr>
        <a:xfrm>
          <a:off x="4048125" y="695325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ABFCBD-96D9-4EE8-99B2-9273502C1315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Bulma</a:t>
          </a:fld>
          <a:endParaRPr lang="pt-BR" sz="1600" b="1"/>
        </a:p>
      </xdr:txBody>
    </xdr:sp>
    <xdr:clientData/>
  </xdr:twoCellAnchor>
  <xdr:twoCellAnchor>
    <xdr:from>
      <xdr:col>7</xdr:col>
      <xdr:colOff>285750</xdr:colOff>
      <xdr:row>6</xdr:row>
      <xdr:rowOff>66675</xdr:rowOff>
    </xdr:from>
    <xdr:to>
      <xdr:col>9</xdr:col>
      <xdr:colOff>581025</xdr:colOff>
      <xdr:row>7</xdr:row>
      <xdr:rowOff>171450</xdr:rowOff>
    </xdr:to>
    <xdr:sp macro="" textlink="'Tabela Dinamica'!A5">
      <xdr:nvSpPr>
        <xdr:cNvPr id="10" name="CaixaDeTexto 9">
          <a:extLst>
            <a:ext uri="{FF2B5EF4-FFF2-40B4-BE49-F238E27FC236}">
              <a16:creationId xmlns:a16="http://schemas.microsoft.com/office/drawing/2014/main" id="{3A9047F7-C4AA-4028-9D68-2700D0A477C4}"/>
            </a:ext>
          </a:extLst>
        </xdr:cNvPr>
        <xdr:cNvSpPr txBox="1"/>
      </xdr:nvSpPr>
      <xdr:spPr>
        <a:xfrm>
          <a:off x="5438775" y="1209675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CDD7CA-0E7F-48F3-9487-975880D1F48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Goku</a:t>
          </a:fld>
          <a:endParaRPr lang="pt-BR" sz="1600" b="1"/>
        </a:p>
      </xdr:txBody>
    </xdr:sp>
    <xdr:clientData/>
  </xdr:twoCellAnchor>
  <xdr:twoCellAnchor>
    <xdr:from>
      <xdr:col>2</xdr:col>
      <xdr:colOff>466725</xdr:colOff>
      <xdr:row>8</xdr:row>
      <xdr:rowOff>19050</xdr:rowOff>
    </xdr:from>
    <xdr:to>
      <xdr:col>5</xdr:col>
      <xdr:colOff>152400</xdr:colOff>
      <xdr:row>9</xdr:row>
      <xdr:rowOff>123825</xdr:rowOff>
    </xdr:to>
    <xdr:sp macro="" textlink="'Tabela Dinamica'!A6">
      <xdr:nvSpPr>
        <xdr:cNvPr id="11" name="CaixaDeTexto 10">
          <a:extLst>
            <a:ext uri="{FF2B5EF4-FFF2-40B4-BE49-F238E27FC236}">
              <a16:creationId xmlns:a16="http://schemas.microsoft.com/office/drawing/2014/main" id="{AA947575-C672-4228-91B0-EE4330225883}"/>
            </a:ext>
          </a:extLst>
        </xdr:cNvPr>
        <xdr:cNvSpPr txBox="1"/>
      </xdr:nvSpPr>
      <xdr:spPr>
        <a:xfrm>
          <a:off x="3514725" y="1162050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7324A8D-A5A0-4573-AB4F-8550740D604F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Vegeta</a:t>
          </a:fld>
          <a:endParaRPr lang="pt-BR" sz="1600" b="1"/>
        </a:p>
      </xdr:txBody>
    </xdr:sp>
    <xdr:clientData/>
  </xdr:twoCellAnchor>
  <xdr:twoCellAnchor>
    <xdr:from>
      <xdr:col>5</xdr:col>
      <xdr:colOff>57150</xdr:colOff>
      <xdr:row>10</xdr:row>
      <xdr:rowOff>95250</xdr:rowOff>
    </xdr:from>
    <xdr:to>
      <xdr:col>7</xdr:col>
      <xdr:colOff>352425</xdr:colOff>
      <xdr:row>12</xdr:row>
      <xdr:rowOff>9525</xdr:rowOff>
    </xdr:to>
    <xdr:sp macro="" textlink="'Tabela Dinamica'!$B$4">
      <xdr:nvSpPr>
        <xdr:cNvPr id="12" name="CaixaDeTexto 11">
          <a:extLst>
            <a:ext uri="{FF2B5EF4-FFF2-40B4-BE49-F238E27FC236}">
              <a16:creationId xmlns:a16="http://schemas.microsoft.com/office/drawing/2014/main" id="{F5238D58-D422-4C8F-BA1B-1B7E81CCDF8E}"/>
            </a:ext>
          </a:extLst>
        </xdr:cNvPr>
        <xdr:cNvSpPr txBox="1"/>
      </xdr:nvSpPr>
      <xdr:spPr>
        <a:xfrm>
          <a:off x="4933950" y="1619250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4DE4E9-BEEB-4C53-A9B1-849F4235F96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17.431,24 </a:t>
          </a:fld>
          <a:endParaRPr lang="pt-BR" sz="1600" b="1"/>
        </a:p>
      </xdr:txBody>
    </xdr:sp>
    <xdr:clientData/>
  </xdr:twoCellAnchor>
  <xdr:twoCellAnchor>
    <xdr:from>
      <xdr:col>7</xdr:col>
      <xdr:colOff>238125</xdr:colOff>
      <xdr:row>13</xdr:row>
      <xdr:rowOff>38100</xdr:rowOff>
    </xdr:from>
    <xdr:to>
      <xdr:col>9</xdr:col>
      <xdr:colOff>533400</xdr:colOff>
      <xdr:row>14</xdr:row>
      <xdr:rowOff>142875</xdr:rowOff>
    </xdr:to>
    <xdr:sp macro="" textlink="'Tabela Dinamica'!$B$5">
      <xdr:nvSpPr>
        <xdr:cNvPr id="13" name="CaixaDeTexto 12">
          <a:extLst>
            <a:ext uri="{FF2B5EF4-FFF2-40B4-BE49-F238E27FC236}">
              <a16:creationId xmlns:a16="http://schemas.microsoft.com/office/drawing/2014/main" id="{4457250C-00A2-477E-9A5F-A4BAB9899DB5}"/>
            </a:ext>
          </a:extLst>
        </xdr:cNvPr>
        <xdr:cNvSpPr txBox="1"/>
      </xdr:nvSpPr>
      <xdr:spPr>
        <a:xfrm>
          <a:off x="6334125" y="2133600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04983A6-9F9D-400D-9D5D-3C3EF8B16938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8.062,44 </a:t>
          </a:fld>
          <a:endParaRPr lang="pt-BR" sz="1600" b="1"/>
        </a:p>
      </xdr:txBody>
    </xdr:sp>
    <xdr:clientData/>
  </xdr:twoCellAnchor>
  <xdr:twoCellAnchor>
    <xdr:from>
      <xdr:col>2</xdr:col>
      <xdr:colOff>495300</xdr:colOff>
      <xdr:row>14</xdr:row>
      <xdr:rowOff>133350</xdr:rowOff>
    </xdr:from>
    <xdr:to>
      <xdr:col>5</xdr:col>
      <xdr:colOff>180975</xdr:colOff>
      <xdr:row>16</xdr:row>
      <xdr:rowOff>47625</xdr:rowOff>
    </xdr:to>
    <xdr:sp macro="" textlink="'Tabela Dinamica'!$B$6">
      <xdr:nvSpPr>
        <xdr:cNvPr id="14" name="CaixaDeTexto 13">
          <a:extLst>
            <a:ext uri="{FF2B5EF4-FFF2-40B4-BE49-F238E27FC236}">
              <a16:creationId xmlns:a16="http://schemas.microsoft.com/office/drawing/2014/main" id="{A42E124D-C7D1-418E-B9AC-0DC80D670353}"/>
            </a:ext>
          </a:extLst>
        </xdr:cNvPr>
        <xdr:cNvSpPr txBox="1"/>
      </xdr:nvSpPr>
      <xdr:spPr>
        <a:xfrm>
          <a:off x="3543300" y="2419350"/>
          <a:ext cx="15144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48D4E9A-1EA9-412F-9982-9F3820AB35E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6.563,34 </a:t>
          </a:fld>
          <a:endParaRPr lang="pt-BR" sz="1600" b="1"/>
        </a:p>
      </xdr:txBody>
    </xdr:sp>
    <xdr:clientData/>
  </xdr:twoCellAnchor>
  <xdr:twoCellAnchor editAs="oneCell">
    <xdr:from>
      <xdr:col>0</xdr:col>
      <xdr:colOff>209550</xdr:colOff>
      <xdr:row>0</xdr:row>
      <xdr:rowOff>95250</xdr:rowOff>
    </xdr:from>
    <xdr:to>
      <xdr:col>0</xdr:col>
      <xdr:colOff>1123950</xdr:colOff>
      <xdr:row>5</xdr:row>
      <xdr:rowOff>73025</xdr:rowOff>
    </xdr:to>
    <xdr:pic>
      <xdr:nvPicPr>
        <xdr:cNvPr id="16" name="Graphic 3" descr="Trophy">
          <a:extLst>
            <a:ext uri="{FF2B5EF4-FFF2-40B4-BE49-F238E27FC236}">
              <a16:creationId xmlns:a16="http://schemas.microsoft.com/office/drawing/2014/main" id="{09C39CCA-43D7-4FD6-AC8F-D3AE3AC2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9550" y="95250"/>
          <a:ext cx="914400" cy="930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114300</xdr:rowOff>
    </xdr:from>
    <xdr:to>
      <xdr:col>0</xdr:col>
      <xdr:colOff>1171575</xdr:colOff>
      <xdr:row>4</xdr:row>
      <xdr:rowOff>177800</xdr:rowOff>
    </xdr:to>
    <xdr:pic>
      <xdr:nvPicPr>
        <xdr:cNvPr id="3" name="Graphic 3" descr="Trophy">
          <a:extLst>
            <a:ext uri="{FF2B5EF4-FFF2-40B4-BE49-F238E27FC236}">
              <a16:creationId xmlns:a16="http://schemas.microsoft.com/office/drawing/2014/main" id="{D5407A2C-519A-4883-A25D-ED7188EE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14300"/>
          <a:ext cx="914400" cy="930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47626</xdr:colOff>
          <xdr:row>6</xdr:row>
          <xdr:rowOff>180975</xdr:rowOff>
        </xdr:from>
        <xdr:to>
          <xdr:col>4</xdr:col>
          <xdr:colOff>57150</xdr:colOff>
          <xdr:row>10</xdr:row>
          <xdr:rowOff>19050</xdr:rowOff>
        </xdr:to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CFBAE6E3-2FE6-4A39-8627-D42FF3336B7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1" spid="_x0000_s633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838451" y="1323975"/>
              <a:ext cx="619124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47626</xdr:colOff>
          <xdr:row>10</xdr:row>
          <xdr:rowOff>180975</xdr:rowOff>
        </xdr:from>
        <xdr:ext cx="647700" cy="628650"/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6F85A0C9-2FC3-420D-B21A-A01026594D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2" spid="_x0000_s633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838451" y="210502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47626</xdr:colOff>
          <xdr:row>14</xdr:row>
          <xdr:rowOff>180975</xdr:rowOff>
        </xdr:from>
        <xdr:ext cx="647700" cy="628650"/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7C289E76-C1BE-4072-8E05-E8FB0AB763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3" spid="_x0000_s633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838451" y="288607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47626</xdr:colOff>
          <xdr:row>18</xdr:row>
          <xdr:rowOff>180975</xdr:rowOff>
        </xdr:from>
        <xdr:ext cx="647700" cy="628650"/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9563FC40-99AF-457C-BEA3-CAB29E2713D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4" spid="_x0000_s634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838451" y="366712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47626</xdr:colOff>
          <xdr:row>6</xdr:row>
          <xdr:rowOff>180975</xdr:rowOff>
        </xdr:from>
        <xdr:ext cx="647700" cy="628650"/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401A9531-54EF-47CE-B99B-3D7A986EE1D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5" spid="_x0000_s634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6524626" y="132397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47626</xdr:colOff>
          <xdr:row>10</xdr:row>
          <xdr:rowOff>180975</xdr:rowOff>
        </xdr:from>
        <xdr:ext cx="647700" cy="628650"/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394AA9B4-937D-414A-8E02-7DF6402514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6" spid="_x0000_s634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6524626" y="210502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47626</xdr:colOff>
          <xdr:row>14</xdr:row>
          <xdr:rowOff>180975</xdr:rowOff>
        </xdr:from>
        <xdr:ext cx="647700" cy="628650"/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219E0285-281D-4D68-8932-1AC295937D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7" spid="_x0000_s634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677026" y="2990850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47626</xdr:colOff>
          <xdr:row>18</xdr:row>
          <xdr:rowOff>180975</xdr:rowOff>
        </xdr:from>
        <xdr:ext cx="647700" cy="628650"/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C8DE702B-1150-4CBE-B7D0-87BD767974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ank8" spid="_x0000_s634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6524626" y="3667125"/>
              <a:ext cx="647700" cy="628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133350</xdr:rowOff>
    </xdr:from>
    <xdr:to>
      <xdr:col>0</xdr:col>
      <xdr:colOff>1143000</xdr:colOff>
      <xdr:row>3</xdr:row>
      <xdr:rowOff>92075</xdr:rowOff>
    </xdr:to>
    <xdr:pic>
      <xdr:nvPicPr>
        <xdr:cNvPr id="3" name="Graphic 3" descr="Trophy">
          <a:extLst>
            <a:ext uri="{FF2B5EF4-FFF2-40B4-BE49-F238E27FC236}">
              <a16:creationId xmlns:a16="http://schemas.microsoft.com/office/drawing/2014/main" id="{31E75FB3-0EE7-47FF-A1AC-8738D3F23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33350"/>
          <a:ext cx="914400" cy="930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228599</xdr:colOff>
          <xdr:row>0</xdr:row>
          <xdr:rowOff>133350</xdr:rowOff>
        </xdr:from>
        <xdr:to>
          <xdr:col>3</xdr:col>
          <xdr:colOff>1171574</xdr:colOff>
          <xdr:row>4</xdr:row>
          <xdr:rowOff>133352</xdr:rowOff>
        </xdr:to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8AD946BF-DABC-477B-A049-2E6AE00BB9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sumoVendedor" spid="_x0000_s73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333624" y="133350"/>
              <a:ext cx="1552575" cy="116205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12</xdr:col>
      <xdr:colOff>57150</xdr:colOff>
      <xdr:row>0</xdr:row>
      <xdr:rowOff>152401</xdr:rowOff>
    </xdr:from>
    <xdr:to>
      <xdr:col>15</xdr:col>
      <xdr:colOff>57150</xdr:colOff>
      <xdr:row>7</xdr:row>
      <xdr:rowOff>123826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DCA3199A-98A7-4B95-88D6-6E476EB2A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152401"/>
              <a:ext cx="18288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609599</xdr:colOff>
          <xdr:row>7</xdr:row>
          <xdr:rowOff>0</xdr:rowOff>
        </xdr:from>
        <xdr:to>
          <xdr:col>3</xdr:col>
          <xdr:colOff>9524</xdr:colOff>
          <xdr:row>8</xdr:row>
          <xdr:rowOff>28575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90C381D9-1309-48F7-B0FA-8312BBE294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1" spid="_x0000_s737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105024" y="17430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3</xdr:col>
          <xdr:colOff>9525</xdr:colOff>
          <xdr:row>9</xdr:row>
          <xdr:rowOff>28575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BD6176BA-7D92-4860-B088-A63E8E01FC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2" spid="_x0000_s73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105025" y="233362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9525</xdr:colOff>
          <xdr:row>10</xdr:row>
          <xdr:rowOff>28575</xdr:rowOff>
        </xdr:to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9CE2E245-C145-4A3B-BE53-DD80E8F0F1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3" spid="_x0000_s73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105025" y="29241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9525</xdr:colOff>
          <xdr:row>11</xdr:row>
          <xdr:rowOff>28575</xdr:rowOff>
        </xdr:to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5027D811-4316-4E92-A2C5-D3BEB7A49A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4" spid="_x0000_s737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2105025" y="351472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3</xdr:col>
          <xdr:colOff>9525</xdr:colOff>
          <xdr:row>12</xdr:row>
          <xdr:rowOff>28575</xdr:rowOff>
        </xdr:to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1FD5D57A-B2B6-4166-B549-2BA75091D97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5" spid="_x0000_s7375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2105025" y="41052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3</xdr:col>
          <xdr:colOff>9525</xdr:colOff>
          <xdr:row>13</xdr:row>
          <xdr:rowOff>28575</xdr:rowOff>
        </xdr:to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6740C723-86B6-4AE9-ACE3-5F90A22D188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6" spid="_x0000_s737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2105025" y="469582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3</xdr:col>
          <xdr:colOff>9525</xdr:colOff>
          <xdr:row>14</xdr:row>
          <xdr:rowOff>28575</xdr:rowOff>
        </xdr:to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12CA44B7-D8E9-4BA3-9B5B-26692F0C8EC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7" spid="_x0000_s737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2105025" y="52863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419100</xdr:colOff>
      <xdr:row>1</xdr:row>
      <xdr:rowOff>514350</xdr:rowOff>
    </xdr:from>
    <xdr:to>
      <xdr:col>11</xdr:col>
      <xdr:colOff>245615</xdr:colOff>
      <xdr:row>7</xdr:row>
      <xdr:rowOff>188115</xdr:rowOff>
    </xdr:to>
    <xdr:pic>
      <xdr:nvPicPr>
        <xdr:cNvPr id="19" name="Picture 6">
          <a:extLst>
            <a:ext uri="{FF2B5EF4-FFF2-40B4-BE49-F238E27FC236}">
              <a16:creationId xmlns:a16="http://schemas.microsoft.com/office/drawing/2014/main" id="{FC2F7641-6196-44A3-9016-FC4881DB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704850"/>
          <a:ext cx="2264915" cy="12263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</xdr:row>
          <xdr:rowOff>219075</xdr:rowOff>
        </xdr:from>
        <xdr:to>
          <xdr:col>10</xdr:col>
          <xdr:colOff>19050</xdr:colOff>
          <xdr:row>3</xdr:row>
          <xdr:rowOff>57150</xdr:rowOff>
        </xdr:to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1122C104-E620-440C-B1D8-75C1F79BF4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1" spid="_x0000_s737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010525" y="4095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1</xdr:row>
          <xdr:rowOff>447675</xdr:rowOff>
        </xdr:from>
        <xdr:to>
          <xdr:col>11</xdr:col>
          <xdr:colOff>76200</xdr:colOff>
          <xdr:row>4</xdr:row>
          <xdr:rowOff>95250</xdr:rowOff>
        </xdr:to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40EAAFBB-CCC7-4E88-9A15-B8DFD69439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2" spid="_x0000_s737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77275" y="638175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542925</xdr:colOff>
          <xdr:row>1</xdr:row>
          <xdr:rowOff>571500</xdr:rowOff>
        </xdr:from>
        <xdr:to>
          <xdr:col>8</xdr:col>
          <xdr:colOff>552450</xdr:colOff>
          <xdr:row>5</xdr:row>
          <xdr:rowOff>28575</xdr:rowOff>
        </xdr:to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1C6C0B2F-2956-42DF-AA5B-966F772A3B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oduto3" spid="_x0000_s738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324725" y="762000"/>
              <a:ext cx="619125" cy="6191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219074</xdr:colOff>
      <xdr:row>1</xdr:row>
      <xdr:rowOff>9525</xdr:rowOff>
    </xdr:from>
    <xdr:to>
      <xdr:col>10</xdr:col>
      <xdr:colOff>361949</xdr:colOff>
      <xdr:row>1</xdr:row>
      <xdr:rowOff>285750</xdr:rowOff>
    </xdr:to>
    <xdr:sp macro="" textlink="Resumo!$G$8">
      <xdr:nvSpPr>
        <xdr:cNvPr id="2" name="CaixaDeTexto 1">
          <a:extLst>
            <a:ext uri="{FF2B5EF4-FFF2-40B4-BE49-F238E27FC236}">
              <a16:creationId xmlns:a16="http://schemas.microsoft.com/office/drawing/2014/main" id="{675571FB-F92A-4001-9C76-2FC7956A3A59}"/>
            </a:ext>
          </a:extLst>
        </xdr:cNvPr>
        <xdr:cNvSpPr txBox="1"/>
      </xdr:nvSpPr>
      <xdr:spPr>
        <a:xfrm>
          <a:off x="7610474" y="200025"/>
          <a:ext cx="13620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AC51BD-036D-4F26-B18A-B4BDD899FDBB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R$ 4.680,00 </a:t>
          </a:fld>
          <a:endParaRPr lang="pt-BR" sz="1400" b="1"/>
        </a:p>
      </xdr:txBody>
    </xdr:sp>
    <xdr:clientData/>
  </xdr:twoCellAnchor>
  <xdr:twoCellAnchor>
    <xdr:from>
      <xdr:col>9</xdr:col>
      <xdr:colOff>285750</xdr:colOff>
      <xdr:row>1</xdr:row>
      <xdr:rowOff>238125</xdr:rowOff>
    </xdr:from>
    <xdr:to>
      <xdr:col>11</xdr:col>
      <xdr:colOff>428625</xdr:colOff>
      <xdr:row>1</xdr:row>
      <xdr:rowOff>514350</xdr:rowOff>
    </xdr:to>
    <xdr:sp macro="" textlink="$G$9">
      <xdr:nvSpPr>
        <xdr:cNvPr id="23" name="CaixaDeTexto 22">
          <a:extLst>
            <a:ext uri="{FF2B5EF4-FFF2-40B4-BE49-F238E27FC236}">
              <a16:creationId xmlns:a16="http://schemas.microsoft.com/office/drawing/2014/main" id="{0B14B1B8-2402-43E2-8A70-9A506AB366F5}"/>
            </a:ext>
          </a:extLst>
        </xdr:cNvPr>
        <xdr:cNvSpPr txBox="1"/>
      </xdr:nvSpPr>
      <xdr:spPr>
        <a:xfrm>
          <a:off x="8286750" y="428625"/>
          <a:ext cx="13620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6D06179-02E8-4591-8A28-BADCDAB86DB2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R$ 2.241,40 </a:t>
          </a:fld>
          <a:endParaRPr lang="pt-BR" sz="1400" b="1"/>
        </a:p>
      </xdr:txBody>
    </xdr:sp>
    <xdr:clientData/>
  </xdr:twoCellAnchor>
  <xdr:twoCellAnchor>
    <xdr:from>
      <xdr:col>7</xdr:col>
      <xdr:colOff>123825</xdr:colOff>
      <xdr:row>1</xdr:row>
      <xdr:rowOff>323850</xdr:rowOff>
    </xdr:from>
    <xdr:to>
      <xdr:col>9</xdr:col>
      <xdr:colOff>266700</xdr:colOff>
      <xdr:row>2</xdr:row>
      <xdr:rowOff>9525</xdr:rowOff>
    </xdr:to>
    <xdr:sp macro="" textlink="$G$10">
      <xdr:nvSpPr>
        <xdr:cNvPr id="24" name="CaixaDeTexto 23">
          <a:extLst>
            <a:ext uri="{FF2B5EF4-FFF2-40B4-BE49-F238E27FC236}">
              <a16:creationId xmlns:a16="http://schemas.microsoft.com/office/drawing/2014/main" id="{7B9D50E4-8C32-4CD5-A0B0-2E2B4F677E4F}"/>
            </a:ext>
          </a:extLst>
        </xdr:cNvPr>
        <xdr:cNvSpPr txBox="1"/>
      </xdr:nvSpPr>
      <xdr:spPr>
        <a:xfrm>
          <a:off x="6905625" y="514350"/>
          <a:ext cx="13620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165D99-5F48-409A-86D3-5DCA8232F6B4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R$ 594,24 </a:t>
          </a:fld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</xdr:row>
          <xdr:rowOff>295275</xdr:rowOff>
        </xdr:from>
        <xdr:to>
          <xdr:col>16384</xdr:col>
          <xdr:colOff>447675</xdr:colOff>
          <xdr:row>12</xdr:row>
          <xdr:rowOff>390525</xdr:rowOff>
        </xdr:to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D863CAC1-577E-41EC-BDDD-D6B733CB30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abela Dinamica'!$J$23:$Q$38" spid="_x0000_s7381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6905625" y="2038350"/>
              <a:ext cx="5810250" cy="3048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19050</xdr:rowOff>
    </xdr:from>
    <xdr:to>
      <xdr:col>1</xdr:col>
      <xdr:colOff>616302</xdr:colOff>
      <xdr:row>2</xdr:row>
      <xdr:rowOff>9525</xdr:rowOff>
    </xdr:to>
    <xdr:pic>
      <xdr:nvPicPr>
        <xdr:cNvPr id="3" name="Imagem 17">
          <a:extLst>
            <a:ext uri="{FF2B5EF4-FFF2-40B4-BE49-F238E27FC236}">
              <a16:creationId xmlns:a16="http://schemas.microsoft.com/office/drawing/2014/main" id="{CA46525F-905B-4A8F-940B-FD8872B16C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67" r="20150" b="26531"/>
        <a:stretch/>
      </xdr:blipFill>
      <xdr:spPr>
        <a:xfrm>
          <a:off x="771525" y="209550"/>
          <a:ext cx="597252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9525</xdr:rowOff>
    </xdr:from>
    <xdr:to>
      <xdr:col>1</xdr:col>
      <xdr:colOff>630064</xdr:colOff>
      <xdr:row>4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87A80D-6065-4272-8EB6-1E58B820E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53" r="19752"/>
        <a:stretch/>
      </xdr:blipFill>
      <xdr:spPr>
        <a:xfrm>
          <a:off x="752475" y="1457325"/>
          <a:ext cx="630064" cy="638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28575</xdr:rowOff>
    </xdr:from>
    <xdr:to>
      <xdr:col>1</xdr:col>
      <xdr:colOff>628650</xdr:colOff>
      <xdr:row>2</xdr:row>
      <xdr:rowOff>619125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3D3E542B-5E9D-4677-9661-36E355AE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847725"/>
          <a:ext cx="628650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</xdr:row>
      <xdr:rowOff>19050</xdr:rowOff>
    </xdr:from>
    <xdr:to>
      <xdr:col>2</xdr:col>
      <xdr:colOff>1058</xdr:colOff>
      <xdr:row>4</xdr:row>
      <xdr:rowOff>623792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C6037C60-9A7A-4698-ACF6-CB614A7559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57" t="-1" r="29509" b="29532"/>
        <a:stretch/>
      </xdr:blipFill>
      <xdr:spPr>
        <a:xfrm>
          <a:off x="781050" y="2095500"/>
          <a:ext cx="620183" cy="604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628649</xdr:rowOff>
    </xdr:from>
    <xdr:to>
      <xdr:col>2</xdr:col>
      <xdr:colOff>0</xdr:colOff>
      <xdr:row>5</xdr:row>
      <xdr:rowOff>619124</xdr:rowOff>
    </xdr:to>
    <xdr:pic>
      <xdr:nvPicPr>
        <xdr:cNvPr id="7" name="Picture 9">
          <a:extLst>
            <a:ext uri="{FF2B5EF4-FFF2-40B4-BE49-F238E27FC236}">
              <a16:creationId xmlns:a16="http://schemas.microsoft.com/office/drawing/2014/main" id="{F8AD37D2-425F-47E4-8D94-96D236D94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02"/>
        <a:stretch/>
      </xdr:blipFill>
      <xdr:spPr>
        <a:xfrm>
          <a:off x="752475" y="2705099"/>
          <a:ext cx="647700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620184</xdr:colOff>
      <xdr:row>6</xdr:row>
      <xdr:rowOff>610484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6F9E4E6B-301A-4289-8575-C6AB7B76E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73"/>
        <a:stretch/>
      </xdr:blipFill>
      <xdr:spPr>
        <a:xfrm>
          <a:off x="752475" y="3333750"/>
          <a:ext cx="620184" cy="6104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628650</xdr:colOff>
      <xdr:row>7</xdr:row>
      <xdr:rowOff>619125</xdr:rowOff>
    </xdr:to>
    <xdr:pic>
      <xdr:nvPicPr>
        <xdr:cNvPr id="9" name="Imagem 13">
          <a:extLst>
            <a:ext uri="{FF2B5EF4-FFF2-40B4-BE49-F238E27FC236}">
              <a16:creationId xmlns:a16="http://schemas.microsoft.com/office/drawing/2014/main" id="{1758EE05-0167-43A9-A66E-F79353C21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46" r="33507" b="50448"/>
        <a:stretch/>
      </xdr:blipFill>
      <xdr:spPr>
        <a:xfrm>
          <a:off x="752475" y="3962400"/>
          <a:ext cx="628650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628650</xdr:colOff>
      <xdr:row>8</xdr:row>
      <xdr:rowOff>619125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D3BF361E-F520-4B61-883E-3004409B5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54" r="24376" b="21362"/>
        <a:stretch/>
      </xdr:blipFill>
      <xdr:spPr>
        <a:xfrm>
          <a:off x="752475" y="4591050"/>
          <a:ext cx="628650" cy="6191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452.919954398145" createdVersion="7" refreshedVersion="7" minRefreshableVersion="3" recordCount="75" xr:uid="{574E10FE-F263-458E-8D64-559AA130C7A2}">
  <cacheSource type="worksheet">
    <worksheetSource name="Tabela1"/>
  </cacheSource>
  <cacheFields count="6">
    <cacheField name="Vendedor" numFmtId="0">
      <sharedItems count="8">
        <s v="Piccolo"/>
        <s v="Tenshinhan"/>
        <s v="Gohan"/>
        <s v="Bulma"/>
        <s v="Vegeta"/>
        <s v="Goku"/>
        <s v="Yamcha"/>
        <s v="Kuririn"/>
      </sharedItems>
    </cacheField>
    <cacheField name="Vendedor Repetido" numFmtId="0">
      <sharedItems count="8">
        <s v="Piccolo"/>
        <s v="Tenshinhan"/>
        <s v="Gohan"/>
        <s v="Bulma"/>
        <s v="Vegeta"/>
        <s v="Goku"/>
        <s v="Yamcha"/>
        <s v="Kuririn"/>
      </sharedItems>
    </cacheField>
    <cacheField name="Produto" numFmtId="0">
      <sharedItems count="19">
        <s v="Tênis Feminino"/>
        <s v="Calça Feminina Jogger"/>
        <s v="Camisa Masculina"/>
        <s v="Bermuda Masculino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  <s v="Terno" u="1"/>
      </sharedItems>
    </cacheField>
    <cacheField name="Valor Unitário" numFmtId="0">
      <sharedItems containsSemiMixedTypes="0" containsString="0" containsNumber="1" minValue="40" maxValue="678"/>
    </cacheField>
    <cacheField name="Unidades Vendidas" numFmtId="0">
      <sharedItems containsSemiMixedTypes="0" containsString="0" containsNumber="1" containsInteger="1" minValue="1" maxValue="100"/>
    </cacheField>
    <cacheField name="Total" numFmtId="0">
      <sharedItems containsSemiMixedTypes="0" containsString="0" containsNumber="1" minValue="46.9" maxValue="14856"/>
    </cacheField>
  </cacheFields>
  <extLst>
    <ext xmlns:x14="http://schemas.microsoft.com/office/spreadsheetml/2009/9/main" uri="{725AE2AE-9491-48be-B2B4-4EB974FC3084}">
      <x14:pivotCacheDefinition pivotCacheId="13818636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x v="0"/>
    <n v="89.99"/>
    <n v="3"/>
    <n v="269.96999999999997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400"/>
    <n v="12"/>
    <n v="4800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89.9"/>
    <n v="1"/>
    <n v="89.9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  <r>
    <x v="0"/>
    <x v="0"/>
    <x v="0"/>
    <n v="89.99"/>
    <n v="3"/>
    <n v="269.96999999999997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100"/>
    <n v="14856"/>
  </r>
  <r>
    <x v="4"/>
    <x v="4"/>
    <x v="4"/>
    <n v="146.13999999999999"/>
    <n v="1"/>
    <n v="146.13999999999999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678"/>
    <n v="1"/>
    <n v="678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  <r>
    <x v="5"/>
    <x v="5"/>
    <x v="16"/>
    <n v="390"/>
    <n v="12"/>
    <n v="46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F5535-EA7C-423B-8FBA-B003B42E9748}" name="Tabela dinâmica3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K3:L9" firstHeaderRow="1" firstDataRow="1" firstDataCol="1"/>
  <pivotFields count="6">
    <pivotField showAll="0">
      <items count="9">
        <item h="1" x="3"/>
        <item h="1" x="2"/>
        <item x="5"/>
        <item h="1" x="7"/>
        <item h="1" x="0"/>
        <item h="1" x="1"/>
        <item h="1" x="4"/>
        <item h="1" x="6"/>
        <item t="default"/>
      </items>
    </pivotField>
    <pivotField showAll="0"/>
    <pivotField axis="axisRow" showAll="0">
      <items count="20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m="1" x="18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3"/>
    </i>
    <i>
      <x v="6"/>
    </i>
    <i>
      <x v="9"/>
    </i>
    <i>
      <x v="13"/>
    </i>
    <i t="grand">
      <x/>
    </i>
  </rowItems>
  <colItems count="1">
    <i/>
  </colItems>
  <dataFields count="1">
    <dataField name="Soma de Total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97B31-9BEE-4F43-AEEA-E77C4DF20178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E3:H9" firstHeaderRow="0" firstDataRow="1" firstDataCol="2" rowPageCount="1" colPageCount="1"/>
  <pivotFields count="6">
    <pivotField axis="axisPage" compact="0" outline="0" showAll="0">
      <items count="9">
        <item x="3"/>
        <item x="2"/>
        <item x="5"/>
        <item x="7"/>
        <item x="0"/>
        <item x="1"/>
        <item x="4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2"/>
        <item x="5"/>
        <item x="7"/>
        <item x="0"/>
        <item x="1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m="1" x="1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6">
    <i>
      <x v="2"/>
      <x v="13"/>
    </i>
    <i r="1">
      <x v="3"/>
    </i>
    <i r="1">
      <x/>
    </i>
    <i r="1">
      <x v="6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Soma de Unidades Vendidas" fld="4" baseField="2" baseItem="0"/>
    <dataField name="Soma de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EB96D-F60E-4ECB-BB7E-FCCEC4E1FF7C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/>
  <pivotFields count="6">
    <pivotField showAll="0"/>
    <pivotField axis="axisRow" showAll="0" sortType="descending">
      <items count="9">
        <item x="3"/>
        <item x="2"/>
        <item x="5"/>
        <item x="7"/>
        <item x="0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2"/>
    </i>
    <i>
      <x v="6"/>
    </i>
    <i>
      <x v="1"/>
    </i>
    <i>
      <x v="5"/>
    </i>
    <i>
      <x v="4"/>
    </i>
    <i>
      <x v="3"/>
    </i>
    <i>
      <x v="7"/>
    </i>
    <i t="grand">
      <x/>
    </i>
  </rowItems>
  <colItems count="1">
    <i/>
  </colItems>
  <dataFields count="1">
    <dataField name="Soma de Total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9A8309B0-9707-4C1F-946E-F3A8427278D5}" sourceName="Vendedor">
  <pivotTables>
    <pivotTable tabId="11" name="Tabela dinâmica2"/>
    <pivotTable tabId="11" name="Tabela dinâmica3"/>
  </pivotTables>
  <data>
    <tabular pivotCacheId="1381863637">
      <items count="8">
        <i x="3"/>
        <i x="2"/>
        <i x="5" s="1"/>
        <i x="7"/>
        <i x="0"/>
        <i x="1"/>
        <i x="4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BC0836D0-3BA5-4841-AD5D-3DCCF775BE68}" cache="SegmentaçãodeDados_Vendedor" caption="Vendedor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202BC-AE13-4534-BF77-F7D91DC613A2}" name="Tabela1" displayName="Tabela1" ref="A1:F76" totalsRowShown="0">
  <autoFilter ref="A1:F76" xr:uid="{4EB202BC-AE13-4534-BF77-F7D91DC613A2}"/>
  <tableColumns count="6">
    <tableColumn id="1" xr3:uid="{5DAE3A9D-F7E6-4446-91F3-09992823984A}" name="Vendedor"/>
    <tableColumn id="2" xr3:uid="{60BAFD93-DA97-46A3-963A-A92CCC6C0F8C}" name="Vendedor Repetido"/>
    <tableColumn id="3" xr3:uid="{7C03ACD8-78C2-4349-A2B7-8F7864910515}" name="Produto"/>
    <tableColumn id="4" xr3:uid="{C89DDF4F-C012-4EBA-8F87-C39155F81E8A}" name="Valor Unitário"/>
    <tableColumn id="5" xr3:uid="{7CCA26BF-CE13-4A9A-BE60-81DE497F77A9}" name="Unidades Vendidas"/>
    <tableColumn id="6" xr3:uid="{6C136438-5878-47CF-A350-758C2427EEB0}" name="Total">
      <calculatedColumnFormula>D2*E2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152A-2170-4D85-8B08-EA684B8189DE}">
  <dimension ref="A1:L12"/>
  <sheetViews>
    <sheetView showGridLines="0" workbookViewId="0">
      <selection activeCell="A4" sqref="A4:B4"/>
      <pivotSelection pane="bottomRight" showHeader="1" extendable="1" axis="axisRow" max="9" activeRow="3" previousRow="3" click="1" r:id="rId3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RowHeight="15" x14ac:dyDescent="0.25"/>
  <cols>
    <col min="1" max="1" width="18" bestFit="1" customWidth="1"/>
    <col min="2" max="2" width="13.5703125" bestFit="1" customWidth="1"/>
    <col min="5" max="5" width="32.42578125" bestFit="1" customWidth="1"/>
    <col min="6" max="6" width="18.7109375" bestFit="1" customWidth="1"/>
    <col min="7" max="7" width="26.7109375" bestFit="1" customWidth="1"/>
    <col min="8" max="8" width="13.5703125" bestFit="1" customWidth="1"/>
    <col min="11" max="11" width="18.7109375" bestFit="1" customWidth="1"/>
    <col min="12" max="12" width="13.5703125" bestFit="1" customWidth="1"/>
  </cols>
  <sheetData>
    <row r="1" spans="1:12" x14ac:dyDescent="0.25">
      <c r="E1" s="2" t="s">
        <v>0</v>
      </c>
      <c r="F1" t="s">
        <v>23</v>
      </c>
    </row>
    <row r="3" spans="1:12" x14ac:dyDescent="0.25">
      <c r="A3" s="2" t="s">
        <v>48</v>
      </c>
      <c r="B3" t="s">
        <v>50</v>
      </c>
      <c r="E3" s="2" t="s">
        <v>47</v>
      </c>
      <c r="F3" s="2" t="s">
        <v>1</v>
      </c>
      <c r="G3" t="s">
        <v>59</v>
      </c>
      <c r="H3" t="s">
        <v>50</v>
      </c>
      <c r="K3" s="2" t="s">
        <v>48</v>
      </c>
      <c r="L3" t="s">
        <v>50</v>
      </c>
    </row>
    <row r="4" spans="1:12" x14ac:dyDescent="0.25">
      <c r="A4" s="3" t="s">
        <v>24</v>
      </c>
      <c r="B4" s="4">
        <v>17431.239999999998</v>
      </c>
      <c r="E4" t="s">
        <v>23</v>
      </c>
      <c r="F4" t="s">
        <v>21</v>
      </c>
      <c r="G4" s="13">
        <v>12</v>
      </c>
      <c r="H4" s="13">
        <v>4680</v>
      </c>
      <c r="K4" s="3" t="s">
        <v>8</v>
      </c>
      <c r="L4" s="4">
        <v>594.24</v>
      </c>
    </row>
    <row r="5" spans="1:12" x14ac:dyDescent="0.25">
      <c r="A5" s="3" t="s">
        <v>23</v>
      </c>
      <c r="B5" s="4">
        <v>8062.44</v>
      </c>
      <c r="E5" t="s">
        <v>23</v>
      </c>
      <c r="F5" t="s">
        <v>10</v>
      </c>
      <c r="G5" s="13">
        <v>10</v>
      </c>
      <c r="H5" s="13">
        <v>2241.3999999999996</v>
      </c>
      <c r="K5" s="3" t="s">
        <v>10</v>
      </c>
      <c r="L5" s="4">
        <v>2241.3999999999996</v>
      </c>
    </row>
    <row r="6" spans="1:12" x14ac:dyDescent="0.25">
      <c r="A6" s="3" t="s">
        <v>30</v>
      </c>
      <c r="B6" s="4">
        <v>6563.3399999999992</v>
      </c>
      <c r="E6" t="s">
        <v>23</v>
      </c>
      <c r="F6" t="s">
        <v>8</v>
      </c>
      <c r="G6" s="13">
        <v>4</v>
      </c>
      <c r="H6" s="13">
        <v>594.24</v>
      </c>
      <c r="K6" s="3" t="s">
        <v>7</v>
      </c>
      <c r="L6" s="4">
        <v>306.8</v>
      </c>
    </row>
    <row r="7" spans="1:12" x14ac:dyDescent="0.25">
      <c r="A7" s="3" t="s">
        <v>29</v>
      </c>
      <c r="B7" s="4">
        <v>4663.4800000000005</v>
      </c>
      <c r="E7" t="s">
        <v>23</v>
      </c>
      <c r="F7" t="s">
        <v>7</v>
      </c>
      <c r="G7" s="13">
        <v>2</v>
      </c>
      <c r="H7" s="13">
        <v>306.8</v>
      </c>
      <c r="K7" s="3" t="s">
        <v>22</v>
      </c>
      <c r="L7" s="4">
        <v>240</v>
      </c>
    </row>
    <row r="8" spans="1:12" x14ac:dyDescent="0.25">
      <c r="A8" s="3" t="s">
        <v>27</v>
      </c>
      <c r="B8" s="4">
        <v>4096.58</v>
      </c>
      <c r="E8" t="s">
        <v>23</v>
      </c>
      <c r="F8" t="s">
        <v>22</v>
      </c>
      <c r="G8" s="13">
        <v>6</v>
      </c>
      <c r="H8" s="13">
        <v>240</v>
      </c>
      <c r="K8" s="3" t="s">
        <v>21</v>
      </c>
      <c r="L8" s="4">
        <v>4680</v>
      </c>
    </row>
    <row r="9" spans="1:12" x14ac:dyDescent="0.25">
      <c r="A9" s="3" t="s">
        <v>28</v>
      </c>
      <c r="B9" s="4">
        <v>3635.02</v>
      </c>
      <c r="E9" t="s">
        <v>49</v>
      </c>
      <c r="G9" s="13">
        <v>34</v>
      </c>
      <c r="H9" s="13">
        <v>8062.44</v>
      </c>
      <c r="K9" s="3" t="s">
        <v>49</v>
      </c>
      <c r="L9" s="4">
        <v>8062.44</v>
      </c>
    </row>
    <row r="10" spans="1:12" x14ac:dyDescent="0.25">
      <c r="A10" s="3" t="s">
        <v>26</v>
      </c>
      <c r="B10" s="4">
        <v>1939.98</v>
      </c>
    </row>
    <row r="11" spans="1:12" x14ac:dyDescent="0.25">
      <c r="A11" s="3" t="s">
        <v>25</v>
      </c>
      <c r="B11" s="4">
        <v>1118.7</v>
      </c>
    </row>
    <row r="12" spans="1:12" x14ac:dyDescent="0.25">
      <c r="A12" s="3" t="s">
        <v>49</v>
      </c>
      <c r="B12" s="4">
        <v>47510.779999999992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5F39-B3B4-4616-9353-0B3A3C13D6C3}">
  <dimension ref="A1:F76"/>
  <sheetViews>
    <sheetView workbookViewId="0">
      <selection activeCell="F42" sqref="F42"/>
    </sheetView>
  </sheetViews>
  <sheetFormatPr defaultRowHeight="15" x14ac:dyDescent="0.25"/>
  <cols>
    <col min="1" max="1" width="12" customWidth="1"/>
    <col min="2" max="2" width="20.5703125" customWidth="1"/>
    <col min="3" max="3" width="28.5703125" bestFit="1" customWidth="1"/>
    <col min="4" max="4" width="15.5703125" customWidth="1"/>
    <col min="5" max="5" width="20.28515625" customWidth="1"/>
    <col min="6" max="6" width="8" bestFit="1" customWidth="1"/>
  </cols>
  <sheetData>
    <row r="1" spans="1:6" x14ac:dyDescent="0.25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28</v>
      </c>
      <c r="B2" t="s">
        <v>28</v>
      </c>
      <c r="C2" t="s">
        <v>5</v>
      </c>
      <c r="D2">
        <v>89.99</v>
      </c>
      <c r="E2">
        <v>3</v>
      </c>
      <c r="F2">
        <f>D2*E2</f>
        <v>269.96999999999997</v>
      </c>
    </row>
    <row r="3" spans="1:6" x14ac:dyDescent="0.25">
      <c r="A3" t="s">
        <v>27</v>
      </c>
      <c r="B3" t="s">
        <v>27</v>
      </c>
      <c r="C3" t="s">
        <v>6</v>
      </c>
      <c r="D3">
        <v>69.989999999999995</v>
      </c>
      <c r="E3">
        <v>5</v>
      </c>
      <c r="F3">
        <f t="shared" ref="F3:F66" si="0">D3*E3</f>
        <v>349.95</v>
      </c>
    </row>
    <row r="4" spans="1:6" x14ac:dyDescent="0.25">
      <c r="A4" t="s">
        <v>29</v>
      </c>
      <c r="B4" t="s">
        <v>29</v>
      </c>
      <c r="C4" t="s">
        <v>7</v>
      </c>
      <c r="D4">
        <v>153.4</v>
      </c>
      <c r="E4">
        <v>1</v>
      </c>
      <c r="F4">
        <f t="shared" si="0"/>
        <v>153.4</v>
      </c>
    </row>
    <row r="5" spans="1:6" x14ac:dyDescent="0.25">
      <c r="A5" t="s">
        <v>24</v>
      </c>
      <c r="B5" t="s">
        <v>24</v>
      </c>
      <c r="C5" t="s">
        <v>8</v>
      </c>
      <c r="D5">
        <v>148.56</v>
      </c>
      <c r="E5">
        <v>9</v>
      </c>
      <c r="F5">
        <f t="shared" si="0"/>
        <v>1337.04</v>
      </c>
    </row>
    <row r="6" spans="1:6" x14ac:dyDescent="0.25">
      <c r="A6" t="s">
        <v>30</v>
      </c>
      <c r="B6" t="s">
        <v>30</v>
      </c>
      <c r="C6" t="s">
        <v>9</v>
      </c>
      <c r="D6">
        <v>400</v>
      </c>
      <c r="E6">
        <v>12</v>
      </c>
      <c r="F6">
        <f t="shared" si="0"/>
        <v>4800</v>
      </c>
    </row>
    <row r="7" spans="1:6" x14ac:dyDescent="0.25">
      <c r="A7" t="s">
        <v>23</v>
      </c>
      <c r="B7" t="s">
        <v>23</v>
      </c>
      <c r="C7" t="s">
        <v>10</v>
      </c>
      <c r="D7">
        <v>224.14</v>
      </c>
      <c r="E7">
        <v>4</v>
      </c>
      <c r="F7">
        <f t="shared" si="0"/>
        <v>896.56</v>
      </c>
    </row>
    <row r="8" spans="1:6" x14ac:dyDescent="0.25">
      <c r="A8" t="s">
        <v>28</v>
      </c>
      <c r="B8" t="s">
        <v>28</v>
      </c>
      <c r="C8" t="s">
        <v>11</v>
      </c>
      <c r="D8">
        <v>150.5</v>
      </c>
      <c r="E8">
        <v>4</v>
      </c>
      <c r="F8">
        <f t="shared" si="0"/>
        <v>602</v>
      </c>
    </row>
    <row r="9" spans="1:6" x14ac:dyDescent="0.25">
      <c r="A9" t="s">
        <v>27</v>
      </c>
      <c r="B9" t="s">
        <v>27</v>
      </c>
      <c r="C9" t="s">
        <v>12</v>
      </c>
      <c r="D9">
        <v>248.73</v>
      </c>
      <c r="E9">
        <v>1</v>
      </c>
      <c r="F9">
        <f t="shared" si="0"/>
        <v>248.73</v>
      </c>
    </row>
    <row r="10" spans="1:6" x14ac:dyDescent="0.25">
      <c r="A10" t="s">
        <v>29</v>
      </c>
      <c r="B10" t="s">
        <v>29</v>
      </c>
      <c r="C10" t="s">
        <v>13</v>
      </c>
      <c r="D10">
        <v>116.52</v>
      </c>
      <c r="E10">
        <v>1</v>
      </c>
      <c r="F10">
        <f t="shared" si="0"/>
        <v>116.52</v>
      </c>
    </row>
    <row r="11" spans="1:6" x14ac:dyDescent="0.25">
      <c r="A11" t="s">
        <v>24</v>
      </c>
      <c r="B11" t="s">
        <v>24</v>
      </c>
      <c r="C11" t="s">
        <v>14</v>
      </c>
      <c r="D11">
        <v>59.9</v>
      </c>
      <c r="E11">
        <v>1</v>
      </c>
      <c r="F11">
        <f t="shared" si="0"/>
        <v>59.9</v>
      </c>
    </row>
    <row r="12" spans="1:6" x14ac:dyDescent="0.25">
      <c r="A12" t="s">
        <v>28</v>
      </c>
      <c r="B12" t="s">
        <v>28</v>
      </c>
      <c r="C12" t="s">
        <v>15</v>
      </c>
      <c r="D12">
        <v>46.9</v>
      </c>
      <c r="E12">
        <v>1</v>
      </c>
      <c r="F12">
        <f t="shared" si="0"/>
        <v>46.9</v>
      </c>
    </row>
    <row r="13" spans="1:6" x14ac:dyDescent="0.25">
      <c r="A13" t="s">
        <v>27</v>
      </c>
      <c r="B13" t="s">
        <v>27</v>
      </c>
      <c r="C13" t="s">
        <v>16</v>
      </c>
      <c r="D13">
        <v>41.9</v>
      </c>
      <c r="E13">
        <v>4</v>
      </c>
      <c r="F13">
        <f t="shared" si="0"/>
        <v>167.6</v>
      </c>
    </row>
    <row r="14" spans="1:6" x14ac:dyDescent="0.25">
      <c r="A14" t="s">
        <v>29</v>
      </c>
      <c r="B14" t="s">
        <v>29</v>
      </c>
      <c r="C14" t="s">
        <v>17</v>
      </c>
      <c r="D14">
        <v>81.900000000000006</v>
      </c>
      <c r="E14">
        <v>9</v>
      </c>
      <c r="F14">
        <f t="shared" si="0"/>
        <v>737.1</v>
      </c>
    </row>
    <row r="15" spans="1:6" x14ac:dyDescent="0.25">
      <c r="A15" t="s">
        <v>24</v>
      </c>
      <c r="B15" t="s">
        <v>24</v>
      </c>
      <c r="C15" t="s">
        <v>18</v>
      </c>
      <c r="D15">
        <v>55.9</v>
      </c>
      <c r="E15">
        <v>2</v>
      </c>
      <c r="F15">
        <f t="shared" si="0"/>
        <v>111.8</v>
      </c>
    </row>
    <row r="16" spans="1:6" x14ac:dyDescent="0.25">
      <c r="A16" t="s">
        <v>27</v>
      </c>
      <c r="B16" t="s">
        <v>27</v>
      </c>
      <c r="C16" t="s">
        <v>19</v>
      </c>
      <c r="D16">
        <v>89.9</v>
      </c>
      <c r="E16">
        <v>1</v>
      </c>
      <c r="F16">
        <f t="shared" si="0"/>
        <v>89.9</v>
      </c>
    </row>
    <row r="17" spans="1:6" x14ac:dyDescent="0.25">
      <c r="A17" t="s">
        <v>25</v>
      </c>
      <c r="B17" t="s">
        <v>25</v>
      </c>
      <c r="C17" t="s">
        <v>5</v>
      </c>
      <c r="D17">
        <v>89.99</v>
      </c>
      <c r="E17">
        <v>1</v>
      </c>
      <c r="F17">
        <f t="shared" si="0"/>
        <v>89.99</v>
      </c>
    </row>
    <row r="18" spans="1:6" x14ac:dyDescent="0.25">
      <c r="A18" t="s">
        <v>26</v>
      </c>
      <c r="B18" t="s">
        <v>26</v>
      </c>
      <c r="C18" t="s">
        <v>6</v>
      </c>
      <c r="D18">
        <v>69.989999999999995</v>
      </c>
      <c r="E18">
        <v>1</v>
      </c>
      <c r="F18">
        <f t="shared" si="0"/>
        <v>69.989999999999995</v>
      </c>
    </row>
    <row r="19" spans="1:6" x14ac:dyDescent="0.25">
      <c r="A19" t="s">
        <v>27</v>
      </c>
      <c r="B19" t="s">
        <v>27</v>
      </c>
      <c r="C19" t="s">
        <v>7</v>
      </c>
      <c r="D19">
        <v>153.4</v>
      </c>
      <c r="E19">
        <v>2</v>
      </c>
      <c r="F19">
        <f t="shared" si="0"/>
        <v>306.8</v>
      </c>
    </row>
    <row r="20" spans="1:6" x14ac:dyDescent="0.25">
      <c r="A20" t="s">
        <v>29</v>
      </c>
      <c r="B20" t="s">
        <v>29</v>
      </c>
      <c r="C20" t="s">
        <v>8</v>
      </c>
      <c r="D20">
        <v>148.56</v>
      </c>
      <c r="E20">
        <v>6</v>
      </c>
      <c r="F20">
        <f t="shared" si="0"/>
        <v>891.36</v>
      </c>
    </row>
    <row r="21" spans="1:6" x14ac:dyDescent="0.25">
      <c r="A21" t="s">
        <v>28</v>
      </c>
      <c r="B21" t="s">
        <v>28</v>
      </c>
      <c r="C21" t="s">
        <v>9</v>
      </c>
      <c r="D21">
        <v>146.13999999999999</v>
      </c>
      <c r="E21">
        <v>1</v>
      </c>
      <c r="F21">
        <f t="shared" si="0"/>
        <v>146.13999999999999</v>
      </c>
    </row>
    <row r="22" spans="1:6" x14ac:dyDescent="0.25">
      <c r="A22" t="s">
        <v>23</v>
      </c>
      <c r="B22" t="s">
        <v>23</v>
      </c>
      <c r="C22" t="s">
        <v>10</v>
      </c>
      <c r="D22">
        <v>224.14</v>
      </c>
      <c r="E22">
        <v>1</v>
      </c>
      <c r="F22">
        <f t="shared" si="0"/>
        <v>224.14</v>
      </c>
    </row>
    <row r="23" spans="1:6" x14ac:dyDescent="0.25">
      <c r="A23" t="s">
        <v>28</v>
      </c>
      <c r="B23" t="s">
        <v>28</v>
      </c>
      <c r="C23" t="s">
        <v>11</v>
      </c>
      <c r="D23">
        <v>150.5</v>
      </c>
      <c r="E23">
        <v>5</v>
      </c>
      <c r="F23">
        <f t="shared" si="0"/>
        <v>752.5</v>
      </c>
    </row>
    <row r="24" spans="1:6" x14ac:dyDescent="0.25">
      <c r="A24" t="s">
        <v>27</v>
      </c>
      <c r="B24" t="s">
        <v>27</v>
      </c>
      <c r="C24" t="s">
        <v>12</v>
      </c>
      <c r="D24">
        <v>248.73</v>
      </c>
      <c r="E24">
        <v>2</v>
      </c>
      <c r="F24">
        <f t="shared" si="0"/>
        <v>497.46</v>
      </c>
    </row>
    <row r="25" spans="1:6" x14ac:dyDescent="0.25">
      <c r="A25" t="s">
        <v>29</v>
      </c>
      <c r="B25" t="s">
        <v>29</v>
      </c>
      <c r="C25" t="s">
        <v>13</v>
      </c>
      <c r="D25">
        <v>116.52</v>
      </c>
      <c r="E25">
        <v>3</v>
      </c>
      <c r="F25">
        <f t="shared" si="0"/>
        <v>349.56</v>
      </c>
    </row>
    <row r="26" spans="1:6" x14ac:dyDescent="0.25">
      <c r="A26" t="s">
        <v>24</v>
      </c>
      <c r="B26" t="s">
        <v>24</v>
      </c>
      <c r="C26" t="s">
        <v>14</v>
      </c>
      <c r="D26">
        <v>59.9</v>
      </c>
      <c r="E26">
        <v>2</v>
      </c>
      <c r="F26">
        <f t="shared" si="0"/>
        <v>119.8</v>
      </c>
    </row>
    <row r="27" spans="1:6" x14ac:dyDescent="0.25">
      <c r="A27" t="s">
        <v>27</v>
      </c>
      <c r="B27" t="s">
        <v>27</v>
      </c>
      <c r="C27" t="s">
        <v>15</v>
      </c>
      <c r="D27">
        <v>46.9</v>
      </c>
      <c r="E27">
        <v>2</v>
      </c>
      <c r="F27">
        <f t="shared" si="0"/>
        <v>93.8</v>
      </c>
    </row>
    <row r="28" spans="1:6" x14ac:dyDescent="0.25">
      <c r="A28" t="s">
        <v>29</v>
      </c>
      <c r="B28" t="s">
        <v>29</v>
      </c>
      <c r="C28" t="s">
        <v>16</v>
      </c>
      <c r="D28">
        <v>41.9</v>
      </c>
      <c r="E28">
        <v>2</v>
      </c>
      <c r="F28">
        <f t="shared" si="0"/>
        <v>83.8</v>
      </c>
    </row>
    <row r="29" spans="1:6" x14ac:dyDescent="0.25">
      <c r="A29" t="s">
        <v>24</v>
      </c>
      <c r="B29" t="s">
        <v>24</v>
      </c>
      <c r="C29" t="s">
        <v>17</v>
      </c>
      <c r="D29">
        <v>81.900000000000006</v>
      </c>
      <c r="E29">
        <v>4</v>
      </c>
      <c r="F29">
        <f t="shared" si="0"/>
        <v>327.60000000000002</v>
      </c>
    </row>
    <row r="30" spans="1:6" x14ac:dyDescent="0.25">
      <c r="A30" t="s">
        <v>25</v>
      </c>
      <c r="B30" t="s">
        <v>25</v>
      </c>
      <c r="C30" t="s">
        <v>13</v>
      </c>
      <c r="D30">
        <v>116.52</v>
      </c>
      <c r="E30">
        <v>3</v>
      </c>
      <c r="F30">
        <f t="shared" si="0"/>
        <v>349.56</v>
      </c>
    </row>
    <row r="31" spans="1:6" x14ac:dyDescent="0.25">
      <c r="A31" t="s">
        <v>25</v>
      </c>
      <c r="B31" t="s">
        <v>25</v>
      </c>
      <c r="C31" t="s">
        <v>14</v>
      </c>
      <c r="D31">
        <v>59.9</v>
      </c>
      <c r="E31">
        <v>2</v>
      </c>
      <c r="F31">
        <f t="shared" si="0"/>
        <v>119.8</v>
      </c>
    </row>
    <row r="32" spans="1:6" x14ac:dyDescent="0.25">
      <c r="A32" t="s">
        <v>26</v>
      </c>
      <c r="B32" t="s">
        <v>26</v>
      </c>
      <c r="C32" t="s">
        <v>20</v>
      </c>
      <c r="D32">
        <v>40</v>
      </c>
      <c r="E32">
        <v>3</v>
      </c>
      <c r="F32">
        <f t="shared" si="0"/>
        <v>120</v>
      </c>
    </row>
    <row r="33" spans="1:6" x14ac:dyDescent="0.25">
      <c r="A33" t="s">
        <v>26</v>
      </c>
      <c r="B33" t="s">
        <v>26</v>
      </c>
      <c r="C33" t="s">
        <v>21</v>
      </c>
      <c r="D33">
        <v>390</v>
      </c>
      <c r="E33">
        <v>2</v>
      </c>
      <c r="F33">
        <f t="shared" si="0"/>
        <v>780</v>
      </c>
    </row>
    <row r="34" spans="1:6" x14ac:dyDescent="0.25">
      <c r="A34" t="s">
        <v>23</v>
      </c>
      <c r="B34" t="s">
        <v>23</v>
      </c>
      <c r="C34" t="s">
        <v>8</v>
      </c>
      <c r="D34">
        <v>148.56</v>
      </c>
      <c r="E34">
        <v>2</v>
      </c>
      <c r="F34">
        <f t="shared" si="0"/>
        <v>297.12</v>
      </c>
    </row>
    <row r="35" spans="1:6" x14ac:dyDescent="0.25">
      <c r="A35" t="s">
        <v>23</v>
      </c>
      <c r="B35" t="s">
        <v>23</v>
      </c>
      <c r="C35" t="s">
        <v>7</v>
      </c>
      <c r="D35">
        <v>153.4</v>
      </c>
      <c r="E35">
        <v>1</v>
      </c>
      <c r="F35">
        <f t="shared" si="0"/>
        <v>153.4</v>
      </c>
    </row>
    <row r="36" spans="1:6" x14ac:dyDescent="0.25">
      <c r="A36" t="s">
        <v>23</v>
      </c>
      <c r="B36" t="s">
        <v>23</v>
      </c>
      <c r="C36" t="s">
        <v>22</v>
      </c>
      <c r="D36">
        <v>40</v>
      </c>
      <c r="E36">
        <v>3</v>
      </c>
      <c r="F36">
        <f t="shared" si="0"/>
        <v>120</v>
      </c>
    </row>
    <row r="37" spans="1:6" x14ac:dyDescent="0.25">
      <c r="A37" t="s">
        <v>30</v>
      </c>
      <c r="B37" t="s">
        <v>30</v>
      </c>
      <c r="C37" t="s">
        <v>17</v>
      </c>
      <c r="D37">
        <v>81.900000000000006</v>
      </c>
      <c r="E37">
        <v>8</v>
      </c>
      <c r="F37">
        <f t="shared" si="0"/>
        <v>655.20000000000005</v>
      </c>
    </row>
    <row r="38" spans="1:6" x14ac:dyDescent="0.25">
      <c r="A38" t="s">
        <v>30</v>
      </c>
      <c r="B38" t="s">
        <v>30</v>
      </c>
      <c r="C38" t="s">
        <v>7</v>
      </c>
      <c r="D38">
        <v>153.4</v>
      </c>
      <c r="E38">
        <v>1</v>
      </c>
      <c r="F38">
        <f t="shared" si="0"/>
        <v>153.4</v>
      </c>
    </row>
    <row r="39" spans="1:6" x14ac:dyDescent="0.25">
      <c r="A39" t="s">
        <v>28</v>
      </c>
      <c r="B39" t="s">
        <v>28</v>
      </c>
      <c r="C39" t="s">
        <v>5</v>
      </c>
      <c r="D39">
        <v>89.99</v>
      </c>
      <c r="E39">
        <v>3</v>
      </c>
      <c r="F39">
        <f t="shared" si="0"/>
        <v>269.96999999999997</v>
      </c>
    </row>
    <row r="40" spans="1:6" x14ac:dyDescent="0.25">
      <c r="A40" t="s">
        <v>27</v>
      </c>
      <c r="B40" t="s">
        <v>27</v>
      </c>
      <c r="C40" t="s">
        <v>6</v>
      </c>
      <c r="D40">
        <v>69.989999999999995</v>
      </c>
      <c r="E40">
        <v>5</v>
      </c>
      <c r="F40">
        <f t="shared" si="0"/>
        <v>349.95</v>
      </c>
    </row>
    <row r="41" spans="1:6" x14ac:dyDescent="0.25">
      <c r="A41" t="s">
        <v>29</v>
      </c>
      <c r="B41" t="s">
        <v>29</v>
      </c>
      <c r="C41" t="s">
        <v>7</v>
      </c>
      <c r="D41">
        <v>153.4</v>
      </c>
      <c r="E41">
        <v>1</v>
      </c>
      <c r="F41">
        <f t="shared" si="0"/>
        <v>153.4</v>
      </c>
    </row>
    <row r="42" spans="1:6" x14ac:dyDescent="0.25">
      <c r="A42" t="s">
        <v>24</v>
      </c>
      <c r="B42" t="s">
        <v>24</v>
      </c>
      <c r="C42" t="s">
        <v>8</v>
      </c>
      <c r="D42">
        <v>148.56</v>
      </c>
      <c r="E42">
        <v>100</v>
      </c>
      <c r="F42">
        <f t="shared" si="0"/>
        <v>14856</v>
      </c>
    </row>
    <row r="43" spans="1:6" x14ac:dyDescent="0.25">
      <c r="A43" t="s">
        <v>30</v>
      </c>
      <c r="B43" t="s">
        <v>30</v>
      </c>
      <c r="C43" t="s">
        <v>9</v>
      </c>
      <c r="D43">
        <v>146.13999999999999</v>
      </c>
      <c r="E43">
        <v>1</v>
      </c>
      <c r="F43">
        <f t="shared" si="0"/>
        <v>146.13999999999999</v>
      </c>
    </row>
    <row r="44" spans="1:6" x14ac:dyDescent="0.25">
      <c r="A44" t="s">
        <v>23</v>
      </c>
      <c r="B44" t="s">
        <v>23</v>
      </c>
      <c r="C44" t="s">
        <v>10</v>
      </c>
      <c r="D44">
        <v>224.14</v>
      </c>
      <c r="E44">
        <v>4</v>
      </c>
      <c r="F44">
        <f t="shared" si="0"/>
        <v>896.56</v>
      </c>
    </row>
    <row r="45" spans="1:6" x14ac:dyDescent="0.25">
      <c r="A45" t="s">
        <v>28</v>
      </c>
      <c r="B45" t="s">
        <v>28</v>
      </c>
      <c r="C45" t="s">
        <v>11</v>
      </c>
      <c r="D45">
        <v>150.5</v>
      </c>
      <c r="E45">
        <v>4</v>
      </c>
      <c r="F45">
        <f t="shared" si="0"/>
        <v>602</v>
      </c>
    </row>
    <row r="46" spans="1:6" x14ac:dyDescent="0.25">
      <c r="A46" t="s">
        <v>27</v>
      </c>
      <c r="B46" t="s">
        <v>27</v>
      </c>
      <c r="C46" t="s">
        <v>12</v>
      </c>
      <c r="D46">
        <v>248.73</v>
      </c>
      <c r="E46">
        <v>1</v>
      </c>
      <c r="F46">
        <f t="shared" si="0"/>
        <v>248.73</v>
      </c>
    </row>
    <row r="47" spans="1:6" x14ac:dyDescent="0.25">
      <c r="A47" t="s">
        <v>29</v>
      </c>
      <c r="B47" t="s">
        <v>29</v>
      </c>
      <c r="C47" t="s">
        <v>13</v>
      </c>
      <c r="D47">
        <v>116.52</v>
      </c>
      <c r="E47">
        <v>1</v>
      </c>
      <c r="F47">
        <f t="shared" si="0"/>
        <v>116.52</v>
      </c>
    </row>
    <row r="48" spans="1:6" x14ac:dyDescent="0.25">
      <c r="A48" t="s">
        <v>24</v>
      </c>
      <c r="B48" t="s">
        <v>24</v>
      </c>
      <c r="C48" t="s">
        <v>14</v>
      </c>
      <c r="D48">
        <v>59.9</v>
      </c>
      <c r="E48">
        <v>1</v>
      </c>
      <c r="F48">
        <f t="shared" si="0"/>
        <v>59.9</v>
      </c>
    </row>
    <row r="49" spans="1:6" x14ac:dyDescent="0.25">
      <c r="A49" t="s">
        <v>28</v>
      </c>
      <c r="B49" t="s">
        <v>28</v>
      </c>
      <c r="C49" t="s">
        <v>15</v>
      </c>
      <c r="D49">
        <v>46.9</v>
      </c>
      <c r="E49">
        <v>1</v>
      </c>
      <c r="F49">
        <f t="shared" si="0"/>
        <v>46.9</v>
      </c>
    </row>
    <row r="50" spans="1:6" x14ac:dyDescent="0.25">
      <c r="A50" t="s">
        <v>27</v>
      </c>
      <c r="B50" t="s">
        <v>27</v>
      </c>
      <c r="C50" t="s">
        <v>16</v>
      </c>
      <c r="D50">
        <v>41.9</v>
      </c>
      <c r="E50">
        <v>4</v>
      </c>
      <c r="F50">
        <f t="shared" si="0"/>
        <v>167.6</v>
      </c>
    </row>
    <row r="51" spans="1:6" x14ac:dyDescent="0.25">
      <c r="A51" t="s">
        <v>29</v>
      </c>
      <c r="B51" t="s">
        <v>29</v>
      </c>
      <c r="C51" t="s">
        <v>17</v>
      </c>
      <c r="D51">
        <v>81.900000000000006</v>
      </c>
      <c r="E51">
        <v>9</v>
      </c>
      <c r="F51">
        <f t="shared" si="0"/>
        <v>737.1</v>
      </c>
    </row>
    <row r="52" spans="1:6" x14ac:dyDescent="0.25">
      <c r="A52" t="s">
        <v>24</v>
      </c>
      <c r="B52" t="s">
        <v>24</v>
      </c>
      <c r="C52" t="s">
        <v>18</v>
      </c>
      <c r="D52">
        <v>55.9</v>
      </c>
      <c r="E52">
        <v>2</v>
      </c>
      <c r="F52">
        <f t="shared" si="0"/>
        <v>111.8</v>
      </c>
    </row>
    <row r="53" spans="1:6" x14ac:dyDescent="0.25">
      <c r="A53" t="s">
        <v>27</v>
      </c>
      <c r="B53" t="s">
        <v>27</v>
      </c>
      <c r="C53" t="s">
        <v>19</v>
      </c>
      <c r="D53">
        <v>678</v>
      </c>
      <c r="E53">
        <v>1</v>
      </c>
      <c r="F53">
        <f t="shared" si="0"/>
        <v>678</v>
      </c>
    </row>
    <row r="54" spans="1:6" x14ac:dyDescent="0.25">
      <c r="A54" t="s">
        <v>25</v>
      </c>
      <c r="B54" t="s">
        <v>25</v>
      </c>
      <c r="C54" t="s">
        <v>5</v>
      </c>
      <c r="D54">
        <v>89.99</v>
      </c>
      <c r="E54">
        <v>1</v>
      </c>
      <c r="F54">
        <f t="shared" si="0"/>
        <v>89.99</v>
      </c>
    </row>
    <row r="55" spans="1:6" x14ac:dyDescent="0.25">
      <c r="A55" t="s">
        <v>26</v>
      </c>
      <c r="B55" t="s">
        <v>26</v>
      </c>
      <c r="C55" t="s">
        <v>6</v>
      </c>
      <c r="D55">
        <v>69.989999999999995</v>
      </c>
      <c r="E55">
        <v>1</v>
      </c>
      <c r="F55">
        <f t="shared" si="0"/>
        <v>69.989999999999995</v>
      </c>
    </row>
    <row r="56" spans="1:6" x14ac:dyDescent="0.25">
      <c r="A56" t="s">
        <v>27</v>
      </c>
      <c r="B56" t="s">
        <v>27</v>
      </c>
      <c r="C56" t="s">
        <v>7</v>
      </c>
      <c r="D56">
        <v>153.4</v>
      </c>
      <c r="E56">
        <v>2</v>
      </c>
      <c r="F56">
        <f t="shared" si="0"/>
        <v>306.8</v>
      </c>
    </row>
    <row r="57" spans="1:6" x14ac:dyDescent="0.25">
      <c r="A57" t="s">
        <v>29</v>
      </c>
      <c r="B57" t="s">
        <v>29</v>
      </c>
      <c r="C57" t="s">
        <v>8</v>
      </c>
      <c r="D57">
        <v>148.56</v>
      </c>
      <c r="E57">
        <v>6</v>
      </c>
      <c r="F57">
        <f t="shared" si="0"/>
        <v>891.36</v>
      </c>
    </row>
    <row r="58" spans="1:6" x14ac:dyDescent="0.25">
      <c r="A58" t="s">
        <v>28</v>
      </c>
      <c r="B58" t="s">
        <v>28</v>
      </c>
      <c r="C58" t="s">
        <v>9</v>
      </c>
      <c r="D58">
        <v>146.13999999999999</v>
      </c>
      <c r="E58">
        <v>1</v>
      </c>
      <c r="F58">
        <f t="shared" si="0"/>
        <v>146.13999999999999</v>
      </c>
    </row>
    <row r="59" spans="1:6" x14ac:dyDescent="0.25">
      <c r="A59" t="s">
        <v>23</v>
      </c>
      <c r="B59" t="s">
        <v>23</v>
      </c>
      <c r="C59" t="s">
        <v>10</v>
      </c>
      <c r="D59">
        <v>224.14</v>
      </c>
      <c r="E59">
        <v>1</v>
      </c>
      <c r="F59">
        <f t="shared" si="0"/>
        <v>224.14</v>
      </c>
    </row>
    <row r="60" spans="1:6" x14ac:dyDescent="0.25">
      <c r="A60" t="s">
        <v>28</v>
      </c>
      <c r="B60" t="s">
        <v>28</v>
      </c>
      <c r="C60" t="s">
        <v>11</v>
      </c>
      <c r="D60">
        <v>150.5</v>
      </c>
      <c r="E60">
        <v>5</v>
      </c>
      <c r="F60">
        <f t="shared" si="0"/>
        <v>752.5</v>
      </c>
    </row>
    <row r="61" spans="1:6" x14ac:dyDescent="0.25">
      <c r="A61" t="s">
        <v>27</v>
      </c>
      <c r="B61" t="s">
        <v>27</v>
      </c>
      <c r="C61" t="s">
        <v>12</v>
      </c>
      <c r="D61">
        <v>248.73</v>
      </c>
      <c r="E61">
        <v>2</v>
      </c>
      <c r="F61">
        <f t="shared" si="0"/>
        <v>497.46</v>
      </c>
    </row>
    <row r="62" spans="1:6" x14ac:dyDescent="0.25">
      <c r="A62" t="s">
        <v>29</v>
      </c>
      <c r="B62" t="s">
        <v>29</v>
      </c>
      <c r="C62" t="s">
        <v>13</v>
      </c>
      <c r="D62">
        <v>116.52</v>
      </c>
      <c r="E62">
        <v>3</v>
      </c>
      <c r="F62">
        <f t="shared" si="0"/>
        <v>349.56</v>
      </c>
    </row>
    <row r="63" spans="1:6" x14ac:dyDescent="0.25">
      <c r="A63" t="s">
        <v>24</v>
      </c>
      <c r="B63" t="s">
        <v>24</v>
      </c>
      <c r="C63" t="s">
        <v>14</v>
      </c>
      <c r="D63">
        <v>59.9</v>
      </c>
      <c r="E63">
        <v>2</v>
      </c>
      <c r="F63">
        <f t="shared" si="0"/>
        <v>119.8</v>
      </c>
    </row>
    <row r="64" spans="1:6" x14ac:dyDescent="0.25">
      <c r="A64" t="s">
        <v>27</v>
      </c>
      <c r="B64" t="s">
        <v>27</v>
      </c>
      <c r="C64" t="s">
        <v>15</v>
      </c>
      <c r="D64">
        <v>46.9</v>
      </c>
      <c r="E64">
        <v>2</v>
      </c>
      <c r="F64">
        <f t="shared" si="0"/>
        <v>93.8</v>
      </c>
    </row>
    <row r="65" spans="1:6" x14ac:dyDescent="0.25">
      <c r="A65" t="s">
        <v>29</v>
      </c>
      <c r="B65" t="s">
        <v>29</v>
      </c>
      <c r="C65" t="s">
        <v>16</v>
      </c>
      <c r="D65">
        <v>41.9</v>
      </c>
      <c r="E65">
        <v>2</v>
      </c>
      <c r="F65">
        <f t="shared" si="0"/>
        <v>83.8</v>
      </c>
    </row>
    <row r="66" spans="1:6" x14ac:dyDescent="0.25">
      <c r="A66" t="s">
        <v>24</v>
      </c>
      <c r="B66" t="s">
        <v>24</v>
      </c>
      <c r="C66" t="s">
        <v>17</v>
      </c>
      <c r="D66">
        <v>81.900000000000006</v>
      </c>
      <c r="E66">
        <v>4</v>
      </c>
      <c r="F66">
        <f t="shared" si="0"/>
        <v>327.60000000000002</v>
      </c>
    </row>
    <row r="67" spans="1:6" x14ac:dyDescent="0.25">
      <c r="A67" t="s">
        <v>25</v>
      </c>
      <c r="B67" t="s">
        <v>25</v>
      </c>
      <c r="C67" t="s">
        <v>13</v>
      </c>
      <c r="D67">
        <v>116.52</v>
      </c>
      <c r="E67">
        <v>3</v>
      </c>
      <c r="F67">
        <f t="shared" ref="F67:F75" si="1">D67*E67</f>
        <v>349.56</v>
      </c>
    </row>
    <row r="68" spans="1:6" x14ac:dyDescent="0.25">
      <c r="A68" t="s">
        <v>25</v>
      </c>
      <c r="B68" t="s">
        <v>25</v>
      </c>
      <c r="C68" t="s">
        <v>14</v>
      </c>
      <c r="D68">
        <v>59.9</v>
      </c>
      <c r="E68">
        <v>2</v>
      </c>
      <c r="F68">
        <f t="shared" si="1"/>
        <v>119.8</v>
      </c>
    </row>
    <row r="69" spans="1:6" x14ac:dyDescent="0.25">
      <c r="A69" t="s">
        <v>26</v>
      </c>
      <c r="B69" t="s">
        <v>26</v>
      </c>
      <c r="C69" t="s">
        <v>20</v>
      </c>
      <c r="D69">
        <v>40</v>
      </c>
      <c r="E69">
        <v>3</v>
      </c>
      <c r="F69">
        <f t="shared" si="1"/>
        <v>120</v>
      </c>
    </row>
    <row r="70" spans="1:6" x14ac:dyDescent="0.25">
      <c r="A70" t="s">
        <v>26</v>
      </c>
      <c r="B70" t="s">
        <v>26</v>
      </c>
      <c r="C70" t="s">
        <v>21</v>
      </c>
      <c r="D70">
        <v>390</v>
      </c>
      <c r="E70">
        <v>2</v>
      </c>
      <c r="F70">
        <f t="shared" si="1"/>
        <v>780</v>
      </c>
    </row>
    <row r="71" spans="1:6" x14ac:dyDescent="0.25">
      <c r="A71" t="s">
        <v>23</v>
      </c>
      <c r="B71" t="s">
        <v>23</v>
      </c>
      <c r="C71" t="s">
        <v>8</v>
      </c>
      <c r="D71">
        <v>148.56</v>
      </c>
      <c r="E71">
        <v>2</v>
      </c>
      <c r="F71">
        <f t="shared" si="1"/>
        <v>297.12</v>
      </c>
    </row>
    <row r="72" spans="1:6" x14ac:dyDescent="0.25">
      <c r="A72" t="s">
        <v>23</v>
      </c>
      <c r="B72" t="s">
        <v>23</v>
      </c>
      <c r="C72" t="s">
        <v>7</v>
      </c>
      <c r="D72">
        <v>153.4</v>
      </c>
      <c r="E72">
        <v>1</v>
      </c>
      <c r="F72">
        <f t="shared" si="1"/>
        <v>153.4</v>
      </c>
    </row>
    <row r="73" spans="1:6" x14ac:dyDescent="0.25">
      <c r="A73" t="s">
        <v>23</v>
      </c>
      <c r="B73" t="s">
        <v>23</v>
      </c>
      <c r="C73" t="s">
        <v>22</v>
      </c>
      <c r="D73">
        <v>40</v>
      </c>
      <c r="E73">
        <v>3</v>
      </c>
      <c r="F73">
        <f t="shared" si="1"/>
        <v>120</v>
      </c>
    </row>
    <row r="74" spans="1:6" x14ac:dyDescent="0.25">
      <c r="A74" t="s">
        <v>30</v>
      </c>
      <c r="B74" t="s">
        <v>30</v>
      </c>
      <c r="C74" t="s">
        <v>17</v>
      </c>
      <c r="D74">
        <v>81.900000000000006</v>
      </c>
      <c r="E74">
        <v>8</v>
      </c>
      <c r="F74">
        <f t="shared" si="1"/>
        <v>655.20000000000005</v>
      </c>
    </row>
    <row r="75" spans="1:6" x14ac:dyDescent="0.25">
      <c r="A75" t="s">
        <v>30</v>
      </c>
      <c r="B75" t="s">
        <v>30</v>
      </c>
      <c r="C75" t="s">
        <v>7</v>
      </c>
      <c r="D75">
        <v>153.4</v>
      </c>
      <c r="E75">
        <v>1</v>
      </c>
      <c r="F75">
        <f t="shared" si="1"/>
        <v>153.4</v>
      </c>
    </row>
    <row r="76" spans="1:6" x14ac:dyDescent="0.25">
      <c r="A76" t="s">
        <v>23</v>
      </c>
      <c r="B76" t="s">
        <v>23</v>
      </c>
      <c r="C76" t="s">
        <v>21</v>
      </c>
      <c r="D76">
        <v>390</v>
      </c>
      <c r="E76">
        <v>12</v>
      </c>
      <c r="F76">
        <f t="shared" ref="F76" si="2">D76*E76</f>
        <v>4680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CAC6-0F36-4D13-9465-0B40612D0A46}">
  <dimension ref="A1:B20"/>
  <sheetViews>
    <sheetView showGridLines="0" workbookViewId="0">
      <selection activeCell="H18" sqref="H18"/>
    </sheetView>
  </sheetViews>
  <sheetFormatPr defaultRowHeight="15" x14ac:dyDescent="0.25"/>
  <cols>
    <col min="1" max="1" width="27" bestFit="1" customWidth="1"/>
    <col min="2" max="2" width="28.5703125" bestFit="1" customWidth="1"/>
    <col min="3" max="3" width="12.42578125" customWidth="1"/>
  </cols>
  <sheetData>
    <row r="1" spans="1:2" x14ac:dyDescent="0.25">
      <c r="A1" t="s">
        <v>1</v>
      </c>
      <c r="B1" t="s">
        <v>1</v>
      </c>
    </row>
    <row r="2" spans="1:2" s="1" customFormat="1" ht="54" customHeight="1" x14ac:dyDescent="0.25">
      <c r="A2" s="1" t="s">
        <v>8</v>
      </c>
      <c r="B2" s="1" t="s">
        <v>34</v>
      </c>
    </row>
    <row r="3" spans="1:2" s="1" customFormat="1" ht="54" customHeight="1" x14ac:dyDescent="0.25">
      <c r="A3" s="1" t="s">
        <v>12</v>
      </c>
      <c r="B3" s="1" t="s">
        <v>35</v>
      </c>
    </row>
    <row r="4" spans="1:2" s="1" customFormat="1" ht="54" customHeight="1" x14ac:dyDescent="0.25">
      <c r="A4" s="1" t="s">
        <v>20</v>
      </c>
      <c r="B4" s="1" t="s">
        <v>20</v>
      </c>
    </row>
    <row r="5" spans="1:2" s="1" customFormat="1" ht="54" customHeight="1" x14ac:dyDescent="0.25">
      <c r="A5" s="1" t="s">
        <v>10</v>
      </c>
      <c r="B5" s="1" t="s">
        <v>36</v>
      </c>
    </row>
    <row r="6" spans="1:2" s="1" customFormat="1" ht="54" customHeight="1" x14ac:dyDescent="0.25">
      <c r="A6" s="1" t="s">
        <v>15</v>
      </c>
      <c r="B6" s="1" t="s">
        <v>37</v>
      </c>
    </row>
    <row r="7" spans="1:2" s="1" customFormat="1" ht="54" customHeight="1" x14ac:dyDescent="0.25">
      <c r="A7" s="1" t="s">
        <v>6</v>
      </c>
      <c r="B7" s="1" t="s">
        <v>32</v>
      </c>
    </row>
    <row r="8" spans="1:2" s="1" customFormat="1" ht="54" customHeight="1" x14ac:dyDescent="0.25">
      <c r="A8" s="1" t="s">
        <v>7</v>
      </c>
      <c r="B8" s="1" t="s">
        <v>38</v>
      </c>
    </row>
    <row r="9" spans="1:2" s="1" customFormat="1" ht="54" customHeight="1" x14ac:dyDescent="0.25">
      <c r="A9" s="1" t="s">
        <v>9</v>
      </c>
      <c r="B9" s="1" t="s">
        <v>33</v>
      </c>
    </row>
    <row r="10" spans="1:2" s="1" customFormat="1" ht="54" customHeight="1" x14ac:dyDescent="0.25">
      <c r="A10" s="1" t="s">
        <v>16</v>
      </c>
      <c r="B10" s="1" t="s">
        <v>39</v>
      </c>
    </row>
    <row r="11" spans="1:2" s="1" customFormat="1" ht="54" customHeight="1" x14ac:dyDescent="0.25">
      <c r="A11" s="1" t="s">
        <v>22</v>
      </c>
      <c r="B11" s="1" t="s">
        <v>22</v>
      </c>
    </row>
    <row r="12" spans="1:2" s="1" customFormat="1" ht="54" customHeight="1" x14ac:dyDescent="0.25">
      <c r="A12" s="1" t="s">
        <v>19</v>
      </c>
      <c r="B12" s="1" t="s">
        <v>40</v>
      </c>
    </row>
    <row r="13" spans="1:2" s="1" customFormat="1" ht="54" customHeight="1" x14ac:dyDescent="0.25">
      <c r="A13" s="1" t="s">
        <v>11</v>
      </c>
      <c r="B13" s="1" t="s">
        <v>41</v>
      </c>
    </row>
    <row r="14" spans="1:2" s="1" customFormat="1" ht="54" customHeight="1" x14ac:dyDescent="0.25">
      <c r="A14" s="1" t="s">
        <v>13</v>
      </c>
      <c r="B14" s="1" t="s">
        <v>42</v>
      </c>
    </row>
    <row r="15" spans="1:2" s="1" customFormat="1" ht="54" customHeight="1" x14ac:dyDescent="0.25">
      <c r="A15" s="1" t="s">
        <v>21</v>
      </c>
      <c r="B15" s="1" t="s">
        <v>21</v>
      </c>
    </row>
    <row r="16" spans="1:2" s="1" customFormat="1" ht="54" customHeight="1" x14ac:dyDescent="0.25">
      <c r="A16" s="1" t="s">
        <v>18</v>
      </c>
      <c r="B16" s="1" t="s">
        <v>43</v>
      </c>
    </row>
    <row r="17" spans="1:2" s="1" customFormat="1" ht="54" customHeight="1" x14ac:dyDescent="0.25">
      <c r="A17" s="1" t="s">
        <v>17</v>
      </c>
      <c r="B17" s="1" t="s">
        <v>44</v>
      </c>
    </row>
    <row r="18" spans="1:2" s="1" customFormat="1" ht="54" customHeight="1" x14ac:dyDescent="0.25">
      <c r="A18" s="1" t="s">
        <v>5</v>
      </c>
      <c r="B18" s="1" t="s">
        <v>45</v>
      </c>
    </row>
    <row r="19" spans="1:2" s="1" customFormat="1" ht="54" customHeight="1" x14ac:dyDescent="0.25">
      <c r="A19" s="1" t="s">
        <v>14</v>
      </c>
      <c r="B19" s="1" t="s">
        <v>46</v>
      </c>
    </row>
    <row r="20" spans="1:2" s="1" customFormat="1" ht="54" customHeight="1" x14ac:dyDescent="0.25">
      <c r="B20" s="1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DAD3-2838-4FB7-8260-2A5A4836571F}">
  <dimension ref="A1:M22"/>
  <sheetViews>
    <sheetView showGridLines="0" showRowColHeaders="0" tabSelected="1" workbookViewId="0"/>
  </sheetViews>
  <sheetFormatPr defaultColWidth="0" defaultRowHeight="15" zeroHeight="1" x14ac:dyDescent="0.25"/>
  <cols>
    <col min="1" max="1" width="22.42578125" style="5" customWidth="1"/>
    <col min="2" max="13" width="9.140625" customWidth="1"/>
    <col min="14" max="16384" width="9.140625" hidden="1"/>
  </cols>
  <sheetData>
    <row r="1" spans="1:11" x14ac:dyDescent="0.25"/>
    <row r="2" spans="1:11" x14ac:dyDescent="0.25">
      <c r="C2" s="22" t="s">
        <v>54</v>
      </c>
      <c r="D2" s="22"/>
      <c r="E2" s="22"/>
      <c r="F2" s="22"/>
      <c r="G2" s="22"/>
      <c r="H2" s="22"/>
      <c r="I2" s="22"/>
      <c r="J2" s="22"/>
      <c r="K2" s="22"/>
    </row>
    <row r="3" spans="1:11" x14ac:dyDescent="0.25"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25"/>
    <row r="5" spans="1:11" x14ac:dyDescent="0.25"/>
    <row r="6" spans="1:11" x14ac:dyDescent="0.25"/>
    <row r="7" spans="1:11" x14ac:dyDescent="0.25"/>
    <row r="8" spans="1:11" x14ac:dyDescent="0.25">
      <c r="A8" s="6" t="s">
        <v>51</v>
      </c>
    </row>
    <row r="9" spans="1:11" x14ac:dyDescent="0.25">
      <c r="A9" s="6" t="s">
        <v>52</v>
      </c>
    </row>
    <row r="10" spans="1:11" x14ac:dyDescent="0.25">
      <c r="A10" s="6" t="s">
        <v>53</v>
      </c>
    </row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</sheetData>
  <mergeCells count="1">
    <mergeCell ref="C2:K3"/>
  </mergeCells>
  <hyperlinks>
    <hyperlink ref="A8" location="'Vendedores TOP 3'!A1" display="01 - Vendedor TOP 3" xr:uid="{D9816D89-C7FA-45E8-9AE4-7E091A1CC105}"/>
    <hyperlink ref="A9" location="'Rank Vendas'!A1" display="02 - Rank Vendas" xr:uid="{E4A305FC-D360-4806-808E-225AFA1C167B}"/>
    <hyperlink ref="A10" location="Resumo!A1" display="03 - Resumo" xr:uid="{4D34D7FF-6B60-4A93-B11E-7E4DCF855ECE}"/>
  </hyperlink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F3A4-E019-4E60-97E9-BA682CF6A3EC}">
  <dimension ref="A4:O22"/>
  <sheetViews>
    <sheetView showGridLines="0" showRowColHeaders="0" workbookViewId="0">
      <selection activeCell="A10" sqref="A10"/>
    </sheetView>
  </sheetViews>
  <sheetFormatPr defaultRowHeight="15" x14ac:dyDescent="0.25"/>
  <cols>
    <col min="1" max="1" width="22.42578125" style="5" customWidth="1"/>
    <col min="3" max="3" width="10.28515625" customWidth="1"/>
    <col min="5" max="5" width="1.7109375" customWidth="1"/>
    <col min="7" max="7" width="2.42578125" customWidth="1"/>
    <col min="8" max="8" width="16.85546875" customWidth="1"/>
    <col min="15" max="15" width="18.7109375" customWidth="1"/>
  </cols>
  <sheetData>
    <row r="4" spans="1:15" ht="23.25" x14ac:dyDescent="0.35">
      <c r="C4" s="23" t="s">
        <v>57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8" spans="1:15" ht="15.75" x14ac:dyDescent="0.25">
      <c r="A8" s="6" t="s">
        <v>51</v>
      </c>
      <c r="C8" s="24">
        <v>1</v>
      </c>
      <c r="D8" s="7"/>
      <c r="E8" s="7"/>
      <c r="F8" s="27" t="str">
        <f>'Tabela Dinamica'!A4</f>
        <v>Bulma</v>
      </c>
      <c r="G8" s="27"/>
      <c r="H8" s="28"/>
      <c r="J8" s="24">
        <v>5</v>
      </c>
      <c r="K8" s="7"/>
      <c r="L8" s="7"/>
      <c r="M8" s="27" t="str">
        <f>'Tabela Dinamica'!A8</f>
        <v>Tenshinhan</v>
      </c>
      <c r="N8" s="27"/>
      <c r="O8" s="28"/>
    </row>
    <row r="9" spans="1:15" ht="15.75" x14ac:dyDescent="0.25">
      <c r="A9" s="6" t="s">
        <v>52</v>
      </c>
      <c r="C9" s="25"/>
      <c r="D9" s="8"/>
      <c r="E9" s="8"/>
      <c r="F9" s="8" t="s">
        <v>55</v>
      </c>
      <c r="G9" s="8"/>
      <c r="H9" s="9">
        <f>'Tabela Dinamica'!B4</f>
        <v>17431.239999999998</v>
      </c>
      <c r="J9" s="25"/>
      <c r="K9" s="8"/>
      <c r="L9" s="8"/>
      <c r="M9" s="8" t="s">
        <v>55</v>
      </c>
      <c r="N9" s="8"/>
      <c r="O9" s="9">
        <f>'Tabela Dinamica'!B8</f>
        <v>4096.58</v>
      </c>
    </row>
    <row r="10" spans="1:15" x14ac:dyDescent="0.25">
      <c r="A10" s="6" t="s">
        <v>53</v>
      </c>
      <c r="C10" s="26"/>
      <c r="D10" s="10"/>
      <c r="E10" s="10"/>
      <c r="F10" s="10" t="s">
        <v>56</v>
      </c>
      <c r="G10" s="10"/>
      <c r="H10" s="11">
        <f>H9/2000</f>
        <v>8.7156199999999995</v>
      </c>
      <c r="J10" s="26"/>
      <c r="K10" s="10"/>
      <c r="L10" s="10"/>
      <c r="M10" s="10" t="s">
        <v>56</v>
      </c>
      <c r="N10" s="10"/>
      <c r="O10" s="11">
        <f>O9/2000</f>
        <v>2.0482900000000002</v>
      </c>
    </row>
    <row r="12" spans="1:15" ht="15.75" x14ac:dyDescent="0.25">
      <c r="C12" s="24">
        <v>2</v>
      </c>
      <c r="D12" s="7"/>
      <c r="E12" s="7"/>
      <c r="F12" s="27" t="str">
        <f>'Tabela Dinamica'!A5</f>
        <v>Goku</v>
      </c>
      <c r="G12" s="27"/>
      <c r="H12" s="28"/>
      <c r="J12" s="24">
        <v>6</v>
      </c>
      <c r="K12" s="7"/>
      <c r="L12" s="7"/>
      <c r="M12" s="27" t="str">
        <f>'Tabela Dinamica'!A9</f>
        <v>Piccolo</v>
      </c>
      <c r="N12" s="27"/>
      <c r="O12" s="28"/>
    </row>
    <row r="13" spans="1:15" ht="15.75" x14ac:dyDescent="0.25">
      <c r="C13" s="25"/>
      <c r="D13" s="8"/>
      <c r="E13" s="8"/>
      <c r="F13" s="8" t="s">
        <v>55</v>
      </c>
      <c r="G13" s="8"/>
      <c r="H13" s="9">
        <f>'Tabela Dinamica'!B5</f>
        <v>8062.44</v>
      </c>
      <c r="J13" s="25"/>
      <c r="K13" s="8"/>
      <c r="L13" s="8"/>
      <c r="M13" s="8" t="s">
        <v>55</v>
      </c>
      <c r="N13" s="8"/>
      <c r="O13" s="9">
        <f>'Tabela Dinamica'!B9</f>
        <v>3635.02</v>
      </c>
    </row>
    <row r="14" spans="1:15" x14ac:dyDescent="0.25">
      <c r="C14" s="26"/>
      <c r="D14" s="10"/>
      <c r="E14" s="10"/>
      <c r="F14" s="10" t="s">
        <v>56</v>
      </c>
      <c r="G14" s="10"/>
      <c r="H14" s="11">
        <f>H13/2000</f>
        <v>4.0312199999999994</v>
      </c>
      <c r="J14" s="26"/>
      <c r="K14" s="10"/>
      <c r="L14" s="10"/>
      <c r="M14" s="10" t="s">
        <v>56</v>
      </c>
      <c r="N14" s="10"/>
      <c r="O14" s="11">
        <f>O13/2000</f>
        <v>1.81751</v>
      </c>
    </row>
    <row r="16" spans="1:15" ht="15.75" x14ac:dyDescent="0.25">
      <c r="C16" s="24">
        <v>3</v>
      </c>
      <c r="D16" s="7"/>
      <c r="E16" s="7"/>
      <c r="F16" s="27" t="str">
        <f>'Tabela Dinamica'!A6</f>
        <v>Vegeta</v>
      </c>
      <c r="G16" s="27"/>
      <c r="H16" s="28"/>
      <c r="J16" s="24">
        <v>7</v>
      </c>
      <c r="K16" s="7"/>
      <c r="L16" s="7"/>
      <c r="M16" s="27" t="str">
        <f>'Tabela Dinamica'!A10</f>
        <v>Kuririn</v>
      </c>
      <c r="N16" s="27"/>
      <c r="O16" s="28"/>
    </row>
    <row r="17" spans="3:15" ht="15.75" x14ac:dyDescent="0.25">
      <c r="C17" s="25"/>
      <c r="D17" s="8"/>
      <c r="E17" s="8"/>
      <c r="F17" s="8" t="s">
        <v>55</v>
      </c>
      <c r="G17" s="8"/>
      <c r="H17" s="9">
        <f>'Tabela Dinamica'!B6</f>
        <v>6563.3399999999992</v>
      </c>
      <c r="J17" s="25"/>
      <c r="K17" s="8"/>
      <c r="L17" s="8"/>
      <c r="M17" s="8" t="s">
        <v>55</v>
      </c>
      <c r="N17" s="8"/>
      <c r="O17" s="9">
        <f>'Tabela Dinamica'!B10</f>
        <v>1939.98</v>
      </c>
    </row>
    <row r="18" spans="3:15" x14ac:dyDescent="0.25">
      <c r="C18" s="26"/>
      <c r="D18" s="10"/>
      <c r="E18" s="10"/>
      <c r="F18" s="10" t="s">
        <v>56</v>
      </c>
      <c r="G18" s="10"/>
      <c r="H18" s="11">
        <f>H17/2000</f>
        <v>3.2816699999999996</v>
      </c>
      <c r="J18" s="26"/>
      <c r="K18" s="10"/>
      <c r="L18" s="10"/>
      <c r="M18" s="10" t="s">
        <v>56</v>
      </c>
      <c r="N18" s="10"/>
      <c r="O18" s="11">
        <f>O17/2000</f>
        <v>0.96999000000000002</v>
      </c>
    </row>
    <row r="20" spans="3:15" ht="15.75" x14ac:dyDescent="0.25">
      <c r="C20" s="24">
        <v>4</v>
      </c>
      <c r="D20" s="7"/>
      <c r="E20" s="7"/>
      <c r="F20" s="27" t="str">
        <f>'Tabela Dinamica'!A7</f>
        <v>Gohan</v>
      </c>
      <c r="G20" s="27"/>
      <c r="H20" s="28"/>
      <c r="J20" s="24">
        <v>8</v>
      </c>
      <c r="K20" s="7"/>
      <c r="L20" s="7"/>
      <c r="M20" s="27" t="str">
        <f>'Tabela Dinamica'!A11</f>
        <v>Yamcha</v>
      </c>
      <c r="N20" s="27"/>
      <c r="O20" s="28"/>
    </row>
    <row r="21" spans="3:15" ht="15.75" x14ac:dyDescent="0.25">
      <c r="C21" s="25"/>
      <c r="D21" s="8"/>
      <c r="E21" s="8"/>
      <c r="F21" s="8" t="s">
        <v>55</v>
      </c>
      <c r="G21" s="8"/>
      <c r="H21" s="9">
        <f>'Tabela Dinamica'!B7</f>
        <v>4663.4800000000005</v>
      </c>
      <c r="J21" s="25"/>
      <c r="K21" s="8"/>
      <c r="L21" s="8"/>
      <c r="M21" s="8" t="s">
        <v>55</v>
      </c>
      <c r="N21" s="8"/>
      <c r="O21" s="9">
        <f>'Tabela Dinamica'!B11</f>
        <v>1118.7</v>
      </c>
    </row>
    <row r="22" spans="3:15" x14ac:dyDescent="0.25">
      <c r="C22" s="26"/>
      <c r="D22" s="10"/>
      <c r="E22" s="10"/>
      <c r="F22" s="10" t="s">
        <v>56</v>
      </c>
      <c r="G22" s="10"/>
      <c r="H22" s="11">
        <f>H21/2000</f>
        <v>2.3317400000000004</v>
      </c>
      <c r="J22" s="26"/>
      <c r="K22" s="10"/>
      <c r="L22" s="10"/>
      <c r="M22" s="10" t="s">
        <v>56</v>
      </c>
      <c r="N22" s="10"/>
      <c r="O22" s="11">
        <f>O21/2000</f>
        <v>0.55935000000000001</v>
      </c>
    </row>
  </sheetData>
  <mergeCells count="17">
    <mergeCell ref="F16:H16"/>
    <mergeCell ref="C4:O4"/>
    <mergeCell ref="C20:C22"/>
    <mergeCell ref="F20:H20"/>
    <mergeCell ref="J8:J10"/>
    <mergeCell ref="M8:O8"/>
    <mergeCell ref="J12:J14"/>
    <mergeCell ref="M12:O12"/>
    <mergeCell ref="J16:J18"/>
    <mergeCell ref="M16:O16"/>
    <mergeCell ref="J20:J22"/>
    <mergeCell ref="M20:O20"/>
    <mergeCell ref="C8:C10"/>
    <mergeCell ref="F8:H8"/>
    <mergeCell ref="C12:C14"/>
    <mergeCell ref="F12:H12"/>
    <mergeCell ref="C16:C18"/>
  </mergeCells>
  <hyperlinks>
    <hyperlink ref="A8" location="'Vendedores TOP 3'!A1" display="01 - Vendedor TOP 3" xr:uid="{5C270111-4EAF-4B20-902E-000096FA6DF3}"/>
    <hyperlink ref="A9" location="'Rank Vendas'!A1" display="02 - Rank Vendas" xr:uid="{C130E7CB-C630-4075-9547-CB44B46ADBA9}"/>
    <hyperlink ref="A10" location="Resumo!A1" display="03 - Resumo" xr:uid="{197E2620-FE45-4C5D-A1A1-6B6F4F75CA6B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2EA8-D40D-4105-ABEA-B26ABC2B24F9}">
  <dimension ref="A1:P16"/>
  <sheetViews>
    <sheetView showGridLines="0" showRowColHeaders="0" workbookViewId="0">
      <selection activeCell="A5" sqref="A5"/>
    </sheetView>
  </sheetViews>
  <sheetFormatPr defaultColWidth="0" defaultRowHeight="15" zeroHeight="1" x14ac:dyDescent="0.25"/>
  <cols>
    <col min="1" max="1" width="22.42578125" style="5" customWidth="1"/>
    <col min="2" max="3" width="9.140625" customWidth="1"/>
    <col min="4" max="4" width="18.7109375" bestFit="1" customWidth="1"/>
    <col min="5" max="5" width="18.7109375" hidden="1" customWidth="1"/>
    <col min="6" max="6" width="23.5703125" style="12" customWidth="1"/>
    <col min="7" max="7" width="18.7109375" style="19" bestFit="1" customWidth="1"/>
    <col min="8" max="16" width="9.140625" customWidth="1"/>
    <col min="17" max="16384" width="9.140625" hidden="1"/>
  </cols>
  <sheetData>
    <row r="1" spans="1:7" x14ac:dyDescent="0.25"/>
    <row r="2" spans="1:7" ht="46.5" x14ac:dyDescent="0.7">
      <c r="F2" s="29" t="str">
        <f>'Tabela Dinamica'!F1</f>
        <v>Goku</v>
      </c>
      <c r="G2" s="29"/>
    </row>
    <row r="3" spans="1:7" x14ac:dyDescent="0.25"/>
    <row r="4" spans="1:7" x14ac:dyDescent="0.25"/>
    <row r="5" spans="1:7" x14ac:dyDescent="0.25">
      <c r="A5" s="6" t="s">
        <v>51</v>
      </c>
    </row>
    <row r="6" spans="1:7" x14ac:dyDescent="0.25">
      <c r="A6" s="6" t="s">
        <v>52</v>
      </c>
    </row>
    <row r="7" spans="1:7" ht="15.75" x14ac:dyDescent="0.25">
      <c r="A7" s="6" t="s">
        <v>53</v>
      </c>
      <c r="C7" s="14" t="s">
        <v>1</v>
      </c>
      <c r="D7" s="14" t="s">
        <v>58</v>
      </c>
      <c r="E7" s="14"/>
      <c r="F7" s="17" t="s">
        <v>3</v>
      </c>
      <c r="G7" s="20" t="s">
        <v>4</v>
      </c>
    </row>
    <row r="8" spans="1:7" s="1" customFormat="1" ht="46.5" customHeight="1" x14ac:dyDescent="0.25">
      <c r="A8" s="15"/>
      <c r="C8" s="16"/>
      <c r="D8" s="16" t="str">
        <f t="array" ref="D8">IFERROR(INDEX('Tabela Dinamica'!$E$4:$H$100,SMALL(IF('Tabela Dinamica'!$E$4:$E$100='Tabela Dinamica'!$F$1,ROW('Tabela Dinamica'!$E$4:$E$100)-3),ROW(Resumo!B1)),2),"")</f>
        <v>Relógio</v>
      </c>
      <c r="E8" s="16" t="str">
        <f>IFERROR(VLOOKUP(D8,'Imagens Produtos'!A:B,2,0),"Vazio")</f>
        <v>Relógio</v>
      </c>
      <c r="F8" s="18">
        <f t="array" ref="F8">IFERROR(INDEX('Tabela Dinamica'!$E$4:$H$100,SMALL(IF('Tabela Dinamica'!$E$4:$E$100='Tabela Dinamica'!$F$1,ROW('Tabela Dinamica'!$E$4:$E$100)-3),ROW(Resumo!C1)),3),"")</f>
        <v>12</v>
      </c>
      <c r="G8" s="21">
        <f t="array" ref="G8">IFERROR(INDEX('Tabela Dinamica'!$E$4:$H$100,SMALL(IF('Tabela Dinamica'!$E$4:$E$100='Tabela Dinamica'!$F$1,ROW('Tabela Dinamica'!$E$4:$E$100)-3),ROW(Resumo!D1)),4),"")</f>
        <v>4680</v>
      </c>
    </row>
    <row r="9" spans="1:7" s="1" customFormat="1" ht="46.5" customHeight="1" x14ac:dyDescent="0.25">
      <c r="A9" s="15"/>
      <c r="C9" s="16"/>
      <c r="D9" s="16" t="str">
        <f t="array" ref="D9">IFERROR(INDEX('Tabela Dinamica'!$E$4:$H$100,SMALL(IF('Tabela Dinamica'!$E$4:$E$100='Tabela Dinamica'!$F$1,ROW('Tabela Dinamica'!$E$4:$E$100)-3),ROW(Resumo!B2)),2),"")</f>
        <v>Bota Masculina</v>
      </c>
      <c r="E9" s="16" t="str">
        <f>IFERROR(VLOOKUP(D9,'Imagens Produtos'!A:B,2,0),"Vazio")</f>
        <v>Bota_Masculina</v>
      </c>
      <c r="F9" s="18">
        <f t="array" ref="F9">IFERROR(INDEX('Tabela Dinamica'!$E$4:$H$100,SMALL(IF('Tabela Dinamica'!$E$4:$E$100='Tabela Dinamica'!$F$1,ROW('Tabela Dinamica'!$E$4:$E$100)-3),ROW(Resumo!C2)),3),"")</f>
        <v>10</v>
      </c>
      <c r="G9" s="21">
        <f t="array" ref="G9">IFERROR(INDEX('Tabela Dinamica'!$E$4:$H$100,SMALL(IF('Tabela Dinamica'!$E$4:$E$100='Tabela Dinamica'!$F$1,ROW('Tabela Dinamica'!$E$4:$E$100)-3),ROW(Resumo!D2)),4),"")</f>
        <v>2241.3999999999996</v>
      </c>
    </row>
    <row r="10" spans="1:7" s="1" customFormat="1" ht="46.5" customHeight="1" x14ac:dyDescent="0.25">
      <c r="A10" s="15"/>
      <c r="C10" s="16"/>
      <c r="D10" s="16" t="str">
        <f t="array" ref="D10">IFERROR(INDEX('Tabela Dinamica'!$E$4:$H$100,SMALL(IF('Tabela Dinamica'!$E$4:$E$100='Tabela Dinamica'!$F$1,ROW('Tabela Dinamica'!$E$4:$E$100)-3),ROW(Resumo!B3)),2),"")</f>
        <v>Bermuda Masculino</v>
      </c>
      <c r="E10" s="16" t="str">
        <f>IFERROR(VLOOKUP(D10,'Imagens Produtos'!A:B,2,0),"Vazio")</f>
        <v>Bermuda_Masculino</v>
      </c>
      <c r="F10" s="18">
        <f t="array" ref="F10">IFERROR(INDEX('Tabela Dinamica'!$E$4:$H$100,SMALL(IF('Tabela Dinamica'!$E$4:$E$100='Tabela Dinamica'!$F$1,ROW('Tabela Dinamica'!$E$4:$E$100)-3),ROW(Resumo!C3)),3),"")</f>
        <v>4</v>
      </c>
      <c r="G10" s="21">
        <f t="array" ref="G10">IFERROR(INDEX('Tabela Dinamica'!$E$4:$H$100,SMALL(IF('Tabela Dinamica'!$E$4:$E$100='Tabela Dinamica'!$F$1,ROW('Tabela Dinamica'!$E$4:$E$100)-3),ROW(Resumo!D3)),4),"")</f>
        <v>594.24</v>
      </c>
    </row>
    <row r="11" spans="1:7" s="1" customFormat="1" ht="46.5" customHeight="1" x14ac:dyDescent="0.25">
      <c r="A11" s="15"/>
      <c r="C11" s="16"/>
      <c r="D11" s="16" t="str">
        <f t="array" ref="D11">IFERROR(INDEX('Tabela Dinamica'!$E$4:$H$100,SMALL(IF('Tabela Dinamica'!$E$4:$E$100='Tabela Dinamica'!$F$1,ROW('Tabela Dinamica'!$E$4:$E$100)-3),ROW(Resumo!B4)),2),"")</f>
        <v>Camisa Masculina</v>
      </c>
      <c r="E11" s="16" t="str">
        <f>IFERROR(VLOOKUP(D11,'Imagens Produtos'!A:B,2,0),"Vazio")</f>
        <v>Camisa_Masculina</v>
      </c>
      <c r="F11" s="18">
        <f t="array" ref="F11">IFERROR(INDEX('Tabela Dinamica'!$E$4:$H$100,SMALL(IF('Tabela Dinamica'!$E$4:$E$100='Tabela Dinamica'!$F$1,ROW('Tabela Dinamica'!$E$4:$E$100)-3),ROW(Resumo!C4)),3),"")</f>
        <v>2</v>
      </c>
      <c r="G11" s="21">
        <f t="array" ref="G11">IFERROR(INDEX('Tabela Dinamica'!$E$4:$H$100,SMALL(IF('Tabela Dinamica'!$E$4:$E$100='Tabela Dinamica'!$F$1,ROW('Tabela Dinamica'!$E$4:$E$100)-3),ROW(Resumo!D4)),4),"")</f>
        <v>306.8</v>
      </c>
    </row>
    <row r="12" spans="1:7" s="1" customFormat="1" ht="46.5" customHeight="1" x14ac:dyDescent="0.25">
      <c r="A12" s="15"/>
      <c r="C12" s="16"/>
      <c r="D12" s="16" t="str">
        <f t="array" ref="D12">IFERROR(INDEX('Tabela Dinamica'!$E$4:$H$100,SMALL(IF('Tabela Dinamica'!$E$4:$E$100='Tabela Dinamica'!$F$1,ROW('Tabela Dinamica'!$E$4:$E$100)-3),ROW(Resumo!B5)),2),"")</f>
        <v>Chinelo</v>
      </c>
      <c r="E12" s="16" t="str">
        <f>IFERROR(VLOOKUP(D12,'Imagens Produtos'!A:B,2,0),"Vazio")</f>
        <v>Chinelo</v>
      </c>
      <c r="F12" s="18">
        <f t="array" ref="F12">IFERROR(INDEX('Tabela Dinamica'!$E$4:$H$100,SMALL(IF('Tabela Dinamica'!$E$4:$E$100='Tabela Dinamica'!$F$1,ROW('Tabela Dinamica'!$E$4:$E$100)-3),ROW(Resumo!C5)),3),"")</f>
        <v>6</v>
      </c>
      <c r="G12" s="21">
        <f t="array" ref="G12">IFERROR(INDEX('Tabela Dinamica'!$E$4:$H$100,SMALL(IF('Tabela Dinamica'!$E$4:$E$100='Tabela Dinamica'!$F$1,ROW('Tabela Dinamica'!$E$4:$E$100)-3),ROW(Resumo!D5)),4),"")</f>
        <v>240</v>
      </c>
    </row>
    <row r="13" spans="1:7" s="1" customFormat="1" ht="46.5" customHeight="1" x14ac:dyDescent="0.25">
      <c r="A13" s="15"/>
      <c r="C13" s="16"/>
      <c r="D13" s="16" t="str">
        <f t="array" ref="D13">IFERROR(INDEX('Tabela Dinamica'!$E$4:$H$100,SMALL(IF('Tabela Dinamica'!$E$4:$E$100='Tabela Dinamica'!$F$1,ROW('Tabela Dinamica'!$E$4:$E$100)-3),ROW(Resumo!B6)),2),"")</f>
        <v/>
      </c>
      <c r="E13" s="16" t="str">
        <f>IFERROR(VLOOKUP(D13,'Imagens Produtos'!A:B,2,0),"Vazio")</f>
        <v>Vazio</v>
      </c>
      <c r="F13" s="18" t="str">
        <f t="array" ref="F13">IFERROR(INDEX('Tabela Dinamica'!$E$4:$H$100,SMALL(IF('Tabela Dinamica'!$E$4:$E$100='Tabela Dinamica'!$F$1,ROW('Tabela Dinamica'!$E$4:$E$100)-3),ROW(Resumo!C6)),3),"")</f>
        <v/>
      </c>
      <c r="G13" s="21" t="str">
        <f t="array" ref="G13">IFERROR(INDEX('Tabela Dinamica'!$E$4:$H$100,SMALL(IF('Tabela Dinamica'!$E$4:$E$100='Tabela Dinamica'!$F$1,ROW('Tabela Dinamica'!$E$4:$E$100)-3),ROW(Resumo!D6)),4),"")</f>
        <v/>
      </c>
    </row>
    <row r="14" spans="1:7" s="1" customFormat="1" ht="46.5" customHeight="1" x14ac:dyDescent="0.25">
      <c r="A14" s="15"/>
      <c r="C14" s="16"/>
      <c r="D14" s="16" t="str">
        <f t="array" ref="D14">IFERROR(INDEX('Tabela Dinamica'!$E$4:$H$100,SMALL(IF('Tabela Dinamica'!$E$4:$E$100='Tabela Dinamica'!$F$1,ROW('Tabela Dinamica'!$E$4:$E$100)-3),ROW(Resumo!B7)),2),"")</f>
        <v/>
      </c>
      <c r="E14" s="16" t="str">
        <f>IFERROR(VLOOKUP(D14,'Imagens Produtos'!A:B,2,0),"Vazio")</f>
        <v>Vazio</v>
      </c>
      <c r="F14" s="18" t="str">
        <f t="array" ref="F14">IFERROR(INDEX('Tabela Dinamica'!$E$4:$H$100,SMALL(IF('Tabela Dinamica'!$E$4:$E$100='Tabela Dinamica'!$F$1,ROW('Tabela Dinamica'!$E$4:$E$100)-3),ROW(Resumo!C7)),3),"")</f>
        <v/>
      </c>
      <c r="G14" s="21" t="str">
        <f t="array" ref="G14">IFERROR(INDEX('Tabela Dinamica'!$E$4:$H$100,SMALL(IF('Tabela Dinamica'!$E$4:$E$100='Tabela Dinamica'!$F$1,ROW('Tabela Dinamica'!$E$4:$E$100)-3),ROW(Resumo!D7)),4),"")</f>
        <v/>
      </c>
    </row>
    <row r="15" spans="1:7" x14ac:dyDescent="0.25"/>
    <row r="16" spans="1:7" x14ac:dyDescent="0.25"/>
  </sheetData>
  <mergeCells count="1">
    <mergeCell ref="F2:G2"/>
  </mergeCells>
  <hyperlinks>
    <hyperlink ref="A5" location="'Vendedores TOP 3'!A1" display="01 - Vendedor TOP 3" xr:uid="{5E92F8D9-0574-4B66-8BF1-A03BDB687F58}"/>
    <hyperlink ref="A6" location="'Rank Vendas'!A1" display="02 - Rank Vendas" xr:uid="{7C8A0221-7D05-4224-9520-6DA6491EE72A}"/>
    <hyperlink ref="A7" location="Resumo!A1" display="03 - Resumo" xr:uid="{950DE32D-C43F-49DA-A6E0-32260F4F8295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202B-960D-4AE0-88ED-1F4990477D56}">
  <dimension ref="A1:A9"/>
  <sheetViews>
    <sheetView showGridLines="0" workbookViewId="0">
      <selection activeCell="D5" sqref="D5"/>
    </sheetView>
  </sheetViews>
  <sheetFormatPr defaultRowHeight="15" x14ac:dyDescent="0.25"/>
  <cols>
    <col min="1" max="1" width="11.28515625" bestFit="1" customWidth="1"/>
    <col min="2" max="2" width="9.7109375" customWidth="1"/>
  </cols>
  <sheetData>
    <row r="1" spans="1:1" x14ac:dyDescent="0.25">
      <c r="A1" t="s">
        <v>0</v>
      </c>
    </row>
    <row r="2" spans="1:1" s="1" customFormat="1" ht="49.5" customHeight="1" x14ac:dyDescent="0.25">
      <c r="A2" s="1" t="s">
        <v>24</v>
      </c>
    </row>
    <row r="3" spans="1:1" s="1" customFormat="1" ht="49.5" customHeight="1" x14ac:dyDescent="0.25">
      <c r="A3" s="1" t="s">
        <v>29</v>
      </c>
    </row>
    <row r="4" spans="1:1" s="1" customFormat="1" ht="49.5" customHeight="1" x14ac:dyDescent="0.25">
      <c r="A4" s="1" t="s">
        <v>23</v>
      </c>
    </row>
    <row r="5" spans="1:1" s="1" customFormat="1" ht="49.5" customHeight="1" x14ac:dyDescent="0.25">
      <c r="A5" s="1" t="s">
        <v>26</v>
      </c>
    </row>
    <row r="6" spans="1:1" s="1" customFormat="1" ht="49.5" customHeight="1" x14ac:dyDescent="0.25">
      <c r="A6" s="1" t="s">
        <v>28</v>
      </c>
    </row>
    <row r="7" spans="1:1" s="1" customFormat="1" ht="49.5" customHeight="1" x14ac:dyDescent="0.25">
      <c r="A7" s="1" t="s">
        <v>27</v>
      </c>
    </row>
    <row r="8" spans="1:1" s="1" customFormat="1" ht="49.5" customHeight="1" x14ac:dyDescent="0.25">
      <c r="A8" s="1" t="s">
        <v>30</v>
      </c>
    </row>
    <row r="9" spans="1:1" s="1" customFormat="1" ht="49.5" customHeight="1" x14ac:dyDescent="0.25">
      <c r="A9" s="1" t="s">
        <v>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27</vt:i4>
      </vt:variant>
    </vt:vector>
  </HeadingPairs>
  <TitlesOfParts>
    <vt:vector size="34" baseType="lpstr">
      <vt:lpstr>Tabela Dinamica</vt:lpstr>
      <vt:lpstr>Dados</vt:lpstr>
      <vt:lpstr>Imagens Produtos</vt:lpstr>
      <vt:lpstr>Vendedores TOP 3</vt:lpstr>
      <vt:lpstr>Rank Vendas</vt:lpstr>
      <vt:lpstr>Resumo</vt:lpstr>
      <vt:lpstr>Personagens</vt:lpstr>
      <vt:lpstr>Bermuda_Masculino</vt:lpstr>
      <vt:lpstr>Bolsa_de_Trabalho</vt:lpstr>
      <vt:lpstr>Boné</vt:lpstr>
      <vt:lpstr>Bota_Masculina</vt:lpstr>
      <vt:lpstr>Bulma</vt:lpstr>
      <vt:lpstr>Calça_Bailarina</vt:lpstr>
      <vt:lpstr>CalçaFemininaJogger</vt:lpstr>
      <vt:lpstr>Camisa_Masculina</vt:lpstr>
      <vt:lpstr>Camisa_Masculina_Festa_Balada</vt:lpstr>
      <vt:lpstr>Camisa_Térmica</vt:lpstr>
      <vt:lpstr>Chinelo</vt:lpstr>
      <vt:lpstr>Colar_Pingente</vt:lpstr>
      <vt:lpstr>Gohan</vt:lpstr>
      <vt:lpstr>Goku</vt:lpstr>
      <vt:lpstr>Jaqueta_Masculina_Preta</vt:lpstr>
      <vt:lpstr>Kit_de_Pinceis_de_Maquiagem</vt:lpstr>
      <vt:lpstr>Kuririn</vt:lpstr>
      <vt:lpstr>Piccolo</vt:lpstr>
      <vt:lpstr>Relógio</vt:lpstr>
      <vt:lpstr>Sapatilha_Sapato</vt:lpstr>
      <vt:lpstr>Sapato_Social</vt:lpstr>
      <vt:lpstr>Tênis_Feminino</vt:lpstr>
      <vt:lpstr>Tenshinhan</vt:lpstr>
      <vt:lpstr>Vazio</vt:lpstr>
      <vt:lpstr>Vegeta</vt:lpstr>
      <vt:lpstr>Vestido_Infantil</vt:lpstr>
      <vt:lpstr>Yamcha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Aluno</cp:lastModifiedBy>
  <dcterms:created xsi:type="dcterms:W3CDTF">2021-09-07T13:21:25Z</dcterms:created>
  <dcterms:modified xsi:type="dcterms:W3CDTF">2021-09-14T01:23:20Z</dcterms:modified>
</cp:coreProperties>
</file>