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6380" windowHeight="8190" tabRatio="439"/>
  </bookViews>
  <sheets>
    <sheet name="Geral" sheetId="1" r:id="rId1"/>
    <sheet name="Atores" sheetId="2" r:id="rId2"/>
    <sheet name="RFS ou RFC" sheetId="3" r:id="rId3"/>
    <sheet name="Fatores" sheetId="4" r:id="rId4"/>
    <sheet name="dadoshistoricos" sheetId="5" r:id="rId5"/>
  </sheets>
  <definedNames>
    <definedName name="_xlnm._FilterDatabase" localSheetId="1">Atores!$B$13:$C$17</definedName>
    <definedName name="_xlnm._FilterDatabase" localSheetId="2">'RFS ou RFC'!$A$12:$E$50</definedName>
    <definedName name="_Toc112831755" localSheetId="2">'RFS ou RFC'!$B$13</definedName>
    <definedName name="Atores">Atores!$B$13:$C$17</definedName>
    <definedName name="CUC">'RFS ou RFC'!$D$13:$D$50</definedName>
    <definedName name="FCAMB">Fatores!$G$36</definedName>
    <definedName name="FCTEC">Fatores!$E$22</definedName>
    <definedName name="ITEC">Fatores!$E$22</definedName>
    <definedName name="PTA">Atores!$D$10</definedName>
    <definedName name="PTUC">'RFS ou RFC'!$D$10</definedName>
    <definedName name="TotalDiasUteisProjeto">Geral!#REF!</definedName>
    <definedName name="TotalHorasProjeto">Geral!#REF!</definedName>
    <definedName name="UC">'RFS ou RFC'!$A$12:$C$50</definedName>
  </definedNames>
  <calcPr calcId="124519" iterateDelta="1E-4"/>
</workbook>
</file>

<file path=xl/calcChain.xml><?xml version="1.0" encoding="utf-8"?>
<calcChain xmlns="http://schemas.openxmlformats.org/spreadsheetml/2006/main">
  <c r="D7" i="3"/>
  <c r="H31" i="5"/>
  <c r="K17" i="1" s="1"/>
  <c r="K29" i="5"/>
  <c r="J29"/>
  <c r="I29"/>
  <c r="H29"/>
  <c r="G29"/>
  <c r="F29"/>
  <c r="E29"/>
  <c r="D29"/>
  <c r="I31" s="1"/>
  <c r="K18" i="1" s="1"/>
  <c r="L9" i="5"/>
  <c r="D9"/>
  <c r="L8"/>
  <c r="D8"/>
  <c r="L7"/>
  <c r="D7"/>
  <c r="L6"/>
  <c r="D6"/>
  <c r="G36" i="4"/>
  <c r="E22"/>
  <c r="B51" i="3"/>
  <c r="D9" i="2"/>
  <c r="D8"/>
  <c r="D7"/>
  <c r="D9" i="3" l="1"/>
  <c r="D10" i="2"/>
  <c r="C18" s="1"/>
  <c r="D8" i="3"/>
  <c r="G31" i="5"/>
  <c r="K16" i="1" s="1"/>
  <c r="K31" i="5"/>
  <c r="K20" i="1" s="1"/>
  <c r="F31" i="5"/>
  <c r="J31"/>
  <c r="K19" i="1" s="1"/>
  <c r="E31" i="5"/>
  <c r="D10" i="3" l="1"/>
  <c r="E13" i="1" s="1"/>
  <c r="J16" s="1"/>
  <c r="L31" i="5"/>
  <c r="K13" i="1"/>
  <c r="K14"/>
  <c r="K15"/>
  <c r="J19" l="1"/>
  <c r="J18"/>
  <c r="J17"/>
  <c r="J14"/>
  <c r="J20"/>
  <c r="J15"/>
  <c r="K21"/>
  <c r="J13"/>
  <c r="J21" l="1"/>
</calcChain>
</file>

<file path=xl/comments1.xml><?xml version="1.0" encoding="utf-8"?>
<comments xmlns="http://schemas.openxmlformats.org/spreadsheetml/2006/main">
  <authors>
    <author/>
  </authors>
  <commentList>
    <comment ref="B7" authorId="0">
      <text>
        <r>
          <rPr>
            <b/>
            <sz val="8"/>
            <color rgb="FF000000"/>
            <rFont val="Tahoma"/>
            <family val="2"/>
            <charset val="1"/>
          </rPr>
          <t xml:space="preserve">Ator Simples:
</t>
        </r>
        <r>
          <rPr>
            <sz val="8"/>
            <color rgb="FF000000"/>
            <rFont val="Tahoma"/>
            <family val="2"/>
            <charset val="1"/>
          </rPr>
          <t>Representa um outro sistema com Interface definida de Programas.</t>
        </r>
      </text>
    </comment>
    <comment ref="B8" authorId="0">
      <text>
        <r>
          <rPr>
            <b/>
            <sz val="8"/>
            <color rgb="FF000000"/>
            <rFont val="Tahoma"/>
            <family val="2"/>
            <charset val="1"/>
          </rPr>
          <t xml:space="preserve">Ator Médio:
</t>
        </r>
        <r>
          <rPr>
            <sz val="8"/>
            <color rgb="FF000000"/>
            <rFont val="Tahoma"/>
            <family val="2"/>
            <charset val="1"/>
          </rPr>
          <t>Representa um outro sistema que  interage através de protocolos ou quando há interação humana através de terminal.</t>
        </r>
      </text>
    </comment>
    <comment ref="B9" authorId="0">
      <text>
        <r>
          <rPr>
            <b/>
            <sz val="8"/>
            <color rgb="FF000000"/>
            <rFont val="Tahoma"/>
            <family val="2"/>
            <charset val="1"/>
          </rPr>
          <t xml:space="preserve">Ator Complexo:
</t>
        </r>
        <r>
          <rPr>
            <sz val="8"/>
            <color rgb="FF000000"/>
            <rFont val="Tahoma"/>
            <family val="2"/>
            <charset val="1"/>
          </rPr>
          <t>É uma pessoa que interage através de Interface
Gráfica ou página Web.</t>
        </r>
      </text>
    </comment>
  </commentList>
</comments>
</file>

<file path=xl/comments2.xml><?xml version="1.0" encoding="utf-8"?>
<comments xmlns="http://schemas.openxmlformats.org/spreadsheetml/2006/main">
  <authors>
    <author/>
    <author>Felipe</author>
  </authors>
  <commentList>
    <comment ref="B7" authorId="0">
      <text>
        <r>
          <rPr>
            <b/>
            <sz val="8"/>
            <color rgb="FF000000"/>
            <rFont val="Tahoma"/>
            <family val="2"/>
            <charset val="1"/>
          </rPr>
          <t xml:space="preserve">UC Simples:
</t>
        </r>
        <r>
          <rPr>
            <sz val="8"/>
            <color rgb="FF000000"/>
            <rFont val="Tahoma"/>
            <family val="2"/>
            <charset val="1"/>
          </rPr>
          <t>Tem até 3 Entidades</t>
        </r>
      </text>
    </comment>
    <comment ref="B8" authorId="0">
      <text>
        <r>
          <rPr>
            <b/>
            <sz val="8"/>
            <color rgb="FF000000"/>
            <rFont val="Tahoma"/>
            <family val="2"/>
            <charset val="1"/>
          </rPr>
          <t xml:space="preserve">UC Médio:
</t>
        </r>
        <r>
          <rPr>
            <sz val="8"/>
            <color rgb="FF000000"/>
            <rFont val="Tahoma"/>
            <family val="2"/>
            <charset val="1"/>
          </rPr>
          <t>Tem de 3 a 5 Entidades.</t>
        </r>
      </text>
    </comment>
    <comment ref="B9" authorId="0">
      <text>
        <r>
          <rPr>
            <b/>
            <sz val="8"/>
            <color rgb="FF000000"/>
            <rFont val="Tahoma"/>
            <family val="2"/>
            <charset val="1"/>
          </rPr>
          <t xml:space="preserve">UC Complexo:
</t>
        </r>
        <r>
          <rPr>
            <sz val="8"/>
            <color rgb="FF000000"/>
            <rFont val="Tahoma"/>
            <family val="2"/>
            <charset val="1"/>
          </rPr>
          <t>Acima de 5 entidades.</t>
        </r>
      </text>
    </comment>
    <comment ref="B12" authorId="1">
      <text>
        <r>
          <rPr>
            <b/>
            <sz val="9"/>
            <color indexed="81"/>
            <rFont val="Tahoma"/>
            <family val="2"/>
          </rPr>
          <t>Felipe:</t>
        </r>
        <r>
          <rPr>
            <sz val="9"/>
            <color indexed="81"/>
            <rFont val="Tahoma"/>
            <family val="2"/>
          </rPr>
          <t xml:space="preserve">
Dúvidas quanto ao número de identidade
</t>
        </r>
      </text>
    </comment>
    <comment ref="D12" authorId="0">
      <text>
        <r>
          <rPr>
            <b/>
            <sz val="8"/>
            <color rgb="FF000000"/>
            <rFont val="Tahoma"/>
            <family val="2"/>
            <charset val="1"/>
          </rPr>
          <t xml:space="preserve">Fórmula para Identificar de forma automática a complexidade do UC:
</t>
        </r>
        <r>
          <rPr>
            <sz val="8"/>
            <color rgb="FF000000"/>
            <rFont val="Tahoma"/>
            <family val="2"/>
            <charset val="1"/>
          </rPr>
          <t>=SE(C13&lt;4;"Simples";(SE(C13&gt;7;"Complexo";"Médio")))</t>
        </r>
      </text>
    </comment>
  </commentList>
</comments>
</file>

<file path=xl/sharedStrings.xml><?xml version="1.0" encoding="utf-8"?>
<sst xmlns="http://schemas.openxmlformats.org/spreadsheetml/2006/main" count="290" uniqueCount="210">
  <si>
    <t>Estimativa de Esforço de Projeto baseado em                                                                Pontos de Caso de Uso (vs 1.1)</t>
  </si>
  <si>
    <t>Projeto:</t>
  </si>
  <si>
    <t>&lt;Nome do projeto&gt;</t>
  </si>
  <si>
    <t>Responsável:</t>
  </si>
  <si>
    <t>&lt;Nome do responsável pela estimativa&gt;</t>
  </si>
  <si>
    <t>Data:</t>
  </si>
  <si>
    <t>&lt;data da estimativa&gt;</t>
  </si>
  <si>
    <t>Vs. do Documento:</t>
  </si>
  <si>
    <t>x.x</t>
  </si>
  <si>
    <t>&lt; Obs.: As instruções para uso da planilha encontram-se logo a baixo&gt;</t>
  </si>
  <si>
    <t>Resultado da Estimativa</t>
  </si>
  <si>
    <t>Esforço por fases</t>
  </si>
  <si>
    <t>Horas</t>
  </si>
  <si>
    <t>%</t>
  </si>
  <si>
    <t>Total de Pontos de Caso de Uso(tamanho)</t>
  </si>
  <si>
    <t>Fase de Prospecção</t>
  </si>
  <si>
    <t>Homens/hora por RFS</t>
  </si>
  <si>
    <t>Fase de Análise</t>
  </si>
  <si>
    <t>Fase de Projeto</t>
  </si>
  <si>
    <t>Fase de Planejamento</t>
  </si>
  <si>
    <t>Fase de Desenvolvimento</t>
  </si>
  <si>
    <t>Processo de Monitoramento e Controle</t>
  </si>
  <si>
    <t>Fase de Fechamento</t>
  </si>
  <si>
    <t>Instruções para realizar a estimativa do Projeto:</t>
  </si>
  <si>
    <t>Processo Controle de mudanças</t>
  </si>
  <si>
    <t>Total de horas do Projeto</t>
  </si>
  <si>
    <t>1) Preencha a Planilha Atores indicando os atores(usuários do sistema) e a sua complexidade.</t>
  </si>
  <si>
    <t>2) Preencha a Planilha RFS ou RFC indicando os Requisitos e quantidade de transações.</t>
  </si>
  <si>
    <t>3) Preencha a Planilha Fatores, com os fatores de complexidade ambiental e técnicos do Projeto.</t>
  </si>
  <si>
    <t>4) Após a execução dos passos anteriores, os resultados finais encontram-se na Planilha Geral.</t>
  </si>
  <si>
    <t>Obs.:</t>
  </si>
  <si>
    <t>Existem informações ocultas na células que possuem marcação(pontos coloridos). Posicione o mouse sobre a celula para visualizar a informação.</t>
  </si>
  <si>
    <t>Atores do Projeto</t>
  </si>
  <si>
    <t>Complexidade do Ator</t>
  </si>
  <si>
    <t>Peso</t>
  </si>
  <si>
    <t>Qt. de Atores</t>
  </si>
  <si>
    <t>Simples</t>
  </si>
  <si>
    <t>Médio</t>
  </si>
  <si>
    <t>Complexo</t>
  </si>
  <si>
    <t>Peso Total Atores =</t>
  </si>
  <si>
    <t>Atores</t>
  </si>
  <si>
    <t>Complexidade</t>
  </si>
  <si>
    <t>Administrador</t>
  </si>
  <si>
    <t>Total</t>
  </si>
  <si>
    <t>Casos de Uso do Projeto</t>
  </si>
  <si>
    <t>Complexidade do RF</t>
  </si>
  <si>
    <t>Qt. de UC</t>
  </si>
  <si>
    <t>Peso Total UC</t>
  </si>
  <si>
    <t>ID</t>
  </si>
  <si>
    <t>Nome do RFC ou RFS</t>
  </si>
  <si>
    <t>Nro Entidades</t>
  </si>
  <si>
    <t>Discriminar Transações(opcional)</t>
  </si>
  <si>
    <t>Fatores de Complexidade</t>
  </si>
  <si>
    <t>Influência Tecnológica</t>
  </si>
  <si>
    <t>Descrição</t>
  </si>
  <si>
    <t>Influência</t>
  </si>
  <si>
    <t>T01</t>
  </si>
  <si>
    <t>Sistemas Distribuídos</t>
  </si>
  <si>
    <t>T02</t>
  </si>
  <si>
    <t>Tempo de resposta</t>
  </si>
  <si>
    <t>T03</t>
  </si>
  <si>
    <t>Grau de escolaridade do usuário final</t>
  </si>
  <si>
    <t>T04</t>
  </si>
  <si>
    <t>Processamento interno complexo</t>
  </si>
  <si>
    <t>T05</t>
  </si>
  <si>
    <t>Reusabilidade do código em outras aplicações</t>
  </si>
  <si>
    <t>T06</t>
  </si>
  <si>
    <t>Facilidade de instalação</t>
  </si>
  <si>
    <t>T07</t>
  </si>
  <si>
    <t>Usabilidade (facilidade operacional)</t>
  </si>
  <si>
    <t>T08</t>
  </si>
  <si>
    <t>Portabilidade</t>
  </si>
  <si>
    <t>T09</t>
  </si>
  <si>
    <t>Facilidade de manutenção</t>
  </si>
  <si>
    <t>T10</t>
  </si>
  <si>
    <t>Concorrência</t>
  </si>
  <si>
    <t>T11</t>
  </si>
  <si>
    <t>Características especiais de segurança</t>
  </si>
  <si>
    <t>T12</t>
  </si>
  <si>
    <t>Acesso direto para terceiros</t>
  </si>
  <si>
    <t>T13</t>
  </si>
  <si>
    <t>Facilidades especiais de treinamento</t>
  </si>
  <si>
    <t>Fator de Complexidade Técnica</t>
  </si>
  <si>
    <t>Influência Ambiental</t>
  </si>
  <si>
    <t>F01</t>
  </si>
  <si>
    <t>Familiaridade com o Processo de Desenvolvimento de Software</t>
  </si>
  <si>
    <t>F02</t>
  </si>
  <si>
    <t>Experiência na Aplicação</t>
  </si>
  <si>
    <t>F03</t>
  </si>
  <si>
    <t>Experiência em Programação Orientada a Objetos</t>
  </si>
  <si>
    <t>F04</t>
  </si>
  <si>
    <t>Capacidade do Líder de Projeto</t>
  </si>
  <si>
    <t>F05</t>
  </si>
  <si>
    <t>Motivação</t>
  </si>
  <si>
    <t>F06</t>
  </si>
  <si>
    <t>Requisitos estáveis</t>
  </si>
  <si>
    <t>F07</t>
  </si>
  <si>
    <t>Trabalhadores com dedicação parcial</t>
  </si>
  <si>
    <t>F08</t>
  </si>
  <si>
    <t>Dificuldade da Linguagem de Programação</t>
  </si>
  <si>
    <t>Fator de Complexidade Ambiental</t>
  </si>
  <si>
    <t>Base histórica de Projetos</t>
  </si>
  <si>
    <t>Projetos</t>
  </si>
  <si>
    <t>Tamanho</t>
  </si>
  <si>
    <t>Horas Reais</t>
  </si>
  <si>
    <t>Prospecção</t>
  </si>
  <si>
    <t>Análise e Projeto</t>
  </si>
  <si>
    <t>Planejamento</t>
  </si>
  <si>
    <t>Desenvolvimento</t>
  </si>
  <si>
    <t>Fechamento</t>
  </si>
  <si>
    <t>Mon.Controle</t>
  </si>
  <si>
    <t>Cont. Mud.</t>
  </si>
  <si>
    <t>Produtividade</t>
  </si>
  <si>
    <t>Projeto 01</t>
  </si>
  <si>
    <t>Projeto 02</t>
  </si>
  <si>
    <t>Projeto 03</t>
  </si>
  <si>
    <t>Projeto 04</t>
  </si>
  <si>
    <t>Total de horas por fase</t>
  </si>
  <si>
    <t>Produtividade média</t>
  </si>
  <si>
    <t>% de esforço por fases</t>
  </si>
  <si>
    <t>[RFC01]</t>
  </si>
  <si>
    <t>Manter usuários</t>
  </si>
  <si>
    <t>[RFC02]</t>
  </si>
  <si>
    <t>[RFC03]</t>
  </si>
  <si>
    <t>[RFC04]</t>
  </si>
  <si>
    <t>[RFC05]</t>
  </si>
  <si>
    <t>Manter funcionários</t>
  </si>
  <si>
    <t>[RFC06]</t>
  </si>
  <si>
    <t>[RFC07]</t>
  </si>
  <si>
    <t>[RFC08]</t>
  </si>
  <si>
    <t>[RFC09]</t>
  </si>
  <si>
    <t>Manter estoque</t>
  </si>
  <si>
    <t>Manter escala</t>
  </si>
  <si>
    <t>Manter comanda</t>
  </si>
  <si>
    <t>Manter delivery</t>
  </si>
  <si>
    <t>Manter fixo</t>
  </si>
  <si>
    <t>Emitir relatório de vendas</t>
  </si>
  <si>
    <t>Emitir relatório de estoque</t>
  </si>
  <si>
    <t>[RFS11]</t>
  </si>
  <si>
    <t>[RFS02]</t>
  </si>
  <si>
    <t>[RFS01]</t>
  </si>
  <si>
    <t>[RFS03]</t>
  </si>
  <si>
    <t>[RFS04]</t>
  </si>
  <si>
    <t>[RFS06]</t>
  </si>
  <si>
    <t>[RFS05]</t>
  </si>
  <si>
    <t>[RFS07]</t>
  </si>
  <si>
    <t>[RFS08]</t>
  </si>
  <si>
    <t>[RFS09]</t>
  </si>
  <si>
    <t>[RFS10]</t>
  </si>
  <si>
    <t>[RFS12]</t>
  </si>
  <si>
    <t>[RFS13]</t>
  </si>
  <si>
    <t>[RFS14]</t>
  </si>
  <si>
    <t>[RFS15]</t>
  </si>
  <si>
    <t>[RFS16]</t>
  </si>
  <si>
    <t>[RFS17]</t>
  </si>
  <si>
    <t>[RFS18]</t>
  </si>
  <si>
    <t>[RFS19]</t>
  </si>
  <si>
    <t>[RFS20]</t>
  </si>
  <si>
    <t>[RFS21]</t>
  </si>
  <si>
    <t>[RFS22]</t>
  </si>
  <si>
    <t>[RFS23]</t>
  </si>
  <si>
    <t>[RFS29]</t>
  </si>
  <si>
    <t>[RFS24]</t>
  </si>
  <si>
    <t>[RFS25]</t>
  </si>
  <si>
    <t>[RFS26]</t>
  </si>
  <si>
    <t>[RFS27]</t>
  </si>
  <si>
    <t>[RFS28]</t>
  </si>
  <si>
    <t>Cadastrar usuário</t>
  </si>
  <si>
    <t>Alterar usuário</t>
  </si>
  <si>
    <t>Consultar usuário</t>
  </si>
  <si>
    <t>Remover usuário</t>
  </si>
  <si>
    <t>Criar funcionário</t>
  </si>
  <si>
    <t>Consultar funcionário</t>
  </si>
  <si>
    <t>Apagar funcionário</t>
  </si>
  <si>
    <t>Cadastrar escala</t>
  </si>
  <si>
    <t>Alterar escala</t>
  </si>
  <si>
    <t>Remover escala</t>
  </si>
  <si>
    <t>Consultar escala</t>
  </si>
  <si>
    <t>Criar comanda</t>
  </si>
  <si>
    <t>Consultar comanda</t>
  </si>
  <si>
    <t>Alterar comanda</t>
  </si>
  <si>
    <t>Remover comanda</t>
  </si>
  <si>
    <t>Remover fixo</t>
  </si>
  <si>
    <t>Consultar fixo</t>
  </si>
  <si>
    <t>Atualizar fixo</t>
  </si>
  <si>
    <t>Criar fixo</t>
  </si>
  <si>
    <t>Criar delivery</t>
  </si>
  <si>
    <t>Consultar delivery</t>
  </si>
  <si>
    <t>Alterar delivery</t>
  </si>
  <si>
    <t>Remover delivery</t>
  </si>
  <si>
    <t>Incrementar estoque</t>
  </si>
  <si>
    <t>Consultar estoque</t>
  </si>
  <si>
    <t>Alterar estoque</t>
  </si>
  <si>
    <t>Remover estoque</t>
  </si>
  <si>
    <t>Gerar relatório de estoque</t>
  </si>
  <si>
    <t>Estoque</t>
  </si>
  <si>
    <t>Usuário</t>
  </si>
  <si>
    <t>Estoque e tipo de produto</t>
  </si>
  <si>
    <t>Escala e funcionário</t>
  </si>
  <si>
    <t>Funcionário e tipo de funcionário</t>
  </si>
  <si>
    <t>Comanda</t>
  </si>
  <si>
    <t>Fixo</t>
  </si>
  <si>
    <t>Delivery</t>
  </si>
  <si>
    <t>Estoque, comanda e delivery</t>
  </si>
  <si>
    <t>Funcionário</t>
  </si>
  <si>
    <t>Escala</t>
  </si>
  <si>
    <t>Delivery, estoque e comanda</t>
  </si>
  <si>
    <t>5.5</t>
  </si>
  <si>
    <t>Reponsável</t>
  </si>
  <si>
    <t>Atendende</t>
  </si>
</sst>
</file>

<file path=xl/styles.xml><?xml version="1.0" encoding="utf-8"?>
<styleSheet xmlns="http://schemas.openxmlformats.org/spreadsheetml/2006/main">
  <numFmts count="3">
    <numFmt numFmtId="164" formatCode="0.0%"/>
    <numFmt numFmtId="165" formatCode="0.0"/>
    <numFmt numFmtId="166" formatCode="&quot;UC&quot;00#"/>
  </numFmts>
  <fonts count="16">
    <font>
      <sz val="10"/>
      <name val="Arial"/>
      <family val="2"/>
      <charset val="1"/>
    </font>
    <font>
      <b/>
      <sz val="12"/>
      <name val="Arial"/>
      <family val="2"/>
      <charset val="1"/>
    </font>
    <font>
      <sz val="12"/>
      <name val="Arial"/>
      <family val="2"/>
      <charset val="1"/>
    </font>
    <font>
      <b/>
      <sz val="10"/>
      <name val="Arial"/>
      <family val="2"/>
      <charset val="1"/>
    </font>
    <font>
      <sz val="10"/>
      <color rgb="FF0000FF"/>
      <name val="Arial"/>
      <family val="2"/>
      <charset val="1"/>
    </font>
    <font>
      <sz val="10"/>
      <color rgb="FFFF0000"/>
      <name val="Arial"/>
      <family val="2"/>
      <charset val="1"/>
    </font>
    <font>
      <u/>
      <sz val="10"/>
      <name val="Arial"/>
      <family val="2"/>
      <charset val="1"/>
    </font>
    <font>
      <b/>
      <sz val="8"/>
      <color rgb="FF000000"/>
      <name val="Tahoma"/>
      <family val="2"/>
      <charset val="1"/>
    </font>
    <font>
      <sz val="8"/>
      <color rgb="FF000000"/>
      <name val="Tahoma"/>
      <family val="2"/>
      <charset val="1"/>
    </font>
    <font>
      <b/>
      <i/>
      <sz val="14"/>
      <name val="Arial"/>
      <family val="2"/>
      <charset val="1"/>
    </font>
    <font>
      <b/>
      <i/>
      <sz val="12"/>
      <name val="Arial"/>
      <family val="2"/>
      <charset val="1"/>
    </font>
    <font>
      <b/>
      <sz val="10"/>
      <color rgb="FFFFFFFF"/>
      <name val="Arial"/>
      <family val="2"/>
      <charset val="1"/>
    </font>
    <font>
      <sz val="10"/>
      <color rgb="FFFFFFFF"/>
      <name val="Arial"/>
      <family val="2"/>
      <charset val="1"/>
    </font>
    <font>
      <sz val="10"/>
      <name val="Arial"/>
      <family val="2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99CCFF"/>
        <bgColor rgb="FFCCCCFF"/>
      </patternFill>
    </fill>
    <fill>
      <patternFill patternType="solid">
        <fgColor rgb="FFCCFFFF"/>
        <bgColor rgb="FFCCFFFF"/>
      </patternFill>
    </fill>
    <fill>
      <patternFill patternType="solid">
        <fgColor rgb="FF333399"/>
        <bgColor rgb="FF003366"/>
      </patternFill>
    </fill>
    <fill>
      <patternFill patternType="solid">
        <fgColor rgb="FF003366"/>
        <bgColor rgb="FF333399"/>
      </patternFill>
    </fill>
  </fills>
  <borders count="44">
    <border>
      <left/>
      <right/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9" fontId="13" fillId="0" borderId="0" applyBorder="0" applyProtection="0"/>
  </cellStyleXfs>
  <cellXfs count="148">
    <xf numFmtId="0" fontId="0" fillId="0" borderId="0" xfId="0"/>
    <xf numFmtId="0" fontId="0" fillId="0" borderId="0" xfId="0" applyProtection="1"/>
    <xf numFmtId="0" fontId="1" fillId="2" borderId="0" xfId="0" applyFont="1" applyFill="1" applyBorder="1" applyAlignment="1" applyProtection="1">
      <alignment vertical="center"/>
    </xf>
    <xf numFmtId="0" fontId="0" fillId="2" borderId="0" xfId="0" applyFont="1" applyFill="1" applyBorder="1" applyAlignment="1" applyProtection="1">
      <alignment vertical="center"/>
      <protection locked="0"/>
    </xf>
    <xf numFmtId="0" fontId="0" fillId="2" borderId="0" xfId="0" applyFont="1" applyFill="1" applyBorder="1" applyAlignment="1" applyProtection="1">
      <alignment vertical="center"/>
    </xf>
    <xf numFmtId="0" fontId="4" fillId="2" borderId="0" xfId="0" applyFont="1" applyFill="1" applyAlignment="1" applyProtection="1"/>
    <xf numFmtId="0" fontId="5" fillId="2" borderId="0" xfId="0" applyFont="1" applyFill="1" applyProtection="1"/>
    <xf numFmtId="0" fontId="3" fillId="3" borderId="4" xfId="0" applyFont="1" applyFill="1" applyBorder="1" applyAlignment="1" applyProtection="1">
      <alignment horizontal="center"/>
    </xf>
    <xf numFmtId="0" fontId="3" fillId="2" borderId="0" xfId="0" applyFont="1" applyFill="1" applyBorder="1" applyProtection="1"/>
    <xf numFmtId="0" fontId="0" fillId="2" borderId="6" xfId="0" applyFill="1" applyBorder="1" applyAlignment="1" applyProtection="1">
      <alignment horizontal="center"/>
    </xf>
    <xf numFmtId="2" fontId="0" fillId="2" borderId="7" xfId="0" applyNumberFormat="1" applyFill="1" applyBorder="1" applyAlignment="1" applyProtection="1">
      <alignment horizontal="center"/>
    </xf>
    <xf numFmtId="164" fontId="13" fillId="0" borderId="8" xfId="1" applyNumberFormat="1" applyBorder="1" applyAlignment="1" applyProtection="1">
      <alignment horizontal="center"/>
    </xf>
    <xf numFmtId="0" fontId="0" fillId="2" borderId="0" xfId="0" applyFill="1" applyBorder="1" applyProtection="1"/>
    <xf numFmtId="165" fontId="0" fillId="2" borderId="10" xfId="0" applyNumberFormat="1" applyFill="1" applyBorder="1" applyAlignment="1" applyProtection="1">
      <alignment horizontal="center"/>
    </xf>
    <xf numFmtId="2" fontId="0" fillId="2" borderId="12" xfId="0" applyNumberFormat="1" applyFill="1" applyBorder="1" applyAlignment="1" applyProtection="1">
      <alignment horizontal="center"/>
    </xf>
    <xf numFmtId="164" fontId="13" fillId="0" borderId="13" xfId="1" applyNumberFormat="1" applyBorder="1" applyAlignment="1" applyProtection="1">
      <alignment horizontal="center"/>
    </xf>
    <xf numFmtId="10" fontId="13" fillId="0" borderId="13" xfId="1" applyNumberFormat="1" applyBorder="1" applyAlignment="1" applyProtection="1">
      <alignment horizontal="center"/>
    </xf>
    <xf numFmtId="0" fontId="3" fillId="2" borderId="16" xfId="0" applyFont="1" applyFill="1" applyBorder="1" applyProtection="1"/>
    <xf numFmtId="165" fontId="3" fillId="2" borderId="17" xfId="0" applyNumberFormat="1" applyFont="1" applyFill="1" applyBorder="1" applyAlignment="1" applyProtection="1">
      <alignment horizontal="center"/>
    </xf>
    <xf numFmtId="164" fontId="6" fillId="2" borderId="18" xfId="0" applyNumberFormat="1" applyFont="1" applyFill="1" applyBorder="1" applyAlignment="1" applyProtection="1">
      <alignment horizontal="center"/>
    </xf>
    <xf numFmtId="0" fontId="0" fillId="2" borderId="0" xfId="0" applyFont="1" applyFill="1" applyProtection="1"/>
    <xf numFmtId="0" fontId="0" fillId="0" borderId="0" xfId="0" applyProtection="1">
      <protection locked="0"/>
    </xf>
    <xf numFmtId="0" fontId="1" fillId="2" borderId="0" xfId="0" applyFont="1" applyFill="1" applyBorder="1" applyAlignment="1" applyProtection="1"/>
    <xf numFmtId="0" fontId="3" fillId="2" borderId="3" xfId="0" applyFont="1" applyFill="1" applyBorder="1" applyProtection="1"/>
    <xf numFmtId="0" fontId="3" fillId="2" borderId="19" xfId="0" applyFont="1" applyFill="1" applyBorder="1" applyAlignment="1" applyProtection="1">
      <alignment horizontal="center"/>
    </xf>
    <xf numFmtId="0" fontId="3" fillId="2" borderId="4" xfId="0" applyFont="1" applyFill="1" applyBorder="1" applyProtection="1"/>
    <xf numFmtId="0" fontId="0" fillId="2" borderId="11" xfId="0" applyFont="1" applyFill="1" applyBorder="1" applyAlignment="1" applyProtection="1">
      <alignment horizontal="center"/>
    </xf>
    <xf numFmtId="0" fontId="0" fillId="2" borderId="20" xfId="0" applyFill="1" applyBorder="1" applyAlignment="1" applyProtection="1">
      <alignment horizontal="center"/>
    </xf>
    <xf numFmtId="0" fontId="0" fillId="2" borderId="21" xfId="0" applyFill="1" applyBorder="1" applyAlignment="1" applyProtection="1">
      <alignment horizontal="center"/>
    </xf>
    <xf numFmtId="0" fontId="0" fillId="2" borderId="15" xfId="0" applyFont="1" applyFill="1" applyBorder="1" applyAlignment="1" applyProtection="1">
      <alignment horizontal="center"/>
    </xf>
    <xf numFmtId="0" fontId="0" fillId="2" borderId="22" xfId="0" applyFill="1" applyBorder="1" applyAlignment="1" applyProtection="1">
      <alignment horizontal="center"/>
    </xf>
    <xf numFmtId="0" fontId="0" fillId="2" borderId="23" xfId="0" applyFill="1" applyBorder="1" applyAlignment="1" applyProtection="1">
      <alignment horizontal="center"/>
    </xf>
    <xf numFmtId="0" fontId="0" fillId="2" borderId="9" xfId="0" applyFont="1" applyFill="1" applyBorder="1" applyAlignment="1" applyProtection="1">
      <alignment horizontal="center"/>
    </xf>
    <xf numFmtId="0" fontId="0" fillId="2" borderId="24" xfId="0" applyFill="1" applyBorder="1" applyAlignment="1" applyProtection="1">
      <alignment horizontal="center"/>
    </xf>
    <xf numFmtId="0" fontId="0" fillId="2" borderId="10" xfId="0" applyFill="1" applyBorder="1" applyAlignment="1" applyProtection="1">
      <alignment horizontal="center"/>
    </xf>
    <xf numFmtId="0" fontId="3" fillId="2" borderId="25" xfId="0" applyFont="1" applyFill="1" applyBorder="1" applyProtection="1"/>
    <xf numFmtId="0" fontId="3" fillId="2" borderId="2" xfId="0" applyFont="1" applyFill="1" applyBorder="1" applyAlignment="1" applyProtection="1">
      <alignment horizontal="center"/>
    </xf>
    <xf numFmtId="0" fontId="3" fillId="2" borderId="22" xfId="0" applyFont="1" applyFill="1" applyBorder="1" applyProtection="1">
      <protection locked="0"/>
    </xf>
    <xf numFmtId="0" fontId="0" fillId="2" borderId="22" xfId="0" applyFont="1" applyFill="1" applyBorder="1" applyProtection="1">
      <protection locked="0"/>
    </xf>
    <xf numFmtId="0" fontId="0" fillId="2" borderId="22" xfId="0" applyFont="1" applyFill="1" applyBorder="1" applyAlignment="1" applyProtection="1">
      <alignment horizontal="center"/>
      <protection locked="0"/>
    </xf>
    <xf numFmtId="0" fontId="0" fillId="0" borderId="22" xfId="0" applyFont="1" applyBorder="1"/>
    <xf numFmtId="0" fontId="6" fillId="2" borderId="0" xfId="0" applyFont="1" applyFill="1" applyProtection="1">
      <protection locked="0"/>
    </xf>
    <xf numFmtId="0" fontId="3" fillId="2" borderId="26" xfId="0" applyFont="1" applyFill="1" applyBorder="1" applyAlignment="1" applyProtection="1">
      <alignment horizontal="center"/>
      <protection locked="0"/>
    </xf>
    <xf numFmtId="0" fontId="3" fillId="2" borderId="27" xfId="0" applyFont="1" applyFill="1" applyBorder="1" applyAlignment="1" applyProtection="1">
      <alignment horizontal="center"/>
      <protection locked="0"/>
    </xf>
    <xf numFmtId="0" fontId="0" fillId="2" borderId="0" xfId="0" applyFill="1" applyBorder="1" applyProtection="1">
      <protection locked="0"/>
    </xf>
    <xf numFmtId="0" fontId="1" fillId="2" borderId="0" xfId="0" applyFont="1" applyFill="1" applyBorder="1" applyAlignment="1" applyProtection="1">
      <protection locked="0"/>
    </xf>
    <xf numFmtId="0" fontId="3" fillId="2" borderId="3" xfId="0" applyFont="1" applyFill="1" applyBorder="1" applyAlignment="1" applyProtection="1">
      <alignment horizontal="center"/>
      <protection locked="0"/>
    </xf>
    <xf numFmtId="0" fontId="3" fillId="2" borderId="19" xfId="0" applyFont="1" applyFill="1" applyBorder="1" applyAlignment="1" applyProtection="1">
      <alignment horizontal="center"/>
      <protection locked="0"/>
    </xf>
    <xf numFmtId="0" fontId="3" fillId="2" borderId="4" xfId="0" applyFont="1" applyFill="1" applyBorder="1" applyAlignment="1" applyProtection="1">
      <alignment horizontal="center"/>
      <protection locked="0"/>
    </xf>
    <xf numFmtId="0" fontId="3" fillId="2" borderId="0" xfId="0" applyFont="1" applyFill="1" applyBorder="1" applyAlignment="1" applyProtection="1">
      <alignment horizontal="center"/>
      <protection locked="0"/>
    </xf>
    <xf numFmtId="0" fontId="0" fillId="2" borderId="5" xfId="0" applyFont="1" applyFill="1" applyBorder="1" applyAlignment="1" applyProtection="1">
      <alignment horizontal="center"/>
      <protection locked="0"/>
    </xf>
    <xf numFmtId="0" fontId="0" fillId="2" borderId="28" xfId="0" applyFill="1" applyBorder="1" applyAlignment="1" applyProtection="1">
      <alignment horizontal="center"/>
      <protection locked="0"/>
    </xf>
    <xf numFmtId="0" fontId="0" fillId="2" borderId="0" xfId="0" applyFill="1" applyBorder="1" applyAlignment="1" applyProtection="1">
      <alignment horizontal="center"/>
      <protection locked="0"/>
    </xf>
    <xf numFmtId="0" fontId="0" fillId="2" borderId="15" xfId="0" applyFont="1" applyFill="1" applyBorder="1" applyAlignment="1" applyProtection="1">
      <alignment horizontal="center"/>
      <protection locked="0"/>
    </xf>
    <xf numFmtId="0" fontId="0" fillId="2" borderId="22" xfId="0" applyFill="1" applyBorder="1" applyAlignment="1" applyProtection="1">
      <alignment horizontal="center"/>
      <protection locked="0"/>
    </xf>
    <xf numFmtId="0" fontId="0" fillId="2" borderId="9" xfId="0" applyFont="1" applyFill="1" applyBorder="1" applyAlignment="1" applyProtection="1">
      <alignment horizontal="center"/>
      <protection locked="0"/>
    </xf>
    <xf numFmtId="0" fontId="0" fillId="2" borderId="26" xfId="0" applyFill="1" applyBorder="1" applyAlignment="1" applyProtection="1">
      <alignment horizontal="center"/>
      <protection locked="0"/>
    </xf>
    <xf numFmtId="0" fontId="3" fillId="2" borderId="2" xfId="0" applyFont="1" applyFill="1" applyBorder="1" applyAlignment="1" applyProtection="1">
      <alignment horizontal="center"/>
      <protection locked="0"/>
    </xf>
    <xf numFmtId="0" fontId="3" fillId="2" borderId="29" xfId="0" applyFont="1" applyFill="1" applyBorder="1" applyAlignment="1" applyProtection="1">
      <alignment horizontal="center"/>
    </xf>
    <xf numFmtId="0" fontId="3" fillId="2" borderId="30" xfId="0" applyFont="1" applyFill="1" applyBorder="1" applyProtection="1">
      <protection locked="0"/>
    </xf>
    <xf numFmtId="0" fontId="3" fillId="2" borderId="31" xfId="0" applyFont="1" applyFill="1" applyBorder="1" applyProtection="1">
      <protection locked="0"/>
    </xf>
    <xf numFmtId="0" fontId="3" fillId="2" borderId="31" xfId="0" applyFont="1" applyFill="1" applyBorder="1" applyAlignment="1" applyProtection="1">
      <alignment horizontal="left"/>
      <protection locked="0"/>
    </xf>
    <xf numFmtId="0" fontId="3" fillId="2" borderId="32" xfId="0" applyFont="1" applyFill="1" applyBorder="1" applyProtection="1">
      <protection locked="0"/>
    </xf>
    <xf numFmtId="0" fontId="0" fillId="2" borderId="20" xfId="0" applyFill="1" applyBorder="1" applyAlignment="1" applyProtection="1">
      <alignment horizontal="center"/>
      <protection locked="0"/>
    </xf>
    <xf numFmtId="0" fontId="0" fillId="2" borderId="20" xfId="0" applyFont="1" applyFill="1" applyBorder="1" applyAlignment="1" applyProtection="1">
      <alignment horizontal="center"/>
    </xf>
    <xf numFmtId="0" fontId="0" fillId="2" borderId="0" xfId="0" applyFill="1" applyProtection="1">
      <protection locked="0"/>
    </xf>
    <xf numFmtId="0" fontId="3" fillId="2" borderId="33" xfId="0" applyFont="1" applyFill="1" applyBorder="1" applyProtection="1">
      <protection locked="0"/>
    </xf>
    <xf numFmtId="0" fontId="3" fillId="2" borderId="34" xfId="0" applyFont="1" applyFill="1" applyBorder="1" applyAlignment="1" applyProtection="1">
      <alignment horizontal="center"/>
      <protection locked="0"/>
    </xf>
    <xf numFmtId="0" fontId="3" fillId="2" borderId="33" xfId="0" applyFont="1" applyFill="1" applyBorder="1" applyAlignment="1" applyProtection="1">
      <alignment horizontal="center"/>
      <protection locked="0"/>
    </xf>
    <xf numFmtId="0" fontId="3" fillId="4" borderId="22" xfId="0" applyFont="1" applyFill="1" applyBorder="1" applyAlignment="1" applyProtection="1">
      <alignment horizontal="center"/>
    </xf>
    <xf numFmtId="0" fontId="3" fillId="4" borderId="22" xfId="0" applyFont="1" applyFill="1" applyBorder="1" applyProtection="1"/>
    <xf numFmtId="0" fontId="0" fillId="2" borderId="22" xfId="0" applyFont="1" applyFill="1" applyBorder="1" applyProtection="1"/>
    <xf numFmtId="0" fontId="0" fillId="2" borderId="0" xfId="0" applyFill="1" applyBorder="1" applyAlignment="1" applyProtection="1">
      <alignment horizontal="center"/>
    </xf>
    <xf numFmtId="0" fontId="3" fillId="2" borderId="22" xfId="0" applyFont="1" applyFill="1" applyBorder="1" applyAlignment="1" applyProtection="1">
      <alignment horizontal="center"/>
    </xf>
    <xf numFmtId="0" fontId="0" fillId="3" borderId="36" xfId="0" applyFill="1" applyBorder="1" applyProtection="1"/>
    <xf numFmtId="0" fontId="0" fillId="3" borderId="37" xfId="0" applyFill="1" applyBorder="1" applyProtection="1"/>
    <xf numFmtId="0" fontId="3" fillId="4" borderId="20" xfId="0" applyFont="1" applyFill="1" applyBorder="1" applyAlignment="1" applyProtection="1">
      <alignment horizontal="center"/>
    </xf>
    <xf numFmtId="0" fontId="3" fillId="2" borderId="22" xfId="0" applyFont="1" applyFill="1" applyBorder="1" applyProtection="1"/>
    <xf numFmtId="0" fontId="0" fillId="2" borderId="0" xfId="0" applyFont="1" applyFill="1" applyBorder="1"/>
    <xf numFmtId="0" fontId="10" fillId="2" borderId="0" xfId="0" applyFont="1" applyFill="1" applyBorder="1" applyAlignment="1"/>
    <xf numFmtId="0" fontId="11" fillId="5" borderId="38" xfId="0" applyFont="1" applyFill="1" applyBorder="1"/>
    <xf numFmtId="0" fontId="11" fillId="5" borderId="39" xfId="0" applyFont="1" applyFill="1" applyBorder="1"/>
    <xf numFmtId="0" fontId="11" fillId="5" borderId="40" xfId="0" applyFont="1" applyFill="1" applyBorder="1"/>
    <xf numFmtId="0" fontId="11" fillId="5" borderId="41" xfId="0" applyFont="1" applyFill="1" applyBorder="1"/>
    <xf numFmtId="0" fontId="0" fillId="2" borderId="5" xfId="0" applyFont="1" applyFill="1" applyBorder="1"/>
    <xf numFmtId="0" fontId="0" fillId="2" borderId="28" xfId="0" applyFont="1" applyFill="1" applyBorder="1" applyAlignment="1">
      <alignment horizontal="center"/>
    </xf>
    <xf numFmtId="0" fontId="0" fillId="2" borderId="22" xfId="0" applyFont="1" applyFill="1" applyBorder="1" applyAlignment="1">
      <alignment horizontal="center"/>
    </xf>
    <xf numFmtId="0" fontId="0" fillId="2" borderId="7" xfId="0" applyFont="1" applyFill="1" applyBorder="1" applyAlignment="1">
      <alignment horizontal="center"/>
    </xf>
    <xf numFmtId="165" fontId="0" fillId="2" borderId="6" xfId="0" applyNumberFormat="1" applyFont="1" applyFill="1" applyBorder="1" applyAlignment="1">
      <alignment horizontal="center"/>
    </xf>
    <xf numFmtId="0" fontId="0" fillId="2" borderId="35" xfId="0" applyFont="1" applyFill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2" borderId="15" xfId="0" applyFont="1" applyFill="1" applyBorder="1"/>
    <xf numFmtId="165" fontId="0" fillId="2" borderId="23" xfId="0" applyNumberFormat="1" applyFont="1" applyFill="1" applyBorder="1" applyAlignment="1">
      <alignment horizontal="center"/>
    </xf>
    <xf numFmtId="0" fontId="0" fillId="2" borderId="9" xfId="0" applyFont="1" applyFill="1" applyBorder="1"/>
    <xf numFmtId="0" fontId="0" fillId="2" borderId="24" xfId="0" applyFont="1" applyFill="1" applyBorder="1" applyAlignment="1">
      <alignment horizontal="center"/>
    </xf>
    <xf numFmtId="0" fontId="0" fillId="2" borderId="17" xfId="0" applyFont="1" applyFill="1" applyBorder="1" applyAlignment="1">
      <alignment horizontal="center"/>
    </xf>
    <xf numFmtId="165" fontId="0" fillId="2" borderId="10" xfId="0" applyNumberFormat="1" applyFont="1" applyFill="1" applyBorder="1" applyAlignment="1">
      <alignment horizontal="center"/>
    </xf>
    <xf numFmtId="0" fontId="3" fillId="2" borderId="3" xfId="0" applyFont="1" applyFill="1" applyBorder="1"/>
    <xf numFmtId="0" fontId="0" fillId="2" borderId="19" xfId="0" applyFont="1" applyFill="1" applyBorder="1" applyAlignment="1">
      <alignment horizontal="center"/>
    </xf>
    <xf numFmtId="0" fontId="0" fillId="2" borderId="4" xfId="0" applyFont="1" applyFill="1" applyBorder="1" applyAlignment="1">
      <alignment horizontal="center"/>
    </xf>
    <xf numFmtId="165" fontId="11" fillId="5" borderId="2" xfId="0" applyNumberFormat="1" applyFont="1" applyFill="1" applyBorder="1" applyAlignment="1">
      <alignment horizontal="center"/>
    </xf>
    <xf numFmtId="0" fontId="11" fillId="5" borderId="42" xfId="0" applyFont="1" applyFill="1" applyBorder="1"/>
    <xf numFmtId="0" fontId="12" fillId="5" borderId="42" xfId="0" applyFont="1" applyFill="1" applyBorder="1"/>
    <xf numFmtId="0" fontId="11" fillId="5" borderId="2" xfId="0" applyFont="1" applyFill="1" applyBorder="1" applyAlignment="1">
      <alignment horizontal="center"/>
    </xf>
    <xf numFmtId="164" fontId="11" fillId="5" borderId="2" xfId="1" applyNumberFormat="1" applyFont="1" applyFill="1" applyBorder="1" applyAlignment="1" applyProtection="1">
      <alignment horizontal="center"/>
    </xf>
    <xf numFmtId="164" fontId="3" fillId="2" borderId="0" xfId="0" applyNumberFormat="1" applyFont="1" applyFill="1" applyBorder="1" applyAlignment="1">
      <alignment horizontal="center"/>
    </xf>
    <xf numFmtId="0" fontId="0" fillId="0" borderId="0" xfId="0" applyAlignment="1"/>
    <xf numFmtId="166" fontId="0" fillId="2" borderId="20" xfId="0" applyNumberFormat="1" applyFill="1" applyBorder="1" applyProtection="1">
      <protection locked="0"/>
    </xf>
    <xf numFmtId="0" fontId="0" fillId="2" borderId="20" xfId="0" applyFill="1" applyBorder="1" applyProtection="1">
      <protection locked="0"/>
    </xf>
    <xf numFmtId="0" fontId="0" fillId="2" borderId="22" xfId="0" applyFill="1" applyBorder="1" applyProtection="1">
      <protection locked="0"/>
    </xf>
    <xf numFmtId="166" fontId="0" fillId="2" borderId="12" xfId="0" applyNumberFormat="1" applyFill="1" applyBorder="1" applyProtection="1">
      <protection locked="0"/>
    </xf>
    <xf numFmtId="0" fontId="0" fillId="2" borderId="43" xfId="0" applyFill="1" applyBorder="1" applyAlignment="1" applyProtection="1">
      <alignment horizontal="center"/>
      <protection locked="0"/>
    </xf>
    <xf numFmtId="0" fontId="0" fillId="2" borderId="33" xfId="0" applyFill="1" applyBorder="1" applyProtection="1">
      <protection locked="0"/>
    </xf>
    <xf numFmtId="0" fontId="0" fillId="0" borderId="22" xfId="0" applyBorder="1" applyAlignment="1">
      <alignment wrapText="1"/>
    </xf>
    <xf numFmtId="0" fontId="0" fillId="0" borderId="22" xfId="0" applyBorder="1" applyProtection="1">
      <protection locked="0"/>
    </xf>
    <xf numFmtId="166" fontId="0" fillId="2" borderId="33" xfId="0" applyNumberFormat="1" applyFill="1" applyBorder="1" applyProtection="1">
      <protection locked="0"/>
    </xf>
    <xf numFmtId="0" fontId="0" fillId="2" borderId="33" xfId="0" applyFill="1" applyBorder="1" applyAlignment="1" applyProtection="1">
      <alignment horizontal="center"/>
      <protection locked="0"/>
    </xf>
    <xf numFmtId="0" fontId="0" fillId="2" borderId="33" xfId="0" applyFill="1" applyBorder="1" applyAlignment="1" applyProtection="1">
      <alignment horizontal="center"/>
    </xf>
    <xf numFmtId="0" fontId="0" fillId="0" borderId="22" xfId="0" applyBorder="1"/>
    <xf numFmtId="0" fontId="0" fillId="0" borderId="22" xfId="0" applyBorder="1" applyAlignment="1" applyProtection="1">
      <alignment horizontal="center"/>
      <protection locked="0"/>
    </xf>
    <xf numFmtId="0" fontId="0" fillId="2" borderId="15" xfId="0" applyFont="1" applyFill="1" applyBorder="1" applyAlignment="1" applyProtection="1">
      <alignment horizontal="left"/>
    </xf>
    <xf numFmtId="0" fontId="3" fillId="2" borderId="9" xfId="0" applyFont="1" applyFill="1" applyBorder="1" applyAlignment="1" applyProtection="1">
      <alignment horizontal="center"/>
    </xf>
    <xf numFmtId="0" fontId="0" fillId="2" borderId="0" xfId="0" applyFont="1" applyFill="1" applyBorder="1" applyAlignment="1" applyProtection="1">
      <alignment horizontal="left"/>
    </xf>
    <xf numFmtId="0" fontId="0" fillId="2" borderId="0" xfId="0" applyFont="1" applyFill="1" applyBorder="1" applyAlignment="1" applyProtection="1">
      <alignment horizontal="left" wrapText="1"/>
    </xf>
    <xf numFmtId="0" fontId="0" fillId="2" borderId="0" xfId="0" applyFill="1" applyBorder="1" applyAlignment="1" applyProtection="1">
      <alignment horizontal="left"/>
    </xf>
    <xf numFmtId="0" fontId="0" fillId="2" borderId="11" xfId="0" applyFont="1" applyFill="1" applyBorder="1" applyAlignment="1" applyProtection="1">
      <alignment horizontal="left"/>
    </xf>
    <xf numFmtId="0" fontId="0" fillId="2" borderId="5" xfId="0" applyFont="1" applyFill="1" applyBorder="1" applyAlignment="1" applyProtection="1">
      <alignment horizontal="left"/>
    </xf>
    <xf numFmtId="0" fontId="0" fillId="2" borderId="9" xfId="0" applyFont="1" applyFill="1" applyBorder="1" applyAlignment="1" applyProtection="1">
      <alignment horizontal="left"/>
    </xf>
    <xf numFmtId="0" fontId="0" fillId="2" borderId="14" xfId="0" applyFill="1" applyBorder="1" applyAlignment="1" applyProtection="1">
      <alignment horizontal="left"/>
    </xf>
    <xf numFmtId="0" fontId="3" fillId="2" borderId="0" xfId="0" applyFont="1" applyFill="1" applyBorder="1" applyAlignment="1" applyProtection="1">
      <alignment horizontal="left"/>
    </xf>
    <xf numFmtId="0" fontId="3" fillId="2" borderId="0" xfId="0" applyFont="1" applyFill="1" applyBorder="1" applyAlignment="1" applyProtection="1">
      <alignment horizontal="left" vertical="center"/>
    </xf>
    <xf numFmtId="0" fontId="5" fillId="2" borderId="0" xfId="0" applyFont="1" applyFill="1" applyBorder="1" applyAlignment="1" applyProtection="1">
      <protection locked="0"/>
    </xf>
    <xf numFmtId="0" fontId="3" fillId="3" borderId="2" xfId="0" applyFont="1" applyFill="1" applyBorder="1" applyAlignment="1" applyProtection="1">
      <alignment horizontal="center"/>
    </xf>
    <xf numFmtId="0" fontId="3" fillId="3" borderId="3" xfId="0" applyFont="1" applyFill="1" applyBorder="1" applyAlignment="1" applyProtection="1">
      <alignment horizontal="left"/>
    </xf>
    <xf numFmtId="49" fontId="1" fillId="2" borderId="1" xfId="0" applyNumberFormat="1" applyFont="1" applyFill="1" applyBorder="1" applyAlignment="1" applyProtection="1">
      <alignment horizontal="center" vertical="center" wrapText="1"/>
    </xf>
    <xf numFmtId="0" fontId="1" fillId="2" borderId="0" xfId="0" applyFont="1" applyFill="1" applyBorder="1" applyAlignment="1" applyProtection="1">
      <alignment horizontal="left" vertical="center"/>
    </xf>
    <xf numFmtId="0" fontId="2" fillId="2" borderId="0" xfId="0" applyFont="1" applyFill="1" applyBorder="1" applyAlignment="1" applyProtection="1">
      <alignment horizontal="left" vertical="center"/>
      <protection locked="0"/>
    </xf>
    <xf numFmtId="0" fontId="0" fillId="2" borderId="0" xfId="0" applyFont="1" applyFill="1" applyBorder="1" applyAlignment="1" applyProtection="1">
      <alignment horizontal="left" vertical="center"/>
      <protection locked="0"/>
    </xf>
    <xf numFmtId="0" fontId="1" fillId="2" borderId="16" xfId="0" applyFont="1" applyFill="1" applyBorder="1" applyAlignment="1" applyProtection="1">
      <alignment horizontal="center"/>
    </xf>
    <xf numFmtId="0" fontId="1" fillId="2" borderId="16" xfId="0" applyFont="1" applyFill="1" applyBorder="1" applyAlignment="1" applyProtection="1">
      <alignment horizontal="center"/>
      <protection locked="0"/>
    </xf>
    <xf numFmtId="0" fontId="0" fillId="2" borderId="0" xfId="0" applyFill="1" applyBorder="1" applyAlignment="1" applyProtection="1">
      <alignment horizontal="center"/>
      <protection locked="0"/>
    </xf>
    <xf numFmtId="0" fontId="0" fillId="2" borderId="22" xfId="0" applyFont="1" applyFill="1" applyBorder="1" applyAlignment="1" applyProtection="1">
      <alignment horizontal="left"/>
    </xf>
    <xf numFmtId="0" fontId="3" fillId="2" borderId="22" xfId="0" applyFont="1" applyFill="1" applyBorder="1" applyAlignment="1" applyProtection="1">
      <alignment horizontal="right"/>
    </xf>
    <xf numFmtId="0" fontId="3" fillId="3" borderId="22" xfId="0" applyFont="1" applyFill="1" applyBorder="1" applyAlignment="1" applyProtection="1">
      <alignment horizontal="left"/>
    </xf>
    <xf numFmtId="0" fontId="3" fillId="3" borderId="35" xfId="0" applyFont="1" applyFill="1" applyBorder="1" applyAlignment="1" applyProtection="1">
      <alignment horizontal="left"/>
    </xf>
    <xf numFmtId="0" fontId="3" fillId="4" borderId="20" xfId="0" applyFont="1" applyFill="1" applyBorder="1" applyAlignment="1" applyProtection="1">
      <alignment horizontal="left"/>
    </xf>
    <xf numFmtId="0" fontId="9" fillId="2" borderId="16" xfId="0" applyFont="1" applyFill="1" applyBorder="1" applyAlignment="1">
      <alignment horizontal="center"/>
    </xf>
    <xf numFmtId="0" fontId="11" fillId="6" borderId="29" xfId="0" applyFont="1" applyFill="1" applyBorder="1" applyAlignment="1">
      <alignment horizontal="center"/>
    </xf>
  </cellXfs>
  <cellStyles count="2">
    <cellStyle name="Normal" xfId="0" builtinId="0"/>
    <cellStyle name="Porcentagem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FFFF"/>
  </sheetPr>
  <dimension ref="A1:AMK37"/>
  <sheetViews>
    <sheetView tabSelected="1" zoomScale="110" zoomScaleNormal="110" workbookViewId="0">
      <selection activeCell="B26" sqref="B26"/>
    </sheetView>
  </sheetViews>
  <sheetFormatPr defaultRowHeight="12.75"/>
  <cols>
    <col min="1" max="1" width="6.28515625" style="1"/>
    <col min="2" max="3" width="9.140625" style="1"/>
    <col min="4" max="4" width="17.7109375" style="1"/>
    <col min="5" max="8" width="9.140625" style="1"/>
    <col min="9" max="9" width="11.5703125" style="1"/>
    <col min="10" max="10" width="10.5703125" style="1"/>
    <col min="11" max="1025" width="9.140625" style="1"/>
  </cols>
  <sheetData>
    <row r="1" spans="1:14">
      <c r="A1"/>
      <c r="B1"/>
      <c r="C1"/>
      <c r="D1"/>
      <c r="E1"/>
      <c r="F1"/>
      <c r="G1"/>
      <c r="H1"/>
      <c r="I1"/>
      <c r="J1"/>
      <c r="K1"/>
      <c r="L1"/>
      <c r="M1"/>
    </row>
    <row r="2" spans="1:14">
      <c r="A2"/>
      <c r="B2"/>
      <c r="C2"/>
      <c r="D2"/>
      <c r="E2"/>
      <c r="F2"/>
      <c r="G2"/>
      <c r="H2"/>
      <c r="I2"/>
      <c r="J2"/>
      <c r="K2"/>
      <c r="L2"/>
      <c r="M2" s="106"/>
      <c r="N2" s="106"/>
    </row>
    <row r="3" spans="1:14" ht="15.75" customHeight="1">
      <c r="A3" s="2"/>
      <c r="B3" s="134" t="s">
        <v>0</v>
      </c>
      <c r="C3" s="134"/>
      <c r="D3" s="134"/>
      <c r="E3" s="134"/>
      <c r="F3" s="134"/>
      <c r="G3" s="134"/>
      <c r="H3" s="134"/>
      <c r="I3" s="134"/>
      <c r="J3" s="134"/>
      <c r="K3" s="2"/>
      <c r="L3"/>
      <c r="M3"/>
    </row>
    <row r="4" spans="1:14" ht="15.75">
      <c r="A4" s="2"/>
      <c r="B4" s="134"/>
      <c r="C4" s="134"/>
      <c r="D4" s="134"/>
      <c r="E4" s="134"/>
      <c r="F4" s="134"/>
      <c r="G4" s="134"/>
      <c r="H4" s="134"/>
      <c r="I4" s="134"/>
      <c r="J4" s="134"/>
      <c r="K4" s="2"/>
      <c r="L4"/>
      <c r="M4"/>
    </row>
    <row r="5" spans="1:14" ht="19.5" customHeight="1">
      <c r="B5"/>
      <c r="C5"/>
      <c r="D5"/>
      <c r="E5"/>
      <c r="F5"/>
      <c r="G5"/>
      <c r="H5"/>
      <c r="I5"/>
      <c r="J5"/>
      <c r="K5"/>
      <c r="L5"/>
      <c r="M5"/>
    </row>
    <row r="6" spans="1:14" ht="15.75">
      <c r="B6" s="135" t="s">
        <v>1</v>
      </c>
      <c r="C6" s="135"/>
      <c r="D6" s="136" t="s">
        <v>2</v>
      </c>
      <c r="E6" s="136"/>
      <c r="F6" s="136"/>
      <c r="G6" s="136"/>
      <c r="H6" s="136"/>
      <c r="I6" s="136"/>
      <c r="J6"/>
      <c r="K6"/>
      <c r="L6"/>
      <c r="M6"/>
    </row>
    <row r="7" spans="1:14">
      <c r="B7" s="130" t="s">
        <v>3</v>
      </c>
      <c r="C7" s="130"/>
      <c r="D7" s="137" t="s">
        <v>4</v>
      </c>
      <c r="E7" s="137"/>
      <c r="F7" s="137"/>
      <c r="G7" s="137"/>
      <c r="H7" s="137"/>
      <c r="I7" s="137"/>
      <c r="J7"/>
      <c r="K7"/>
      <c r="L7"/>
      <c r="M7"/>
    </row>
    <row r="8" spans="1:14">
      <c r="B8" s="129" t="s">
        <v>5</v>
      </c>
      <c r="C8" s="129"/>
      <c r="D8" s="3" t="s">
        <v>6</v>
      </c>
      <c r="E8" s="4"/>
      <c r="F8" s="130" t="s">
        <v>7</v>
      </c>
      <c r="G8" s="130"/>
      <c r="H8" s="3" t="s">
        <v>8</v>
      </c>
      <c r="I8" s="4"/>
      <c r="J8"/>
      <c r="K8"/>
      <c r="L8"/>
      <c r="M8"/>
    </row>
    <row r="9" spans="1:14">
      <c r="B9"/>
      <c r="C9" s="5"/>
      <c r="D9" s="131" t="s">
        <v>9</v>
      </c>
      <c r="E9" s="131"/>
      <c r="F9" s="131"/>
      <c r="G9" s="131"/>
      <c r="H9" s="131"/>
      <c r="I9" s="131"/>
      <c r="J9" s="6"/>
      <c r="K9"/>
      <c r="L9"/>
      <c r="M9"/>
    </row>
    <row r="10" spans="1:14">
      <c r="B10"/>
      <c r="C10"/>
      <c r="D10"/>
      <c r="E10"/>
      <c r="F10"/>
      <c r="G10"/>
      <c r="H10"/>
      <c r="I10"/>
      <c r="J10"/>
      <c r="K10"/>
      <c r="L10"/>
      <c r="M10"/>
    </row>
    <row r="11" spans="1:14">
      <c r="B11"/>
      <c r="C11"/>
      <c r="D11"/>
      <c r="E11"/>
      <c r="F11"/>
      <c r="G11"/>
      <c r="H11"/>
      <c r="I11"/>
      <c r="J11"/>
      <c r="K11"/>
      <c r="L11"/>
      <c r="M11"/>
    </row>
    <row r="12" spans="1:14">
      <c r="B12" s="132" t="s">
        <v>10</v>
      </c>
      <c r="C12" s="132"/>
      <c r="D12" s="132"/>
      <c r="E12" s="132"/>
      <c r="F12"/>
      <c r="G12" s="133" t="s">
        <v>11</v>
      </c>
      <c r="H12" s="133"/>
      <c r="I12" s="133"/>
      <c r="J12" s="7" t="s">
        <v>12</v>
      </c>
      <c r="K12" s="7" t="s">
        <v>13</v>
      </c>
      <c r="L12"/>
      <c r="M12" s="8"/>
    </row>
    <row r="13" spans="1:14">
      <c r="B13" s="126" t="s">
        <v>14</v>
      </c>
      <c r="C13" s="126"/>
      <c r="D13" s="126"/>
      <c r="E13" s="9">
        <f>(Atores!D10+'RFS ou RFC'!D10)*Fatores!E22*Fatores!G36</f>
        <v>128.37824999999998</v>
      </c>
      <c r="F13"/>
      <c r="G13" s="126" t="s">
        <v>15</v>
      </c>
      <c r="H13" s="126"/>
      <c r="I13" s="126"/>
      <c r="J13" s="10">
        <f t="shared" ref="J13:J20" si="0">$E$13*$E$14*K13</f>
        <v>17.972954999999999</v>
      </c>
      <c r="K13" s="11">
        <f>dadoshistoricos!E31</f>
        <v>4.6666666666666669E-2</v>
      </c>
      <c r="L13"/>
      <c r="M13" s="12"/>
    </row>
    <row r="14" spans="1:14">
      <c r="B14" s="127" t="s">
        <v>16</v>
      </c>
      <c r="C14" s="127"/>
      <c r="D14" s="127"/>
      <c r="E14" s="13">
        <v>3</v>
      </c>
      <c r="F14"/>
      <c r="G14" s="125" t="s">
        <v>17</v>
      </c>
      <c r="H14" s="125"/>
      <c r="I14" s="125"/>
      <c r="J14" s="14">
        <f t="shared" si="0"/>
        <v>63.333269999999992</v>
      </c>
      <c r="K14" s="15">
        <f>dadoshistoricos!F31*0.8</f>
        <v>0.16444444444444445</v>
      </c>
      <c r="L14"/>
      <c r="M14" s="12"/>
    </row>
    <row r="15" spans="1:14">
      <c r="B15" s="128"/>
      <c r="C15" s="128"/>
      <c r="D15" s="128"/>
      <c r="E15"/>
      <c r="F15"/>
      <c r="G15" s="125" t="s">
        <v>18</v>
      </c>
      <c r="H15" s="125"/>
      <c r="I15" s="125"/>
      <c r="J15" s="14">
        <f t="shared" si="0"/>
        <v>15.833317499999998</v>
      </c>
      <c r="K15" s="16">
        <f>dadoshistoricos!F31*0.2</f>
        <v>4.1111111111111112E-2</v>
      </c>
      <c r="L15"/>
      <c r="M15" s="12"/>
    </row>
    <row r="16" spans="1:14">
      <c r="B16" s="124"/>
      <c r="C16" s="124"/>
      <c r="D16" s="124"/>
      <c r="E16"/>
      <c r="F16"/>
      <c r="G16" s="125" t="s">
        <v>19</v>
      </c>
      <c r="H16" s="125"/>
      <c r="I16" s="125"/>
      <c r="J16" s="14">
        <f t="shared" si="0"/>
        <v>25.675649999999994</v>
      </c>
      <c r="K16" s="16">
        <f>dadoshistoricos!G31</f>
        <v>6.6666666666666666E-2</v>
      </c>
      <c r="L16" s="12"/>
      <c r="M16" s="12"/>
    </row>
    <row r="17" spans="2:13">
      <c r="B17"/>
      <c r="C17"/>
      <c r="D17"/>
      <c r="E17"/>
      <c r="F17"/>
      <c r="G17" s="120" t="s">
        <v>20</v>
      </c>
      <c r="H17" s="120"/>
      <c r="I17" s="120"/>
      <c r="J17" s="14">
        <f t="shared" si="0"/>
        <v>213.96374999999998</v>
      </c>
      <c r="K17" s="16">
        <f>dadoshistoricos!H31</f>
        <v>0.55555555555555558</v>
      </c>
      <c r="L17" s="12"/>
      <c r="M17" s="8"/>
    </row>
    <row r="18" spans="2:13">
      <c r="B18"/>
      <c r="C18"/>
      <c r="D18"/>
      <c r="E18"/>
      <c r="F18"/>
      <c r="G18" s="120" t="s">
        <v>21</v>
      </c>
      <c r="H18" s="120"/>
      <c r="I18" s="120"/>
      <c r="J18" s="14">
        <f t="shared" si="0"/>
        <v>8.5585499999999985</v>
      </c>
      <c r="K18" s="16">
        <f>dadoshistoricos!I31</f>
        <v>2.2222222222222223E-2</v>
      </c>
      <c r="L18" s="12"/>
    </row>
    <row r="19" spans="2:13">
      <c r="B19"/>
      <c r="C19"/>
      <c r="D19"/>
      <c r="E19" s="12"/>
      <c r="F19" s="12"/>
      <c r="G19" s="120" t="s">
        <v>22</v>
      </c>
      <c r="H19" s="120"/>
      <c r="I19" s="120"/>
      <c r="J19" s="14">
        <f t="shared" si="0"/>
        <v>26.1035775</v>
      </c>
      <c r="K19" s="16">
        <f>dadoshistoricos!J31</f>
        <v>6.7777777777777784E-2</v>
      </c>
      <c r="L19" s="12"/>
    </row>
    <row r="20" spans="2:13">
      <c r="B20" s="17" t="s">
        <v>23</v>
      </c>
      <c r="C20" s="17"/>
      <c r="D20" s="17"/>
      <c r="E20" s="17"/>
      <c r="F20" s="17"/>
      <c r="G20" s="120" t="s">
        <v>24</v>
      </c>
      <c r="H20" s="120"/>
      <c r="I20" s="120"/>
      <c r="J20" s="14">
        <f t="shared" si="0"/>
        <v>13.693679999999997</v>
      </c>
      <c r="K20" s="16">
        <f>dadoshistoricos!K31</f>
        <v>3.5555555555555556E-2</v>
      </c>
      <c r="L20" s="12"/>
    </row>
    <row r="21" spans="2:13">
      <c r="B21"/>
      <c r="C21"/>
      <c r="D21"/>
      <c r="E21"/>
      <c r="F21"/>
      <c r="G21" s="121" t="s">
        <v>25</v>
      </c>
      <c r="H21" s="121"/>
      <c r="I21" s="121"/>
      <c r="J21" s="18">
        <f>SUM(J13:J20)</f>
        <v>385.13474999999994</v>
      </c>
      <c r="K21" s="19">
        <f>SUM(K13:K20)</f>
        <v>1</v>
      </c>
      <c r="L21" s="12"/>
    </row>
    <row r="22" spans="2:13">
      <c r="B22" s="122" t="s">
        <v>26</v>
      </c>
      <c r="C22" s="122"/>
      <c r="D22" s="122"/>
      <c r="E22" s="122"/>
      <c r="F22" s="122"/>
      <c r="G22" s="122"/>
      <c r="H22" s="122"/>
      <c r="I22" s="122"/>
      <c r="J22" s="122"/>
      <c r="L22" s="12"/>
    </row>
    <row r="23" spans="2:13" ht="12.75" customHeight="1">
      <c r="B23" s="123" t="s">
        <v>27</v>
      </c>
      <c r="C23" s="123"/>
      <c r="D23" s="123"/>
      <c r="E23" s="123"/>
      <c r="F23" s="123"/>
      <c r="G23" s="123"/>
      <c r="H23" s="123"/>
      <c r="I23" s="123"/>
      <c r="J23" s="123"/>
      <c r="L23" s="12"/>
    </row>
    <row r="24" spans="2:13">
      <c r="B24" s="20" t="s">
        <v>28</v>
      </c>
      <c r="C24"/>
      <c r="D24"/>
      <c r="E24"/>
      <c r="F24"/>
      <c r="G24"/>
      <c r="H24"/>
      <c r="I24"/>
      <c r="J24"/>
      <c r="L24" s="12"/>
    </row>
    <row r="25" spans="2:13">
      <c r="B25" s="20" t="s">
        <v>29</v>
      </c>
      <c r="C25"/>
      <c r="D25"/>
      <c r="E25"/>
      <c r="F25"/>
      <c r="G25"/>
      <c r="H25"/>
      <c r="I25"/>
      <c r="J25"/>
      <c r="L25" s="12"/>
    </row>
    <row r="26" spans="2:13">
      <c r="B26"/>
      <c r="C26"/>
      <c r="D26"/>
      <c r="E26"/>
      <c r="F26"/>
      <c r="G26"/>
      <c r="H26"/>
      <c r="I26"/>
      <c r="J26"/>
      <c r="L26" s="12"/>
    </row>
    <row r="27" spans="2:13">
      <c r="B27" s="20" t="s">
        <v>30</v>
      </c>
      <c r="C27"/>
      <c r="D27"/>
      <c r="E27"/>
      <c r="F27"/>
      <c r="G27"/>
      <c r="H27"/>
      <c r="I27"/>
      <c r="J27"/>
      <c r="L27" s="12"/>
    </row>
    <row r="28" spans="2:13" ht="12.75" customHeight="1">
      <c r="B28" s="123" t="s">
        <v>31</v>
      </c>
      <c r="C28" s="123"/>
      <c r="D28" s="123"/>
      <c r="E28" s="123"/>
      <c r="F28" s="123"/>
      <c r="G28" s="123"/>
      <c r="H28" s="123"/>
      <c r="I28" s="123"/>
      <c r="J28" s="123"/>
    </row>
    <row r="37" ht="23.25" customHeight="1"/>
  </sheetData>
  <mergeCells count="26">
    <mergeCell ref="B3:J4"/>
    <mergeCell ref="B6:C6"/>
    <mergeCell ref="D6:I6"/>
    <mergeCell ref="B7:C7"/>
    <mergeCell ref="D7:I7"/>
    <mergeCell ref="B8:C8"/>
    <mergeCell ref="F8:G8"/>
    <mergeCell ref="D9:I9"/>
    <mergeCell ref="B12:E12"/>
    <mergeCell ref="G12:I12"/>
    <mergeCell ref="B13:D13"/>
    <mergeCell ref="G13:I13"/>
    <mergeCell ref="B14:D14"/>
    <mergeCell ref="G14:I14"/>
    <mergeCell ref="B15:D15"/>
    <mergeCell ref="G15:I15"/>
    <mergeCell ref="B16:D16"/>
    <mergeCell ref="G16:I16"/>
    <mergeCell ref="G17:I17"/>
    <mergeCell ref="G18:I18"/>
    <mergeCell ref="G19:I19"/>
    <mergeCell ref="G20:I20"/>
    <mergeCell ref="G21:I21"/>
    <mergeCell ref="B22:J22"/>
    <mergeCell ref="B23:J23"/>
    <mergeCell ref="B28:J28"/>
  </mergeCells>
  <pageMargins left="0.39374999999999999" right="0.39374999999999999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FFFF"/>
  </sheetPr>
  <dimension ref="A1:AMK18"/>
  <sheetViews>
    <sheetView topLeftCell="A2" zoomScale="110" zoomScaleNormal="110" workbookViewId="0">
      <selection activeCell="C15" sqref="C15"/>
    </sheetView>
  </sheetViews>
  <sheetFormatPr defaultRowHeight="12.75"/>
  <cols>
    <col min="1" max="1" width="9.140625" style="21"/>
    <col min="2" max="2" width="29.7109375" style="21"/>
    <col min="3" max="3" width="16.7109375" style="21"/>
    <col min="4" max="4" width="12.7109375" style="21"/>
    <col min="5" max="5" width="9.140625" style="21"/>
    <col min="6" max="6" width="17.85546875" style="21"/>
    <col min="7" max="7" width="4.7109375" style="21"/>
    <col min="8" max="1025" width="9.140625" style="21"/>
  </cols>
  <sheetData>
    <row r="1" spans="1:12">
      <c r="A1" s="20"/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</row>
    <row r="2" spans="1:12" ht="15.75">
      <c r="A2" s="20"/>
      <c r="B2" s="138" t="s">
        <v>32</v>
      </c>
      <c r="C2" s="138"/>
      <c r="D2" s="138"/>
      <c r="E2" s="22"/>
      <c r="F2" s="20"/>
      <c r="G2" s="20"/>
      <c r="H2" s="20"/>
      <c r="I2" s="20"/>
      <c r="J2" s="20"/>
      <c r="K2" s="20"/>
      <c r="L2" s="20"/>
    </row>
    <row r="3" spans="1:12">
      <c r="A3" s="20"/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</row>
    <row r="4" spans="1:1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</row>
    <row r="5" spans="1:12">
      <c r="A5" s="20"/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</row>
    <row r="6" spans="1:12">
      <c r="A6" s="20"/>
      <c r="B6" s="23" t="s">
        <v>33</v>
      </c>
      <c r="C6" s="24" t="s">
        <v>34</v>
      </c>
      <c r="D6" s="25" t="s">
        <v>35</v>
      </c>
      <c r="E6" s="20"/>
      <c r="F6" s="20"/>
      <c r="G6" s="20"/>
      <c r="H6" s="20"/>
      <c r="I6" s="20"/>
      <c r="J6" s="20"/>
      <c r="K6" s="20"/>
      <c r="L6" s="20"/>
    </row>
    <row r="7" spans="1:12">
      <c r="A7" s="20"/>
      <c r="B7" s="26" t="s">
        <v>36</v>
      </c>
      <c r="C7" s="27">
        <v>1</v>
      </c>
      <c r="D7" s="28">
        <f>COUNTIF(Atores,B7)</f>
        <v>0</v>
      </c>
      <c r="E7" s="20"/>
      <c r="F7" s="20"/>
      <c r="G7" s="20"/>
      <c r="H7" s="20"/>
      <c r="I7" s="20"/>
      <c r="J7" s="20"/>
      <c r="K7" s="20"/>
      <c r="L7" s="20"/>
    </row>
    <row r="8" spans="1:12">
      <c r="A8" s="20"/>
      <c r="B8" s="29" t="s">
        <v>37</v>
      </c>
      <c r="C8" s="30">
        <v>2</v>
      </c>
      <c r="D8" s="31">
        <f>COUNTIF(Atores,B8)</f>
        <v>0</v>
      </c>
      <c r="E8" s="20"/>
      <c r="F8" s="20"/>
      <c r="G8" s="20"/>
      <c r="H8" s="20"/>
      <c r="I8" s="20"/>
      <c r="J8" s="20"/>
      <c r="K8" s="20"/>
      <c r="L8" s="20"/>
    </row>
    <row r="9" spans="1:12">
      <c r="A9" s="20"/>
      <c r="B9" s="32" t="s">
        <v>38</v>
      </c>
      <c r="C9" s="33">
        <v>3</v>
      </c>
      <c r="D9" s="34">
        <f>COUNTIF(Atores,B9)</f>
        <v>3</v>
      </c>
      <c r="E9" s="20"/>
      <c r="F9" s="20"/>
      <c r="G9" s="20"/>
      <c r="H9" s="20"/>
      <c r="I9" s="20"/>
      <c r="J9" s="20"/>
      <c r="K9" s="20"/>
      <c r="L9" s="20"/>
    </row>
    <row r="10" spans="1:12">
      <c r="A10" s="20"/>
      <c r="B10" s="20"/>
      <c r="C10" s="35" t="s">
        <v>39</v>
      </c>
      <c r="D10" s="36">
        <f>(C7*D7)+(C8*D8)+(C9*D9)</f>
        <v>9</v>
      </c>
      <c r="E10" s="20"/>
      <c r="F10" s="20"/>
      <c r="G10" s="20"/>
      <c r="H10" s="20"/>
      <c r="I10" s="20"/>
      <c r="J10" s="20"/>
      <c r="K10" s="20"/>
      <c r="L10" s="20"/>
    </row>
    <row r="11" spans="1:12">
      <c r="A11" s="20"/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</row>
    <row r="12" spans="1:12">
      <c r="B12"/>
      <c r="C12"/>
      <c r="F12"/>
    </row>
    <row r="13" spans="1:12">
      <c r="B13" s="37" t="s">
        <v>40</v>
      </c>
      <c r="C13" s="37" t="s">
        <v>41</v>
      </c>
      <c r="F13"/>
    </row>
    <row r="14" spans="1:12">
      <c r="B14" s="109" t="s">
        <v>208</v>
      </c>
      <c r="C14" s="39" t="s">
        <v>38</v>
      </c>
      <c r="F14"/>
    </row>
    <row r="15" spans="1:12">
      <c r="B15" s="109" t="s">
        <v>209</v>
      </c>
      <c r="C15" s="39" t="s">
        <v>38</v>
      </c>
      <c r="F15"/>
    </row>
    <row r="16" spans="1:12">
      <c r="B16" s="40" t="s">
        <v>42</v>
      </c>
      <c r="C16" s="54" t="s">
        <v>38</v>
      </c>
      <c r="F16"/>
    </row>
    <row r="17" spans="2:6">
      <c r="B17" s="38"/>
      <c r="C17" s="39"/>
      <c r="F17" s="41"/>
    </row>
    <row r="18" spans="2:6">
      <c r="B18" s="42" t="s">
        <v>43</v>
      </c>
      <c r="C18" s="43">
        <f>D10</f>
        <v>9</v>
      </c>
    </row>
  </sheetData>
  <mergeCells count="1">
    <mergeCell ref="B2:D2"/>
  </mergeCells>
  <dataValidations count="1">
    <dataValidation type="list" showInputMessage="1" showErrorMessage="1" sqref="C14:C17">
      <formula1>"Simples,Médio,Complexo"</formula1>
      <formula2>0</formula2>
    </dataValidation>
  </dataValidations>
  <pageMargins left="0.78749999999999998" right="0.78749999999999998" top="0.98402777777777795" bottom="0.98402777777777795" header="0.51180555555555496" footer="0.51180555555555496"/>
  <pageSetup paperSize="0" scale="0" firstPageNumber="0" orientation="portrait" usePrinterDefaults="0" horizontalDpi="0" verticalDpi="0" copies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FFFF"/>
  </sheetPr>
  <dimension ref="A1:AMK1021"/>
  <sheetViews>
    <sheetView zoomScale="110" zoomScaleNormal="110" workbookViewId="0">
      <selection activeCell="D50" sqref="D50"/>
    </sheetView>
  </sheetViews>
  <sheetFormatPr defaultRowHeight="12.75"/>
  <cols>
    <col min="1" max="1" width="8.140625" style="21"/>
    <col min="2" max="2" width="43.85546875" style="21"/>
    <col min="3" max="3" width="16.7109375" style="21"/>
    <col min="4" max="4" width="18.140625" style="21"/>
    <col min="5" max="5" width="81.28515625" style="21"/>
    <col min="6" max="6" width="9.42578125" style="21"/>
    <col min="7" max="7" width="72" style="21"/>
    <col min="8" max="14" width="9.140625" style="21"/>
    <col min="15" max="15" width="0" style="21" hidden="1"/>
    <col min="16" max="16" width="5.7109375" style="21"/>
    <col min="17" max="1025" width="9.140625" style="21"/>
  </cols>
  <sheetData>
    <row r="1" spans="1:15">
      <c r="A1" s="44"/>
      <c r="B1" s="44"/>
      <c r="C1" s="44"/>
      <c r="D1" s="44"/>
      <c r="E1" s="44"/>
      <c r="F1"/>
      <c r="G1"/>
      <c r="H1"/>
      <c r="O1"/>
    </row>
    <row r="2" spans="1:15" ht="15.75">
      <c r="A2"/>
      <c r="B2" s="139" t="s">
        <v>44</v>
      </c>
      <c r="C2" s="139"/>
      <c r="D2" s="139"/>
      <c r="E2" s="45"/>
      <c r="F2" s="45"/>
      <c r="G2" s="45"/>
      <c r="H2"/>
      <c r="O2"/>
    </row>
    <row r="3" spans="1:15">
      <c r="A3"/>
      <c r="B3"/>
      <c r="C3"/>
      <c r="D3"/>
      <c r="E3"/>
      <c r="H3"/>
      <c r="O3"/>
    </row>
    <row r="4" spans="1:15">
      <c r="A4"/>
      <c r="B4"/>
      <c r="C4"/>
      <c r="D4"/>
      <c r="E4"/>
      <c r="H4"/>
      <c r="O4"/>
    </row>
    <row r="5" spans="1:15">
      <c r="A5"/>
      <c r="B5"/>
      <c r="C5"/>
      <c r="D5"/>
      <c r="E5"/>
      <c r="H5"/>
      <c r="O5"/>
    </row>
    <row r="6" spans="1:15">
      <c r="A6"/>
      <c r="B6" s="46" t="s">
        <v>45</v>
      </c>
      <c r="C6" s="47" t="s">
        <v>34</v>
      </c>
      <c r="D6" s="48" t="s">
        <v>46</v>
      </c>
      <c r="E6" s="49"/>
      <c r="H6"/>
      <c r="O6"/>
    </row>
    <row r="7" spans="1:15">
      <c r="A7"/>
      <c r="B7" s="50" t="s">
        <v>36</v>
      </c>
      <c r="C7" s="51">
        <v>3</v>
      </c>
      <c r="D7" s="9">
        <f>COUNTIF(CUC,B7)</f>
        <v>35</v>
      </c>
      <c r="E7" s="52"/>
      <c r="H7"/>
      <c r="O7"/>
    </row>
    <row r="8" spans="1:15">
      <c r="A8"/>
      <c r="B8" s="53" t="s">
        <v>37</v>
      </c>
      <c r="C8" s="54">
        <v>4</v>
      </c>
      <c r="D8" s="28">
        <f>COUNTIF(CUC,B8)</f>
        <v>3</v>
      </c>
      <c r="E8" s="52"/>
      <c r="H8"/>
      <c r="O8"/>
    </row>
    <row r="9" spans="1:15">
      <c r="A9"/>
      <c r="B9" s="55" t="s">
        <v>38</v>
      </c>
      <c r="C9" s="56">
        <v>5</v>
      </c>
      <c r="D9" s="28">
        <f>COUNTIF(CUC,B9)</f>
        <v>0</v>
      </c>
      <c r="E9" s="52"/>
      <c r="H9"/>
      <c r="O9"/>
    </row>
    <row r="10" spans="1:15">
      <c r="A10"/>
      <c r="B10"/>
      <c r="C10" s="57" t="s">
        <v>47</v>
      </c>
      <c r="D10" s="58">
        <f>(C7*D7)+(C8*D8)+(C9*D9)</f>
        <v>117</v>
      </c>
      <c r="E10"/>
      <c r="H10"/>
      <c r="O10"/>
    </row>
    <row r="11" spans="1:15">
      <c r="A11" s="140"/>
      <c r="B11" s="140"/>
      <c r="C11" s="140"/>
      <c r="D11"/>
      <c r="E11"/>
      <c r="H11"/>
      <c r="O11"/>
    </row>
    <row r="12" spans="1:15">
      <c r="A12" s="59" t="s">
        <v>48</v>
      </c>
      <c r="B12" s="60" t="s">
        <v>49</v>
      </c>
      <c r="C12" s="61" t="s">
        <v>50</v>
      </c>
      <c r="D12" s="60" t="s">
        <v>41</v>
      </c>
      <c r="E12" s="62" t="s">
        <v>51</v>
      </c>
      <c r="H12"/>
      <c r="O12"/>
    </row>
    <row r="13" spans="1:15">
      <c r="A13" s="107" t="s">
        <v>120</v>
      </c>
      <c r="B13" s="112" t="s">
        <v>121</v>
      </c>
      <c r="C13" s="63">
        <v>1</v>
      </c>
      <c r="D13" s="64" t="s">
        <v>36</v>
      </c>
      <c r="E13" s="108" t="s">
        <v>196</v>
      </c>
      <c r="H13"/>
      <c r="O13" s="65">
        <v>1</v>
      </c>
    </row>
    <row r="14" spans="1:15">
      <c r="A14" s="110" t="s">
        <v>122</v>
      </c>
      <c r="B14" s="113" t="s">
        <v>131</v>
      </c>
      <c r="C14" s="111">
        <v>2</v>
      </c>
      <c r="D14" s="27" t="s">
        <v>36</v>
      </c>
      <c r="E14" s="108" t="s">
        <v>197</v>
      </c>
      <c r="H14"/>
      <c r="O14" s="65">
        <v>2</v>
      </c>
    </row>
    <row r="15" spans="1:15">
      <c r="A15" s="107" t="s">
        <v>123</v>
      </c>
      <c r="B15" s="108" t="s">
        <v>126</v>
      </c>
      <c r="C15" s="63">
        <v>2</v>
      </c>
      <c r="D15" s="64" t="s">
        <v>36</v>
      </c>
      <c r="E15" s="108" t="s">
        <v>199</v>
      </c>
      <c r="H15"/>
      <c r="O15" s="65">
        <v>3</v>
      </c>
    </row>
    <row r="16" spans="1:15">
      <c r="A16" s="115" t="s">
        <v>124</v>
      </c>
      <c r="B16" s="112" t="s">
        <v>132</v>
      </c>
      <c r="C16" s="116">
        <v>2</v>
      </c>
      <c r="D16" s="117" t="s">
        <v>36</v>
      </c>
      <c r="E16" s="112" t="s">
        <v>198</v>
      </c>
      <c r="H16"/>
      <c r="O16" s="65">
        <v>4</v>
      </c>
    </row>
    <row r="17" spans="1:1025" s="118" customFormat="1">
      <c r="A17" s="114" t="s">
        <v>125</v>
      </c>
      <c r="B17" s="114" t="s">
        <v>133</v>
      </c>
      <c r="C17" s="119">
        <v>1</v>
      </c>
      <c r="D17" s="119" t="s">
        <v>36</v>
      </c>
      <c r="E17" s="114" t="s">
        <v>200</v>
      </c>
      <c r="F17" s="114"/>
      <c r="G17" s="114"/>
      <c r="I17" s="114"/>
      <c r="J17" s="114"/>
      <c r="K17" s="114"/>
      <c r="L17" s="114"/>
      <c r="M17" s="114"/>
      <c r="N17" s="114"/>
      <c r="O17" s="109">
        <v>5</v>
      </c>
      <c r="P17" s="114"/>
      <c r="Q17" s="114"/>
      <c r="R17" s="114"/>
      <c r="S17" s="114"/>
      <c r="T17" s="114"/>
      <c r="U17" s="114"/>
      <c r="V17" s="114"/>
      <c r="W17" s="114"/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  <c r="AJ17" s="114"/>
      <c r="AK17" s="114"/>
      <c r="AL17" s="114"/>
      <c r="AM17" s="114"/>
      <c r="AN17" s="114"/>
      <c r="AO17" s="114"/>
      <c r="AP17" s="114"/>
      <c r="AQ17" s="114"/>
      <c r="AR17" s="114"/>
      <c r="AS17" s="114"/>
      <c r="AT17" s="114"/>
      <c r="AU17" s="114"/>
      <c r="AV17" s="114"/>
      <c r="AW17" s="114"/>
      <c r="AX17" s="114"/>
      <c r="AY17" s="114"/>
      <c r="AZ17" s="114"/>
      <c r="BA17" s="114"/>
      <c r="BB17" s="114"/>
      <c r="BC17" s="114"/>
      <c r="BD17" s="114"/>
      <c r="BE17" s="114"/>
      <c r="BF17" s="114"/>
      <c r="BG17" s="114"/>
      <c r="BH17" s="114"/>
      <c r="BI17" s="114"/>
      <c r="BJ17" s="114"/>
      <c r="BK17" s="114"/>
      <c r="BL17" s="114"/>
      <c r="BM17" s="114"/>
      <c r="BN17" s="114"/>
      <c r="BO17" s="114"/>
      <c r="BP17" s="114"/>
      <c r="BQ17" s="114"/>
      <c r="BR17" s="114"/>
      <c r="BS17" s="114"/>
      <c r="BT17" s="114"/>
      <c r="BU17" s="114"/>
      <c r="BV17" s="114"/>
      <c r="BW17" s="114"/>
      <c r="BX17" s="114"/>
      <c r="BY17" s="114"/>
      <c r="BZ17" s="114"/>
      <c r="CA17" s="114"/>
      <c r="CB17" s="114"/>
      <c r="CC17" s="114"/>
      <c r="CD17" s="114"/>
      <c r="CE17" s="114"/>
      <c r="CF17" s="114"/>
      <c r="CG17" s="114"/>
      <c r="CH17" s="114"/>
      <c r="CI17" s="114"/>
      <c r="CJ17" s="114"/>
      <c r="CK17" s="114"/>
      <c r="CL17" s="114"/>
      <c r="CM17" s="114"/>
      <c r="CN17" s="114"/>
      <c r="CO17" s="114"/>
      <c r="CP17" s="114"/>
      <c r="CQ17" s="114"/>
      <c r="CR17" s="114"/>
      <c r="CS17" s="114"/>
      <c r="CT17" s="114"/>
      <c r="CU17" s="114"/>
      <c r="CV17" s="114"/>
      <c r="CW17" s="114"/>
      <c r="CX17" s="114"/>
      <c r="CY17" s="114"/>
      <c r="CZ17" s="114"/>
      <c r="DA17" s="114"/>
      <c r="DB17" s="114"/>
      <c r="DC17" s="114"/>
      <c r="DD17" s="114"/>
      <c r="DE17" s="114"/>
      <c r="DF17" s="114"/>
      <c r="DG17" s="114"/>
      <c r="DH17" s="114"/>
      <c r="DI17" s="114"/>
      <c r="DJ17" s="114"/>
      <c r="DK17" s="114"/>
      <c r="DL17" s="114"/>
      <c r="DM17" s="114"/>
      <c r="DN17" s="114"/>
      <c r="DO17" s="114"/>
      <c r="DP17" s="114"/>
      <c r="DQ17" s="114"/>
      <c r="DR17" s="114"/>
      <c r="DS17" s="114"/>
      <c r="DT17" s="114"/>
      <c r="DU17" s="114"/>
      <c r="DV17" s="114"/>
      <c r="DW17" s="114"/>
      <c r="DX17" s="114"/>
      <c r="DY17" s="114"/>
      <c r="DZ17" s="114"/>
      <c r="EA17" s="114"/>
      <c r="EB17" s="114"/>
      <c r="EC17" s="114"/>
      <c r="ED17" s="114"/>
      <c r="EE17" s="114"/>
      <c r="EF17" s="114"/>
      <c r="EG17" s="114"/>
      <c r="EH17" s="114"/>
      <c r="EI17" s="114"/>
      <c r="EJ17" s="114"/>
      <c r="EK17" s="114"/>
      <c r="EL17" s="114"/>
      <c r="EM17" s="114"/>
      <c r="EN17" s="114"/>
      <c r="EO17" s="114"/>
      <c r="EP17" s="114"/>
      <c r="EQ17" s="114"/>
      <c r="ER17" s="114"/>
      <c r="ES17" s="114"/>
      <c r="ET17" s="114"/>
      <c r="EU17" s="114"/>
      <c r="EV17" s="114"/>
      <c r="EW17" s="114"/>
      <c r="EX17" s="114"/>
      <c r="EY17" s="114"/>
      <c r="EZ17" s="114"/>
      <c r="FA17" s="114"/>
      <c r="FB17" s="114"/>
      <c r="FC17" s="114"/>
      <c r="FD17" s="114"/>
      <c r="FE17" s="114"/>
      <c r="FF17" s="114"/>
      <c r="FG17" s="114"/>
      <c r="FH17" s="114"/>
      <c r="FI17" s="114"/>
      <c r="FJ17" s="114"/>
      <c r="FK17" s="114"/>
      <c r="FL17" s="114"/>
      <c r="FM17" s="114"/>
      <c r="FN17" s="114"/>
      <c r="FO17" s="114"/>
      <c r="FP17" s="114"/>
      <c r="FQ17" s="114"/>
      <c r="FR17" s="114"/>
      <c r="FS17" s="114"/>
      <c r="FT17" s="114"/>
      <c r="FU17" s="114"/>
      <c r="FV17" s="114"/>
      <c r="FW17" s="114"/>
      <c r="FX17" s="114"/>
      <c r="FY17" s="114"/>
      <c r="FZ17" s="114"/>
      <c r="GA17" s="114"/>
      <c r="GB17" s="114"/>
      <c r="GC17" s="114"/>
      <c r="GD17" s="114"/>
      <c r="GE17" s="114"/>
      <c r="GF17" s="114"/>
      <c r="GG17" s="114"/>
      <c r="GH17" s="114"/>
      <c r="GI17" s="114"/>
      <c r="GJ17" s="114"/>
      <c r="GK17" s="114"/>
      <c r="GL17" s="114"/>
      <c r="GM17" s="114"/>
      <c r="GN17" s="114"/>
      <c r="GO17" s="114"/>
      <c r="GP17" s="114"/>
      <c r="GQ17" s="114"/>
      <c r="GR17" s="114"/>
      <c r="GS17" s="114"/>
      <c r="GT17" s="114"/>
      <c r="GU17" s="114"/>
      <c r="GV17" s="114"/>
      <c r="GW17" s="114"/>
      <c r="GX17" s="114"/>
      <c r="GY17" s="114"/>
      <c r="GZ17" s="114"/>
      <c r="HA17" s="114"/>
      <c r="HB17" s="114"/>
      <c r="HC17" s="114"/>
      <c r="HD17" s="114"/>
      <c r="HE17" s="114"/>
      <c r="HF17" s="114"/>
      <c r="HG17" s="114"/>
      <c r="HH17" s="114"/>
      <c r="HI17" s="114"/>
      <c r="HJ17" s="114"/>
      <c r="HK17" s="114"/>
      <c r="HL17" s="114"/>
      <c r="HM17" s="114"/>
      <c r="HN17" s="114"/>
      <c r="HO17" s="114"/>
      <c r="HP17" s="114"/>
      <c r="HQ17" s="114"/>
      <c r="HR17" s="114"/>
      <c r="HS17" s="114"/>
      <c r="HT17" s="114"/>
      <c r="HU17" s="114"/>
      <c r="HV17" s="114"/>
      <c r="HW17" s="114"/>
      <c r="HX17" s="114"/>
      <c r="HY17" s="114"/>
      <c r="HZ17" s="114"/>
      <c r="IA17" s="114"/>
      <c r="IB17" s="114"/>
      <c r="IC17" s="114"/>
      <c r="ID17" s="114"/>
      <c r="IE17" s="114"/>
      <c r="IF17" s="114"/>
      <c r="IG17" s="114"/>
      <c r="IH17" s="114"/>
      <c r="II17" s="114"/>
      <c r="IJ17" s="114"/>
      <c r="IK17" s="114"/>
      <c r="IL17" s="114"/>
      <c r="IM17" s="114"/>
      <c r="IN17" s="114"/>
      <c r="IO17" s="114"/>
      <c r="IP17" s="114"/>
      <c r="IQ17" s="114"/>
      <c r="IR17" s="114"/>
      <c r="IS17" s="114"/>
      <c r="IT17" s="114"/>
      <c r="IU17" s="114"/>
      <c r="IV17" s="114"/>
      <c r="IW17" s="114"/>
      <c r="IX17" s="114"/>
      <c r="IY17" s="114"/>
      <c r="IZ17" s="114"/>
      <c r="JA17" s="114"/>
      <c r="JB17" s="114"/>
      <c r="JC17" s="114"/>
      <c r="JD17" s="114"/>
      <c r="JE17" s="114"/>
      <c r="JF17" s="114"/>
      <c r="JG17" s="114"/>
      <c r="JH17" s="114"/>
      <c r="JI17" s="114"/>
      <c r="JJ17" s="114"/>
      <c r="JK17" s="114"/>
      <c r="JL17" s="114"/>
      <c r="JM17" s="114"/>
      <c r="JN17" s="114"/>
      <c r="JO17" s="114"/>
      <c r="JP17" s="114"/>
      <c r="JQ17" s="114"/>
      <c r="JR17" s="114"/>
      <c r="JS17" s="114"/>
      <c r="JT17" s="114"/>
      <c r="JU17" s="114"/>
      <c r="JV17" s="114"/>
      <c r="JW17" s="114"/>
      <c r="JX17" s="114"/>
      <c r="JY17" s="114"/>
      <c r="JZ17" s="114"/>
      <c r="KA17" s="114"/>
      <c r="KB17" s="114"/>
      <c r="KC17" s="114"/>
      <c r="KD17" s="114"/>
      <c r="KE17" s="114"/>
      <c r="KF17" s="114"/>
      <c r="KG17" s="114"/>
      <c r="KH17" s="114"/>
      <c r="KI17" s="114"/>
      <c r="KJ17" s="114"/>
      <c r="KK17" s="114"/>
      <c r="KL17" s="114"/>
      <c r="KM17" s="114"/>
      <c r="KN17" s="114"/>
      <c r="KO17" s="114"/>
      <c r="KP17" s="114"/>
      <c r="KQ17" s="114"/>
      <c r="KR17" s="114"/>
      <c r="KS17" s="114"/>
      <c r="KT17" s="114"/>
      <c r="KU17" s="114"/>
      <c r="KV17" s="114"/>
      <c r="KW17" s="114"/>
      <c r="KX17" s="114"/>
      <c r="KY17" s="114"/>
      <c r="KZ17" s="114"/>
      <c r="LA17" s="114"/>
      <c r="LB17" s="114"/>
      <c r="LC17" s="114"/>
      <c r="LD17" s="114"/>
      <c r="LE17" s="114"/>
      <c r="LF17" s="114"/>
      <c r="LG17" s="114"/>
      <c r="LH17" s="114"/>
      <c r="LI17" s="114"/>
      <c r="LJ17" s="114"/>
      <c r="LK17" s="114"/>
      <c r="LL17" s="114"/>
      <c r="LM17" s="114"/>
      <c r="LN17" s="114"/>
      <c r="LO17" s="114"/>
      <c r="LP17" s="114"/>
      <c r="LQ17" s="114"/>
      <c r="LR17" s="114"/>
      <c r="LS17" s="114"/>
      <c r="LT17" s="114"/>
      <c r="LU17" s="114"/>
      <c r="LV17" s="114"/>
      <c r="LW17" s="114"/>
      <c r="LX17" s="114"/>
      <c r="LY17" s="114"/>
      <c r="LZ17" s="114"/>
      <c r="MA17" s="114"/>
      <c r="MB17" s="114"/>
      <c r="MC17" s="114"/>
      <c r="MD17" s="114"/>
      <c r="ME17" s="114"/>
      <c r="MF17" s="114"/>
      <c r="MG17" s="114"/>
      <c r="MH17" s="114"/>
      <c r="MI17" s="114"/>
      <c r="MJ17" s="114"/>
      <c r="MK17" s="114"/>
      <c r="ML17" s="114"/>
      <c r="MM17" s="114"/>
      <c r="MN17" s="114"/>
      <c r="MO17" s="114"/>
      <c r="MP17" s="114"/>
      <c r="MQ17" s="114"/>
      <c r="MR17" s="114"/>
      <c r="MS17" s="114"/>
      <c r="MT17" s="114"/>
      <c r="MU17" s="114"/>
      <c r="MV17" s="114"/>
      <c r="MW17" s="114"/>
      <c r="MX17" s="114"/>
      <c r="MY17" s="114"/>
      <c r="MZ17" s="114"/>
      <c r="NA17" s="114"/>
      <c r="NB17" s="114"/>
      <c r="NC17" s="114"/>
      <c r="ND17" s="114"/>
      <c r="NE17" s="114"/>
      <c r="NF17" s="114"/>
      <c r="NG17" s="114"/>
      <c r="NH17" s="114"/>
      <c r="NI17" s="114"/>
      <c r="NJ17" s="114"/>
      <c r="NK17" s="114"/>
      <c r="NL17" s="114"/>
      <c r="NM17" s="114"/>
      <c r="NN17" s="114"/>
      <c r="NO17" s="114"/>
      <c r="NP17" s="114"/>
      <c r="NQ17" s="114"/>
      <c r="NR17" s="114"/>
      <c r="NS17" s="114"/>
      <c r="NT17" s="114"/>
      <c r="NU17" s="114"/>
      <c r="NV17" s="114"/>
      <c r="NW17" s="114"/>
      <c r="NX17" s="114"/>
      <c r="NY17" s="114"/>
      <c r="NZ17" s="114"/>
      <c r="OA17" s="114"/>
      <c r="OB17" s="114"/>
      <c r="OC17" s="114"/>
      <c r="OD17" s="114"/>
      <c r="OE17" s="114"/>
      <c r="OF17" s="114"/>
      <c r="OG17" s="114"/>
      <c r="OH17" s="114"/>
      <c r="OI17" s="114"/>
      <c r="OJ17" s="114"/>
      <c r="OK17" s="114"/>
      <c r="OL17" s="114"/>
      <c r="OM17" s="114"/>
      <c r="ON17" s="114"/>
      <c r="OO17" s="114"/>
      <c r="OP17" s="114"/>
      <c r="OQ17" s="114"/>
      <c r="OR17" s="114"/>
      <c r="OS17" s="114"/>
      <c r="OT17" s="114"/>
      <c r="OU17" s="114"/>
      <c r="OV17" s="114"/>
      <c r="OW17" s="114"/>
      <c r="OX17" s="114"/>
      <c r="OY17" s="114"/>
      <c r="OZ17" s="114"/>
      <c r="PA17" s="114"/>
      <c r="PB17" s="114"/>
      <c r="PC17" s="114"/>
      <c r="PD17" s="114"/>
      <c r="PE17" s="114"/>
      <c r="PF17" s="114"/>
      <c r="PG17" s="114"/>
      <c r="PH17" s="114"/>
      <c r="PI17" s="114"/>
      <c r="PJ17" s="114"/>
      <c r="PK17" s="114"/>
      <c r="PL17" s="114"/>
      <c r="PM17" s="114"/>
      <c r="PN17" s="114"/>
      <c r="PO17" s="114"/>
      <c r="PP17" s="114"/>
      <c r="PQ17" s="114"/>
      <c r="PR17" s="114"/>
      <c r="PS17" s="114"/>
      <c r="PT17" s="114"/>
      <c r="PU17" s="114"/>
      <c r="PV17" s="114"/>
      <c r="PW17" s="114"/>
      <c r="PX17" s="114"/>
      <c r="PY17" s="114"/>
      <c r="PZ17" s="114"/>
      <c r="QA17" s="114"/>
      <c r="QB17" s="114"/>
      <c r="QC17" s="114"/>
      <c r="QD17" s="114"/>
      <c r="QE17" s="114"/>
      <c r="QF17" s="114"/>
      <c r="QG17" s="114"/>
      <c r="QH17" s="114"/>
      <c r="QI17" s="114"/>
      <c r="QJ17" s="114"/>
      <c r="QK17" s="114"/>
      <c r="QL17" s="114"/>
      <c r="QM17" s="114"/>
      <c r="QN17" s="114"/>
      <c r="QO17" s="114"/>
      <c r="QP17" s="114"/>
      <c r="QQ17" s="114"/>
      <c r="QR17" s="114"/>
      <c r="QS17" s="114"/>
      <c r="QT17" s="114"/>
      <c r="QU17" s="114"/>
      <c r="QV17" s="114"/>
      <c r="QW17" s="114"/>
      <c r="QX17" s="114"/>
      <c r="QY17" s="114"/>
      <c r="QZ17" s="114"/>
      <c r="RA17" s="114"/>
      <c r="RB17" s="114"/>
      <c r="RC17" s="114"/>
      <c r="RD17" s="114"/>
      <c r="RE17" s="114"/>
      <c r="RF17" s="114"/>
      <c r="RG17" s="114"/>
      <c r="RH17" s="114"/>
      <c r="RI17" s="114"/>
      <c r="RJ17" s="114"/>
      <c r="RK17" s="114"/>
      <c r="RL17" s="114"/>
      <c r="RM17" s="114"/>
      <c r="RN17" s="114"/>
      <c r="RO17" s="114"/>
      <c r="RP17" s="114"/>
      <c r="RQ17" s="114"/>
      <c r="RR17" s="114"/>
      <c r="RS17" s="114"/>
      <c r="RT17" s="114"/>
      <c r="RU17" s="114"/>
      <c r="RV17" s="114"/>
      <c r="RW17" s="114"/>
      <c r="RX17" s="114"/>
      <c r="RY17" s="114"/>
      <c r="RZ17" s="114"/>
      <c r="SA17" s="114"/>
      <c r="SB17" s="114"/>
      <c r="SC17" s="114"/>
      <c r="SD17" s="114"/>
      <c r="SE17" s="114"/>
      <c r="SF17" s="114"/>
      <c r="SG17" s="114"/>
      <c r="SH17" s="114"/>
      <c r="SI17" s="114"/>
      <c r="SJ17" s="114"/>
      <c r="SK17" s="114"/>
      <c r="SL17" s="114"/>
      <c r="SM17" s="114"/>
      <c r="SN17" s="114"/>
      <c r="SO17" s="114"/>
      <c r="SP17" s="114"/>
      <c r="SQ17" s="114"/>
      <c r="SR17" s="114"/>
      <c r="SS17" s="114"/>
      <c r="ST17" s="114"/>
      <c r="SU17" s="114"/>
      <c r="SV17" s="114"/>
      <c r="SW17" s="114"/>
      <c r="SX17" s="114"/>
      <c r="SY17" s="114"/>
      <c r="SZ17" s="114"/>
      <c r="TA17" s="114"/>
      <c r="TB17" s="114"/>
      <c r="TC17" s="114"/>
      <c r="TD17" s="114"/>
      <c r="TE17" s="114"/>
      <c r="TF17" s="114"/>
      <c r="TG17" s="114"/>
      <c r="TH17" s="114"/>
      <c r="TI17" s="114"/>
      <c r="TJ17" s="114"/>
      <c r="TK17" s="114"/>
      <c r="TL17" s="114"/>
      <c r="TM17" s="114"/>
      <c r="TN17" s="114"/>
      <c r="TO17" s="114"/>
      <c r="TP17" s="114"/>
      <c r="TQ17" s="114"/>
      <c r="TR17" s="114"/>
      <c r="TS17" s="114"/>
      <c r="TT17" s="114"/>
      <c r="TU17" s="114"/>
      <c r="TV17" s="114"/>
      <c r="TW17" s="114"/>
      <c r="TX17" s="114"/>
      <c r="TY17" s="114"/>
      <c r="TZ17" s="114"/>
      <c r="UA17" s="114"/>
      <c r="UB17" s="114"/>
      <c r="UC17" s="114"/>
      <c r="UD17" s="114"/>
      <c r="UE17" s="114"/>
      <c r="UF17" s="114"/>
      <c r="UG17" s="114"/>
      <c r="UH17" s="114"/>
      <c r="UI17" s="114"/>
      <c r="UJ17" s="114"/>
      <c r="UK17" s="114"/>
      <c r="UL17" s="114"/>
      <c r="UM17" s="114"/>
      <c r="UN17" s="114"/>
      <c r="UO17" s="114"/>
      <c r="UP17" s="114"/>
      <c r="UQ17" s="114"/>
      <c r="UR17" s="114"/>
      <c r="US17" s="114"/>
      <c r="UT17" s="114"/>
      <c r="UU17" s="114"/>
      <c r="UV17" s="114"/>
      <c r="UW17" s="114"/>
      <c r="UX17" s="114"/>
      <c r="UY17" s="114"/>
      <c r="UZ17" s="114"/>
      <c r="VA17" s="114"/>
      <c r="VB17" s="114"/>
      <c r="VC17" s="114"/>
      <c r="VD17" s="114"/>
      <c r="VE17" s="114"/>
      <c r="VF17" s="114"/>
      <c r="VG17" s="114"/>
      <c r="VH17" s="114"/>
      <c r="VI17" s="114"/>
      <c r="VJ17" s="114"/>
      <c r="VK17" s="114"/>
      <c r="VL17" s="114"/>
      <c r="VM17" s="114"/>
      <c r="VN17" s="114"/>
      <c r="VO17" s="114"/>
      <c r="VP17" s="114"/>
      <c r="VQ17" s="114"/>
      <c r="VR17" s="114"/>
      <c r="VS17" s="114"/>
      <c r="VT17" s="114"/>
      <c r="VU17" s="114"/>
      <c r="VV17" s="114"/>
      <c r="VW17" s="114"/>
      <c r="VX17" s="114"/>
      <c r="VY17" s="114"/>
      <c r="VZ17" s="114"/>
      <c r="WA17" s="114"/>
      <c r="WB17" s="114"/>
      <c r="WC17" s="114"/>
      <c r="WD17" s="114"/>
      <c r="WE17" s="114"/>
      <c r="WF17" s="114"/>
      <c r="WG17" s="114"/>
      <c r="WH17" s="114"/>
      <c r="WI17" s="114"/>
      <c r="WJ17" s="114"/>
      <c r="WK17" s="114"/>
      <c r="WL17" s="114"/>
      <c r="WM17" s="114"/>
      <c r="WN17" s="114"/>
      <c r="WO17" s="114"/>
      <c r="WP17" s="114"/>
      <c r="WQ17" s="114"/>
      <c r="WR17" s="114"/>
      <c r="WS17" s="114"/>
      <c r="WT17" s="114"/>
      <c r="WU17" s="114"/>
      <c r="WV17" s="114"/>
      <c r="WW17" s="114"/>
      <c r="WX17" s="114"/>
      <c r="WY17" s="114"/>
      <c r="WZ17" s="114"/>
      <c r="XA17" s="114"/>
      <c r="XB17" s="114"/>
      <c r="XC17" s="114"/>
      <c r="XD17" s="114"/>
      <c r="XE17" s="114"/>
      <c r="XF17" s="114"/>
      <c r="XG17" s="114"/>
      <c r="XH17" s="114"/>
      <c r="XI17" s="114"/>
      <c r="XJ17" s="114"/>
      <c r="XK17" s="114"/>
      <c r="XL17" s="114"/>
      <c r="XM17" s="114"/>
      <c r="XN17" s="114"/>
      <c r="XO17" s="114"/>
      <c r="XP17" s="114"/>
      <c r="XQ17" s="114"/>
      <c r="XR17" s="114"/>
      <c r="XS17" s="114"/>
      <c r="XT17" s="114"/>
      <c r="XU17" s="114"/>
      <c r="XV17" s="114"/>
      <c r="XW17" s="114"/>
      <c r="XX17" s="114"/>
      <c r="XY17" s="114"/>
      <c r="XZ17" s="114"/>
      <c r="YA17" s="114"/>
      <c r="YB17" s="114"/>
      <c r="YC17" s="114"/>
      <c r="YD17" s="114"/>
      <c r="YE17" s="114"/>
      <c r="YF17" s="114"/>
      <c r="YG17" s="114"/>
      <c r="YH17" s="114"/>
      <c r="YI17" s="114"/>
      <c r="YJ17" s="114"/>
      <c r="YK17" s="114"/>
      <c r="YL17" s="114"/>
      <c r="YM17" s="114"/>
      <c r="YN17" s="114"/>
      <c r="YO17" s="114"/>
      <c r="YP17" s="114"/>
      <c r="YQ17" s="114"/>
      <c r="YR17" s="114"/>
      <c r="YS17" s="114"/>
      <c r="YT17" s="114"/>
      <c r="YU17" s="114"/>
      <c r="YV17" s="114"/>
      <c r="YW17" s="114"/>
      <c r="YX17" s="114"/>
      <c r="YY17" s="114"/>
      <c r="YZ17" s="114"/>
      <c r="ZA17" s="114"/>
      <c r="ZB17" s="114"/>
      <c r="ZC17" s="114"/>
      <c r="ZD17" s="114"/>
      <c r="ZE17" s="114"/>
      <c r="ZF17" s="114"/>
      <c r="ZG17" s="114"/>
      <c r="ZH17" s="114"/>
      <c r="ZI17" s="114"/>
      <c r="ZJ17" s="114"/>
      <c r="ZK17" s="114"/>
      <c r="ZL17" s="114"/>
      <c r="ZM17" s="114"/>
      <c r="ZN17" s="114"/>
      <c r="ZO17" s="114"/>
      <c r="ZP17" s="114"/>
      <c r="ZQ17" s="114"/>
      <c r="ZR17" s="114"/>
      <c r="ZS17" s="114"/>
      <c r="ZT17" s="114"/>
      <c r="ZU17" s="114"/>
      <c r="ZV17" s="114"/>
      <c r="ZW17" s="114"/>
      <c r="ZX17" s="114"/>
      <c r="ZY17" s="114"/>
      <c r="ZZ17" s="114"/>
      <c r="AAA17" s="114"/>
      <c r="AAB17" s="114"/>
      <c r="AAC17" s="114"/>
      <c r="AAD17" s="114"/>
      <c r="AAE17" s="114"/>
      <c r="AAF17" s="114"/>
      <c r="AAG17" s="114"/>
      <c r="AAH17" s="114"/>
      <c r="AAI17" s="114"/>
      <c r="AAJ17" s="114"/>
      <c r="AAK17" s="114"/>
      <c r="AAL17" s="114"/>
      <c r="AAM17" s="114"/>
      <c r="AAN17" s="114"/>
      <c r="AAO17" s="114"/>
      <c r="AAP17" s="114"/>
      <c r="AAQ17" s="114"/>
      <c r="AAR17" s="114"/>
      <c r="AAS17" s="114"/>
      <c r="AAT17" s="114"/>
      <c r="AAU17" s="114"/>
      <c r="AAV17" s="114"/>
      <c r="AAW17" s="114"/>
      <c r="AAX17" s="114"/>
      <c r="AAY17" s="114"/>
      <c r="AAZ17" s="114"/>
      <c r="ABA17" s="114"/>
      <c r="ABB17" s="114"/>
      <c r="ABC17" s="114"/>
      <c r="ABD17" s="114"/>
      <c r="ABE17" s="114"/>
      <c r="ABF17" s="114"/>
      <c r="ABG17" s="114"/>
      <c r="ABH17" s="114"/>
      <c r="ABI17" s="114"/>
      <c r="ABJ17" s="114"/>
      <c r="ABK17" s="114"/>
      <c r="ABL17" s="114"/>
      <c r="ABM17" s="114"/>
      <c r="ABN17" s="114"/>
      <c r="ABO17" s="114"/>
      <c r="ABP17" s="114"/>
      <c r="ABQ17" s="114"/>
      <c r="ABR17" s="114"/>
      <c r="ABS17" s="114"/>
      <c r="ABT17" s="114"/>
      <c r="ABU17" s="114"/>
      <c r="ABV17" s="114"/>
      <c r="ABW17" s="114"/>
      <c r="ABX17" s="114"/>
      <c r="ABY17" s="114"/>
      <c r="ABZ17" s="114"/>
      <c r="ACA17" s="114"/>
      <c r="ACB17" s="114"/>
      <c r="ACC17" s="114"/>
      <c r="ACD17" s="114"/>
      <c r="ACE17" s="114"/>
      <c r="ACF17" s="114"/>
      <c r="ACG17" s="114"/>
      <c r="ACH17" s="114"/>
      <c r="ACI17" s="114"/>
      <c r="ACJ17" s="114"/>
      <c r="ACK17" s="114"/>
      <c r="ACL17" s="114"/>
      <c r="ACM17" s="114"/>
      <c r="ACN17" s="114"/>
      <c r="ACO17" s="114"/>
      <c r="ACP17" s="114"/>
      <c r="ACQ17" s="114"/>
      <c r="ACR17" s="114"/>
      <c r="ACS17" s="114"/>
      <c r="ACT17" s="114"/>
      <c r="ACU17" s="114"/>
      <c r="ACV17" s="114"/>
      <c r="ACW17" s="114"/>
      <c r="ACX17" s="114"/>
      <c r="ACY17" s="114"/>
      <c r="ACZ17" s="114"/>
      <c r="ADA17" s="114"/>
      <c r="ADB17" s="114"/>
      <c r="ADC17" s="114"/>
      <c r="ADD17" s="114"/>
      <c r="ADE17" s="114"/>
      <c r="ADF17" s="114"/>
      <c r="ADG17" s="114"/>
      <c r="ADH17" s="114"/>
      <c r="ADI17" s="114"/>
      <c r="ADJ17" s="114"/>
      <c r="ADK17" s="114"/>
      <c r="ADL17" s="114"/>
      <c r="ADM17" s="114"/>
      <c r="ADN17" s="114"/>
      <c r="ADO17" s="114"/>
      <c r="ADP17" s="114"/>
      <c r="ADQ17" s="114"/>
      <c r="ADR17" s="114"/>
      <c r="ADS17" s="114"/>
      <c r="ADT17" s="114"/>
      <c r="ADU17" s="114"/>
      <c r="ADV17" s="114"/>
      <c r="ADW17" s="114"/>
      <c r="ADX17" s="114"/>
      <c r="ADY17" s="114"/>
      <c r="ADZ17" s="114"/>
      <c r="AEA17" s="114"/>
      <c r="AEB17" s="114"/>
      <c r="AEC17" s="114"/>
      <c r="AED17" s="114"/>
      <c r="AEE17" s="114"/>
      <c r="AEF17" s="114"/>
      <c r="AEG17" s="114"/>
      <c r="AEH17" s="114"/>
      <c r="AEI17" s="114"/>
      <c r="AEJ17" s="114"/>
      <c r="AEK17" s="114"/>
      <c r="AEL17" s="114"/>
      <c r="AEM17" s="114"/>
      <c r="AEN17" s="114"/>
      <c r="AEO17" s="114"/>
      <c r="AEP17" s="114"/>
      <c r="AEQ17" s="114"/>
      <c r="AER17" s="114"/>
      <c r="AES17" s="114"/>
      <c r="AET17" s="114"/>
      <c r="AEU17" s="114"/>
      <c r="AEV17" s="114"/>
      <c r="AEW17" s="114"/>
      <c r="AEX17" s="114"/>
      <c r="AEY17" s="114"/>
      <c r="AEZ17" s="114"/>
      <c r="AFA17" s="114"/>
      <c r="AFB17" s="114"/>
      <c r="AFC17" s="114"/>
      <c r="AFD17" s="114"/>
      <c r="AFE17" s="114"/>
      <c r="AFF17" s="114"/>
      <c r="AFG17" s="114"/>
      <c r="AFH17" s="114"/>
      <c r="AFI17" s="114"/>
      <c r="AFJ17" s="114"/>
      <c r="AFK17" s="114"/>
      <c r="AFL17" s="114"/>
      <c r="AFM17" s="114"/>
      <c r="AFN17" s="114"/>
      <c r="AFO17" s="114"/>
      <c r="AFP17" s="114"/>
      <c r="AFQ17" s="114"/>
      <c r="AFR17" s="114"/>
      <c r="AFS17" s="114"/>
      <c r="AFT17" s="114"/>
      <c r="AFU17" s="114"/>
      <c r="AFV17" s="114"/>
      <c r="AFW17" s="114"/>
      <c r="AFX17" s="114"/>
      <c r="AFY17" s="114"/>
      <c r="AFZ17" s="114"/>
      <c r="AGA17" s="114"/>
      <c r="AGB17" s="114"/>
      <c r="AGC17" s="114"/>
      <c r="AGD17" s="114"/>
      <c r="AGE17" s="114"/>
      <c r="AGF17" s="114"/>
      <c r="AGG17" s="114"/>
      <c r="AGH17" s="114"/>
      <c r="AGI17" s="114"/>
      <c r="AGJ17" s="114"/>
      <c r="AGK17" s="114"/>
      <c r="AGL17" s="114"/>
      <c r="AGM17" s="114"/>
      <c r="AGN17" s="114"/>
      <c r="AGO17" s="114"/>
      <c r="AGP17" s="114"/>
      <c r="AGQ17" s="114"/>
      <c r="AGR17" s="114"/>
      <c r="AGS17" s="114"/>
      <c r="AGT17" s="114"/>
      <c r="AGU17" s="114"/>
      <c r="AGV17" s="114"/>
      <c r="AGW17" s="114"/>
      <c r="AGX17" s="114"/>
      <c r="AGY17" s="114"/>
      <c r="AGZ17" s="114"/>
      <c r="AHA17" s="114"/>
      <c r="AHB17" s="114"/>
      <c r="AHC17" s="114"/>
      <c r="AHD17" s="114"/>
      <c r="AHE17" s="114"/>
      <c r="AHF17" s="114"/>
      <c r="AHG17" s="114"/>
      <c r="AHH17" s="114"/>
      <c r="AHI17" s="114"/>
      <c r="AHJ17" s="114"/>
      <c r="AHK17" s="114"/>
      <c r="AHL17" s="114"/>
      <c r="AHM17" s="114"/>
      <c r="AHN17" s="114"/>
      <c r="AHO17" s="114"/>
      <c r="AHP17" s="114"/>
      <c r="AHQ17" s="114"/>
      <c r="AHR17" s="114"/>
      <c r="AHS17" s="114"/>
      <c r="AHT17" s="114"/>
      <c r="AHU17" s="114"/>
      <c r="AHV17" s="114"/>
      <c r="AHW17" s="114"/>
      <c r="AHX17" s="114"/>
      <c r="AHY17" s="114"/>
      <c r="AHZ17" s="114"/>
      <c r="AIA17" s="114"/>
      <c r="AIB17" s="114"/>
      <c r="AIC17" s="114"/>
      <c r="AID17" s="114"/>
      <c r="AIE17" s="114"/>
      <c r="AIF17" s="114"/>
      <c r="AIG17" s="114"/>
      <c r="AIH17" s="114"/>
      <c r="AII17" s="114"/>
      <c r="AIJ17" s="114"/>
      <c r="AIK17" s="114"/>
      <c r="AIL17" s="114"/>
      <c r="AIM17" s="114"/>
      <c r="AIN17" s="114"/>
      <c r="AIO17" s="114"/>
      <c r="AIP17" s="114"/>
      <c r="AIQ17" s="114"/>
      <c r="AIR17" s="114"/>
      <c r="AIS17" s="114"/>
      <c r="AIT17" s="114"/>
      <c r="AIU17" s="114"/>
      <c r="AIV17" s="114"/>
      <c r="AIW17" s="114"/>
      <c r="AIX17" s="114"/>
      <c r="AIY17" s="114"/>
      <c r="AIZ17" s="114"/>
      <c r="AJA17" s="114"/>
      <c r="AJB17" s="114"/>
      <c r="AJC17" s="114"/>
      <c r="AJD17" s="114"/>
      <c r="AJE17" s="114"/>
      <c r="AJF17" s="114"/>
      <c r="AJG17" s="114"/>
      <c r="AJH17" s="114"/>
      <c r="AJI17" s="114"/>
      <c r="AJJ17" s="114"/>
      <c r="AJK17" s="114"/>
      <c r="AJL17" s="114"/>
      <c r="AJM17" s="114"/>
      <c r="AJN17" s="114"/>
      <c r="AJO17" s="114"/>
      <c r="AJP17" s="114"/>
      <c r="AJQ17" s="114"/>
      <c r="AJR17" s="114"/>
      <c r="AJS17" s="114"/>
      <c r="AJT17" s="114"/>
      <c r="AJU17" s="114"/>
      <c r="AJV17" s="114"/>
      <c r="AJW17" s="114"/>
      <c r="AJX17" s="114"/>
      <c r="AJY17" s="114"/>
      <c r="AJZ17" s="114"/>
      <c r="AKA17" s="114"/>
      <c r="AKB17" s="114"/>
      <c r="AKC17" s="114"/>
      <c r="AKD17" s="114"/>
      <c r="AKE17" s="114"/>
      <c r="AKF17" s="114"/>
      <c r="AKG17" s="114"/>
      <c r="AKH17" s="114"/>
      <c r="AKI17" s="114"/>
      <c r="AKJ17" s="114"/>
      <c r="AKK17" s="114"/>
      <c r="AKL17" s="114"/>
      <c r="AKM17" s="114"/>
      <c r="AKN17" s="114"/>
      <c r="AKO17" s="114"/>
      <c r="AKP17" s="114"/>
      <c r="AKQ17" s="114"/>
      <c r="AKR17" s="114"/>
      <c r="AKS17" s="114"/>
      <c r="AKT17" s="114"/>
      <c r="AKU17" s="114"/>
      <c r="AKV17" s="114"/>
      <c r="AKW17" s="114"/>
      <c r="AKX17" s="114"/>
      <c r="AKY17" s="114"/>
      <c r="AKZ17" s="114"/>
      <c r="ALA17" s="114"/>
      <c r="ALB17" s="114"/>
      <c r="ALC17" s="114"/>
      <c r="ALD17" s="114"/>
      <c r="ALE17" s="114"/>
      <c r="ALF17" s="114"/>
      <c r="ALG17" s="114"/>
      <c r="ALH17" s="114"/>
      <c r="ALI17" s="114"/>
      <c r="ALJ17" s="114"/>
      <c r="ALK17" s="114"/>
      <c r="ALL17" s="114"/>
      <c r="ALM17" s="114"/>
      <c r="ALN17" s="114"/>
      <c r="ALO17" s="114"/>
      <c r="ALP17" s="114"/>
      <c r="ALQ17" s="114"/>
      <c r="ALR17" s="114"/>
      <c r="ALS17" s="114"/>
      <c r="ALT17" s="114"/>
      <c r="ALU17" s="114"/>
      <c r="ALV17" s="114"/>
      <c r="ALW17" s="114"/>
      <c r="ALX17" s="114"/>
      <c r="ALY17" s="114"/>
      <c r="ALZ17" s="114"/>
      <c r="AMA17" s="114"/>
      <c r="AMB17" s="114"/>
      <c r="AMC17" s="114"/>
      <c r="AMD17" s="114"/>
      <c r="AME17" s="114"/>
      <c r="AMF17" s="114"/>
      <c r="AMG17" s="114"/>
      <c r="AMH17" s="114"/>
      <c r="AMI17" s="114"/>
      <c r="AMJ17" s="114"/>
      <c r="AMK17" s="114"/>
    </row>
    <row r="18" spans="1:1025" s="118" customFormat="1">
      <c r="A18" s="114" t="s">
        <v>127</v>
      </c>
      <c r="B18" s="114" t="s">
        <v>134</v>
      </c>
      <c r="C18" s="119">
        <v>1</v>
      </c>
      <c r="D18" s="119" t="s">
        <v>36</v>
      </c>
      <c r="E18" s="114" t="s">
        <v>202</v>
      </c>
      <c r="F18" s="114"/>
      <c r="G18" s="114"/>
      <c r="H18" s="109"/>
      <c r="I18" s="114"/>
      <c r="J18" s="114"/>
      <c r="K18" s="114"/>
      <c r="L18" s="114"/>
      <c r="M18" s="114"/>
      <c r="N18" s="114"/>
      <c r="O18" s="109">
        <v>6</v>
      </c>
      <c r="P18" s="114"/>
      <c r="Q18" s="114"/>
      <c r="R18" s="114"/>
      <c r="S18" s="114"/>
      <c r="T18" s="114"/>
      <c r="U18" s="114"/>
      <c r="V18" s="114"/>
      <c r="W18" s="114"/>
      <c r="X18" s="114"/>
      <c r="Y18" s="114"/>
      <c r="Z18" s="114"/>
      <c r="AA18" s="114"/>
      <c r="AB18" s="114"/>
      <c r="AC18" s="114"/>
      <c r="AD18" s="114"/>
      <c r="AE18" s="114"/>
      <c r="AF18" s="114"/>
      <c r="AG18" s="114"/>
      <c r="AH18" s="114"/>
      <c r="AI18" s="114"/>
      <c r="AJ18" s="114"/>
      <c r="AK18" s="114"/>
      <c r="AL18" s="114"/>
      <c r="AM18" s="114"/>
      <c r="AN18" s="114"/>
      <c r="AO18" s="114"/>
      <c r="AP18" s="114"/>
      <c r="AQ18" s="114"/>
      <c r="AR18" s="114"/>
      <c r="AS18" s="114"/>
      <c r="AT18" s="114"/>
      <c r="AU18" s="114"/>
      <c r="AV18" s="114"/>
      <c r="AW18" s="114"/>
      <c r="AX18" s="114"/>
      <c r="AY18" s="114"/>
      <c r="AZ18" s="114"/>
      <c r="BA18" s="114"/>
      <c r="BB18" s="114"/>
      <c r="BC18" s="114"/>
      <c r="BD18" s="114"/>
      <c r="BE18" s="114"/>
      <c r="BF18" s="114"/>
      <c r="BG18" s="114"/>
      <c r="BH18" s="114"/>
      <c r="BI18" s="114"/>
      <c r="BJ18" s="114"/>
      <c r="BK18" s="114"/>
      <c r="BL18" s="114"/>
      <c r="BM18" s="114"/>
      <c r="BN18" s="114"/>
      <c r="BO18" s="114"/>
      <c r="BP18" s="114"/>
      <c r="BQ18" s="114"/>
      <c r="BR18" s="114"/>
      <c r="BS18" s="114"/>
      <c r="BT18" s="114"/>
      <c r="BU18" s="114"/>
      <c r="BV18" s="114"/>
      <c r="BW18" s="114"/>
      <c r="BX18" s="114"/>
      <c r="BY18" s="114"/>
      <c r="BZ18" s="114"/>
      <c r="CA18" s="114"/>
      <c r="CB18" s="114"/>
      <c r="CC18" s="114"/>
      <c r="CD18" s="114"/>
      <c r="CE18" s="114"/>
      <c r="CF18" s="114"/>
      <c r="CG18" s="114"/>
      <c r="CH18" s="114"/>
      <c r="CI18" s="114"/>
      <c r="CJ18" s="114"/>
      <c r="CK18" s="114"/>
      <c r="CL18" s="114"/>
      <c r="CM18" s="114"/>
      <c r="CN18" s="114"/>
      <c r="CO18" s="114"/>
      <c r="CP18" s="114"/>
      <c r="CQ18" s="114"/>
      <c r="CR18" s="114"/>
      <c r="CS18" s="114"/>
      <c r="CT18" s="114"/>
      <c r="CU18" s="114"/>
      <c r="CV18" s="114"/>
      <c r="CW18" s="114"/>
      <c r="CX18" s="114"/>
      <c r="CY18" s="114"/>
      <c r="CZ18" s="114"/>
      <c r="DA18" s="114"/>
      <c r="DB18" s="114"/>
      <c r="DC18" s="114"/>
      <c r="DD18" s="114"/>
      <c r="DE18" s="114"/>
      <c r="DF18" s="114"/>
      <c r="DG18" s="114"/>
      <c r="DH18" s="114"/>
      <c r="DI18" s="114"/>
      <c r="DJ18" s="114"/>
      <c r="DK18" s="114"/>
      <c r="DL18" s="114"/>
      <c r="DM18" s="114"/>
      <c r="DN18" s="114"/>
      <c r="DO18" s="114"/>
      <c r="DP18" s="114"/>
      <c r="DQ18" s="114"/>
      <c r="DR18" s="114"/>
      <c r="DS18" s="114"/>
      <c r="DT18" s="114"/>
      <c r="DU18" s="114"/>
      <c r="DV18" s="114"/>
      <c r="DW18" s="114"/>
      <c r="DX18" s="114"/>
      <c r="DY18" s="114"/>
      <c r="DZ18" s="114"/>
      <c r="EA18" s="114"/>
      <c r="EB18" s="114"/>
      <c r="EC18" s="114"/>
      <c r="ED18" s="114"/>
      <c r="EE18" s="114"/>
      <c r="EF18" s="114"/>
      <c r="EG18" s="114"/>
      <c r="EH18" s="114"/>
      <c r="EI18" s="114"/>
      <c r="EJ18" s="114"/>
      <c r="EK18" s="114"/>
      <c r="EL18" s="114"/>
      <c r="EM18" s="114"/>
      <c r="EN18" s="114"/>
      <c r="EO18" s="114"/>
      <c r="EP18" s="114"/>
      <c r="EQ18" s="114"/>
      <c r="ER18" s="114"/>
      <c r="ES18" s="114"/>
      <c r="ET18" s="114"/>
      <c r="EU18" s="114"/>
      <c r="EV18" s="114"/>
      <c r="EW18" s="114"/>
      <c r="EX18" s="114"/>
      <c r="EY18" s="114"/>
      <c r="EZ18" s="114"/>
      <c r="FA18" s="114"/>
      <c r="FB18" s="114"/>
      <c r="FC18" s="114"/>
      <c r="FD18" s="114"/>
      <c r="FE18" s="114"/>
      <c r="FF18" s="114"/>
      <c r="FG18" s="114"/>
      <c r="FH18" s="114"/>
      <c r="FI18" s="114"/>
      <c r="FJ18" s="114"/>
      <c r="FK18" s="114"/>
      <c r="FL18" s="114"/>
      <c r="FM18" s="114"/>
      <c r="FN18" s="114"/>
      <c r="FO18" s="114"/>
      <c r="FP18" s="114"/>
      <c r="FQ18" s="114"/>
      <c r="FR18" s="114"/>
      <c r="FS18" s="114"/>
      <c r="FT18" s="114"/>
      <c r="FU18" s="114"/>
      <c r="FV18" s="114"/>
      <c r="FW18" s="114"/>
      <c r="FX18" s="114"/>
      <c r="FY18" s="114"/>
      <c r="FZ18" s="114"/>
      <c r="GA18" s="114"/>
      <c r="GB18" s="114"/>
      <c r="GC18" s="114"/>
      <c r="GD18" s="114"/>
      <c r="GE18" s="114"/>
      <c r="GF18" s="114"/>
      <c r="GG18" s="114"/>
      <c r="GH18" s="114"/>
      <c r="GI18" s="114"/>
      <c r="GJ18" s="114"/>
      <c r="GK18" s="114"/>
      <c r="GL18" s="114"/>
      <c r="GM18" s="114"/>
      <c r="GN18" s="114"/>
      <c r="GO18" s="114"/>
      <c r="GP18" s="114"/>
      <c r="GQ18" s="114"/>
      <c r="GR18" s="114"/>
      <c r="GS18" s="114"/>
      <c r="GT18" s="114"/>
      <c r="GU18" s="114"/>
      <c r="GV18" s="114"/>
      <c r="GW18" s="114"/>
      <c r="GX18" s="114"/>
      <c r="GY18" s="114"/>
      <c r="GZ18" s="114"/>
      <c r="HA18" s="114"/>
      <c r="HB18" s="114"/>
      <c r="HC18" s="114"/>
      <c r="HD18" s="114"/>
      <c r="HE18" s="114"/>
      <c r="HF18" s="114"/>
      <c r="HG18" s="114"/>
      <c r="HH18" s="114"/>
      <c r="HI18" s="114"/>
      <c r="HJ18" s="114"/>
      <c r="HK18" s="114"/>
      <c r="HL18" s="114"/>
      <c r="HM18" s="114"/>
      <c r="HN18" s="114"/>
      <c r="HO18" s="114"/>
      <c r="HP18" s="114"/>
      <c r="HQ18" s="114"/>
      <c r="HR18" s="114"/>
      <c r="HS18" s="114"/>
      <c r="HT18" s="114"/>
      <c r="HU18" s="114"/>
      <c r="HV18" s="114"/>
      <c r="HW18" s="114"/>
      <c r="HX18" s="114"/>
      <c r="HY18" s="114"/>
      <c r="HZ18" s="114"/>
      <c r="IA18" s="114"/>
      <c r="IB18" s="114"/>
      <c r="IC18" s="114"/>
      <c r="ID18" s="114"/>
      <c r="IE18" s="114"/>
      <c r="IF18" s="114"/>
      <c r="IG18" s="114"/>
      <c r="IH18" s="114"/>
      <c r="II18" s="114"/>
      <c r="IJ18" s="114"/>
      <c r="IK18" s="114"/>
      <c r="IL18" s="114"/>
      <c r="IM18" s="114"/>
      <c r="IN18" s="114"/>
      <c r="IO18" s="114"/>
      <c r="IP18" s="114"/>
      <c r="IQ18" s="114"/>
      <c r="IR18" s="114"/>
      <c r="IS18" s="114"/>
      <c r="IT18" s="114"/>
      <c r="IU18" s="114"/>
      <c r="IV18" s="114"/>
      <c r="IW18" s="114"/>
      <c r="IX18" s="114"/>
      <c r="IY18" s="114"/>
      <c r="IZ18" s="114"/>
      <c r="JA18" s="114"/>
      <c r="JB18" s="114"/>
      <c r="JC18" s="114"/>
      <c r="JD18" s="114"/>
      <c r="JE18" s="114"/>
      <c r="JF18" s="114"/>
      <c r="JG18" s="114"/>
      <c r="JH18" s="114"/>
      <c r="JI18" s="114"/>
      <c r="JJ18" s="114"/>
      <c r="JK18" s="114"/>
      <c r="JL18" s="114"/>
      <c r="JM18" s="114"/>
      <c r="JN18" s="114"/>
      <c r="JO18" s="114"/>
      <c r="JP18" s="114"/>
      <c r="JQ18" s="114"/>
      <c r="JR18" s="114"/>
      <c r="JS18" s="114"/>
      <c r="JT18" s="114"/>
      <c r="JU18" s="114"/>
      <c r="JV18" s="114"/>
      <c r="JW18" s="114"/>
      <c r="JX18" s="114"/>
      <c r="JY18" s="114"/>
      <c r="JZ18" s="114"/>
      <c r="KA18" s="114"/>
      <c r="KB18" s="114"/>
      <c r="KC18" s="114"/>
      <c r="KD18" s="114"/>
      <c r="KE18" s="114"/>
      <c r="KF18" s="114"/>
      <c r="KG18" s="114"/>
      <c r="KH18" s="114"/>
      <c r="KI18" s="114"/>
      <c r="KJ18" s="114"/>
      <c r="KK18" s="114"/>
      <c r="KL18" s="114"/>
      <c r="KM18" s="114"/>
      <c r="KN18" s="114"/>
      <c r="KO18" s="114"/>
      <c r="KP18" s="114"/>
      <c r="KQ18" s="114"/>
      <c r="KR18" s="114"/>
      <c r="KS18" s="114"/>
      <c r="KT18" s="114"/>
      <c r="KU18" s="114"/>
      <c r="KV18" s="114"/>
      <c r="KW18" s="114"/>
      <c r="KX18" s="114"/>
      <c r="KY18" s="114"/>
      <c r="KZ18" s="114"/>
      <c r="LA18" s="114"/>
      <c r="LB18" s="114"/>
      <c r="LC18" s="114"/>
      <c r="LD18" s="114"/>
      <c r="LE18" s="114"/>
      <c r="LF18" s="114"/>
      <c r="LG18" s="114"/>
      <c r="LH18" s="114"/>
      <c r="LI18" s="114"/>
      <c r="LJ18" s="114"/>
      <c r="LK18" s="114"/>
      <c r="LL18" s="114"/>
      <c r="LM18" s="114"/>
      <c r="LN18" s="114"/>
      <c r="LO18" s="114"/>
      <c r="LP18" s="114"/>
      <c r="LQ18" s="114"/>
      <c r="LR18" s="114"/>
      <c r="LS18" s="114"/>
      <c r="LT18" s="114"/>
      <c r="LU18" s="114"/>
      <c r="LV18" s="114"/>
      <c r="LW18" s="114"/>
      <c r="LX18" s="114"/>
      <c r="LY18" s="114"/>
      <c r="LZ18" s="114"/>
      <c r="MA18" s="114"/>
      <c r="MB18" s="114"/>
      <c r="MC18" s="114"/>
      <c r="MD18" s="114"/>
      <c r="ME18" s="114"/>
      <c r="MF18" s="114"/>
      <c r="MG18" s="114"/>
      <c r="MH18" s="114"/>
      <c r="MI18" s="114"/>
      <c r="MJ18" s="114"/>
      <c r="MK18" s="114"/>
      <c r="ML18" s="114"/>
      <c r="MM18" s="114"/>
      <c r="MN18" s="114"/>
      <c r="MO18" s="114"/>
      <c r="MP18" s="114"/>
      <c r="MQ18" s="114"/>
      <c r="MR18" s="114"/>
      <c r="MS18" s="114"/>
      <c r="MT18" s="114"/>
      <c r="MU18" s="114"/>
      <c r="MV18" s="114"/>
      <c r="MW18" s="114"/>
      <c r="MX18" s="114"/>
      <c r="MY18" s="114"/>
      <c r="MZ18" s="114"/>
      <c r="NA18" s="114"/>
      <c r="NB18" s="114"/>
      <c r="NC18" s="114"/>
      <c r="ND18" s="114"/>
      <c r="NE18" s="114"/>
      <c r="NF18" s="114"/>
      <c r="NG18" s="114"/>
      <c r="NH18" s="114"/>
      <c r="NI18" s="114"/>
      <c r="NJ18" s="114"/>
      <c r="NK18" s="114"/>
      <c r="NL18" s="114"/>
      <c r="NM18" s="114"/>
      <c r="NN18" s="114"/>
      <c r="NO18" s="114"/>
      <c r="NP18" s="114"/>
      <c r="NQ18" s="114"/>
      <c r="NR18" s="114"/>
      <c r="NS18" s="114"/>
      <c r="NT18" s="114"/>
      <c r="NU18" s="114"/>
      <c r="NV18" s="114"/>
      <c r="NW18" s="114"/>
      <c r="NX18" s="114"/>
      <c r="NY18" s="114"/>
      <c r="NZ18" s="114"/>
      <c r="OA18" s="114"/>
      <c r="OB18" s="114"/>
      <c r="OC18" s="114"/>
      <c r="OD18" s="114"/>
      <c r="OE18" s="114"/>
      <c r="OF18" s="114"/>
      <c r="OG18" s="114"/>
      <c r="OH18" s="114"/>
      <c r="OI18" s="114"/>
      <c r="OJ18" s="114"/>
      <c r="OK18" s="114"/>
      <c r="OL18" s="114"/>
      <c r="OM18" s="114"/>
      <c r="ON18" s="114"/>
      <c r="OO18" s="114"/>
      <c r="OP18" s="114"/>
      <c r="OQ18" s="114"/>
      <c r="OR18" s="114"/>
      <c r="OS18" s="114"/>
      <c r="OT18" s="114"/>
      <c r="OU18" s="114"/>
      <c r="OV18" s="114"/>
      <c r="OW18" s="114"/>
      <c r="OX18" s="114"/>
      <c r="OY18" s="114"/>
      <c r="OZ18" s="114"/>
      <c r="PA18" s="114"/>
      <c r="PB18" s="114"/>
      <c r="PC18" s="114"/>
      <c r="PD18" s="114"/>
      <c r="PE18" s="114"/>
      <c r="PF18" s="114"/>
      <c r="PG18" s="114"/>
      <c r="PH18" s="114"/>
      <c r="PI18" s="114"/>
      <c r="PJ18" s="114"/>
      <c r="PK18" s="114"/>
      <c r="PL18" s="114"/>
      <c r="PM18" s="114"/>
      <c r="PN18" s="114"/>
      <c r="PO18" s="114"/>
      <c r="PP18" s="114"/>
      <c r="PQ18" s="114"/>
      <c r="PR18" s="114"/>
      <c r="PS18" s="114"/>
      <c r="PT18" s="114"/>
      <c r="PU18" s="114"/>
      <c r="PV18" s="114"/>
      <c r="PW18" s="114"/>
      <c r="PX18" s="114"/>
      <c r="PY18" s="114"/>
      <c r="PZ18" s="114"/>
      <c r="QA18" s="114"/>
      <c r="QB18" s="114"/>
      <c r="QC18" s="114"/>
      <c r="QD18" s="114"/>
      <c r="QE18" s="114"/>
      <c r="QF18" s="114"/>
      <c r="QG18" s="114"/>
      <c r="QH18" s="114"/>
      <c r="QI18" s="114"/>
      <c r="QJ18" s="114"/>
      <c r="QK18" s="114"/>
      <c r="QL18" s="114"/>
      <c r="QM18" s="114"/>
      <c r="QN18" s="114"/>
      <c r="QO18" s="114"/>
      <c r="QP18" s="114"/>
      <c r="QQ18" s="114"/>
      <c r="QR18" s="114"/>
      <c r="QS18" s="114"/>
      <c r="QT18" s="114"/>
      <c r="QU18" s="114"/>
      <c r="QV18" s="114"/>
      <c r="QW18" s="114"/>
      <c r="QX18" s="114"/>
      <c r="QY18" s="114"/>
      <c r="QZ18" s="114"/>
      <c r="RA18" s="114"/>
      <c r="RB18" s="114"/>
      <c r="RC18" s="114"/>
      <c r="RD18" s="114"/>
      <c r="RE18" s="114"/>
      <c r="RF18" s="114"/>
      <c r="RG18" s="114"/>
      <c r="RH18" s="114"/>
      <c r="RI18" s="114"/>
      <c r="RJ18" s="114"/>
      <c r="RK18" s="114"/>
      <c r="RL18" s="114"/>
      <c r="RM18" s="114"/>
      <c r="RN18" s="114"/>
      <c r="RO18" s="114"/>
      <c r="RP18" s="114"/>
      <c r="RQ18" s="114"/>
      <c r="RR18" s="114"/>
      <c r="RS18" s="114"/>
      <c r="RT18" s="114"/>
      <c r="RU18" s="114"/>
      <c r="RV18" s="114"/>
      <c r="RW18" s="114"/>
      <c r="RX18" s="114"/>
      <c r="RY18" s="114"/>
      <c r="RZ18" s="114"/>
      <c r="SA18" s="114"/>
      <c r="SB18" s="114"/>
      <c r="SC18" s="114"/>
      <c r="SD18" s="114"/>
      <c r="SE18" s="114"/>
      <c r="SF18" s="114"/>
      <c r="SG18" s="114"/>
      <c r="SH18" s="114"/>
      <c r="SI18" s="114"/>
      <c r="SJ18" s="114"/>
      <c r="SK18" s="114"/>
      <c r="SL18" s="114"/>
      <c r="SM18" s="114"/>
      <c r="SN18" s="114"/>
      <c r="SO18" s="114"/>
      <c r="SP18" s="114"/>
      <c r="SQ18" s="114"/>
      <c r="SR18" s="114"/>
      <c r="SS18" s="114"/>
      <c r="ST18" s="114"/>
      <c r="SU18" s="114"/>
      <c r="SV18" s="114"/>
      <c r="SW18" s="114"/>
      <c r="SX18" s="114"/>
      <c r="SY18" s="114"/>
      <c r="SZ18" s="114"/>
      <c r="TA18" s="114"/>
      <c r="TB18" s="114"/>
      <c r="TC18" s="114"/>
      <c r="TD18" s="114"/>
      <c r="TE18" s="114"/>
      <c r="TF18" s="114"/>
      <c r="TG18" s="114"/>
      <c r="TH18" s="114"/>
      <c r="TI18" s="114"/>
      <c r="TJ18" s="114"/>
      <c r="TK18" s="114"/>
      <c r="TL18" s="114"/>
      <c r="TM18" s="114"/>
      <c r="TN18" s="114"/>
      <c r="TO18" s="114"/>
      <c r="TP18" s="114"/>
      <c r="TQ18" s="114"/>
      <c r="TR18" s="114"/>
      <c r="TS18" s="114"/>
      <c r="TT18" s="114"/>
      <c r="TU18" s="114"/>
      <c r="TV18" s="114"/>
      <c r="TW18" s="114"/>
      <c r="TX18" s="114"/>
      <c r="TY18" s="114"/>
      <c r="TZ18" s="114"/>
      <c r="UA18" s="114"/>
      <c r="UB18" s="114"/>
      <c r="UC18" s="114"/>
      <c r="UD18" s="114"/>
      <c r="UE18" s="114"/>
      <c r="UF18" s="114"/>
      <c r="UG18" s="114"/>
      <c r="UH18" s="114"/>
      <c r="UI18" s="114"/>
      <c r="UJ18" s="114"/>
      <c r="UK18" s="114"/>
      <c r="UL18" s="114"/>
      <c r="UM18" s="114"/>
      <c r="UN18" s="114"/>
      <c r="UO18" s="114"/>
      <c r="UP18" s="114"/>
      <c r="UQ18" s="114"/>
      <c r="UR18" s="114"/>
      <c r="US18" s="114"/>
      <c r="UT18" s="114"/>
      <c r="UU18" s="114"/>
      <c r="UV18" s="114"/>
      <c r="UW18" s="114"/>
      <c r="UX18" s="114"/>
      <c r="UY18" s="114"/>
      <c r="UZ18" s="114"/>
      <c r="VA18" s="114"/>
      <c r="VB18" s="114"/>
      <c r="VC18" s="114"/>
      <c r="VD18" s="114"/>
      <c r="VE18" s="114"/>
      <c r="VF18" s="114"/>
      <c r="VG18" s="114"/>
      <c r="VH18" s="114"/>
      <c r="VI18" s="114"/>
      <c r="VJ18" s="114"/>
      <c r="VK18" s="114"/>
      <c r="VL18" s="114"/>
      <c r="VM18" s="114"/>
      <c r="VN18" s="114"/>
      <c r="VO18" s="114"/>
      <c r="VP18" s="114"/>
      <c r="VQ18" s="114"/>
      <c r="VR18" s="114"/>
      <c r="VS18" s="114"/>
      <c r="VT18" s="114"/>
      <c r="VU18" s="114"/>
      <c r="VV18" s="114"/>
      <c r="VW18" s="114"/>
      <c r="VX18" s="114"/>
      <c r="VY18" s="114"/>
      <c r="VZ18" s="114"/>
      <c r="WA18" s="114"/>
      <c r="WB18" s="114"/>
      <c r="WC18" s="114"/>
      <c r="WD18" s="114"/>
      <c r="WE18" s="114"/>
      <c r="WF18" s="114"/>
      <c r="WG18" s="114"/>
      <c r="WH18" s="114"/>
      <c r="WI18" s="114"/>
      <c r="WJ18" s="114"/>
      <c r="WK18" s="114"/>
      <c r="WL18" s="114"/>
      <c r="WM18" s="114"/>
      <c r="WN18" s="114"/>
      <c r="WO18" s="114"/>
      <c r="WP18" s="114"/>
      <c r="WQ18" s="114"/>
      <c r="WR18" s="114"/>
      <c r="WS18" s="114"/>
      <c r="WT18" s="114"/>
      <c r="WU18" s="114"/>
      <c r="WV18" s="114"/>
      <c r="WW18" s="114"/>
      <c r="WX18" s="114"/>
      <c r="WY18" s="114"/>
      <c r="WZ18" s="114"/>
      <c r="XA18" s="114"/>
      <c r="XB18" s="114"/>
      <c r="XC18" s="114"/>
      <c r="XD18" s="114"/>
      <c r="XE18" s="114"/>
      <c r="XF18" s="114"/>
      <c r="XG18" s="114"/>
      <c r="XH18" s="114"/>
      <c r="XI18" s="114"/>
      <c r="XJ18" s="114"/>
      <c r="XK18" s="114"/>
      <c r="XL18" s="114"/>
      <c r="XM18" s="114"/>
      <c r="XN18" s="114"/>
      <c r="XO18" s="114"/>
      <c r="XP18" s="114"/>
      <c r="XQ18" s="114"/>
      <c r="XR18" s="114"/>
      <c r="XS18" s="114"/>
      <c r="XT18" s="114"/>
      <c r="XU18" s="114"/>
      <c r="XV18" s="114"/>
      <c r="XW18" s="114"/>
      <c r="XX18" s="114"/>
      <c r="XY18" s="114"/>
      <c r="XZ18" s="114"/>
      <c r="YA18" s="114"/>
      <c r="YB18" s="114"/>
      <c r="YC18" s="114"/>
      <c r="YD18" s="114"/>
      <c r="YE18" s="114"/>
      <c r="YF18" s="114"/>
      <c r="YG18" s="114"/>
      <c r="YH18" s="114"/>
      <c r="YI18" s="114"/>
      <c r="YJ18" s="114"/>
      <c r="YK18" s="114"/>
      <c r="YL18" s="114"/>
      <c r="YM18" s="114"/>
      <c r="YN18" s="114"/>
      <c r="YO18" s="114"/>
      <c r="YP18" s="114"/>
      <c r="YQ18" s="114"/>
      <c r="YR18" s="114"/>
      <c r="YS18" s="114"/>
      <c r="YT18" s="114"/>
      <c r="YU18" s="114"/>
      <c r="YV18" s="114"/>
      <c r="YW18" s="114"/>
      <c r="YX18" s="114"/>
      <c r="YY18" s="114"/>
      <c r="YZ18" s="114"/>
      <c r="ZA18" s="114"/>
      <c r="ZB18" s="114"/>
      <c r="ZC18" s="114"/>
      <c r="ZD18" s="114"/>
      <c r="ZE18" s="114"/>
      <c r="ZF18" s="114"/>
      <c r="ZG18" s="114"/>
      <c r="ZH18" s="114"/>
      <c r="ZI18" s="114"/>
      <c r="ZJ18" s="114"/>
      <c r="ZK18" s="114"/>
      <c r="ZL18" s="114"/>
      <c r="ZM18" s="114"/>
      <c r="ZN18" s="114"/>
      <c r="ZO18" s="114"/>
      <c r="ZP18" s="114"/>
      <c r="ZQ18" s="114"/>
      <c r="ZR18" s="114"/>
      <c r="ZS18" s="114"/>
      <c r="ZT18" s="114"/>
      <c r="ZU18" s="114"/>
      <c r="ZV18" s="114"/>
      <c r="ZW18" s="114"/>
      <c r="ZX18" s="114"/>
      <c r="ZY18" s="114"/>
      <c r="ZZ18" s="114"/>
      <c r="AAA18" s="114"/>
      <c r="AAB18" s="114"/>
      <c r="AAC18" s="114"/>
      <c r="AAD18" s="114"/>
      <c r="AAE18" s="114"/>
      <c r="AAF18" s="114"/>
      <c r="AAG18" s="114"/>
      <c r="AAH18" s="114"/>
      <c r="AAI18" s="114"/>
      <c r="AAJ18" s="114"/>
      <c r="AAK18" s="114"/>
      <c r="AAL18" s="114"/>
      <c r="AAM18" s="114"/>
      <c r="AAN18" s="114"/>
      <c r="AAO18" s="114"/>
      <c r="AAP18" s="114"/>
      <c r="AAQ18" s="114"/>
      <c r="AAR18" s="114"/>
      <c r="AAS18" s="114"/>
      <c r="AAT18" s="114"/>
      <c r="AAU18" s="114"/>
      <c r="AAV18" s="114"/>
      <c r="AAW18" s="114"/>
      <c r="AAX18" s="114"/>
      <c r="AAY18" s="114"/>
      <c r="AAZ18" s="114"/>
      <c r="ABA18" s="114"/>
      <c r="ABB18" s="114"/>
      <c r="ABC18" s="114"/>
      <c r="ABD18" s="114"/>
      <c r="ABE18" s="114"/>
      <c r="ABF18" s="114"/>
      <c r="ABG18" s="114"/>
      <c r="ABH18" s="114"/>
      <c r="ABI18" s="114"/>
      <c r="ABJ18" s="114"/>
      <c r="ABK18" s="114"/>
      <c r="ABL18" s="114"/>
      <c r="ABM18" s="114"/>
      <c r="ABN18" s="114"/>
      <c r="ABO18" s="114"/>
      <c r="ABP18" s="114"/>
      <c r="ABQ18" s="114"/>
      <c r="ABR18" s="114"/>
      <c r="ABS18" s="114"/>
      <c r="ABT18" s="114"/>
      <c r="ABU18" s="114"/>
      <c r="ABV18" s="114"/>
      <c r="ABW18" s="114"/>
      <c r="ABX18" s="114"/>
      <c r="ABY18" s="114"/>
      <c r="ABZ18" s="114"/>
      <c r="ACA18" s="114"/>
      <c r="ACB18" s="114"/>
      <c r="ACC18" s="114"/>
      <c r="ACD18" s="114"/>
      <c r="ACE18" s="114"/>
      <c r="ACF18" s="114"/>
      <c r="ACG18" s="114"/>
      <c r="ACH18" s="114"/>
      <c r="ACI18" s="114"/>
      <c r="ACJ18" s="114"/>
      <c r="ACK18" s="114"/>
      <c r="ACL18" s="114"/>
      <c r="ACM18" s="114"/>
      <c r="ACN18" s="114"/>
      <c r="ACO18" s="114"/>
      <c r="ACP18" s="114"/>
      <c r="ACQ18" s="114"/>
      <c r="ACR18" s="114"/>
      <c r="ACS18" s="114"/>
      <c r="ACT18" s="114"/>
      <c r="ACU18" s="114"/>
      <c r="ACV18" s="114"/>
      <c r="ACW18" s="114"/>
      <c r="ACX18" s="114"/>
      <c r="ACY18" s="114"/>
      <c r="ACZ18" s="114"/>
      <c r="ADA18" s="114"/>
      <c r="ADB18" s="114"/>
      <c r="ADC18" s="114"/>
      <c r="ADD18" s="114"/>
      <c r="ADE18" s="114"/>
      <c r="ADF18" s="114"/>
      <c r="ADG18" s="114"/>
      <c r="ADH18" s="114"/>
      <c r="ADI18" s="114"/>
      <c r="ADJ18" s="114"/>
      <c r="ADK18" s="114"/>
      <c r="ADL18" s="114"/>
      <c r="ADM18" s="114"/>
      <c r="ADN18" s="114"/>
      <c r="ADO18" s="114"/>
      <c r="ADP18" s="114"/>
      <c r="ADQ18" s="114"/>
      <c r="ADR18" s="114"/>
      <c r="ADS18" s="114"/>
      <c r="ADT18" s="114"/>
      <c r="ADU18" s="114"/>
      <c r="ADV18" s="114"/>
      <c r="ADW18" s="114"/>
      <c r="ADX18" s="114"/>
      <c r="ADY18" s="114"/>
      <c r="ADZ18" s="114"/>
      <c r="AEA18" s="114"/>
      <c r="AEB18" s="114"/>
      <c r="AEC18" s="114"/>
      <c r="AED18" s="114"/>
      <c r="AEE18" s="114"/>
      <c r="AEF18" s="114"/>
      <c r="AEG18" s="114"/>
      <c r="AEH18" s="114"/>
      <c r="AEI18" s="114"/>
      <c r="AEJ18" s="114"/>
      <c r="AEK18" s="114"/>
      <c r="AEL18" s="114"/>
      <c r="AEM18" s="114"/>
      <c r="AEN18" s="114"/>
      <c r="AEO18" s="114"/>
      <c r="AEP18" s="114"/>
      <c r="AEQ18" s="114"/>
      <c r="AER18" s="114"/>
      <c r="AES18" s="114"/>
      <c r="AET18" s="114"/>
      <c r="AEU18" s="114"/>
      <c r="AEV18" s="114"/>
      <c r="AEW18" s="114"/>
      <c r="AEX18" s="114"/>
      <c r="AEY18" s="114"/>
      <c r="AEZ18" s="114"/>
      <c r="AFA18" s="114"/>
      <c r="AFB18" s="114"/>
      <c r="AFC18" s="114"/>
      <c r="AFD18" s="114"/>
      <c r="AFE18" s="114"/>
      <c r="AFF18" s="114"/>
      <c r="AFG18" s="114"/>
      <c r="AFH18" s="114"/>
      <c r="AFI18" s="114"/>
      <c r="AFJ18" s="114"/>
      <c r="AFK18" s="114"/>
      <c r="AFL18" s="114"/>
      <c r="AFM18" s="114"/>
      <c r="AFN18" s="114"/>
      <c r="AFO18" s="114"/>
      <c r="AFP18" s="114"/>
      <c r="AFQ18" s="114"/>
      <c r="AFR18" s="114"/>
      <c r="AFS18" s="114"/>
      <c r="AFT18" s="114"/>
      <c r="AFU18" s="114"/>
      <c r="AFV18" s="114"/>
      <c r="AFW18" s="114"/>
      <c r="AFX18" s="114"/>
      <c r="AFY18" s="114"/>
      <c r="AFZ18" s="114"/>
      <c r="AGA18" s="114"/>
      <c r="AGB18" s="114"/>
      <c r="AGC18" s="114"/>
      <c r="AGD18" s="114"/>
      <c r="AGE18" s="114"/>
      <c r="AGF18" s="114"/>
      <c r="AGG18" s="114"/>
      <c r="AGH18" s="114"/>
      <c r="AGI18" s="114"/>
      <c r="AGJ18" s="114"/>
      <c r="AGK18" s="114"/>
      <c r="AGL18" s="114"/>
      <c r="AGM18" s="114"/>
      <c r="AGN18" s="114"/>
      <c r="AGO18" s="114"/>
      <c r="AGP18" s="114"/>
      <c r="AGQ18" s="114"/>
      <c r="AGR18" s="114"/>
      <c r="AGS18" s="114"/>
      <c r="AGT18" s="114"/>
      <c r="AGU18" s="114"/>
      <c r="AGV18" s="114"/>
      <c r="AGW18" s="114"/>
      <c r="AGX18" s="114"/>
      <c r="AGY18" s="114"/>
      <c r="AGZ18" s="114"/>
      <c r="AHA18" s="114"/>
      <c r="AHB18" s="114"/>
      <c r="AHC18" s="114"/>
      <c r="AHD18" s="114"/>
      <c r="AHE18" s="114"/>
      <c r="AHF18" s="114"/>
      <c r="AHG18" s="114"/>
      <c r="AHH18" s="114"/>
      <c r="AHI18" s="114"/>
      <c r="AHJ18" s="114"/>
      <c r="AHK18" s="114"/>
      <c r="AHL18" s="114"/>
      <c r="AHM18" s="114"/>
      <c r="AHN18" s="114"/>
      <c r="AHO18" s="114"/>
      <c r="AHP18" s="114"/>
      <c r="AHQ18" s="114"/>
      <c r="AHR18" s="114"/>
      <c r="AHS18" s="114"/>
      <c r="AHT18" s="114"/>
      <c r="AHU18" s="114"/>
      <c r="AHV18" s="114"/>
      <c r="AHW18" s="114"/>
      <c r="AHX18" s="114"/>
      <c r="AHY18" s="114"/>
      <c r="AHZ18" s="114"/>
      <c r="AIA18" s="114"/>
      <c r="AIB18" s="114"/>
      <c r="AIC18" s="114"/>
      <c r="AID18" s="114"/>
      <c r="AIE18" s="114"/>
      <c r="AIF18" s="114"/>
      <c r="AIG18" s="114"/>
      <c r="AIH18" s="114"/>
      <c r="AII18" s="114"/>
      <c r="AIJ18" s="114"/>
      <c r="AIK18" s="114"/>
      <c r="AIL18" s="114"/>
      <c r="AIM18" s="114"/>
      <c r="AIN18" s="114"/>
      <c r="AIO18" s="114"/>
      <c r="AIP18" s="114"/>
      <c r="AIQ18" s="114"/>
      <c r="AIR18" s="114"/>
      <c r="AIS18" s="114"/>
      <c r="AIT18" s="114"/>
      <c r="AIU18" s="114"/>
      <c r="AIV18" s="114"/>
      <c r="AIW18" s="114"/>
      <c r="AIX18" s="114"/>
      <c r="AIY18" s="114"/>
      <c r="AIZ18" s="114"/>
      <c r="AJA18" s="114"/>
      <c r="AJB18" s="114"/>
      <c r="AJC18" s="114"/>
      <c r="AJD18" s="114"/>
      <c r="AJE18" s="114"/>
      <c r="AJF18" s="114"/>
      <c r="AJG18" s="114"/>
      <c r="AJH18" s="114"/>
      <c r="AJI18" s="114"/>
      <c r="AJJ18" s="114"/>
      <c r="AJK18" s="114"/>
      <c r="AJL18" s="114"/>
      <c r="AJM18" s="114"/>
      <c r="AJN18" s="114"/>
      <c r="AJO18" s="114"/>
      <c r="AJP18" s="114"/>
      <c r="AJQ18" s="114"/>
      <c r="AJR18" s="114"/>
      <c r="AJS18" s="114"/>
      <c r="AJT18" s="114"/>
      <c r="AJU18" s="114"/>
      <c r="AJV18" s="114"/>
      <c r="AJW18" s="114"/>
      <c r="AJX18" s="114"/>
      <c r="AJY18" s="114"/>
      <c r="AJZ18" s="114"/>
      <c r="AKA18" s="114"/>
      <c r="AKB18" s="114"/>
      <c r="AKC18" s="114"/>
      <c r="AKD18" s="114"/>
      <c r="AKE18" s="114"/>
      <c r="AKF18" s="114"/>
      <c r="AKG18" s="114"/>
      <c r="AKH18" s="114"/>
      <c r="AKI18" s="114"/>
      <c r="AKJ18" s="114"/>
      <c r="AKK18" s="114"/>
      <c r="AKL18" s="114"/>
      <c r="AKM18" s="114"/>
      <c r="AKN18" s="114"/>
      <c r="AKO18" s="114"/>
      <c r="AKP18" s="114"/>
      <c r="AKQ18" s="114"/>
      <c r="AKR18" s="114"/>
      <c r="AKS18" s="114"/>
      <c r="AKT18" s="114"/>
      <c r="AKU18" s="114"/>
      <c r="AKV18" s="114"/>
      <c r="AKW18" s="114"/>
      <c r="AKX18" s="114"/>
      <c r="AKY18" s="114"/>
      <c r="AKZ18" s="114"/>
      <c r="ALA18" s="114"/>
      <c r="ALB18" s="114"/>
      <c r="ALC18" s="114"/>
      <c r="ALD18" s="114"/>
      <c r="ALE18" s="114"/>
      <c r="ALF18" s="114"/>
      <c r="ALG18" s="114"/>
      <c r="ALH18" s="114"/>
      <c r="ALI18" s="114"/>
      <c r="ALJ18" s="114"/>
      <c r="ALK18" s="114"/>
      <c r="ALL18" s="114"/>
      <c r="ALM18" s="114"/>
      <c r="ALN18" s="114"/>
      <c r="ALO18" s="114"/>
      <c r="ALP18" s="114"/>
      <c r="ALQ18" s="114"/>
      <c r="ALR18" s="114"/>
      <c r="ALS18" s="114"/>
      <c r="ALT18" s="114"/>
      <c r="ALU18" s="114"/>
      <c r="ALV18" s="114"/>
      <c r="ALW18" s="114"/>
      <c r="ALX18" s="114"/>
      <c r="ALY18" s="114"/>
      <c r="ALZ18" s="114"/>
      <c r="AMA18" s="114"/>
      <c r="AMB18" s="114"/>
      <c r="AMC18" s="114"/>
      <c r="AMD18" s="114"/>
      <c r="AME18" s="114"/>
      <c r="AMF18" s="114"/>
      <c r="AMG18" s="114"/>
      <c r="AMH18" s="114"/>
      <c r="AMI18" s="114"/>
      <c r="AMJ18" s="114"/>
      <c r="AMK18" s="114"/>
    </row>
    <row r="19" spans="1:1025" s="118" customFormat="1">
      <c r="A19" s="114" t="s">
        <v>128</v>
      </c>
      <c r="B19" s="114" t="s">
        <v>135</v>
      </c>
      <c r="C19" s="119">
        <v>1</v>
      </c>
      <c r="D19" s="119" t="s">
        <v>36</v>
      </c>
      <c r="E19" s="114" t="s">
        <v>201</v>
      </c>
      <c r="F19" s="114"/>
      <c r="G19" s="114"/>
      <c r="H19" s="109"/>
      <c r="I19" s="114"/>
      <c r="J19" s="114"/>
      <c r="K19" s="114"/>
      <c r="L19" s="114"/>
      <c r="M19" s="114"/>
      <c r="N19" s="114"/>
      <c r="O19" s="109">
        <v>7</v>
      </c>
      <c r="P19" s="114"/>
      <c r="Q19" s="114"/>
      <c r="R19" s="114"/>
      <c r="S19" s="114"/>
      <c r="T19" s="114"/>
      <c r="U19" s="114"/>
      <c r="V19" s="114"/>
      <c r="W19" s="114"/>
      <c r="X19" s="114"/>
      <c r="Y19" s="114"/>
      <c r="Z19" s="114"/>
      <c r="AA19" s="114"/>
      <c r="AB19" s="114"/>
      <c r="AC19" s="114"/>
      <c r="AD19" s="114"/>
      <c r="AE19" s="114"/>
      <c r="AF19" s="114"/>
      <c r="AG19" s="114"/>
      <c r="AH19" s="114"/>
      <c r="AI19" s="114"/>
      <c r="AJ19" s="114"/>
      <c r="AK19" s="114"/>
      <c r="AL19" s="114"/>
      <c r="AM19" s="114"/>
      <c r="AN19" s="114"/>
      <c r="AO19" s="114"/>
      <c r="AP19" s="114"/>
      <c r="AQ19" s="114"/>
      <c r="AR19" s="114"/>
      <c r="AS19" s="114"/>
      <c r="AT19" s="114"/>
      <c r="AU19" s="114"/>
      <c r="AV19" s="114"/>
      <c r="AW19" s="114"/>
      <c r="AX19" s="114"/>
      <c r="AY19" s="114"/>
      <c r="AZ19" s="114"/>
      <c r="BA19" s="114"/>
      <c r="BB19" s="114"/>
      <c r="BC19" s="114"/>
      <c r="BD19" s="114"/>
      <c r="BE19" s="114"/>
      <c r="BF19" s="114"/>
      <c r="BG19" s="114"/>
      <c r="BH19" s="114"/>
      <c r="BI19" s="114"/>
      <c r="BJ19" s="114"/>
      <c r="BK19" s="114"/>
      <c r="BL19" s="114"/>
      <c r="BM19" s="114"/>
      <c r="BN19" s="114"/>
      <c r="BO19" s="114"/>
      <c r="BP19" s="114"/>
      <c r="BQ19" s="114"/>
      <c r="BR19" s="114"/>
      <c r="BS19" s="114"/>
      <c r="BT19" s="114"/>
      <c r="BU19" s="114"/>
      <c r="BV19" s="114"/>
      <c r="BW19" s="114"/>
      <c r="BX19" s="114"/>
      <c r="BY19" s="114"/>
      <c r="BZ19" s="114"/>
      <c r="CA19" s="114"/>
      <c r="CB19" s="114"/>
      <c r="CC19" s="114"/>
      <c r="CD19" s="114"/>
      <c r="CE19" s="114"/>
      <c r="CF19" s="114"/>
      <c r="CG19" s="114"/>
      <c r="CH19" s="114"/>
      <c r="CI19" s="114"/>
      <c r="CJ19" s="114"/>
      <c r="CK19" s="114"/>
      <c r="CL19" s="114"/>
      <c r="CM19" s="114"/>
      <c r="CN19" s="114"/>
      <c r="CO19" s="114"/>
      <c r="CP19" s="114"/>
      <c r="CQ19" s="114"/>
      <c r="CR19" s="114"/>
      <c r="CS19" s="114"/>
      <c r="CT19" s="114"/>
      <c r="CU19" s="114"/>
      <c r="CV19" s="114"/>
      <c r="CW19" s="114"/>
      <c r="CX19" s="114"/>
      <c r="CY19" s="114"/>
      <c r="CZ19" s="114"/>
      <c r="DA19" s="114"/>
      <c r="DB19" s="114"/>
      <c r="DC19" s="114"/>
      <c r="DD19" s="114"/>
      <c r="DE19" s="114"/>
      <c r="DF19" s="114"/>
      <c r="DG19" s="114"/>
      <c r="DH19" s="114"/>
      <c r="DI19" s="114"/>
      <c r="DJ19" s="114"/>
      <c r="DK19" s="114"/>
      <c r="DL19" s="114"/>
      <c r="DM19" s="114"/>
      <c r="DN19" s="114"/>
      <c r="DO19" s="114"/>
      <c r="DP19" s="114"/>
      <c r="DQ19" s="114"/>
      <c r="DR19" s="114"/>
      <c r="DS19" s="114"/>
      <c r="DT19" s="114"/>
      <c r="DU19" s="114"/>
      <c r="DV19" s="114"/>
      <c r="DW19" s="114"/>
      <c r="DX19" s="114"/>
      <c r="DY19" s="114"/>
      <c r="DZ19" s="114"/>
      <c r="EA19" s="114"/>
      <c r="EB19" s="114"/>
      <c r="EC19" s="114"/>
      <c r="ED19" s="114"/>
      <c r="EE19" s="114"/>
      <c r="EF19" s="114"/>
      <c r="EG19" s="114"/>
      <c r="EH19" s="114"/>
      <c r="EI19" s="114"/>
      <c r="EJ19" s="114"/>
      <c r="EK19" s="114"/>
      <c r="EL19" s="114"/>
      <c r="EM19" s="114"/>
      <c r="EN19" s="114"/>
      <c r="EO19" s="114"/>
      <c r="EP19" s="114"/>
      <c r="EQ19" s="114"/>
      <c r="ER19" s="114"/>
      <c r="ES19" s="114"/>
      <c r="ET19" s="114"/>
      <c r="EU19" s="114"/>
      <c r="EV19" s="114"/>
      <c r="EW19" s="114"/>
      <c r="EX19" s="114"/>
      <c r="EY19" s="114"/>
      <c r="EZ19" s="114"/>
      <c r="FA19" s="114"/>
      <c r="FB19" s="114"/>
      <c r="FC19" s="114"/>
      <c r="FD19" s="114"/>
      <c r="FE19" s="114"/>
      <c r="FF19" s="114"/>
      <c r="FG19" s="114"/>
      <c r="FH19" s="114"/>
      <c r="FI19" s="114"/>
      <c r="FJ19" s="114"/>
      <c r="FK19" s="114"/>
      <c r="FL19" s="114"/>
      <c r="FM19" s="114"/>
      <c r="FN19" s="114"/>
      <c r="FO19" s="114"/>
      <c r="FP19" s="114"/>
      <c r="FQ19" s="114"/>
      <c r="FR19" s="114"/>
      <c r="FS19" s="114"/>
      <c r="FT19" s="114"/>
      <c r="FU19" s="114"/>
      <c r="FV19" s="114"/>
      <c r="FW19" s="114"/>
      <c r="FX19" s="114"/>
      <c r="FY19" s="114"/>
      <c r="FZ19" s="114"/>
      <c r="GA19" s="114"/>
      <c r="GB19" s="114"/>
      <c r="GC19" s="114"/>
      <c r="GD19" s="114"/>
      <c r="GE19" s="114"/>
      <c r="GF19" s="114"/>
      <c r="GG19" s="114"/>
      <c r="GH19" s="114"/>
      <c r="GI19" s="114"/>
      <c r="GJ19" s="114"/>
      <c r="GK19" s="114"/>
      <c r="GL19" s="114"/>
      <c r="GM19" s="114"/>
      <c r="GN19" s="114"/>
      <c r="GO19" s="114"/>
      <c r="GP19" s="114"/>
      <c r="GQ19" s="114"/>
      <c r="GR19" s="114"/>
      <c r="GS19" s="114"/>
      <c r="GT19" s="114"/>
      <c r="GU19" s="114"/>
      <c r="GV19" s="114"/>
      <c r="GW19" s="114"/>
      <c r="GX19" s="114"/>
      <c r="GY19" s="114"/>
      <c r="GZ19" s="114"/>
      <c r="HA19" s="114"/>
      <c r="HB19" s="114"/>
      <c r="HC19" s="114"/>
      <c r="HD19" s="114"/>
      <c r="HE19" s="114"/>
      <c r="HF19" s="114"/>
      <c r="HG19" s="114"/>
      <c r="HH19" s="114"/>
      <c r="HI19" s="114"/>
      <c r="HJ19" s="114"/>
      <c r="HK19" s="114"/>
      <c r="HL19" s="114"/>
      <c r="HM19" s="114"/>
      <c r="HN19" s="114"/>
      <c r="HO19" s="114"/>
      <c r="HP19" s="114"/>
      <c r="HQ19" s="114"/>
      <c r="HR19" s="114"/>
      <c r="HS19" s="114"/>
      <c r="HT19" s="114"/>
      <c r="HU19" s="114"/>
      <c r="HV19" s="114"/>
      <c r="HW19" s="114"/>
      <c r="HX19" s="114"/>
      <c r="HY19" s="114"/>
      <c r="HZ19" s="114"/>
      <c r="IA19" s="114"/>
      <c r="IB19" s="114"/>
      <c r="IC19" s="114"/>
      <c r="ID19" s="114"/>
      <c r="IE19" s="114"/>
      <c r="IF19" s="114"/>
      <c r="IG19" s="114"/>
      <c r="IH19" s="114"/>
      <c r="II19" s="114"/>
      <c r="IJ19" s="114"/>
      <c r="IK19" s="114"/>
      <c r="IL19" s="114"/>
      <c r="IM19" s="114"/>
      <c r="IN19" s="114"/>
      <c r="IO19" s="114"/>
      <c r="IP19" s="114"/>
      <c r="IQ19" s="114"/>
      <c r="IR19" s="114"/>
      <c r="IS19" s="114"/>
      <c r="IT19" s="114"/>
      <c r="IU19" s="114"/>
      <c r="IV19" s="114"/>
      <c r="IW19" s="114"/>
      <c r="IX19" s="114"/>
      <c r="IY19" s="114"/>
      <c r="IZ19" s="114"/>
      <c r="JA19" s="114"/>
      <c r="JB19" s="114"/>
      <c r="JC19" s="114"/>
      <c r="JD19" s="114"/>
      <c r="JE19" s="114"/>
      <c r="JF19" s="114"/>
      <c r="JG19" s="114"/>
      <c r="JH19" s="114"/>
      <c r="JI19" s="114"/>
      <c r="JJ19" s="114"/>
      <c r="JK19" s="114"/>
      <c r="JL19" s="114"/>
      <c r="JM19" s="114"/>
      <c r="JN19" s="114"/>
      <c r="JO19" s="114"/>
      <c r="JP19" s="114"/>
      <c r="JQ19" s="114"/>
      <c r="JR19" s="114"/>
      <c r="JS19" s="114"/>
      <c r="JT19" s="114"/>
      <c r="JU19" s="114"/>
      <c r="JV19" s="114"/>
      <c r="JW19" s="114"/>
      <c r="JX19" s="114"/>
      <c r="JY19" s="114"/>
      <c r="JZ19" s="114"/>
      <c r="KA19" s="114"/>
      <c r="KB19" s="114"/>
      <c r="KC19" s="114"/>
      <c r="KD19" s="114"/>
      <c r="KE19" s="114"/>
      <c r="KF19" s="114"/>
      <c r="KG19" s="114"/>
      <c r="KH19" s="114"/>
      <c r="KI19" s="114"/>
      <c r="KJ19" s="114"/>
      <c r="KK19" s="114"/>
      <c r="KL19" s="114"/>
      <c r="KM19" s="114"/>
      <c r="KN19" s="114"/>
      <c r="KO19" s="114"/>
      <c r="KP19" s="114"/>
      <c r="KQ19" s="114"/>
      <c r="KR19" s="114"/>
      <c r="KS19" s="114"/>
      <c r="KT19" s="114"/>
      <c r="KU19" s="114"/>
      <c r="KV19" s="114"/>
      <c r="KW19" s="114"/>
      <c r="KX19" s="114"/>
      <c r="KY19" s="114"/>
      <c r="KZ19" s="114"/>
      <c r="LA19" s="114"/>
      <c r="LB19" s="114"/>
      <c r="LC19" s="114"/>
      <c r="LD19" s="114"/>
      <c r="LE19" s="114"/>
      <c r="LF19" s="114"/>
      <c r="LG19" s="114"/>
      <c r="LH19" s="114"/>
      <c r="LI19" s="114"/>
      <c r="LJ19" s="114"/>
      <c r="LK19" s="114"/>
      <c r="LL19" s="114"/>
      <c r="LM19" s="114"/>
      <c r="LN19" s="114"/>
      <c r="LO19" s="114"/>
      <c r="LP19" s="114"/>
      <c r="LQ19" s="114"/>
      <c r="LR19" s="114"/>
      <c r="LS19" s="114"/>
      <c r="LT19" s="114"/>
      <c r="LU19" s="114"/>
      <c r="LV19" s="114"/>
      <c r="LW19" s="114"/>
      <c r="LX19" s="114"/>
      <c r="LY19" s="114"/>
      <c r="LZ19" s="114"/>
      <c r="MA19" s="114"/>
      <c r="MB19" s="114"/>
      <c r="MC19" s="114"/>
      <c r="MD19" s="114"/>
      <c r="ME19" s="114"/>
      <c r="MF19" s="114"/>
      <c r="MG19" s="114"/>
      <c r="MH19" s="114"/>
      <c r="MI19" s="114"/>
      <c r="MJ19" s="114"/>
      <c r="MK19" s="114"/>
      <c r="ML19" s="114"/>
      <c r="MM19" s="114"/>
      <c r="MN19" s="114"/>
      <c r="MO19" s="114"/>
      <c r="MP19" s="114"/>
      <c r="MQ19" s="114"/>
      <c r="MR19" s="114"/>
      <c r="MS19" s="114"/>
      <c r="MT19" s="114"/>
      <c r="MU19" s="114"/>
      <c r="MV19" s="114"/>
      <c r="MW19" s="114"/>
      <c r="MX19" s="114"/>
      <c r="MY19" s="114"/>
      <c r="MZ19" s="114"/>
      <c r="NA19" s="114"/>
      <c r="NB19" s="114"/>
      <c r="NC19" s="114"/>
      <c r="ND19" s="114"/>
      <c r="NE19" s="114"/>
      <c r="NF19" s="114"/>
      <c r="NG19" s="114"/>
      <c r="NH19" s="114"/>
      <c r="NI19" s="114"/>
      <c r="NJ19" s="114"/>
      <c r="NK19" s="114"/>
      <c r="NL19" s="114"/>
      <c r="NM19" s="114"/>
      <c r="NN19" s="114"/>
      <c r="NO19" s="114"/>
      <c r="NP19" s="114"/>
      <c r="NQ19" s="114"/>
      <c r="NR19" s="114"/>
      <c r="NS19" s="114"/>
      <c r="NT19" s="114"/>
      <c r="NU19" s="114"/>
      <c r="NV19" s="114"/>
      <c r="NW19" s="114"/>
      <c r="NX19" s="114"/>
      <c r="NY19" s="114"/>
      <c r="NZ19" s="114"/>
      <c r="OA19" s="114"/>
      <c r="OB19" s="114"/>
      <c r="OC19" s="114"/>
      <c r="OD19" s="114"/>
      <c r="OE19" s="114"/>
      <c r="OF19" s="114"/>
      <c r="OG19" s="114"/>
      <c r="OH19" s="114"/>
      <c r="OI19" s="114"/>
      <c r="OJ19" s="114"/>
      <c r="OK19" s="114"/>
      <c r="OL19" s="114"/>
      <c r="OM19" s="114"/>
      <c r="ON19" s="114"/>
      <c r="OO19" s="114"/>
      <c r="OP19" s="114"/>
      <c r="OQ19" s="114"/>
      <c r="OR19" s="114"/>
      <c r="OS19" s="114"/>
      <c r="OT19" s="114"/>
      <c r="OU19" s="114"/>
      <c r="OV19" s="114"/>
      <c r="OW19" s="114"/>
      <c r="OX19" s="114"/>
      <c r="OY19" s="114"/>
      <c r="OZ19" s="114"/>
      <c r="PA19" s="114"/>
      <c r="PB19" s="114"/>
      <c r="PC19" s="114"/>
      <c r="PD19" s="114"/>
      <c r="PE19" s="114"/>
      <c r="PF19" s="114"/>
      <c r="PG19" s="114"/>
      <c r="PH19" s="114"/>
      <c r="PI19" s="114"/>
      <c r="PJ19" s="114"/>
      <c r="PK19" s="114"/>
      <c r="PL19" s="114"/>
      <c r="PM19" s="114"/>
      <c r="PN19" s="114"/>
      <c r="PO19" s="114"/>
      <c r="PP19" s="114"/>
      <c r="PQ19" s="114"/>
      <c r="PR19" s="114"/>
      <c r="PS19" s="114"/>
      <c r="PT19" s="114"/>
      <c r="PU19" s="114"/>
      <c r="PV19" s="114"/>
      <c r="PW19" s="114"/>
      <c r="PX19" s="114"/>
      <c r="PY19" s="114"/>
      <c r="PZ19" s="114"/>
      <c r="QA19" s="114"/>
      <c r="QB19" s="114"/>
      <c r="QC19" s="114"/>
      <c r="QD19" s="114"/>
      <c r="QE19" s="114"/>
      <c r="QF19" s="114"/>
      <c r="QG19" s="114"/>
      <c r="QH19" s="114"/>
      <c r="QI19" s="114"/>
      <c r="QJ19" s="114"/>
      <c r="QK19" s="114"/>
      <c r="QL19" s="114"/>
      <c r="QM19" s="114"/>
      <c r="QN19" s="114"/>
      <c r="QO19" s="114"/>
      <c r="QP19" s="114"/>
      <c r="QQ19" s="114"/>
      <c r="QR19" s="114"/>
      <c r="QS19" s="114"/>
      <c r="QT19" s="114"/>
      <c r="QU19" s="114"/>
      <c r="QV19" s="114"/>
      <c r="QW19" s="114"/>
      <c r="QX19" s="114"/>
      <c r="QY19" s="114"/>
      <c r="QZ19" s="114"/>
      <c r="RA19" s="114"/>
      <c r="RB19" s="114"/>
      <c r="RC19" s="114"/>
      <c r="RD19" s="114"/>
      <c r="RE19" s="114"/>
      <c r="RF19" s="114"/>
      <c r="RG19" s="114"/>
      <c r="RH19" s="114"/>
      <c r="RI19" s="114"/>
      <c r="RJ19" s="114"/>
      <c r="RK19" s="114"/>
      <c r="RL19" s="114"/>
      <c r="RM19" s="114"/>
      <c r="RN19" s="114"/>
      <c r="RO19" s="114"/>
      <c r="RP19" s="114"/>
      <c r="RQ19" s="114"/>
      <c r="RR19" s="114"/>
      <c r="RS19" s="114"/>
      <c r="RT19" s="114"/>
      <c r="RU19" s="114"/>
      <c r="RV19" s="114"/>
      <c r="RW19" s="114"/>
      <c r="RX19" s="114"/>
      <c r="RY19" s="114"/>
      <c r="RZ19" s="114"/>
      <c r="SA19" s="114"/>
      <c r="SB19" s="114"/>
      <c r="SC19" s="114"/>
      <c r="SD19" s="114"/>
      <c r="SE19" s="114"/>
      <c r="SF19" s="114"/>
      <c r="SG19" s="114"/>
      <c r="SH19" s="114"/>
      <c r="SI19" s="114"/>
      <c r="SJ19" s="114"/>
      <c r="SK19" s="114"/>
      <c r="SL19" s="114"/>
      <c r="SM19" s="114"/>
      <c r="SN19" s="114"/>
      <c r="SO19" s="114"/>
      <c r="SP19" s="114"/>
      <c r="SQ19" s="114"/>
      <c r="SR19" s="114"/>
      <c r="SS19" s="114"/>
      <c r="ST19" s="114"/>
      <c r="SU19" s="114"/>
      <c r="SV19" s="114"/>
      <c r="SW19" s="114"/>
      <c r="SX19" s="114"/>
      <c r="SY19" s="114"/>
      <c r="SZ19" s="114"/>
      <c r="TA19" s="114"/>
      <c r="TB19" s="114"/>
      <c r="TC19" s="114"/>
      <c r="TD19" s="114"/>
      <c r="TE19" s="114"/>
      <c r="TF19" s="114"/>
      <c r="TG19" s="114"/>
      <c r="TH19" s="114"/>
      <c r="TI19" s="114"/>
      <c r="TJ19" s="114"/>
      <c r="TK19" s="114"/>
      <c r="TL19" s="114"/>
      <c r="TM19" s="114"/>
      <c r="TN19" s="114"/>
      <c r="TO19" s="114"/>
      <c r="TP19" s="114"/>
      <c r="TQ19" s="114"/>
      <c r="TR19" s="114"/>
      <c r="TS19" s="114"/>
      <c r="TT19" s="114"/>
      <c r="TU19" s="114"/>
      <c r="TV19" s="114"/>
      <c r="TW19" s="114"/>
      <c r="TX19" s="114"/>
      <c r="TY19" s="114"/>
      <c r="TZ19" s="114"/>
      <c r="UA19" s="114"/>
      <c r="UB19" s="114"/>
      <c r="UC19" s="114"/>
      <c r="UD19" s="114"/>
      <c r="UE19" s="114"/>
      <c r="UF19" s="114"/>
      <c r="UG19" s="114"/>
      <c r="UH19" s="114"/>
      <c r="UI19" s="114"/>
      <c r="UJ19" s="114"/>
      <c r="UK19" s="114"/>
      <c r="UL19" s="114"/>
      <c r="UM19" s="114"/>
      <c r="UN19" s="114"/>
      <c r="UO19" s="114"/>
      <c r="UP19" s="114"/>
      <c r="UQ19" s="114"/>
      <c r="UR19" s="114"/>
      <c r="US19" s="114"/>
      <c r="UT19" s="114"/>
      <c r="UU19" s="114"/>
      <c r="UV19" s="114"/>
      <c r="UW19" s="114"/>
      <c r="UX19" s="114"/>
      <c r="UY19" s="114"/>
      <c r="UZ19" s="114"/>
      <c r="VA19" s="114"/>
      <c r="VB19" s="114"/>
      <c r="VC19" s="114"/>
      <c r="VD19" s="114"/>
      <c r="VE19" s="114"/>
      <c r="VF19" s="114"/>
      <c r="VG19" s="114"/>
      <c r="VH19" s="114"/>
      <c r="VI19" s="114"/>
      <c r="VJ19" s="114"/>
      <c r="VK19" s="114"/>
      <c r="VL19" s="114"/>
      <c r="VM19" s="114"/>
      <c r="VN19" s="114"/>
      <c r="VO19" s="114"/>
      <c r="VP19" s="114"/>
      <c r="VQ19" s="114"/>
      <c r="VR19" s="114"/>
      <c r="VS19" s="114"/>
      <c r="VT19" s="114"/>
      <c r="VU19" s="114"/>
      <c r="VV19" s="114"/>
      <c r="VW19" s="114"/>
      <c r="VX19" s="114"/>
      <c r="VY19" s="114"/>
      <c r="VZ19" s="114"/>
      <c r="WA19" s="114"/>
      <c r="WB19" s="114"/>
      <c r="WC19" s="114"/>
      <c r="WD19" s="114"/>
      <c r="WE19" s="114"/>
      <c r="WF19" s="114"/>
      <c r="WG19" s="114"/>
      <c r="WH19" s="114"/>
      <c r="WI19" s="114"/>
      <c r="WJ19" s="114"/>
      <c r="WK19" s="114"/>
      <c r="WL19" s="114"/>
      <c r="WM19" s="114"/>
      <c r="WN19" s="114"/>
      <c r="WO19" s="114"/>
      <c r="WP19" s="114"/>
      <c r="WQ19" s="114"/>
      <c r="WR19" s="114"/>
      <c r="WS19" s="114"/>
      <c r="WT19" s="114"/>
      <c r="WU19" s="114"/>
      <c r="WV19" s="114"/>
      <c r="WW19" s="114"/>
      <c r="WX19" s="114"/>
      <c r="WY19" s="114"/>
      <c r="WZ19" s="114"/>
      <c r="XA19" s="114"/>
      <c r="XB19" s="114"/>
      <c r="XC19" s="114"/>
      <c r="XD19" s="114"/>
      <c r="XE19" s="114"/>
      <c r="XF19" s="114"/>
      <c r="XG19" s="114"/>
      <c r="XH19" s="114"/>
      <c r="XI19" s="114"/>
      <c r="XJ19" s="114"/>
      <c r="XK19" s="114"/>
      <c r="XL19" s="114"/>
      <c r="XM19" s="114"/>
      <c r="XN19" s="114"/>
      <c r="XO19" s="114"/>
      <c r="XP19" s="114"/>
      <c r="XQ19" s="114"/>
      <c r="XR19" s="114"/>
      <c r="XS19" s="114"/>
      <c r="XT19" s="114"/>
      <c r="XU19" s="114"/>
      <c r="XV19" s="114"/>
      <c r="XW19" s="114"/>
      <c r="XX19" s="114"/>
      <c r="XY19" s="114"/>
      <c r="XZ19" s="114"/>
      <c r="YA19" s="114"/>
      <c r="YB19" s="114"/>
      <c r="YC19" s="114"/>
      <c r="YD19" s="114"/>
      <c r="YE19" s="114"/>
      <c r="YF19" s="114"/>
      <c r="YG19" s="114"/>
      <c r="YH19" s="114"/>
      <c r="YI19" s="114"/>
      <c r="YJ19" s="114"/>
      <c r="YK19" s="114"/>
      <c r="YL19" s="114"/>
      <c r="YM19" s="114"/>
      <c r="YN19" s="114"/>
      <c r="YO19" s="114"/>
      <c r="YP19" s="114"/>
      <c r="YQ19" s="114"/>
      <c r="YR19" s="114"/>
      <c r="YS19" s="114"/>
      <c r="YT19" s="114"/>
      <c r="YU19" s="114"/>
      <c r="YV19" s="114"/>
      <c r="YW19" s="114"/>
      <c r="YX19" s="114"/>
      <c r="YY19" s="114"/>
      <c r="YZ19" s="114"/>
      <c r="ZA19" s="114"/>
      <c r="ZB19" s="114"/>
      <c r="ZC19" s="114"/>
      <c r="ZD19" s="114"/>
      <c r="ZE19" s="114"/>
      <c r="ZF19" s="114"/>
      <c r="ZG19" s="114"/>
      <c r="ZH19" s="114"/>
      <c r="ZI19" s="114"/>
      <c r="ZJ19" s="114"/>
      <c r="ZK19" s="114"/>
      <c r="ZL19" s="114"/>
      <c r="ZM19" s="114"/>
      <c r="ZN19" s="114"/>
      <c r="ZO19" s="114"/>
      <c r="ZP19" s="114"/>
      <c r="ZQ19" s="114"/>
      <c r="ZR19" s="114"/>
      <c r="ZS19" s="114"/>
      <c r="ZT19" s="114"/>
      <c r="ZU19" s="114"/>
      <c r="ZV19" s="114"/>
      <c r="ZW19" s="114"/>
      <c r="ZX19" s="114"/>
      <c r="ZY19" s="114"/>
      <c r="ZZ19" s="114"/>
      <c r="AAA19" s="114"/>
      <c r="AAB19" s="114"/>
      <c r="AAC19" s="114"/>
      <c r="AAD19" s="114"/>
      <c r="AAE19" s="114"/>
      <c r="AAF19" s="114"/>
      <c r="AAG19" s="114"/>
      <c r="AAH19" s="114"/>
      <c r="AAI19" s="114"/>
      <c r="AAJ19" s="114"/>
      <c r="AAK19" s="114"/>
      <c r="AAL19" s="114"/>
      <c r="AAM19" s="114"/>
      <c r="AAN19" s="114"/>
      <c r="AAO19" s="114"/>
      <c r="AAP19" s="114"/>
      <c r="AAQ19" s="114"/>
      <c r="AAR19" s="114"/>
      <c r="AAS19" s="114"/>
      <c r="AAT19" s="114"/>
      <c r="AAU19" s="114"/>
      <c r="AAV19" s="114"/>
      <c r="AAW19" s="114"/>
      <c r="AAX19" s="114"/>
      <c r="AAY19" s="114"/>
      <c r="AAZ19" s="114"/>
      <c r="ABA19" s="114"/>
      <c r="ABB19" s="114"/>
      <c r="ABC19" s="114"/>
      <c r="ABD19" s="114"/>
      <c r="ABE19" s="114"/>
      <c r="ABF19" s="114"/>
      <c r="ABG19" s="114"/>
      <c r="ABH19" s="114"/>
      <c r="ABI19" s="114"/>
      <c r="ABJ19" s="114"/>
      <c r="ABK19" s="114"/>
      <c r="ABL19" s="114"/>
      <c r="ABM19" s="114"/>
      <c r="ABN19" s="114"/>
      <c r="ABO19" s="114"/>
      <c r="ABP19" s="114"/>
      <c r="ABQ19" s="114"/>
      <c r="ABR19" s="114"/>
      <c r="ABS19" s="114"/>
      <c r="ABT19" s="114"/>
      <c r="ABU19" s="114"/>
      <c r="ABV19" s="114"/>
      <c r="ABW19" s="114"/>
      <c r="ABX19" s="114"/>
      <c r="ABY19" s="114"/>
      <c r="ABZ19" s="114"/>
      <c r="ACA19" s="114"/>
      <c r="ACB19" s="114"/>
      <c r="ACC19" s="114"/>
      <c r="ACD19" s="114"/>
      <c r="ACE19" s="114"/>
      <c r="ACF19" s="114"/>
      <c r="ACG19" s="114"/>
      <c r="ACH19" s="114"/>
      <c r="ACI19" s="114"/>
      <c r="ACJ19" s="114"/>
      <c r="ACK19" s="114"/>
      <c r="ACL19" s="114"/>
      <c r="ACM19" s="114"/>
      <c r="ACN19" s="114"/>
      <c r="ACO19" s="114"/>
      <c r="ACP19" s="114"/>
      <c r="ACQ19" s="114"/>
      <c r="ACR19" s="114"/>
      <c r="ACS19" s="114"/>
      <c r="ACT19" s="114"/>
      <c r="ACU19" s="114"/>
      <c r="ACV19" s="114"/>
      <c r="ACW19" s="114"/>
      <c r="ACX19" s="114"/>
      <c r="ACY19" s="114"/>
      <c r="ACZ19" s="114"/>
      <c r="ADA19" s="114"/>
      <c r="ADB19" s="114"/>
      <c r="ADC19" s="114"/>
      <c r="ADD19" s="114"/>
      <c r="ADE19" s="114"/>
      <c r="ADF19" s="114"/>
      <c r="ADG19" s="114"/>
      <c r="ADH19" s="114"/>
      <c r="ADI19" s="114"/>
      <c r="ADJ19" s="114"/>
      <c r="ADK19" s="114"/>
      <c r="ADL19" s="114"/>
      <c r="ADM19" s="114"/>
      <c r="ADN19" s="114"/>
      <c r="ADO19" s="114"/>
      <c r="ADP19" s="114"/>
      <c r="ADQ19" s="114"/>
      <c r="ADR19" s="114"/>
      <c r="ADS19" s="114"/>
      <c r="ADT19" s="114"/>
      <c r="ADU19" s="114"/>
      <c r="ADV19" s="114"/>
      <c r="ADW19" s="114"/>
      <c r="ADX19" s="114"/>
      <c r="ADY19" s="114"/>
      <c r="ADZ19" s="114"/>
      <c r="AEA19" s="114"/>
      <c r="AEB19" s="114"/>
      <c r="AEC19" s="114"/>
      <c r="AED19" s="114"/>
      <c r="AEE19" s="114"/>
      <c r="AEF19" s="114"/>
      <c r="AEG19" s="114"/>
      <c r="AEH19" s="114"/>
      <c r="AEI19" s="114"/>
      <c r="AEJ19" s="114"/>
      <c r="AEK19" s="114"/>
      <c r="AEL19" s="114"/>
      <c r="AEM19" s="114"/>
      <c r="AEN19" s="114"/>
      <c r="AEO19" s="114"/>
      <c r="AEP19" s="114"/>
      <c r="AEQ19" s="114"/>
      <c r="AER19" s="114"/>
      <c r="AES19" s="114"/>
      <c r="AET19" s="114"/>
      <c r="AEU19" s="114"/>
      <c r="AEV19" s="114"/>
      <c r="AEW19" s="114"/>
      <c r="AEX19" s="114"/>
      <c r="AEY19" s="114"/>
      <c r="AEZ19" s="114"/>
      <c r="AFA19" s="114"/>
      <c r="AFB19" s="114"/>
      <c r="AFC19" s="114"/>
      <c r="AFD19" s="114"/>
      <c r="AFE19" s="114"/>
      <c r="AFF19" s="114"/>
      <c r="AFG19" s="114"/>
      <c r="AFH19" s="114"/>
      <c r="AFI19" s="114"/>
      <c r="AFJ19" s="114"/>
      <c r="AFK19" s="114"/>
      <c r="AFL19" s="114"/>
      <c r="AFM19" s="114"/>
      <c r="AFN19" s="114"/>
      <c r="AFO19" s="114"/>
      <c r="AFP19" s="114"/>
      <c r="AFQ19" s="114"/>
      <c r="AFR19" s="114"/>
      <c r="AFS19" s="114"/>
      <c r="AFT19" s="114"/>
      <c r="AFU19" s="114"/>
      <c r="AFV19" s="114"/>
      <c r="AFW19" s="114"/>
      <c r="AFX19" s="114"/>
      <c r="AFY19" s="114"/>
      <c r="AFZ19" s="114"/>
      <c r="AGA19" s="114"/>
      <c r="AGB19" s="114"/>
      <c r="AGC19" s="114"/>
      <c r="AGD19" s="114"/>
      <c r="AGE19" s="114"/>
      <c r="AGF19" s="114"/>
      <c r="AGG19" s="114"/>
      <c r="AGH19" s="114"/>
      <c r="AGI19" s="114"/>
      <c r="AGJ19" s="114"/>
      <c r="AGK19" s="114"/>
      <c r="AGL19" s="114"/>
      <c r="AGM19" s="114"/>
      <c r="AGN19" s="114"/>
      <c r="AGO19" s="114"/>
      <c r="AGP19" s="114"/>
      <c r="AGQ19" s="114"/>
      <c r="AGR19" s="114"/>
      <c r="AGS19" s="114"/>
      <c r="AGT19" s="114"/>
      <c r="AGU19" s="114"/>
      <c r="AGV19" s="114"/>
      <c r="AGW19" s="114"/>
      <c r="AGX19" s="114"/>
      <c r="AGY19" s="114"/>
      <c r="AGZ19" s="114"/>
      <c r="AHA19" s="114"/>
      <c r="AHB19" s="114"/>
      <c r="AHC19" s="114"/>
      <c r="AHD19" s="114"/>
      <c r="AHE19" s="114"/>
      <c r="AHF19" s="114"/>
      <c r="AHG19" s="114"/>
      <c r="AHH19" s="114"/>
      <c r="AHI19" s="114"/>
      <c r="AHJ19" s="114"/>
      <c r="AHK19" s="114"/>
      <c r="AHL19" s="114"/>
      <c r="AHM19" s="114"/>
      <c r="AHN19" s="114"/>
      <c r="AHO19" s="114"/>
      <c r="AHP19" s="114"/>
      <c r="AHQ19" s="114"/>
      <c r="AHR19" s="114"/>
      <c r="AHS19" s="114"/>
      <c r="AHT19" s="114"/>
      <c r="AHU19" s="114"/>
      <c r="AHV19" s="114"/>
      <c r="AHW19" s="114"/>
      <c r="AHX19" s="114"/>
      <c r="AHY19" s="114"/>
      <c r="AHZ19" s="114"/>
      <c r="AIA19" s="114"/>
      <c r="AIB19" s="114"/>
      <c r="AIC19" s="114"/>
      <c r="AID19" s="114"/>
      <c r="AIE19" s="114"/>
      <c r="AIF19" s="114"/>
      <c r="AIG19" s="114"/>
      <c r="AIH19" s="114"/>
      <c r="AII19" s="114"/>
      <c r="AIJ19" s="114"/>
      <c r="AIK19" s="114"/>
      <c r="AIL19" s="114"/>
      <c r="AIM19" s="114"/>
      <c r="AIN19" s="114"/>
      <c r="AIO19" s="114"/>
      <c r="AIP19" s="114"/>
      <c r="AIQ19" s="114"/>
      <c r="AIR19" s="114"/>
      <c r="AIS19" s="114"/>
      <c r="AIT19" s="114"/>
      <c r="AIU19" s="114"/>
      <c r="AIV19" s="114"/>
      <c r="AIW19" s="114"/>
      <c r="AIX19" s="114"/>
      <c r="AIY19" s="114"/>
      <c r="AIZ19" s="114"/>
      <c r="AJA19" s="114"/>
      <c r="AJB19" s="114"/>
      <c r="AJC19" s="114"/>
      <c r="AJD19" s="114"/>
      <c r="AJE19" s="114"/>
      <c r="AJF19" s="114"/>
      <c r="AJG19" s="114"/>
      <c r="AJH19" s="114"/>
      <c r="AJI19" s="114"/>
      <c r="AJJ19" s="114"/>
      <c r="AJK19" s="114"/>
      <c r="AJL19" s="114"/>
      <c r="AJM19" s="114"/>
      <c r="AJN19" s="114"/>
      <c r="AJO19" s="114"/>
      <c r="AJP19" s="114"/>
      <c r="AJQ19" s="114"/>
      <c r="AJR19" s="114"/>
      <c r="AJS19" s="114"/>
      <c r="AJT19" s="114"/>
      <c r="AJU19" s="114"/>
      <c r="AJV19" s="114"/>
      <c r="AJW19" s="114"/>
      <c r="AJX19" s="114"/>
      <c r="AJY19" s="114"/>
      <c r="AJZ19" s="114"/>
      <c r="AKA19" s="114"/>
      <c r="AKB19" s="114"/>
      <c r="AKC19" s="114"/>
      <c r="AKD19" s="114"/>
      <c r="AKE19" s="114"/>
      <c r="AKF19" s="114"/>
      <c r="AKG19" s="114"/>
      <c r="AKH19" s="114"/>
      <c r="AKI19" s="114"/>
      <c r="AKJ19" s="114"/>
      <c r="AKK19" s="114"/>
      <c r="AKL19" s="114"/>
      <c r="AKM19" s="114"/>
      <c r="AKN19" s="114"/>
      <c r="AKO19" s="114"/>
      <c r="AKP19" s="114"/>
      <c r="AKQ19" s="114"/>
      <c r="AKR19" s="114"/>
      <c r="AKS19" s="114"/>
      <c r="AKT19" s="114"/>
      <c r="AKU19" s="114"/>
      <c r="AKV19" s="114"/>
      <c r="AKW19" s="114"/>
      <c r="AKX19" s="114"/>
      <c r="AKY19" s="114"/>
      <c r="AKZ19" s="114"/>
      <c r="ALA19" s="114"/>
      <c r="ALB19" s="114"/>
      <c r="ALC19" s="114"/>
      <c r="ALD19" s="114"/>
      <c r="ALE19" s="114"/>
      <c r="ALF19" s="114"/>
      <c r="ALG19" s="114"/>
      <c r="ALH19" s="114"/>
      <c r="ALI19" s="114"/>
      <c r="ALJ19" s="114"/>
      <c r="ALK19" s="114"/>
      <c r="ALL19" s="114"/>
      <c r="ALM19" s="114"/>
      <c r="ALN19" s="114"/>
      <c r="ALO19" s="114"/>
      <c r="ALP19" s="114"/>
      <c r="ALQ19" s="114"/>
      <c r="ALR19" s="114"/>
      <c r="ALS19" s="114"/>
      <c r="ALT19" s="114"/>
      <c r="ALU19" s="114"/>
      <c r="ALV19" s="114"/>
      <c r="ALW19" s="114"/>
      <c r="ALX19" s="114"/>
      <c r="ALY19" s="114"/>
      <c r="ALZ19" s="114"/>
      <c r="AMA19" s="114"/>
      <c r="AMB19" s="114"/>
      <c r="AMC19" s="114"/>
      <c r="AMD19" s="114"/>
      <c r="AME19" s="114"/>
      <c r="AMF19" s="114"/>
      <c r="AMG19" s="114"/>
      <c r="AMH19" s="114"/>
      <c r="AMI19" s="114"/>
      <c r="AMJ19" s="114"/>
      <c r="AMK19" s="114"/>
    </row>
    <row r="20" spans="1:1025" s="118" customFormat="1">
      <c r="A20" s="114" t="s">
        <v>129</v>
      </c>
      <c r="B20" s="114" t="s">
        <v>136</v>
      </c>
      <c r="C20" s="119">
        <v>3</v>
      </c>
      <c r="D20" s="119" t="s">
        <v>37</v>
      </c>
      <c r="E20" s="114" t="s">
        <v>203</v>
      </c>
      <c r="F20" s="114"/>
      <c r="G20" s="114"/>
      <c r="H20" s="109"/>
      <c r="I20" s="114"/>
      <c r="J20" s="114"/>
      <c r="K20" s="114"/>
      <c r="L20" s="114"/>
      <c r="M20" s="114"/>
      <c r="N20" s="114"/>
      <c r="O20" s="109">
        <v>8</v>
      </c>
      <c r="P20" s="114"/>
      <c r="Q20" s="114"/>
      <c r="R20" s="114"/>
      <c r="S20" s="114"/>
      <c r="T20" s="114"/>
      <c r="U20" s="114"/>
      <c r="V20" s="114"/>
      <c r="W20" s="114"/>
      <c r="X20" s="114"/>
      <c r="Y20" s="114"/>
      <c r="Z20" s="114"/>
      <c r="AA20" s="114"/>
      <c r="AB20" s="114"/>
      <c r="AC20" s="114"/>
      <c r="AD20" s="114"/>
      <c r="AE20" s="114"/>
      <c r="AF20" s="114"/>
      <c r="AG20" s="114"/>
      <c r="AH20" s="114"/>
      <c r="AI20" s="114"/>
      <c r="AJ20" s="114"/>
      <c r="AK20" s="114"/>
      <c r="AL20" s="114"/>
      <c r="AM20" s="114"/>
      <c r="AN20" s="114"/>
      <c r="AO20" s="114"/>
      <c r="AP20" s="114"/>
      <c r="AQ20" s="114"/>
      <c r="AR20" s="114"/>
      <c r="AS20" s="114"/>
      <c r="AT20" s="114"/>
      <c r="AU20" s="114"/>
      <c r="AV20" s="114"/>
      <c r="AW20" s="114"/>
      <c r="AX20" s="114"/>
      <c r="AY20" s="114"/>
      <c r="AZ20" s="114"/>
      <c r="BA20" s="114"/>
      <c r="BB20" s="114"/>
      <c r="BC20" s="114"/>
      <c r="BD20" s="114"/>
      <c r="BE20" s="114"/>
      <c r="BF20" s="114"/>
      <c r="BG20" s="114"/>
      <c r="BH20" s="114"/>
      <c r="BI20" s="114"/>
      <c r="BJ20" s="114"/>
      <c r="BK20" s="114"/>
      <c r="BL20" s="114"/>
      <c r="BM20" s="114"/>
      <c r="BN20" s="114"/>
      <c r="BO20" s="114"/>
      <c r="BP20" s="114"/>
      <c r="BQ20" s="114"/>
      <c r="BR20" s="114"/>
      <c r="BS20" s="114"/>
      <c r="BT20" s="114"/>
      <c r="BU20" s="114"/>
      <c r="BV20" s="114"/>
      <c r="BW20" s="114"/>
      <c r="BX20" s="114"/>
      <c r="BY20" s="114"/>
      <c r="BZ20" s="114"/>
      <c r="CA20" s="114"/>
      <c r="CB20" s="114"/>
      <c r="CC20" s="114"/>
      <c r="CD20" s="114"/>
      <c r="CE20" s="114"/>
      <c r="CF20" s="114"/>
      <c r="CG20" s="114"/>
      <c r="CH20" s="114"/>
      <c r="CI20" s="114"/>
      <c r="CJ20" s="114"/>
      <c r="CK20" s="114"/>
      <c r="CL20" s="114"/>
      <c r="CM20" s="114"/>
      <c r="CN20" s="114"/>
      <c r="CO20" s="114"/>
      <c r="CP20" s="114"/>
      <c r="CQ20" s="114"/>
      <c r="CR20" s="114"/>
      <c r="CS20" s="114"/>
      <c r="CT20" s="114"/>
      <c r="CU20" s="114"/>
      <c r="CV20" s="114"/>
      <c r="CW20" s="114"/>
      <c r="CX20" s="114"/>
      <c r="CY20" s="114"/>
      <c r="CZ20" s="114"/>
      <c r="DA20" s="114"/>
      <c r="DB20" s="114"/>
      <c r="DC20" s="114"/>
      <c r="DD20" s="114"/>
      <c r="DE20" s="114"/>
      <c r="DF20" s="114"/>
      <c r="DG20" s="114"/>
      <c r="DH20" s="114"/>
      <c r="DI20" s="114"/>
      <c r="DJ20" s="114"/>
      <c r="DK20" s="114"/>
      <c r="DL20" s="114"/>
      <c r="DM20" s="114"/>
      <c r="DN20" s="114"/>
      <c r="DO20" s="114"/>
      <c r="DP20" s="114"/>
      <c r="DQ20" s="114"/>
      <c r="DR20" s="114"/>
      <c r="DS20" s="114"/>
      <c r="DT20" s="114"/>
      <c r="DU20" s="114"/>
      <c r="DV20" s="114"/>
      <c r="DW20" s="114"/>
      <c r="DX20" s="114"/>
      <c r="DY20" s="114"/>
      <c r="DZ20" s="114"/>
      <c r="EA20" s="114"/>
      <c r="EB20" s="114"/>
      <c r="EC20" s="114"/>
      <c r="ED20" s="114"/>
      <c r="EE20" s="114"/>
      <c r="EF20" s="114"/>
      <c r="EG20" s="114"/>
      <c r="EH20" s="114"/>
      <c r="EI20" s="114"/>
      <c r="EJ20" s="114"/>
      <c r="EK20" s="114"/>
      <c r="EL20" s="114"/>
      <c r="EM20" s="114"/>
      <c r="EN20" s="114"/>
      <c r="EO20" s="114"/>
      <c r="EP20" s="114"/>
      <c r="EQ20" s="114"/>
      <c r="ER20" s="114"/>
      <c r="ES20" s="114"/>
      <c r="ET20" s="114"/>
      <c r="EU20" s="114"/>
      <c r="EV20" s="114"/>
      <c r="EW20" s="114"/>
      <c r="EX20" s="114"/>
      <c r="EY20" s="114"/>
      <c r="EZ20" s="114"/>
      <c r="FA20" s="114"/>
      <c r="FB20" s="114"/>
      <c r="FC20" s="114"/>
      <c r="FD20" s="114"/>
      <c r="FE20" s="114"/>
      <c r="FF20" s="114"/>
      <c r="FG20" s="114"/>
      <c r="FH20" s="114"/>
      <c r="FI20" s="114"/>
      <c r="FJ20" s="114"/>
      <c r="FK20" s="114"/>
      <c r="FL20" s="114"/>
      <c r="FM20" s="114"/>
      <c r="FN20" s="114"/>
      <c r="FO20" s="114"/>
      <c r="FP20" s="114"/>
      <c r="FQ20" s="114"/>
      <c r="FR20" s="114"/>
      <c r="FS20" s="114"/>
      <c r="FT20" s="114"/>
      <c r="FU20" s="114"/>
      <c r="FV20" s="114"/>
      <c r="FW20" s="114"/>
      <c r="FX20" s="114"/>
      <c r="FY20" s="114"/>
      <c r="FZ20" s="114"/>
      <c r="GA20" s="114"/>
      <c r="GB20" s="114"/>
      <c r="GC20" s="114"/>
      <c r="GD20" s="114"/>
      <c r="GE20" s="114"/>
      <c r="GF20" s="114"/>
      <c r="GG20" s="114"/>
      <c r="GH20" s="114"/>
      <c r="GI20" s="114"/>
      <c r="GJ20" s="114"/>
      <c r="GK20" s="114"/>
      <c r="GL20" s="114"/>
      <c r="GM20" s="114"/>
      <c r="GN20" s="114"/>
      <c r="GO20" s="114"/>
      <c r="GP20" s="114"/>
      <c r="GQ20" s="114"/>
      <c r="GR20" s="114"/>
      <c r="GS20" s="114"/>
      <c r="GT20" s="114"/>
      <c r="GU20" s="114"/>
      <c r="GV20" s="114"/>
      <c r="GW20" s="114"/>
      <c r="GX20" s="114"/>
      <c r="GY20" s="114"/>
      <c r="GZ20" s="114"/>
      <c r="HA20" s="114"/>
      <c r="HB20" s="114"/>
      <c r="HC20" s="114"/>
      <c r="HD20" s="114"/>
      <c r="HE20" s="114"/>
      <c r="HF20" s="114"/>
      <c r="HG20" s="114"/>
      <c r="HH20" s="114"/>
      <c r="HI20" s="114"/>
      <c r="HJ20" s="114"/>
      <c r="HK20" s="114"/>
      <c r="HL20" s="114"/>
      <c r="HM20" s="114"/>
      <c r="HN20" s="114"/>
      <c r="HO20" s="114"/>
      <c r="HP20" s="114"/>
      <c r="HQ20" s="114"/>
      <c r="HR20" s="114"/>
      <c r="HS20" s="114"/>
      <c r="HT20" s="114"/>
      <c r="HU20" s="114"/>
      <c r="HV20" s="114"/>
      <c r="HW20" s="114"/>
      <c r="HX20" s="114"/>
      <c r="HY20" s="114"/>
      <c r="HZ20" s="114"/>
      <c r="IA20" s="114"/>
      <c r="IB20" s="114"/>
      <c r="IC20" s="114"/>
      <c r="ID20" s="114"/>
      <c r="IE20" s="114"/>
      <c r="IF20" s="114"/>
      <c r="IG20" s="114"/>
      <c r="IH20" s="114"/>
      <c r="II20" s="114"/>
      <c r="IJ20" s="114"/>
      <c r="IK20" s="114"/>
      <c r="IL20" s="114"/>
      <c r="IM20" s="114"/>
      <c r="IN20" s="114"/>
      <c r="IO20" s="114"/>
      <c r="IP20" s="114"/>
      <c r="IQ20" s="114"/>
      <c r="IR20" s="114"/>
      <c r="IS20" s="114"/>
      <c r="IT20" s="114"/>
      <c r="IU20" s="114"/>
      <c r="IV20" s="114"/>
      <c r="IW20" s="114"/>
      <c r="IX20" s="114"/>
      <c r="IY20" s="114"/>
      <c r="IZ20" s="114"/>
      <c r="JA20" s="114"/>
      <c r="JB20" s="114"/>
      <c r="JC20" s="114"/>
      <c r="JD20" s="114"/>
      <c r="JE20" s="114"/>
      <c r="JF20" s="114"/>
      <c r="JG20" s="114"/>
      <c r="JH20" s="114"/>
      <c r="JI20" s="114"/>
      <c r="JJ20" s="114"/>
      <c r="JK20" s="114"/>
      <c r="JL20" s="114"/>
      <c r="JM20" s="114"/>
      <c r="JN20" s="114"/>
      <c r="JO20" s="114"/>
      <c r="JP20" s="114"/>
      <c r="JQ20" s="114"/>
      <c r="JR20" s="114"/>
      <c r="JS20" s="114"/>
      <c r="JT20" s="114"/>
      <c r="JU20" s="114"/>
      <c r="JV20" s="114"/>
      <c r="JW20" s="114"/>
      <c r="JX20" s="114"/>
      <c r="JY20" s="114"/>
      <c r="JZ20" s="114"/>
      <c r="KA20" s="114"/>
      <c r="KB20" s="114"/>
      <c r="KC20" s="114"/>
      <c r="KD20" s="114"/>
      <c r="KE20" s="114"/>
      <c r="KF20" s="114"/>
      <c r="KG20" s="114"/>
      <c r="KH20" s="114"/>
      <c r="KI20" s="114"/>
      <c r="KJ20" s="114"/>
      <c r="KK20" s="114"/>
      <c r="KL20" s="114"/>
      <c r="KM20" s="114"/>
      <c r="KN20" s="114"/>
      <c r="KO20" s="114"/>
      <c r="KP20" s="114"/>
      <c r="KQ20" s="114"/>
      <c r="KR20" s="114"/>
      <c r="KS20" s="114"/>
      <c r="KT20" s="114"/>
      <c r="KU20" s="114"/>
      <c r="KV20" s="114"/>
      <c r="KW20" s="114"/>
      <c r="KX20" s="114"/>
      <c r="KY20" s="114"/>
      <c r="KZ20" s="114"/>
      <c r="LA20" s="114"/>
      <c r="LB20" s="114"/>
      <c r="LC20" s="114"/>
      <c r="LD20" s="114"/>
      <c r="LE20" s="114"/>
      <c r="LF20" s="114"/>
      <c r="LG20" s="114"/>
      <c r="LH20" s="114"/>
      <c r="LI20" s="114"/>
      <c r="LJ20" s="114"/>
      <c r="LK20" s="114"/>
      <c r="LL20" s="114"/>
      <c r="LM20" s="114"/>
      <c r="LN20" s="114"/>
      <c r="LO20" s="114"/>
      <c r="LP20" s="114"/>
      <c r="LQ20" s="114"/>
      <c r="LR20" s="114"/>
      <c r="LS20" s="114"/>
      <c r="LT20" s="114"/>
      <c r="LU20" s="114"/>
      <c r="LV20" s="114"/>
      <c r="LW20" s="114"/>
      <c r="LX20" s="114"/>
      <c r="LY20" s="114"/>
      <c r="LZ20" s="114"/>
      <c r="MA20" s="114"/>
      <c r="MB20" s="114"/>
      <c r="MC20" s="114"/>
      <c r="MD20" s="114"/>
      <c r="ME20" s="114"/>
      <c r="MF20" s="114"/>
      <c r="MG20" s="114"/>
      <c r="MH20" s="114"/>
      <c r="MI20" s="114"/>
      <c r="MJ20" s="114"/>
      <c r="MK20" s="114"/>
      <c r="ML20" s="114"/>
      <c r="MM20" s="114"/>
      <c r="MN20" s="114"/>
      <c r="MO20" s="114"/>
      <c r="MP20" s="114"/>
      <c r="MQ20" s="114"/>
      <c r="MR20" s="114"/>
      <c r="MS20" s="114"/>
      <c r="MT20" s="114"/>
      <c r="MU20" s="114"/>
      <c r="MV20" s="114"/>
      <c r="MW20" s="114"/>
      <c r="MX20" s="114"/>
      <c r="MY20" s="114"/>
      <c r="MZ20" s="114"/>
      <c r="NA20" s="114"/>
      <c r="NB20" s="114"/>
      <c r="NC20" s="114"/>
      <c r="ND20" s="114"/>
      <c r="NE20" s="114"/>
      <c r="NF20" s="114"/>
      <c r="NG20" s="114"/>
      <c r="NH20" s="114"/>
      <c r="NI20" s="114"/>
      <c r="NJ20" s="114"/>
      <c r="NK20" s="114"/>
      <c r="NL20" s="114"/>
      <c r="NM20" s="114"/>
      <c r="NN20" s="114"/>
      <c r="NO20" s="114"/>
      <c r="NP20" s="114"/>
      <c r="NQ20" s="114"/>
      <c r="NR20" s="114"/>
      <c r="NS20" s="114"/>
      <c r="NT20" s="114"/>
      <c r="NU20" s="114"/>
      <c r="NV20" s="114"/>
      <c r="NW20" s="114"/>
      <c r="NX20" s="114"/>
      <c r="NY20" s="114"/>
      <c r="NZ20" s="114"/>
      <c r="OA20" s="114"/>
      <c r="OB20" s="114"/>
      <c r="OC20" s="114"/>
      <c r="OD20" s="114"/>
      <c r="OE20" s="114"/>
      <c r="OF20" s="114"/>
      <c r="OG20" s="114"/>
      <c r="OH20" s="114"/>
      <c r="OI20" s="114"/>
      <c r="OJ20" s="114"/>
      <c r="OK20" s="114"/>
      <c r="OL20" s="114"/>
      <c r="OM20" s="114"/>
      <c r="ON20" s="114"/>
      <c r="OO20" s="114"/>
      <c r="OP20" s="114"/>
      <c r="OQ20" s="114"/>
      <c r="OR20" s="114"/>
      <c r="OS20" s="114"/>
      <c r="OT20" s="114"/>
      <c r="OU20" s="114"/>
      <c r="OV20" s="114"/>
      <c r="OW20" s="114"/>
      <c r="OX20" s="114"/>
      <c r="OY20" s="114"/>
      <c r="OZ20" s="114"/>
      <c r="PA20" s="114"/>
      <c r="PB20" s="114"/>
      <c r="PC20" s="114"/>
      <c r="PD20" s="114"/>
      <c r="PE20" s="114"/>
      <c r="PF20" s="114"/>
      <c r="PG20" s="114"/>
      <c r="PH20" s="114"/>
      <c r="PI20" s="114"/>
      <c r="PJ20" s="114"/>
      <c r="PK20" s="114"/>
      <c r="PL20" s="114"/>
      <c r="PM20" s="114"/>
      <c r="PN20" s="114"/>
      <c r="PO20" s="114"/>
      <c r="PP20" s="114"/>
      <c r="PQ20" s="114"/>
      <c r="PR20" s="114"/>
      <c r="PS20" s="114"/>
      <c r="PT20" s="114"/>
      <c r="PU20" s="114"/>
      <c r="PV20" s="114"/>
      <c r="PW20" s="114"/>
      <c r="PX20" s="114"/>
      <c r="PY20" s="114"/>
      <c r="PZ20" s="114"/>
      <c r="QA20" s="114"/>
      <c r="QB20" s="114"/>
      <c r="QC20" s="114"/>
      <c r="QD20" s="114"/>
      <c r="QE20" s="114"/>
      <c r="QF20" s="114"/>
      <c r="QG20" s="114"/>
      <c r="QH20" s="114"/>
      <c r="QI20" s="114"/>
      <c r="QJ20" s="114"/>
      <c r="QK20" s="114"/>
      <c r="QL20" s="114"/>
      <c r="QM20" s="114"/>
      <c r="QN20" s="114"/>
      <c r="QO20" s="114"/>
      <c r="QP20" s="114"/>
      <c r="QQ20" s="114"/>
      <c r="QR20" s="114"/>
      <c r="QS20" s="114"/>
      <c r="QT20" s="114"/>
      <c r="QU20" s="114"/>
      <c r="QV20" s="114"/>
      <c r="QW20" s="114"/>
      <c r="QX20" s="114"/>
      <c r="QY20" s="114"/>
      <c r="QZ20" s="114"/>
      <c r="RA20" s="114"/>
      <c r="RB20" s="114"/>
      <c r="RC20" s="114"/>
      <c r="RD20" s="114"/>
      <c r="RE20" s="114"/>
      <c r="RF20" s="114"/>
      <c r="RG20" s="114"/>
      <c r="RH20" s="114"/>
      <c r="RI20" s="114"/>
      <c r="RJ20" s="114"/>
      <c r="RK20" s="114"/>
      <c r="RL20" s="114"/>
      <c r="RM20" s="114"/>
      <c r="RN20" s="114"/>
      <c r="RO20" s="114"/>
      <c r="RP20" s="114"/>
      <c r="RQ20" s="114"/>
      <c r="RR20" s="114"/>
      <c r="RS20" s="114"/>
      <c r="RT20" s="114"/>
      <c r="RU20" s="114"/>
      <c r="RV20" s="114"/>
      <c r="RW20" s="114"/>
      <c r="RX20" s="114"/>
      <c r="RY20" s="114"/>
      <c r="RZ20" s="114"/>
      <c r="SA20" s="114"/>
      <c r="SB20" s="114"/>
      <c r="SC20" s="114"/>
      <c r="SD20" s="114"/>
      <c r="SE20" s="114"/>
      <c r="SF20" s="114"/>
      <c r="SG20" s="114"/>
      <c r="SH20" s="114"/>
      <c r="SI20" s="114"/>
      <c r="SJ20" s="114"/>
      <c r="SK20" s="114"/>
      <c r="SL20" s="114"/>
      <c r="SM20" s="114"/>
      <c r="SN20" s="114"/>
      <c r="SO20" s="114"/>
      <c r="SP20" s="114"/>
      <c r="SQ20" s="114"/>
      <c r="SR20" s="114"/>
      <c r="SS20" s="114"/>
      <c r="ST20" s="114"/>
      <c r="SU20" s="114"/>
      <c r="SV20" s="114"/>
      <c r="SW20" s="114"/>
      <c r="SX20" s="114"/>
      <c r="SY20" s="114"/>
      <c r="SZ20" s="114"/>
      <c r="TA20" s="114"/>
      <c r="TB20" s="114"/>
      <c r="TC20" s="114"/>
      <c r="TD20" s="114"/>
      <c r="TE20" s="114"/>
      <c r="TF20" s="114"/>
      <c r="TG20" s="114"/>
      <c r="TH20" s="114"/>
      <c r="TI20" s="114"/>
      <c r="TJ20" s="114"/>
      <c r="TK20" s="114"/>
      <c r="TL20" s="114"/>
      <c r="TM20" s="114"/>
      <c r="TN20" s="114"/>
      <c r="TO20" s="114"/>
      <c r="TP20" s="114"/>
      <c r="TQ20" s="114"/>
      <c r="TR20" s="114"/>
      <c r="TS20" s="114"/>
      <c r="TT20" s="114"/>
      <c r="TU20" s="114"/>
      <c r="TV20" s="114"/>
      <c r="TW20" s="114"/>
      <c r="TX20" s="114"/>
      <c r="TY20" s="114"/>
      <c r="TZ20" s="114"/>
      <c r="UA20" s="114"/>
      <c r="UB20" s="114"/>
      <c r="UC20" s="114"/>
      <c r="UD20" s="114"/>
      <c r="UE20" s="114"/>
      <c r="UF20" s="114"/>
      <c r="UG20" s="114"/>
      <c r="UH20" s="114"/>
      <c r="UI20" s="114"/>
      <c r="UJ20" s="114"/>
      <c r="UK20" s="114"/>
      <c r="UL20" s="114"/>
      <c r="UM20" s="114"/>
      <c r="UN20" s="114"/>
      <c r="UO20" s="114"/>
      <c r="UP20" s="114"/>
      <c r="UQ20" s="114"/>
      <c r="UR20" s="114"/>
      <c r="US20" s="114"/>
      <c r="UT20" s="114"/>
      <c r="UU20" s="114"/>
      <c r="UV20" s="114"/>
      <c r="UW20" s="114"/>
      <c r="UX20" s="114"/>
      <c r="UY20" s="114"/>
      <c r="UZ20" s="114"/>
      <c r="VA20" s="114"/>
      <c r="VB20" s="114"/>
      <c r="VC20" s="114"/>
      <c r="VD20" s="114"/>
      <c r="VE20" s="114"/>
      <c r="VF20" s="114"/>
      <c r="VG20" s="114"/>
      <c r="VH20" s="114"/>
      <c r="VI20" s="114"/>
      <c r="VJ20" s="114"/>
      <c r="VK20" s="114"/>
      <c r="VL20" s="114"/>
      <c r="VM20" s="114"/>
      <c r="VN20" s="114"/>
      <c r="VO20" s="114"/>
      <c r="VP20" s="114"/>
      <c r="VQ20" s="114"/>
      <c r="VR20" s="114"/>
      <c r="VS20" s="114"/>
      <c r="VT20" s="114"/>
      <c r="VU20" s="114"/>
      <c r="VV20" s="114"/>
      <c r="VW20" s="114"/>
      <c r="VX20" s="114"/>
      <c r="VY20" s="114"/>
      <c r="VZ20" s="114"/>
      <c r="WA20" s="114"/>
      <c r="WB20" s="114"/>
      <c r="WC20" s="114"/>
      <c r="WD20" s="114"/>
      <c r="WE20" s="114"/>
      <c r="WF20" s="114"/>
      <c r="WG20" s="114"/>
      <c r="WH20" s="114"/>
      <c r="WI20" s="114"/>
      <c r="WJ20" s="114"/>
      <c r="WK20" s="114"/>
      <c r="WL20" s="114"/>
      <c r="WM20" s="114"/>
      <c r="WN20" s="114"/>
      <c r="WO20" s="114"/>
      <c r="WP20" s="114"/>
      <c r="WQ20" s="114"/>
      <c r="WR20" s="114"/>
      <c r="WS20" s="114"/>
      <c r="WT20" s="114"/>
      <c r="WU20" s="114"/>
      <c r="WV20" s="114"/>
      <c r="WW20" s="114"/>
      <c r="WX20" s="114"/>
      <c r="WY20" s="114"/>
      <c r="WZ20" s="114"/>
      <c r="XA20" s="114"/>
      <c r="XB20" s="114"/>
      <c r="XC20" s="114"/>
      <c r="XD20" s="114"/>
      <c r="XE20" s="114"/>
      <c r="XF20" s="114"/>
      <c r="XG20" s="114"/>
      <c r="XH20" s="114"/>
      <c r="XI20" s="114"/>
      <c r="XJ20" s="114"/>
      <c r="XK20" s="114"/>
      <c r="XL20" s="114"/>
      <c r="XM20" s="114"/>
      <c r="XN20" s="114"/>
      <c r="XO20" s="114"/>
      <c r="XP20" s="114"/>
      <c r="XQ20" s="114"/>
      <c r="XR20" s="114"/>
      <c r="XS20" s="114"/>
      <c r="XT20" s="114"/>
      <c r="XU20" s="114"/>
      <c r="XV20" s="114"/>
      <c r="XW20" s="114"/>
      <c r="XX20" s="114"/>
      <c r="XY20" s="114"/>
      <c r="XZ20" s="114"/>
      <c r="YA20" s="114"/>
      <c r="YB20" s="114"/>
      <c r="YC20" s="114"/>
      <c r="YD20" s="114"/>
      <c r="YE20" s="114"/>
      <c r="YF20" s="114"/>
      <c r="YG20" s="114"/>
      <c r="YH20" s="114"/>
      <c r="YI20" s="114"/>
      <c r="YJ20" s="114"/>
      <c r="YK20" s="114"/>
      <c r="YL20" s="114"/>
      <c r="YM20" s="114"/>
      <c r="YN20" s="114"/>
      <c r="YO20" s="114"/>
      <c r="YP20" s="114"/>
      <c r="YQ20" s="114"/>
      <c r="YR20" s="114"/>
      <c r="YS20" s="114"/>
      <c r="YT20" s="114"/>
      <c r="YU20" s="114"/>
      <c r="YV20" s="114"/>
      <c r="YW20" s="114"/>
      <c r="YX20" s="114"/>
      <c r="YY20" s="114"/>
      <c r="YZ20" s="114"/>
      <c r="ZA20" s="114"/>
      <c r="ZB20" s="114"/>
      <c r="ZC20" s="114"/>
      <c r="ZD20" s="114"/>
      <c r="ZE20" s="114"/>
      <c r="ZF20" s="114"/>
      <c r="ZG20" s="114"/>
      <c r="ZH20" s="114"/>
      <c r="ZI20" s="114"/>
      <c r="ZJ20" s="114"/>
      <c r="ZK20" s="114"/>
      <c r="ZL20" s="114"/>
      <c r="ZM20" s="114"/>
      <c r="ZN20" s="114"/>
      <c r="ZO20" s="114"/>
      <c r="ZP20" s="114"/>
      <c r="ZQ20" s="114"/>
      <c r="ZR20" s="114"/>
      <c r="ZS20" s="114"/>
      <c r="ZT20" s="114"/>
      <c r="ZU20" s="114"/>
      <c r="ZV20" s="114"/>
      <c r="ZW20" s="114"/>
      <c r="ZX20" s="114"/>
      <c r="ZY20" s="114"/>
      <c r="ZZ20" s="114"/>
      <c r="AAA20" s="114"/>
      <c r="AAB20" s="114"/>
      <c r="AAC20" s="114"/>
      <c r="AAD20" s="114"/>
      <c r="AAE20" s="114"/>
      <c r="AAF20" s="114"/>
      <c r="AAG20" s="114"/>
      <c r="AAH20" s="114"/>
      <c r="AAI20" s="114"/>
      <c r="AAJ20" s="114"/>
      <c r="AAK20" s="114"/>
      <c r="AAL20" s="114"/>
      <c r="AAM20" s="114"/>
      <c r="AAN20" s="114"/>
      <c r="AAO20" s="114"/>
      <c r="AAP20" s="114"/>
      <c r="AAQ20" s="114"/>
      <c r="AAR20" s="114"/>
      <c r="AAS20" s="114"/>
      <c r="AAT20" s="114"/>
      <c r="AAU20" s="114"/>
      <c r="AAV20" s="114"/>
      <c r="AAW20" s="114"/>
      <c r="AAX20" s="114"/>
      <c r="AAY20" s="114"/>
      <c r="AAZ20" s="114"/>
      <c r="ABA20" s="114"/>
      <c r="ABB20" s="114"/>
      <c r="ABC20" s="114"/>
      <c r="ABD20" s="114"/>
      <c r="ABE20" s="114"/>
      <c r="ABF20" s="114"/>
      <c r="ABG20" s="114"/>
      <c r="ABH20" s="114"/>
      <c r="ABI20" s="114"/>
      <c r="ABJ20" s="114"/>
      <c r="ABK20" s="114"/>
      <c r="ABL20" s="114"/>
      <c r="ABM20" s="114"/>
      <c r="ABN20" s="114"/>
      <c r="ABO20" s="114"/>
      <c r="ABP20" s="114"/>
      <c r="ABQ20" s="114"/>
      <c r="ABR20" s="114"/>
      <c r="ABS20" s="114"/>
      <c r="ABT20" s="114"/>
      <c r="ABU20" s="114"/>
      <c r="ABV20" s="114"/>
      <c r="ABW20" s="114"/>
      <c r="ABX20" s="114"/>
      <c r="ABY20" s="114"/>
      <c r="ABZ20" s="114"/>
      <c r="ACA20" s="114"/>
      <c r="ACB20" s="114"/>
      <c r="ACC20" s="114"/>
      <c r="ACD20" s="114"/>
      <c r="ACE20" s="114"/>
      <c r="ACF20" s="114"/>
      <c r="ACG20" s="114"/>
      <c r="ACH20" s="114"/>
      <c r="ACI20" s="114"/>
      <c r="ACJ20" s="114"/>
      <c r="ACK20" s="114"/>
      <c r="ACL20" s="114"/>
      <c r="ACM20" s="114"/>
      <c r="ACN20" s="114"/>
      <c r="ACO20" s="114"/>
      <c r="ACP20" s="114"/>
      <c r="ACQ20" s="114"/>
      <c r="ACR20" s="114"/>
      <c r="ACS20" s="114"/>
      <c r="ACT20" s="114"/>
      <c r="ACU20" s="114"/>
      <c r="ACV20" s="114"/>
      <c r="ACW20" s="114"/>
      <c r="ACX20" s="114"/>
      <c r="ACY20" s="114"/>
      <c r="ACZ20" s="114"/>
      <c r="ADA20" s="114"/>
      <c r="ADB20" s="114"/>
      <c r="ADC20" s="114"/>
      <c r="ADD20" s="114"/>
      <c r="ADE20" s="114"/>
      <c r="ADF20" s="114"/>
      <c r="ADG20" s="114"/>
      <c r="ADH20" s="114"/>
      <c r="ADI20" s="114"/>
      <c r="ADJ20" s="114"/>
      <c r="ADK20" s="114"/>
      <c r="ADL20" s="114"/>
      <c r="ADM20" s="114"/>
      <c r="ADN20" s="114"/>
      <c r="ADO20" s="114"/>
      <c r="ADP20" s="114"/>
      <c r="ADQ20" s="114"/>
      <c r="ADR20" s="114"/>
      <c r="ADS20" s="114"/>
      <c r="ADT20" s="114"/>
      <c r="ADU20" s="114"/>
      <c r="ADV20" s="114"/>
      <c r="ADW20" s="114"/>
      <c r="ADX20" s="114"/>
      <c r="ADY20" s="114"/>
      <c r="ADZ20" s="114"/>
      <c r="AEA20" s="114"/>
      <c r="AEB20" s="114"/>
      <c r="AEC20" s="114"/>
      <c r="AED20" s="114"/>
      <c r="AEE20" s="114"/>
      <c r="AEF20" s="114"/>
      <c r="AEG20" s="114"/>
      <c r="AEH20" s="114"/>
      <c r="AEI20" s="114"/>
      <c r="AEJ20" s="114"/>
      <c r="AEK20" s="114"/>
      <c r="AEL20" s="114"/>
      <c r="AEM20" s="114"/>
      <c r="AEN20" s="114"/>
      <c r="AEO20" s="114"/>
      <c r="AEP20" s="114"/>
      <c r="AEQ20" s="114"/>
      <c r="AER20" s="114"/>
      <c r="AES20" s="114"/>
      <c r="AET20" s="114"/>
      <c r="AEU20" s="114"/>
      <c r="AEV20" s="114"/>
      <c r="AEW20" s="114"/>
      <c r="AEX20" s="114"/>
      <c r="AEY20" s="114"/>
      <c r="AEZ20" s="114"/>
      <c r="AFA20" s="114"/>
      <c r="AFB20" s="114"/>
      <c r="AFC20" s="114"/>
      <c r="AFD20" s="114"/>
      <c r="AFE20" s="114"/>
      <c r="AFF20" s="114"/>
      <c r="AFG20" s="114"/>
      <c r="AFH20" s="114"/>
      <c r="AFI20" s="114"/>
      <c r="AFJ20" s="114"/>
      <c r="AFK20" s="114"/>
      <c r="AFL20" s="114"/>
      <c r="AFM20" s="114"/>
      <c r="AFN20" s="114"/>
      <c r="AFO20" s="114"/>
      <c r="AFP20" s="114"/>
      <c r="AFQ20" s="114"/>
      <c r="AFR20" s="114"/>
      <c r="AFS20" s="114"/>
      <c r="AFT20" s="114"/>
      <c r="AFU20" s="114"/>
      <c r="AFV20" s="114"/>
      <c r="AFW20" s="114"/>
      <c r="AFX20" s="114"/>
      <c r="AFY20" s="114"/>
      <c r="AFZ20" s="114"/>
      <c r="AGA20" s="114"/>
      <c r="AGB20" s="114"/>
      <c r="AGC20" s="114"/>
      <c r="AGD20" s="114"/>
      <c r="AGE20" s="114"/>
      <c r="AGF20" s="114"/>
      <c r="AGG20" s="114"/>
      <c r="AGH20" s="114"/>
      <c r="AGI20" s="114"/>
      <c r="AGJ20" s="114"/>
      <c r="AGK20" s="114"/>
      <c r="AGL20" s="114"/>
      <c r="AGM20" s="114"/>
      <c r="AGN20" s="114"/>
      <c r="AGO20" s="114"/>
      <c r="AGP20" s="114"/>
      <c r="AGQ20" s="114"/>
      <c r="AGR20" s="114"/>
      <c r="AGS20" s="114"/>
      <c r="AGT20" s="114"/>
      <c r="AGU20" s="114"/>
      <c r="AGV20" s="114"/>
      <c r="AGW20" s="114"/>
      <c r="AGX20" s="114"/>
      <c r="AGY20" s="114"/>
      <c r="AGZ20" s="114"/>
      <c r="AHA20" s="114"/>
      <c r="AHB20" s="114"/>
      <c r="AHC20" s="114"/>
      <c r="AHD20" s="114"/>
      <c r="AHE20" s="114"/>
      <c r="AHF20" s="114"/>
      <c r="AHG20" s="114"/>
      <c r="AHH20" s="114"/>
      <c r="AHI20" s="114"/>
      <c r="AHJ20" s="114"/>
      <c r="AHK20" s="114"/>
      <c r="AHL20" s="114"/>
      <c r="AHM20" s="114"/>
      <c r="AHN20" s="114"/>
      <c r="AHO20" s="114"/>
      <c r="AHP20" s="114"/>
      <c r="AHQ20" s="114"/>
      <c r="AHR20" s="114"/>
      <c r="AHS20" s="114"/>
      <c r="AHT20" s="114"/>
      <c r="AHU20" s="114"/>
      <c r="AHV20" s="114"/>
      <c r="AHW20" s="114"/>
      <c r="AHX20" s="114"/>
      <c r="AHY20" s="114"/>
      <c r="AHZ20" s="114"/>
      <c r="AIA20" s="114"/>
      <c r="AIB20" s="114"/>
      <c r="AIC20" s="114"/>
      <c r="AID20" s="114"/>
      <c r="AIE20" s="114"/>
      <c r="AIF20" s="114"/>
      <c r="AIG20" s="114"/>
      <c r="AIH20" s="114"/>
      <c r="AII20" s="114"/>
      <c r="AIJ20" s="114"/>
      <c r="AIK20" s="114"/>
      <c r="AIL20" s="114"/>
      <c r="AIM20" s="114"/>
      <c r="AIN20" s="114"/>
      <c r="AIO20" s="114"/>
      <c r="AIP20" s="114"/>
      <c r="AIQ20" s="114"/>
      <c r="AIR20" s="114"/>
      <c r="AIS20" s="114"/>
      <c r="AIT20" s="114"/>
      <c r="AIU20" s="114"/>
      <c r="AIV20" s="114"/>
      <c r="AIW20" s="114"/>
      <c r="AIX20" s="114"/>
      <c r="AIY20" s="114"/>
      <c r="AIZ20" s="114"/>
      <c r="AJA20" s="114"/>
      <c r="AJB20" s="114"/>
      <c r="AJC20" s="114"/>
      <c r="AJD20" s="114"/>
      <c r="AJE20" s="114"/>
      <c r="AJF20" s="114"/>
      <c r="AJG20" s="114"/>
      <c r="AJH20" s="114"/>
      <c r="AJI20" s="114"/>
      <c r="AJJ20" s="114"/>
      <c r="AJK20" s="114"/>
      <c r="AJL20" s="114"/>
      <c r="AJM20" s="114"/>
      <c r="AJN20" s="114"/>
      <c r="AJO20" s="114"/>
      <c r="AJP20" s="114"/>
      <c r="AJQ20" s="114"/>
      <c r="AJR20" s="114"/>
      <c r="AJS20" s="114"/>
      <c r="AJT20" s="114"/>
      <c r="AJU20" s="114"/>
      <c r="AJV20" s="114"/>
      <c r="AJW20" s="114"/>
      <c r="AJX20" s="114"/>
      <c r="AJY20" s="114"/>
      <c r="AJZ20" s="114"/>
      <c r="AKA20" s="114"/>
      <c r="AKB20" s="114"/>
      <c r="AKC20" s="114"/>
      <c r="AKD20" s="114"/>
      <c r="AKE20" s="114"/>
      <c r="AKF20" s="114"/>
      <c r="AKG20" s="114"/>
      <c r="AKH20" s="114"/>
      <c r="AKI20" s="114"/>
      <c r="AKJ20" s="114"/>
      <c r="AKK20" s="114"/>
      <c r="AKL20" s="114"/>
      <c r="AKM20" s="114"/>
      <c r="AKN20" s="114"/>
      <c r="AKO20" s="114"/>
      <c r="AKP20" s="114"/>
      <c r="AKQ20" s="114"/>
      <c r="AKR20" s="114"/>
      <c r="AKS20" s="114"/>
      <c r="AKT20" s="114"/>
      <c r="AKU20" s="114"/>
      <c r="AKV20" s="114"/>
      <c r="AKW20" s="114"/>
      <c r="AKX20" s="114"/>
      <c r="AKY20" s="114"/>
      <c r="AKZ20" s="114"/>
      <c r="ALA20" s="114"/>
      <c r="ALB20" s="114"/>
      <c r="ALC20" s="114"/>
      <c r="ALD20" s="114"/>
      <c r="ALE20" s="114"/>
      <c r="ALF20" s="114"/>
      <c r="ALG20" s="114"/>
      <c r="ALH20" s="114"/>
      <c r="ALI20" s="114"/>
      <c r="ALJ20" s="114"/>
      <c r="ALK20" s="114"/>
      <c r="ALL20" s="114"/>
      <c r="ALM20" s="114"/>
      <c r="ALN20" s="114"/>
      <c r="ALO20" s="114"/>
      <c r="ALP20" s="114"/>
      <c r="ALQ20" s="114"/>
      <c r="ALR20" s="114"/>
      <c r="ALS20" s="114"/>
      <c r="ALT20" s="114"/>
      <c r="ALU20" s="114"/>
      <c r="ALV20" s="114"/>
      <c r="ALW20" s="114"/>
      <c r="ALX20" s="114"/>
      <c r="ALY20" s="114"/>
      <c r="ALZ20" s="114"/>
      <c r="AMA20" s="114"/>
      <c r="AMB20" s="114"/>
      <c r="AMC20" s="114"/>
      <c r="AMD20" s="114"/>
      <c r="AME20" s="114"/>
      <c r="AMF20" s="114"/>
      <c r="AMG20" s="114"/>
      <c r="AMH20" s="114"/>
      <c r="AMI20" s="114"/>
      <c r="AMJ20" s="114"/>
      <c r="AMK20" s="114"/>
    </row>
    <row r="21" spans="1:1025">
      <c r="A21" s="107" t="s">
        <v>130</v>
      </c>
      <c r="B21" s="108" t="s">
        <v>137</v>
      </c>
      <c r="C21" s="63">
        <v>1</v>
      </c>
      <c r="D21" s="64" t="s">
        <v>36</v>
      </c>
      <c r="E21" s="108" t="s">
        <v>195</v>
      </c>
      <c r="H21" s="44"/>
      <c r="O21" s="65">
        <v>9</v>
      </c>
    </row>
    <row r="22" spans="1:1025">
      <c r="A22" s="107" t="s">
        <v>140</v>
      </c>
      <c r="B22" s="114" t="s">
        <v>167</v>
      </c>
      <c r="C22" s="63">
        <v>1</v>
      </c>
      <c r="D22" s="27" t="s">
        <v>36</v>
      </c>
      <c r="E22" s="108" t="s">
        <v>196</v>
      </c>
      <c r="H22" s="44"/>
      <c r="O22" s="65">
        <v>10</v>
      </c>
    </row>
    <row r="23" spans="1:1025">
      <c r="A23" s="107" t="s">
        <v>139</v>
      </c>
      <c r="B23" s="108" t="s">
        <v>169</v>
      </c>
      <c r="C23" s="63">
        <v>1</v>
      </c>
      <c r="D23" s="27" t="s">
        <v>36</v>
      </c>
      <c r="E23" s="108" t="s">
        <v>196</v>
      </c>
      <c r="O23" s="65">
        <v>11</v>
      </c>
    </row>
    <row r="24" spans="1:1025">
      <c r="A24" s="107" t="s">
        <v>141</v>
      </c>
      <c r="B24" s="108" t="s">
        <v>168</v>
      </c>
      <c r="C24" s="63">
        <v>2</v>
      </c>
      <c r="D24" s="27" t="s">
        <v>36</v>
      </c>
      <c r="E24" s="108" t="s">
        <v>196</v>
      </c>
      <c r="O24" s="65">
        <v>12</v>
      </c>
    </row>
    <row r="25" spans="1:1025">
      <c r="A25" s="107" t="s">
        <v>142</v>
      </c>
      <c r="B25" s="108" t="s">
        <v>170</v>
      </c>
      <c r="C25" s="63">
        <v>1</v>
      </c>
      <c r="D25" s="27" t="s">
        <v>36</v>
      </c>
      <c r="E25" s="108" t="s">
        <v>196</v>
      </c>
      <c r="O25" s="65">
        <v>13</v>
      </c>
    </row>
    <row r="26" spans="1:1025">
      <c r="A26" s="107" t="s">
        <v>144</v>
      </c>
      <c r="B26" s="108" t="s">
        <v>171</v>
      </c>
      <c r="C26" s="63">
        <v>1</v>
      </c>
      <c r="D26" s="64" t="s">
        <v>36</v>
      </c>
      <c r="E26" s="108" t="s">
        <v>204</v>
      </c>
      <c r="O26" s="65">
        <v>14</v>
      </c>
    </row>
    <row r="27" spans="1:1025">
      <c r="A27" s="107" t="s">
        <v>143</v>
      </c>
      <c r="B27" s="108" t="s">
        <v>172</v>
      </c>
      <c r="C27" s="63">
        <v>1</v>
      </c>
      <c r="D27" s="64" t="s">
        <v>36</v>
      </c>
      <c r="E27" s="108" t="s">
        <v>204</v>
      </c>
      <c r="O27" s="65">
        <v>15</v>
      </c>
    </row>
    <row r="28" spans="1:1025">
      <c r="A28" s="107" t="s">
        <v>145</v>
      </c>
      <c r="B28" s="108" t="s">
        <v>173</v>
      </c>
      <c r="C28" s="63">
        <v>1</v>
      </c>
      <c r="D28" s="27" t="s">
        <v>36</v>
      </c>
      <c r="E28" s="108" t="s">
        <v>204</v>
      </c>
      <c r="O28" s="65">
        <v>16</v>
      </c>
    </row>
    <row r="29" spans="1:1025">
      <c r="A29" s="107" t="s">
        <v>146</v>
      </c>
      <c r="B29" s="108" t="s">
        <v>174</v>
      </c>
      <c r="C29" s="63">
        <v>1</v>
      </c>
      <c r="D29" s="64" t="s">
        <v>36</v>
      </c>
      <c r="E29" s="108" t="s">
        <v>205</v>
      </c>
      <c r="O29" s="65">
        <v>17</v>
      </c>
    </row>
    <row r="30" spans="1:1025">
      <c r="A30" s="107" t="s">
        <v>147</v>
      </c>
      <c r="B30" s="108" t="s">
        <v>177</v>
      </c>
      <c r="C30" s="63">
        <v>1</v>
      </c>
      <c r="D30" s="64" t="s">
        <v>36</v>
      </c>
      <c r="E30" s="108" t="s">
        <v>205</v>
      </c>
      <c r="O30" s="65">
        <v>18</v>
      </c>
    </row>
    <row r="31" spans="1:1025">
      <c r="A31" s="107" t="s">
        <v>148</v>
      </c>
      <c r="B31" s="108" t="s">
        <v>175</v>
      </c>
      <c r="C31" s="63">
        <v>1</v>
      </c>
      <c r="D31" s="64" t="s">
        <v>36</v>
      </c>
      <c r="E31" s="108" t="s">
        <v>205</v>
      </c>
      <c r="O31" s="65">
        <v>19</v>
      </c>
    </row>
    <row r="32" spans="1:1025">
      <c r="A32" s="107" t="s">
        <v>138</v>
      </c>
      <c r="B32" s="108" t="s">
        <v>176</v>
      </c>
      <c r="C32" s="63">
        <v>1</v>
      </c>
      <c r="D32" s="64" t="s">
        <v>36</v>
      </c>
      <c r="E32" s="108" t="s">
        <v>205</v>
      </c>
      <c r="O32" s="65">
        <v>21</v>
      </c>
    </row>
    <row r="33" spans="1:15">
      <c r="A33" s="107" t="s">
        <v>149</v>
      </c>
      <c r="B33" s="108" t="s">
        <v>178</v>
      </c>
      <c r="C33" s="63">
        <v>1</v>
      </c>
      <c r="D33" s="64" t="s">
        <v>36</v>
      </c>
      <c r="E33" s="108" t="s">
        <v>200</v>
      </c>
      <c r="O33" s="65">
        <v>22</v>
      </c>
    </row>
    <row r="34" spans="1:15">
      <c r="A34" s="107" t="s">
        <v>150</v>
      </c>
      <c r="B34" s="108" t="s">
        <v>180</v>
      </c>
      <c r="C34" s="63">
        <v>1</v>
      </c>
      <c r="D34" s="64" t="s">
        <v>36</v>
      </c>
      <c r="E34" s="108" t="s">
        <v>200</v>
      </c>
      <c r="O34" s="65">
        <v>23</v>
      </c>
    </row>
    <row r="35" spans="1:15">
      <c r="A35" s="107" t="s">
        <v>151</v>
      </c>
      <c r="B35" s="108" t="s">
        <v>179</v>
      </c>
      <c r="C35" s="63">
        <v>1</v>
      </c>
      <c r="D35" s="64" t="s">
        <v>36</v>
      </c>
      <c r="E35" s="108" t="s">
        <v>200</v>
      </c>
      <c r="O35" s="65">
        <v>24</v>
      </c>
    </row>
    <row r="36" spans="1:15">
      <c r="A36" s="107" t="s">
        <v>152</v>
      </c>
      <c r="B36" s="108" t="s">
        <v>181</v>
      </c>
      <c r="C36" s="63">
        <v>1</v>
      </c>
      <c r="D36" s="64" t="s">
        <v>36</v>
      </c>
      <c r="E36" s="108" t="s">
        <v>200</v>
      </c>
      <c r="O36" s="65">
        <v>25</v>
      </c>
    </row>
    <row r="37" spans="1:15">
      <c r="A37" s="107" t="s">
        <v>153</v>
      </c>
      <c r="B37" s="108" t="s">
        <v>185</v>
      </c>
      <c r="C37" s="63">
        <v>1</v>
      </c>
      <c r="D37" s="64" t="s">
        <v>36</v>
      </c>
      <c r="E37" s="108" t="s">
        <v>201</v>
      </c>
      <c r="O37" s="65">
        <v>26</v>
      </c>
    </row>
    <row r="38" spans="1:15">
      <c r="A38" s="107" t="s">
        <v>154</v>
      </c>
      <c r="B38" s="108" t="s">
        <v>184</v>
      </c>
      <c r="C38" s="63">
        <v>1</v>
      </c>
      <c r="D38" s="64" t="s">
        <v>36</v>
      </c>
      <c r="E38" s="108" t="s">
        <v>201</v>
      </c>
      <c r="O38" s="65">
        <v>27</v>
      </c>
    </row>
    <row r="39" spans="1:15">
      <c r="A39" s="107" t="s">
        <v>155</v>
      </c>
      <c r="B39" s="108" t="s">
        <v>183</v>
      </c>
      <c r="C39" s="63">
        <v>1</v>
      </c>
      <c r="D39" s="64" t="s">
        <v>36</v>
      </c>
      <c r="E39" s="108" t="s">
        <v>201</v>
      </c>
      <c r="O39" s="65"/>
    </row>
    <row r="40" spans="1:15">
      <c r="A40" s="107" t="s">
        <v>156</v>
      </c>
      <c r="B40" s="108" t="s">
        <v>182</v>
      </c>
      <c r="C40" s="63">
        <v>1</v>
      </c>
      <c r="D40" s="64" t="s">
        <v>36</v>
      </c>
      <c r="E40" s="108" t="s">
        <v>201</v>
      </c>
      <c r="O40" s="65"/>
    </row>
    <row r="41" spans="1:15">
      <c r="A41" s="107" t="s">
        <v>157</v>
      </c>
      <c r="B41" s="108" t="s">
        <v>186</v>
      </c>
      <c r="C41" s="63">
        <v>1</v>
      </c>
      <c r="D41" s="64" t="s">
        <v>36</v>
      </c>
      <c r="E41" s="108" t="s">
        <v>202</v>
      </c>
      <c r="O41" s="65"/>
    </row>
    <row r="42" spans="1:15">
      <c r="A42" s="107" t="s">
        <v>158</v>
      </c>
      <c r="B42" s="108" t="s">
        <v>187</v>
      </c>
      <c r="C42" s="63">
        <v>1</v>
      </c>
      <c r="D42" s="64" t="s">
        <v>36</v>
      </c>
      <c r="E42" s="108" t="s">
        <v>202</v>
      </c>
      <c r="O42" s="65"/>
    </row>
    <row r="43" spans="1:15">
      <c r="A43" s="107" t="s">
        <v>159</v>
      </c>
      <c r="B43" s="108" t="s">
        <v>188</v>
      </c>
      <c r="C43" s="63">
        <v>1</v>
      </c>
      <c r="D43" s="64" t="s">
        <v>36</v>
      </c>
      <c r="E43" s="108" t="s">
        <v>202</v>
      </c>
      <c r="O43" s="65"/>
    </row>
    <row r="44" spans="1:15">
      <c r="A44" s="107" t="s">
        <v>160</v>
      </c>
      <c r="B44" s="108" t="s">
        <v>189</v>
      </c>
      <c r="C44" s="63">
        <v>1</v>
      </c>
      <c r="D44" s="64" t="s">
        <v>36</v>
      </c>
      <c r="E44" s="108" t="s">
        <v>202</v>
      </c>
      <c r="O44" s="65"/>
    </row>
    <row r="45" spans="1:15">
      <c r="A45" s="107" t="s">
        <v>162</v>
      </c>
      <c r="B45" s="108" t="s">
        <v>190</v>
      </c>
      <c r="C45" s="63">
        <v>1</v>
      </c>
      <c r="D45" s="64" t="s">
        <v>36</v>
      </c>
      <c r="E45" s="108" t="s">
        <v>195</v>
      </c>
      <c r="O45" s="65"/>
    </row>
    <row r="46" spans="1:15">
      <c r="A46" s="107" t="s">
        <v>163</v>
      </c>
      <c r="B46" s="108" t="s">
        <v>191</v>
      </c>
      <c r="C46" s="63">
        <v>1</v>
      </c>
      <c r="D46" s="64" t="s">
        <v>36</v>
      </c>
      <c r="E46" s="108" t="s">
        <v>195</v>
      </c>
      <c r="O46" s="65"/>
    </row>
    <row r="47" spans="1:15">
      <c r="A47" s="107" t="s">
        <v>164</v>
      </c>
      <c r="B47" s="108" t="s">
        <v>192</v>
      </c>
      <c r="C47" s="63">
        <v>1</v>
      </c>
      <c r="D47" s="64" t="s">
        <v>36</v>
      </c>
      <c r="E47" s="108" t="s">
        <v>195</v>
      </c>
      <c r="O47" s="65"/>
    </row>
    <row r="48" spans="1:15">
      <c r="A48" s="107" t="s">
        <v>165</v>
      </c>
      <c r="B48" s="108" t="s">
        <v>193</v>
      </c>
      <c r="C48" s="63">
        <v>1</v>
      </c>
      <c r="D48" s="64" t="s">
        <v>36</v>
      </c>
      <c r="E48" s="108" t="s">
        <v>195</v>
      </c>
      <c r="O48" s="65"/>
    </row>
    <row r="49" spans="1:15">
      <c r="A49" s="107" t="s">
        <v>166</v>
      </c>
      <c r="B49" s="108" t="s">
        <v>136</v>
      </c>
      <c r="C49" s="63">
        <v>2</v>
      </c>
      <c r="D49" s="64" t="s">
        <v>37</v>
      </c>
      <c r="E49" s="108" t="s">
        <v>206</v>
      </c>
      <c r="O49" s="65"/>
    </row>
    <row r="50" spans="1:15">
      <c r="A50" s="107" t="s">
        <v>161</v>
      </c>
      <c r="B50" s="108" t="s">
        <v>194</v>
      </c>
      <c r="C50" s="63">
        <v>2</v>
      </c>
      <c r="D50" s="64" t="s">
        <v>37</v>
      </c>
      <c r="E50" s="108" t="s">
        <v>206</v>
      </c>
      <c r="O50" s="65">
        <v>28</v>
      </c>
    </row>
    <row r="51" spans="1:15">
      <c r="A51" s="66" t="s">
        <v>43</v>
      </c>
      <c r="B51" s="66">
        <f>SUBTOTAL(103,B13:B50)</f>
        <v>38</v>
      </c>
      <c r="C51" s="67"/>
      <c r="D51" s="68"/>
      <c r="E51" s="68"/>
      <c r="O51" s="65">
        <v>29</v>
      </c>
    </row>
    <row r="52" spans="1:15">
      <c r="O52" s="65">
        <v>30</v>
      </c>
    </row>
    <row r="53" spans="1:15">
      <c r="O53" s="65">
        <v>31</v>
      </c>
    </row>
    <row r="54" spans="1:15">
      <c r="O54" s="65">
        <v>32</v>
      </c>
    </row>
    <row r="55" spans="1:15">
      <c r="O55" s="65">
        <v>33</v>
      </c>
    </row>
    <row r="56" spans="1:15">
      <c r="O56" s="65">
        <v>34</v>
      </c>
    </row>
    <row r="57" spans="1:15">
      <c r="O57" s="65">
        <v>35</v>
      </c>
    </row>
    <row r="58" spans="1:15">
      <c r="O58" s="65">
        <v>36</v>
      </c>
    </row>
    <row r="59" spans="1:15">
      <c r="O59" s="65">
        <v>37</v>
      </c>
    </row>
    <row r="60" spans="1:15">
      <c r="O60" s="65">
        <v>38</v>
      </c>
    </row>
    <row r="61" spans="1:15">
      <c r="O61" s="65">
        <v>39</v>
      </c>
    </row>
    <row r="62" spans="1:15">
      <c r="O62" s="65">
        <v>40</v>
      </c>
    </row>
    <row r="63" spans="1:15">
      <c r="O63" s="65">
        <v>41</v>
      </c>
    </row>
    <row r="64" spans="1:15">
      <c r="O64" s="65">
        <v>42</v>
      </c>
    </row>
    <row r="65" spans="15:15">
      <c r="O65" s="65">
        <v>43</v>
      </c>
    </row>
    <row r="66" spans="15:15">
      <c r="O66" s="65">
        <v>44</v>
      </c>
    </row>
    <row r="67" spans="15:15">
      <c r="O67" s="65">
        <v>45</v>
      </c>
    </row>
    <row r="68" spans="15:15">
      <c r="O68" s="65">
        <v>46</v>
      </c>
    </row>
    <row r="69" spans="15:15">
      <c r="O69" s="65">
        <v>47</v>
      </c>
    </row>
    <row r="70" spans="15:15">
      <c r="O70" s="65">
        <v>48</v>
      </c>
    </row>
    <row r="71" spans="15:15">
      <c r="O71" s="65">
        <v>49</v>
      </c>
    </row>
    <row r="72" spans="15:15">
      <c r="O72" s="65">
        <v>50</v>
      </c>
    </row>
    <row r="73" spans="15:15">
      <c r="O73" s="65">
        <v>51</v>
      </c>
    </row>
    <row r="74" spans="15:15">
      <c r="O74" s="65">
        <v>52</v>
      </c>
    </row>
    <row r="75" spans="15:15">
      <c r="O75" s="65">
        <v>53</v>
      </c>
    </row>
    <row r="76" spans="15:15">
      <c r="O76" s="65">
        <v>54</v>
      </c>
    </row>
    <row r="77" spans="15:15">
      <c r="O77" s="65">
        <v>55</v>
      </c>
    </row>
    <row r="78" spans="15:15">
      <c r="O78" s="65">
        <v>56</v>
      </c>
    </row>
    <row r="79" spans="15:15">
      <c r="O79" s="65">
        <v>57</v>
      </c>
    </row>
    <row r="80" spans="15:15">
      <c r="O80" s="65">
        <v>58</v>
      </c>
    </row>
    <row r="81" spans="15:15">
      <c r="O81" s="65">
        <v>59</v>
      </c>
    </row>
    <row r="82" spans="15:15">
      <c r="O82" s="65">
        <v>60</v>
      </c>
    </row>
    <row r="83" spans="15:15">
      <c r="O83" s="65">
        <v>61</v>
      </c>
    </row>
    <row r="84" spans="15:15">
      <c r="O84" s="65">
        <v>62</v>
      </c>
    </row>
    <row r="85" spans="15:15">
      <c r="O85" s="65">
        <v>63</v>
      </c>
    </row>
    <row r="86" spans="15:15">
      <c r="O86" s="65">
        <v>64</v>
      </c>
    </row>
    <row r="87" spans="15:15">
      <c r="O87" s="65">
        <v>65</v>
      </c>
    </row>
    <row r="88" spans="15:15">
      <c r="O88" s="65">
        <v>66</v>
      </c>
    </row>
    <row r="89" spans="15:15">
      <c r="O89" s="65">
        <v>67</v>
      </c>
    </row>
    <row r="90" spans="15:15">
      <c r="O90" s="65">
        <v>68</v>
      </c>
    </row>
    <row r="91" spans="15:15">
      <c r="O91" s="65">
        <v>69</v>
      </c>
    </row>
    <row r="92" spans="15:15">
      <c r="O92" s="65">
        <v>70</v>
      </c>
    </row>
    <row r="93" spans="15:15">
      <c r="O93" s="65">
        <v>71</v>
      </c>
    </row>
    <row r="94" spans="15:15">
      <c r="O94" s="65">
        <v>72</v>
      </c>
    </row>
    <row r="95" spans="15:15">
      <c r="O95" s="65">
        <v>73</v>
      </c>
    </row>
    <row r="96" spans="15:15">
      <c r="O96" s="65">
        <v>74</v>
      </c>
    </row>
    <row r="97" spans="15:15">
      <c r="O97" s="65">
        <v>75</v>
      </c>
    </row>
    <row r="98" spans="15:15">
      <c r="O98" s="65">
        <v>76</v>
      </c>
    </row>
    <row r="99" spans="15:15">
      <c r="O99" s="65">
        <v>77</v>
      </c>
    </row>
    <row r="100" spans="15:15">
      <c r="O100" s="65">
        <v>78</v>
      </c>
    </row>
    <row r="101" spans="15:15">
      <c r="O101" s="65">
        <v>79</v>
      </c>
    </row>
    <row r="102" spans="15:15">
      <c r="O102" s="65">
        <v>80</v>
      </c>
    </row>
    <row r="103" spans="15:15">
      <c r="O103" s="65">
        <v>81</v>
      </c>
    </row>
    <row r="104" spans="15:15">
      <c r="O104" s="65">
        <v>82</v>
      </c>
    </row>
    <row r="105" spans="15:15">
      <c r="O105" s="65">
        <v>83</v>
      </c>
    </row>
    <row r="106" spans="15:15">
      <c r="O106" s="65">
        <v>84</v>
      </c>
    </row>
    <row r="107" spans="15:15">
      <c r="O107" s="65">
        <v>85</v>
      </c>
    </row>
    <row r="108" spans="15:15">
      <c r="O108" s="65">
        <v>86</v>
      </c>
    </row>
    <row r="109" spans="15:15">
      <c r="O109" s="65">
        <v>87</v>
      </c>
    </row>
    <row r="110" spans="15:15">
      <c r="O110" s="65">
        <v>88</v>
      </c>
    </row>
    <row r="111" spans="15:15">
      <c r="O111" s="65">
        <v>89</v>
      </c>
    </row>
    <row r="112" spans="15:15">
      <c r="O112" s="65">
        <v>90</v>
      </c>
    </row>
    <row r="113" spans="15:15">
      <c r="O113" s="65">
        <v>91</v>
      </c>
    </row>
    <row r="114" spans="15:15">
      <c r="O114" s="65">
        <v>92</v>
      </c>
    </row>
    <row r="115" spans="15:15">
      <c r="O115" s="65">
        <v>93</v>
      </c>
    </row>
    <row r="116" spans="15:15">
      <c r="O116" s="65">
        <v>94</v>
      </c>
    </row>
    <row r="117" spans="15:15">
      <c r="O117" s="65">
        <v>95</v>
      </c>
    </row>
    <row r="118" spans="15:15">
      <c r="O118" s="65">
        <v>96</v>
      </c>
    </row>
    <row r="119" spans="15:15">
      <c r="O119" s="65">
        <v>97</v>
      </c>
    </row>
    <row r="120" spans="15:15">
      <c r="O120" s="65">
        <v>98</v>
      </c>
    </row>
    <row r="121" spans="15:15">
      <c r="O121" s="65">
        <v>99</v>
      </c>
    </row>
    <row r="122" spans="15:15">
      <c r="O122" s="65">
        <v>100</v>
      </c>
    </row>
    <row r="123" spans="15:15">
      <c r="O123" s="65">
        <v>101</v>
      </c>
    </row>
    <row r="124" spans="15:15">
      <c r="O124" s="65">
        <v>102</v>
      </c>
    </row>
    <row r="125" spans="15:15">
      <c r="O125" s="65">
        <v>103</v>
      </c>
    </row>
    <row r="126" spans="15:15">
      <c r="O126" s="65">
        <v>104</v>
      </c>
    </row>
    <row r="127" spans="15:15">
      <c r="O127" s="65">
        <v>105</v>
      </c>
    </row>
    <row r="128" spans="15:15">
      <c r="O128" s="65">
        <v>106</v>
      </c>
    </row>
    <row r="129" spans="15:15">
      <c r="O129" s="65">
        <v>107</v>
      </c>
    </row>
    <row r="130" spans="15:15">
      <c r="O130" s="65">
        <v>108</v>
      </c>
    </row>
    <row r="131" spans="15:15">
      <c r="O131" s="65">
        <v>109</v>
      </c>
    </row>
    <row r="132" spans="15:15">
      <c r="O132" s="65">
        <v>110</v>
      </c>
    </row>
    <row r="133" spans="15:15">
      <c r="O133" s="65">
        <v>111</v>
      </c>
    </row>
    <row r="134" spans="15:15">
      <c r="O134" s="65">
        <v>112</v>
      </c>
    </row>
    <row r="135" spans="15:15">
      <c r="O135" s="65">
        <v>113</v>
      </c>
    </row>
    <row r="136" spans="15:15">
      <c r="O136" s="65">
        <v>114</v>
      </c>
    </row>
    <row r="137" spans="15:15">
      <c r="O137" s="65">
        <v>115</v>
      </c>
    </row>
    <row r="138" spans="15:15">
      <c r="O138" s="65">
        <v>116</v>
      </c>
    </row>
    <row r="139" spans="15:15">
      <c r="O139" s="65">
        <v>117</v>
      </c>
    </row>
    <row r="140" spans="15:15">
      <c r="O140" s="65">
        <v>118</v>
      </c>
    </row>
    <row r="141" spans="15:15">
      <c r="O141" s="65">
        <v>119</v>
      </c>
    </row>
    <row r="142" spans="15:15">
      <c r="O142" s="65">
        <v>120</v>
      </c>
    </row>
    <row r="143" spans="15:15">
      <c r="O143" s="65">
        <v>121</v>
      </c>
    </row>
    <row r="144" spans="15:15">
      <c r="O144" s="65">
        <v>122</v>
      </c>
    </row>
    <row r="145" spans="15:15">
      <c r="O145" s="65">
        <v>123</v>
      </c>
    </row>
    <row r="146" spans="15:15">
      <c r="O146" s="65">
        <v>124</v>
      </c>
    </row>
    <row r="147" spans="15:15">
      <c r="O147" s="65">
        <v>125</v>
      </c>
    </row>
    <row r="148" spans="15:15">
      <c r="O148" s="65">
        <v>126</v>
      </c>
    </row>
    <row r="149" spans="15:15">
      <c r="O149" s="65">
        <v>127</v>
      </c>
    </row>
    <row r="150" spans="15:15">
      <c r="O150" s="65">
        <v>128</v>
      </c>
    </row>
    <row r="151" spans="15:15">
      <c r="O151" s="65">
        <v>129</v>
      </c>
    </row>
    <row r="152" spans="15:15">
      <c r="O152" s="65">
        <v>130</v>
      </c>
    </row>
    <row r="153" spans="15:15">
      <c r="O153" s="65">
        <v>131</v>
      </c>
    </row>
    <row r="154" spans="15:15">
      <c r="O154" s="65">
        <v>132</v>
      </c>
    </row>
    <row r="155" spans="15:15">
      <c r="O155" s="65">
        <v>133</v>
      </c>
    </row>
    <row r="156" spans="15:15">
      <c r="O156" s="65">
        <v>134</v>
      </c>
    </row>
    <row r="157" spans="15:15">
      <c r="O157" s="65">
        <v>135</v>
      </c>
    </row>
    <row r="158" spans="15:15">
      <c r="O158" s="65">
        <v>136</v>
      </c>
    </row>
    <row r="159" spans="15:15">
      <c r="O159" s="65">
        <v>137</v>
      </c>
    </row>
    <row r="160" spans="15:15">
      <c r="O160" s="65">
        <v>138</v>
      </c>
    </row>
    <row r="161" spans="15:15">
      <c r="O161" s="65">
        <v>139</v>
      </c>
    </row>
    <row r="162" spans="15:15">
      <c r="O162" s="65">
        <v>140</v>
      </c>
    </row>
    <row r="163" spans="15:15">
      <c r="O163" s="65">
        <v>141</v>
      </c>
    </row>
    <row r="164" spans="15:15">
      <c r="O164" s="65">
        <v>142</v>
      </c>
    </row>
    <row r="165" spans="15:15">
      <c r="O165" s="65">
        <v>143</v>
      </c>
    </row>
    <row r="166" spans="15:15">
      <c r="O166" s="65">
        <v>144</v>
      </c>
    </row>
    <row r="167" spans="15:15">
      <c r="O167" s="65">
        <v>145</v>
      </c>
    </row>
    <row r="168" spans="15:15">
      <c r="O168" s="65">
        <v>146</v>
      </c>
    </row>
    <row r="169" spans="15:15">
      <c r="O169" s="65">
        <v>147</v>
      </c>
    </row>
    <row r="170" spans="15:15">
      <c r="O170" s="65">
        <v>148</v>
      </c>
    </row>
    <row r="171" spans="15:15">
      <c r="O171" s="65">
        <v>149</v>
      </c>
    </row>
    <row r="172" spans="15:15">
      <c r="O172" s="65">
        <v>150</v>
      </c>
    </row>
    <row r="173" spans="15:15">
      <c r="O173" s="65">
        <v>151</v>
      </c>
    </row>
    <row r="174" spans="15:15">
      <c r="O174" s="65">
        <v>152</v>
      </c>
    </row>
    <row r="175" spans="15:15">
      <c r="O175" s="65">
        <v>153</v>
      </c>
    </row>
    <row r="176" spans="15:15">
      <c r="O176" s="65">
        <v>154</v>
      </c>
    </row>
    <row r="177" spans="15:15">
      <c r="O177" s="65">
        <v>155</v>
      </c>
    </row>
    <row r="178" spans="15:15">
      <c r="O178" s="65">
        <v>156</v>
      </c>
    </row>
    <row r="179" spans="15:15">
      <c r="O179" s="65">
        <v>157</v>
      </c>
    </row>
    <row r="180" spans="15:15">
      <c r="O180" s="65">
        <v>158</v>
      </c>
    </row>
    <row r="181" spans="15:15">
      <c r="O181" s="65">
        <v>159</v>
      </c>
    </row>
    <row r="182" spans="15:15">
      <c r="O182" s="65">
        <v>160</v>
      </c>
    </row>
    <row r="183" spans="15:15">
      <c r="O183" s="65">
        <v>161</v>
      </c>
    </row>
    <row r="184" spans="15:15">
      <c r="O184" s="65">
        <v>162</v>
      </c>
    </row>
    <row r="185" spans="15:15">
      <c r="O185" s="65">
        <v>163</v>
      </c>
    </row>
    <row r="186" spans="15:15">
      <c r="O186" s="65">
        <v>164</v>
      </c>
    </row>
    <row r="187" spans="15:15">
      <c r="O187" s="65">
        <v>165</v>
      </c>
    </row>
    <row r="188" spans="15:15">
      <c r="O188" s="65">
        <v>166</v>
      </c>
    </row>
    <row r="189" spans="15:15">
      <c r="O189" s="65">
        <v>167</v>
      </c>
    </row>
    <row r="190" spans="15:15">
      <c r="O190" s="65">
        <v>168</v>
      </c>
    </row>
    <row r="191" spans="15:15">
      <c r="O191" s="65">
        <v>169</v>
      </c>
    </row>
    <row r="192" spans="15:15">
      <c r="O192" s="65">
        <v>170</v>
      </c>
    </row>
    <row r="193" spans="15:15">
      <c r="O193" s="65">
        <v>171</v>
      </c>
    </row>
    <row r="194" spans="15:15">
      <c r="O194" s="65">
        <v>172</v>
      </c>
    </row>
    <row r="195" spans="15:15">
      <c r="O195" s="65">
        <v>173</v>
      </c>
    </row>
    <row r="196" spans="15:15">
      <c r="O196" s="65">
        <v>174</v>
      </c>
    </row>
    <row r="197" spans="15:15">
      <c r="O197" s="65">
        <v>175</v>
      </c>
    </row>
    <row r="198" spans="15:15">
      <c r="O198" s="65">
        <v>176</v>
      </c>
    </row>
    <row r="199" spans="15:15">
      <c r="O199" s="65">
        <v>177</v>
      </c>
    </row>
    <row r="200" spans="15:15">
      <c r="O200" s="65">
        <v>178</v>
      </c>
    </row>
    <row r="201" spans="15:15">
      <c r="O201" s="65">
        <v>179</v>
      </c>
    </row>
    <row r="202" spans="15:15">
      <c r="O202" s="65">
        <v>180</v>
      </c>
    </row>
    <row r="203" spans="15:15">
      <c r="O203" s="65">
        <v>181</v>
      </c>
    </row>
    <row r="204" spans="15:15">
      <c r="O204" s="65">
        <v>182</v>
      </c>
    </row>
    <row r="205" spans="15:15">
      <c r="O205" s="65">
        <v>183</v>
      </c>
    </row>
    <row r="206" spans="15:15">
      <c r="O206" s="65">
        <v>184</v>
      </c>
    </row>
    <row r="207" spans="15:15">
      <c r="O207" s="65">
        <v>185</v>
      </c>
    </row>
    <row r="208" spans="15:15">
      <c r="O208" s="65">
        <v>186</v>
      </c>
    </row>
    <row r="209" spans="15:15">
      <c r="O209" s="65">
        <v>187</v>
      </c>
    </row>
    <row r="210" spans="15:15">
      <c r="O210" s="65">
        <v>188</v>
      </c>
    </row>
    <row r="211" spans="15:15">
      <c r="O211" s="65">
        <v>189</v>
      </c>
    </row>
    <row r="212" spans="15:15">
      <c r="O212" s="65">
        <v>190</v>
      </c>
    </row>
    <row r="213" spans="15:15">
      <c r="O213" s="65">
        <v>191</v>
      </c>
    </row>
    <row r="214" spans="15:15">
      <c r="O214" s="65">
        <v>192</v>
      </c>
    </row>
    <row r="215" spans="15:15">
      <c r="O215" s="65">
        <v>193</v>
      </c>
    </row>
    <row r="216" spans="15:15">
      <c r="O216" s="65">
        <v>194</v>
      </c>
    </row>
    <row r="217" spans="15:15">
      <c r="O217" s="65">
        <v>195</v>
      </c>
    </row>
    <row r="218" spans="15:15">
      <c r="O218" s="65">
        <v>196</v>
      </c>
    </row>
    <row r="219" spans="15:15">
      <c r="O219" s="65">
        <v>197</v>
      </c>
    </row>
    <row r="220" spans="15:15">
      <c r="O220" s="65">
        <v>198</v>
      </c>
    </row>
    <row r="221" spans="15:15">
      <c r="O221" s="65">
        <v>199</v>
      </c>
    </row>
    <row r="222" spans="15:15">
      <c r="O222" s="65">
        <v>200</v>
      </c>
    </row>
    <row r="223" spans="15:15">
      <c r="O223" s="65">
        <v>201</v>
      </c>
    </row>
    <row r="224" spans="15:15">
      <c r="O224" s="65">
        <v>202</v>
      </c>
    </row>
    <row r="225" spans="15:15">
      <c r="O225" s="65">
        <v>203</v>
      </c>
    </row>
    <row r="226" spans="15:15">
      <c r="O226" s="65">
        <v>204</v>
      </c>
    </row>
    <row r="227" spans="15:15">
      <c r="O227" s="65">
        <v>205</v>
      </c>
    </row>
    <row r="228" spans="15:15">
      <c r="O228" s="65">
        <v>206</v>
      </c>
    </row>
    <row r="229" spans="15:15">
      <c r="O229" s="65">
        <v>207</v>
      </c>
    </row>
    <row r="230" spans="15:15">
      <c r="O230" s="65">
        <v>208</v>
      </c>
    </row>
    <row r="231" spans="15:15">
      <c r="O231" s="65">
        <v>209</v>
      </c>
    </row>
    <row r="232" spans="15:15">
      <c r="O232" s="65">
        <v>210</v>
      </c>
    </row>
    <row r="233" spans="15:15">
      <c r="O233" s="65">
        <v>211</v>
      </c>
    </row>
    <row r="234" spans="15:15">
      <c r="O234" s="65">
        <v>212</v>
      </c>
    </row>
    <row r="235" spans="15:15">
      <c r="O235" s="65">
        <v>213</v>
      </c>
    </row>
    <row r="236" spans="15:15">
      <c r="O236" s="65">
        <v>214</v>
      </c>
    </row>
    <row r="237" spans="15:15">
      <c r="O237" s="65">
        <v>215</v>
      </c>
    </row>
    <row r="238" spans="15:15">
      <c r="O238" s="65">
        <v>216</v>
      </c>
    </row>
    <row r="239" spans="15:15">
      <c r="O239" s="65">
        <v>217</v>
      </c>
    </row>
    <row r="240" spans="15:15">
      <c r="O240" s="65">
        <v>218</v>
      </c>
    </row>
    <row r="241" spans="15:15">
      <c r="O241" s="65">
        <v>219</v>
      </c>
    </row>
    <row r="242" spans="15:15">
      <c r="O242" s="65">
        <v>220</v>
      </c>
    </row>
    <row r="243" spans="15:15">
      <c r="O243" s="65">
        <v>221</v>
      </c>
    </row>
    <row r="244" spans="15:15">
      <c r="O244" s="65">
        <v>222</v>
      </c>
    </row>
    <row r="245" spans="15:15">
      <c r="O245" s="65">
        <v>223</v>
      </c>
    </row>
    <row r="246" spans="15:15">
      <c r="O246" s="65">
        <v>224</v>
      </c>
    </row>
    <row r="247" spans="15:15">
      <c r="O247" s="65">
        <v>225</v>
      </c>
    </row>
    <row r="248" spans="15:15">
      <c r="O248" s="65">
        <v>226</v>
      </c>
    </row>
    <row r="249" spans="15:15">
      <c r="O249" s="65">
        <v>227</v>
      </c>
    </row>
    <row r="250" spans="15:15">
      <c r="O250" s="65">
        <v>228</v>
      </c>
    </row>
    <row r="251" spans="15:15">
      <c r="O251" s="65">
        <v>229</v>
      </c>
    </row>
    <row r="252" spans="15:15">
      <c r="O252" s="65">
        <v>230</v>
      </c>
    </row>
    <row r="253" spans="15:15">
      <c r="O253" s="65">
        <v>231</v>
      </c>
    </row>
    <row r="254" spans="15:15">
      <c r="O254" s="65">
        <v>232</v>
      </c>
    </row>
    <row r="255" spans="15:15">
      <c r="O255" s="65">
        <v>233</v>
      </c>
    </row>
    <row r="256" spans="15:15">
      <c r="O256" s="65">
        <v>234</v>
      </c>
    </row>
    <row r="257" spans="15:15">
      <c r="O257" s="65">
        <v>235</v>
      </c>
    </row>
    <row r="258" spans="15:15">
      <c r="O258" s="65">
        <v>236</v>
      </c>
    </row>
    <row r="259" spans="15:15">
      <c r="O259" s="65">
        <v>237</v>
      </c>
    </row>
    <row r="260" spans="15:15">
      <c r="O260" s="65">
        <v>238</v>
      </c>
    </row>
    <row r="261" spans="15:15">
      <c r="O261" s="65">
        <v>239</v>
      </c>
    </row>
    <row r="262" spans="15:15">
      <c r="O262" s="65">
        <v>240</v>
      </c>
    </row>
    <row r="263" spans="15:15">
      <c r="O263" s="65">
        <v>241</v>
      </c>
    </row>
    <row r="264" spans="15:15">
      <c r="O264" s="65">
        <v>242</v>
      </c>
    </row>
    <row r="265" spans="15:15">
      <c r="O265" s="65">
        <v>243</v>
      </c>
    </row>
    <row r="266" spans="15:15">
      <c r="O266" s="65">
        <v>244</v>
      </c>
    </row>
    <row r="267" spans="15:15">
      <c r="O267" s="65">
        <v>245</v>
      </c>
    </row>
    <row r="268" spans="15:15">
      <c r="O268" s="65">
        <v>246</v>
      </c>
    </row>
    <row r="269" spans="15:15">
      <c r="O269" s="65">
        <v>247</v>
      </c>
    </row>
    <row r="270" spans="15:15">
      <c r="O270" s="65">
        <v>248</v>
      </c>
    </row>
    <row r="271" spans="15:15">
      <c r="O271" s="65">
        <v>249</v>
      </c>
    </row>
    <row r="272" spans="15:15">
      <c r="O272" s="65">
        <v>250</v>
      </c>
    </row>
    <row r="273" spans="15:15">
      <c r="O273" s="65">
        <v>251</v>
      </c>
    </row>
    <row r="274" spans="15:15">
      <c r="O274" s="65">
        <v>252</v>
      </c>
    </row>
    <row r="275" spans="15:15">
      <c r="O275" s="65">
        <v>253</v>
      </c>
    </row>
    <row r="276" spans="15:15">
      <c r="O276" s="65">
        <v>254</v>
      </c>
    </row>
    <row r="277" spans="15:15">
      <c r="O277" s="65">
        <v>255</v>
      </c>
    </row>
    <row r="278" spans="15:15">
      <c r="O278" s="65">
        <v>256</v>
      </c>
    </row>
    <row r="279" spans="15:15">
      <c r="O279" s="65">
        <v>257</v>
      </c>
    </row>
    <row r="280" spans="15:15">
      <c r="O280" s="65">
        <v>258</v>
      </c>
    </row>
    <row r="281" spans="15:15">
      <c r="O281" s="65">
        <v>259</v>
      </c>
    </row>
    <row r="282" spans="15:15">
      <c r="O282" s="65">
        <v>260</v>
      </c>
    </row>
    <row r="283" spans="15:15">
      <c r="O283" s="65">
        <v>261</v>
      </c>
    </row>
    <row r="284" spans="15:15">
      <c r="O284" s="65">
        <v>262</v>
      </c>
    </row>
    <row r="285" spans="15:15">
      <c r="O285" s="65">
        <v>263</v>
      </c>
    </row>
    <row r="286" spans="15:15">
      <c r="O286" s="65">
        <v>264</v>
      </c>
    </row>
    <row r="287" spans="15:15">
      <c r="O287" s="65">
        <v>265</v>
      </c>
    </row>
    <row r="288" spans="15:15">
      <c r="O288" s="65">
        <v>266</v>
      </c>
    </row>
    <row r="289" spans="15:15">
      <c r="O289" s="65">
        <v>267</v>
      </c>
    </row>
    <row r="290" spans="15:15">
      <c r="O290" s="65">
        <v>268</v>
      </c>
    </row>
    <row r="291" spans="15:15">
      <c r="O291" s="65">
        <v>269</v>
      </c>
    </row>
    <row r="292" spans="15:15">
      <c r="O292" s="65">
        <v>270</v>
      </c>
    </row>
    <row r="293" spans="15:15">
      <c r="O293" s="65">
        <v>271</v>
      </c>
    </row>
    <row r="294" spans="15:15">
      <c r="O294" s="65">
        <v>272</v>
      </c>
    </row>
    <row r="295" spans="15:15">
      <c r="O295" s="65">
        <v>273</v>
      </c>
    </row>
    <row r="296" spans="15:15">
      <c r="O296" s="65">
        <v>274</v>
      </c>
    </row>
    <row r="297" spans="15:15">
      <c r="O297" s="65">
        <v>275</v>
      </c>
    </row>
    <row r="298" spans="15:15">
      <c r="O298" s="65">
        <v>276</v>
      </c>
    </row>
    <row r="299" spans="15:15">
      <c r="O299" s="65">
        <v>277</v>
      </c>
    </row>
    <row r="300" spans="15:15">
      <c r="O300" s="65">
        <v>278</v>
      </c>
    </row>
    <row r="301" spans="15:15">
      <c r="O301" s="65">
        <v>279</v>
      </c>
    </row>
    <row r="302" spans="15:15">
      <c r="O302" s="65">
        <v>280</v>
      </c>
    </row>
    <row r="303" spans="15:15">
      <c r="O303" s="65">
        <v>281</v>
      </c>
    </row>
    <row r="304" spans="15:15">
      <c r="O304" s="65">
        <v>282</v>
      </c>
    </row>
    <row r="305" spans="15:15">
      <c r="O305" s="65">
        <v>283</v>
      </c>
    </row>
    <row r="306" spans="15:15">
      <c r="O306" s="65">
        <v>284</v>
      </c>
    </row>
    <row r="307" spans="15:15">
      <c r="O307" s="65">
        <v>285</v>
      </c>
    </row>
    <row r="308" spans="15:15">
      <c r="O308" s="65">
        <v>286</v>
      </c>
    </row>
    <row r="309" spans="15:15">
      <c r="O309" s="65">
        <v>287</v>
      </c>
    </row>
    <row r="310" spans="15:15">
      <c r="O310" s="65">
        <v>288</v>
      </c>
    </row>
    <row r="311" spans="15:15">
      <c r="O311" s="65">
        <v>289</v>
      </c>
    </row>
    <row r="312" spans="15:15">
      <c r="O312" s="65">
        <v>290</v>
      </c>
    </row>
    <row r="313" spans="15:15">
      <c r="O313" s="65">
        <v>291</v>
      </c>
    </row>
    <row r="314" spans="15:15">
      <c r="O314" s="65">
        <v>292</v>
      </c>
    </row>
    <row r="315" spans="15:15">
      <c r="O315" s="65">
        <v>293</v>
      </c>
    </row>
    <row r="316" spans="15:15">
      <c r="O316" s="65">
        <v>294</v>
      </c>
    </row>
    <row r="317" spans="15:15">
      <c r="O317" s="65">
        <v>295</v>
      </c>
    </row>
    <row r="318" spans="15:15">
      <c r="O318" s="65">
        <v>296</v>
      </c>
    </row>
    <row r="319" spans="15:15">
      <c r="O319" s="65">
        <v>297</v>
      </c>
    </row>
    <row r="320" spans="15:15">
      <c r="O320" s="65">
        <v>298</v>
      </c>
    </row>
    <row r="321" spans="15:15">
      <c r="O321" s="65">
        <v>299</v>
      </c>
    </row>
    <row r="322" spans="15:15">
      <c r="O322" s="65">
        <v>300</v>
      </c>
    </row>
    <row r="323" spans="15:15">
      <c r="O323" s="65">
        <v>301</v>
      </c>
    </row>
    <row r="324" spans="15:15">
      <c r="O324" s="65">
        <v>302</v>
      </c>
    </row>
    <row r="325" spans="15:15">
      <c r="O325" s="65">
        <v>303</v>
      </c>
    </row>
    <row r="326" spans="15:15">
      <c r="O326" s="65">
        <v>304</v>
      </c>
    </row>
    <row r="327" spans="15:15">
      <c r="O327" s="65">
        <v>305</v>
      </c>
    </row>
    <row r="328" spans="15:15">
      <c r="O328" s="65">
        <v>306</v>
      </c>
    </row>
    <row r="329" spans="15:15">
      <c r="O329" s="65">
        <v>307</v>
      </c>
    </row>
    <row r="330" spans="15:15">
      <c r="O330" s="65">
        <v>308</v>
      </c>
    </row>
    <row r="331" spans="15:15">
      <c r="O331" s="65">
        <v>309</v>
      </c>
    </row>
    <row r="332" spans="15:15">
      <c r="O332" s="65">
        <v>310</v>
      </c>
    </row>
    <row r="333" spans="15:15">
      <c r="O333" s="65">
        <v>311</v>
      </c>
    </row>
    <row r="334" spans="15:15">
      <c r="O334" s="65">
        <v>312</v>
      </c>
    </row>
    <row r="335" spans="15:15">
      <c r="O335" s="65">
        <v>313</v>
      </c>
    </row>
    <row r="336" spans="15:15">
      <c r="O336" s="65">
        <v>314</v>
      </c>
    </row>
    <row r="337" spans="15:15">
      <c r="O337" s="65">
        <v>315</v>
      </c>
    </row>
    <row r="338" spans="15:15">
      <c r="O338" s="65">
        <v>316</v>
      </c>
    </row>
    <row r="339" spans="15:15">
      <c r="O339" s="65">
        <v>317</v>
      </c>
    </row>
    <row r="340" spans="15:15">
      <c r="O340" s="65">
        <v>318</v>
      </c>
    </row>
    <row r="341" spans="15:15">
      <c r="O341" s="65">
        <v>319</v>
      </c>
    </row>
    <row r="342" spans="15:15">
      <c r="O342" s="65">
        <v>320</v>
      </c>
    </row>
    <row r="343" spans="15:15">
      <c r="O343" s="65">
        <v>321</v>
      </c>
    </row>
    <row r="344" spans="15:15">
      <c r="O344" s="65">
        <v>322</v>
      </c>
    </row>
    <row r="345" spans="15:15">
      <c r="O345" s="65">
        <v>323</v>
      </c>
    </row>
    <row r="346" spans="15:15">
      <c r="O346" s="65">
        <v>324</v>
      </c>
    </row>
    <row r="347" spans="15:15">
      <c r="O347" s="65">
        <v>325</v>
      </c>
    </row>
    <row r="348" spans="15:15">
      <c r="O348" s="65">
        <v>326</v>
      </c>
    </row>
    <row r="349" spans="15:15">
      <c r="O349" s="65">
        <v>327</v>
      </c>
    </row>
    <row r="350" spans="15:15">
      <c r="O350" s="65">
        <v>328</v>
      </c>
    </row>
    <row r="351" spans="15:15">
      <c r="O351" s="65">
        <v>329</v>
      </c>
    </row>
    <row r="352" spans="15:15">
      <c r="O352" s="65">
        <v>330</v>
      </c>
    </row>
    <row r="353" spans="15:15">
      <c r="O353" s="65">
        <v>331</v>
      </c>
    </row>
    <row r="354" spans="15:15">
      <c r="O354" s="65">
        <v>332</v>
      </c>
    </row>
    <row r="355" spans="15:15">
      <c r="O355" s="65">
        <v>333</v>
      </c>
    </row>
    <row r="356" spans="15:15">
      <c r="O356" s="65">
        <v>334</v>
      </c>
    </row>
    <row r="357" spans="15:15">
      <c r="O357" s="65">
        <v>335</v>
      </c>
    </row>
    <row r="358" spans="15:15">
      <c r="O358" s="65">
        <v>336</v>
      </c>
    </row>
    <row r="359" spans="15:15">
      <c r="O359" s="65">
        <v>337</v>
      </c>
    </row>
    <row r="360" spans="15:15">
      <c r="O360" s="65">
        <v>338</v>
      </c>
    </row>
    <row r="361" spans="15:15">
      <c r="O361" s="65">
        <v>339</v>
      </c>
    </row>
    <row r="362" spans="15:15">
      <c r="O362" s="65">
        <v>340</v>
      </c>
    </row>
    <row r="363" spans="15:15">
      <c r="O363" s="65">
        <v>341</v>
      </c>
    </row>
    <row r="364" spans="15:15">
      <c r="O364" s="65">
        <v>342</v>
      </c>
    </row>
    <row r="365" spans="15:15">
      <c r="O365" s="65">
        <v>343</v>
      </c>
    </row>
    <row r="366" spans="15:15">
      <c r="O366" s="65">
        <v>344</v>
      </c>
    </row>
    <row r="367" spans="15:15">
      <c r="O367" s="65">
        <v>345</v>
      </c>
    </row>
    <row r="368" spans="15:15">
      <c r="O368" s="65">
        <v>346</v>
      </c>
    </row>
    <row r="369" spans="15:15">
      <c r="O369" s="65">
        <v>347</v>
      </c>
    </row>
    <row r="370" spans="15:15">
      <c r="O370" s="65">
        <v>348</v>
      </c>
    </row>
    <row r="371" spans="15:15">
      <c r="O371" s="65">
        <v>349</v>
      </c>
    </row>
    <row r="372" spans="15:15">
      <c r="O372" s="65">
        <v>350</v>
      </c>
    </row>
    <row r="373" spans="15:15">
      <c r="O373" s="65">
        <v>351</v>
      </c>
    </row>
    <row r="374" spans="15:15">
      <c r="O374" s="65">
        <v>352</v>
      </c>
    </row>
    <row r="375" spans="15:15">
      <c r="O375" s="65">
        <v>353</v>
      </c>
    </row>
    <row r="376" spans="15:15">
      <c r="O376" s="65">
        <v>354</v>
      </c>
    </row>
    <row r="377" spans="15:15">
      <c r="O377" s="65">
        <v>355</v>
      </c>
    </row>
    <row r="378" spans="15:15">
      <c r="O378" s="65">
        <v>356</v>
      </c>
    </row>
    <row r="379" spans="15:15">
      <c r="O379" s="65">
        <v>357</v>
      </c>
    </row>
    <row r="380" spans="15:15">
      <c r="O380" s="65">
        <v>358</v>
      </c>
    </row>
    <row r="381" spans="15:15">
      <c r="O381" s="65">
        <v>359</v>
      </c>
    </row>
    <row r="382" spans="15:15">
      <c r="O382" s="65">
        <v>360</v>
      </c>
    </row>
    <row r="383" spans="15:15">
      <c r="O383" s="65">
        <v>361</v>
      </c>
    </row>
    <row r="384" spans="15:15">
      <c r="O384" s="65">
        <v>362</v>
      </c>
    </row>
    <row r="385" spans="15:15">
      <c r="O385" s="65">
        <v>363</v>
      </c>
    </row>
    <row r="386" spans="15:15">
      <c r="O386" s="65">
        <v>364</v>
      </c>
    </row>
    <row r="387" spans="15:15">
      <c r="O387" s="65">
        <v>365</v>
      </c>
    </row>
    <row r="388" spans="15:15">
      <c r="O388" s="65">
        <v>366</v>
      </c>
    </row>
    <row r="389" spans="15:15">
      <c r="O389" s="65">
        <v>367</v>
      </c>
    </row>
    <row r="390" spans="15:15">
      <c r="O390" s="65">
        <v>368</v>
      </c>
    </row>
    <row r="391" spans="15:15">
      <c r="O391" s="65">
        <v>369</v>
      </c>
    </row>
    <row r="392" spans="15:15">
      <c r="O392" s="65">
        <v>370</v>
      </c>
    </row>
    <row r="393" spans="15:15">
      <c r="O393" s="65">
        <v>371</v>
      </c>
    </row>
    <row r="394" spans="15:15">
      <c r="O394" s="65">
        <v>372</v>
      </c>
    </row>
    <row r="395" spans="15:15">
      <c r="O395" s="65">
        <v>373</v>
      </c>
    </row>
    <row r="396" spans="15:15">
      <c r="O396" s="65">
        <v>374</v>
      </c>
    </row>
    <row r="397" spans="15:15">
      <c r="O397" s="65">
        <v>375</v>
      </c>
    </row>
    <row r="398" spans="15:15">
      <c r="O398" s="65">
        <v>376</v>
      </c>
    </row>
    <row r="399" spans="15:15">
      <c r="O399" s="65">
        <v>377</v>
      </c>
    </row>
    <row r="400" spans="15:15">
      <c r="O400" s="65">
        <v>378</v>
      </c>
    </row>
    <row r="401" spans="15:15">
      <c r="O401" s="65">
        <v>379</v>
      </c>
    </row>
    <row r="402" spans="15:15">
      <c r="O402" s="65">
        <v>380</v>
      </c>
    </row>
    <row r="403" spans="15:15">
      <c r="O403" s="65">
        <v>381</v>
      </c>
    </row>
    <row r="404" spans="15:15">
      <c r="O404" s="65">
        <v>382</v>
      </c>
    </row>
    <row r="405" spans="15:15">
      <c r="O405" s="65">
        <v>383</v>
      </c>
    </row>
    <row r="406" spans="15:15">
      <c r="O406" s="65">
        <v>384</v>
      </c>
    </row>
    <row r="407" spans="15:15">
      <c r="O407" s="65">
        <v>385</v>
      </c>
    </row>
    <row r="408" spans="15:15">
      <c r="O408" s="65">
        <v>386</v>
      </c>
    </row>
    <row r="409" spans="15:15">
      <c r="O409" s="65">
        <v>387</v>
      </c>
    </row>
    <row r="410" spans="15:15">
      <c r="O410" s="65">
        <v>388</v>
      </c>
    </row>
    <row r="411" spans="15:15">
      <c r="O411" s="65">
        <v>389</v>
      </c>
    </row>
    <row r="412" spans="15:15">
      <c r="O412" s="65">
        <v>390</v>
      </c>
    </row>
    <row r="413" spans="15:15">
      <c r="O413" s="65">
        <v>391</v>
      </c>
    </row>
    <row r="414" spans="15:15">
      <c r="O414" s="65">
        <v>392</v>
      </c>
    </row>
    <row r="415" spans="15:15">
      <c r="O415" s="65">
        <v>393</v>
      </c>
    </row>
    <row r="416" spans="15:15">
      <c r="O416" s="65">
        <v>394</v>
      </c>
    </row>
    <row r="417" spans="15:15">
      <c r="O417" s="65">
        <v>395</v>
      </c>
    </row>
    <row r="418" spans="15:15">
      <c r="O418" s="65">
        <v>396</v>
      </c>
    </row>
    <row r="419" spans="15:15">
      <c r="O419" s="65">
        <v>397</v>
      </c>
    </row>
    <row r="420" spans="15:15">
      <c r="O420" s="65">
        <v>398</v>
      </c>
    </row>
    <row r="421" spans="15:15">
      <c r="O421" s="65">
        <v>399</v>
      </c>
    </row>
    <row r="422" spans="15:15">
      <c r="O422" s="65">
        <v>400</v>
      </c>
    </row>
    <row r="423" spans="15:15">
      <c r="O423" s="65">
        <v>401</v>
      </c>
    </row>
    <row r="424" spans="15:15">
      <c r="O424" s="65">
        <v>402</v>
      </c>
    </row>
    <row r="425" spans="15:15">
      <c r="O425" s="65">
        <v>403</v>
      </c>
    </row>
    <row r="426" spans="15:15">
      <c r="O426" s="65">
        <v>404</v>
      </c>
    </row>
    <row r="427" spans="15:15">
      <c r="O427" s="65">
        <v>405</v>
      </c>
    </row>
    <row r="428" spans="15:15">
      <c r="O428" s="65">
        <v>406</v>
      </c>
    </row>
    <row r="429" spans="15:15">
      <c r="O429" s="65">
        <v>407</v>
      </c>
    </row>
    <row r="430" spans="15:15">
      <c r="O430" s="65">
        <v>408</v>
      </c>
    </row>
    <row r="431" spans="15:15">
      <c r="O431" s="65">
        <v>409</v>
      </c>
    </row>
    <row r="432" spans="15:15">
      <c r="O432" s="65">
        <v>410</v>
      </c>
    </row>
    <row r="433" spans="15:15">
      <c r="O433" s="65">
        <v>411</v>
      </c>
    </row>
    <row r="434" spans="15:15">
      <c r="O434" s="65">
        <v>412</v>
      </c>
    </row>
    <row r="435" spans="15:15">
      <c r="O435" s="65">
        <v>413</v>
      </c>
    </row>
    <row r="436" spans="15:15">
      <c r="O436" s="65">
        <v>414</v>
      </c>
    </row>
    <row r="437" spans="15:15">
      <c r="O437" s="65">
        <v>415</v>
      </c>
    </row>
    <row r="438" spans="15:15">
      <c r="O438" s="65">
        <v>416</v>
      </c>
    </row>
    <row r="439" spans="15:15">
      <c r="O439" s="65">
        <v>417</v>
      </c>
    </row>
    <row r="440" spans="15:15">
      <c r="O440" s="65">
        <v>418</v>
      </c>
    </row>
    <row r="441" spans="15:15">
      <c r="O441" s="65">
        <v>419</v>
      </c>
    </row>
    <row r="442" spans="15:15">
      <c r="O442" s="65">
        <v>420</v>
      </c>
    </row>
    <row r="443" spans="15:15">
      <c r="O443" s="65">
        <v>421</v>
      </c>
    </row>
    <row r="444" spans="15:15">
      <c r="O444" s="65">
        <v>422</v>
      </c>
    </row>
    <row r="445" spans="15:15">
      <c r="O445" s="65">
        <v>423</v>
      </c>
    </row>
    <row r="446" spans="15:15">
      <c r="O446" s="65">
        <v>424</v>
      </c>
    </row>
    <row r="447" spans="15:15">
      <c r="O447" s="65">
        <v>425</v>
      </c>
    </row>
    <row r="448" spans="15:15">
      <c r="O448" s="65">
        <v>426</v>
      </c>
    </row>
    <row r="449" spans="15:15">
      <c r="O449" s="65">
        <v>427</v>
      </c>
    </row>
    <row r="450" spans="15:15">
      <c r="O450" s="65">
        <v>428</v>
      </c>
    </row>
    <row r="451" spans="15:15">
      <c r="O451" s="65">
        <v>429</v>
      </c>
    </row>
    <row r="452" spans="15:15">
      <c r="O452" s="65">
        <v>430</v>
      </c>
    </row>
    <row r="453" spans="15:15">
      <c r="O453" s="65">
        <v>431</v>
      </c>
    </row>
    <row r="454" spans="15:15">
      <c r="O454" s="65">
        <v>432</v>
      </c>
    </row>
    <row r="455" spans="15:15">
      <c r="O455" s="65">
        <v>433</v>
      </c>
    </row>
    <row r="456" spans="15:15">
      <c r="O456" s="65">
        <v>434</v>
      </c>
    </row>
    <row r="457" spans="15:15">
      <c r="O457" s="65">
        <v>435</v>
      </c>
    </row>
    <row r="458" spans="15:15">
      <c r="O458" s="65">
        <v>436</v>
      </c>
    </row>
    <row r="459" spans="15:15">
      <c r="O459" s="65">
        <v>437</v>
      </c>
    </row>
    <row r="460" spans="15:15">
      <c r="O460" s="65">
        <v>438</v>
      </c>
    </row>
    <row r="461" spans="15:15">
      <c r="O461" s="65">
        <v>439</v>
      </c>
    </row>
    <row r="462" spans="15:15">
      <c r="O462" s="65">
        <v>440</v>
      </c>
    </row>
    <row r="463" spans="15:15">
      <c r="O463" s="65">
        <v>441</v>
      </c>
    </row>
    <row r="464" spans="15:15">
      <c r="O464" s="65">
        <v>442</v>
      </c>
    </row>
    <row r="465" spans="15:15">
      <c r="O465" s="65">
        <v>443</v>
      </c>
    </row>
    <row r="466" spans="15:15">
      <c r="O466" s="65">
        <v>444</v>
      </c>
    </row>
    <row r="467" spans="15:15">
      <c r="O467" s="65">
        <v>445</v>
      </c>
    </row>
    <row r="468" spans="15:15">
      <c r="O468" s="65">
        <v>446</v>
      </c>
    </row>
    <row r="469" spans="15:15">
      <c r="O469" s="65">
        <v>447</v>
      </c>
    </row>
    <row r="470" spans="15:15">
      <c r="O470" s="65">
        <v>448</v>
      </c>
    </row>
    <row r="471" spans="15:15">
      <c r="O471" s="65">
        <v>449</v>
      </c>
    </row>
    <row r="472" spans="15:15">
      <c r="O472" s="65">
        <v>450</v>
      </c>
    </row>
    <row r="473" spans="15:15">
      <c r="O473" s="65">
        <v>451</v>
      </c>
    </row>
    <row r="474" spans="15:15">
      <c r="O474" s="65">
        <v>452</v>
      </c>
    </row>
    <row r="475" spans="15:15">
      <c r="O475" s="65">
        <v>453</v>
      </c>
    </row>
    <row r="476" spans="15:15">
      <c r="O476" s="65">
        <v>454</v>
      </c>
    </row>
    <row r="477" spans="15:15">
      <c r="O477" s="65">
        <v>455</v>
      </c>
    </row>
    <row r="478" spans="15:15">
      <c r="O478" s="65">
        <v>456</v>
      </c>
    </row>
    <row r="479" spans="15:15">
      <c r="O479" s="65">
        <v>457</v>
      </c>
    </row>
    <row r="480" spans="15:15">
      <c r="O480" s="65">
        <v>458</v>
      </c>
    </row>
    <row r="481" spans="15:15">
      <c r="O481" s="65">
        <v>459</v>
      </c>
    </row>
    <row r="482" spans="15:15">
      <c r="O482" s="65">
        <v>460</v>
      </c>
    </row>
    <row r="483" spans="15:15">
      <c r="O483" s="65">
        <v>461</v>
      </c>
    </row>
    <row r="484" spans="15:15">
      <c r="O484" s="65">
        <v>462</v>
      </c>
    </row>
    <row r="485" spans="15:15">
      <c r="O485" s="65">
        <v>463</v>
      </c>
    </row>
    <row r="486" spans="15:15">
      <c r="O486" s="65">
        <v>464</v>
      </c>
    </row>
    <row r="487" spans="15:15">
      <c r="O487" s="65">
        <v>465</v>
      </c>
    </row>
    <row r="488" spans="15:15">
      <c r="O488" s="65">
        <v>466</v>
      </c>
    </row>
    <row r="489" spans="15:15">
      <c r="O489" s="65">
        <v>467</v>
      </c>
    </row>
    <row r="490" spans="15:15">
      <c r="O490" s="65">
        <v>468</v>
      </c>
    </row>
    <row r="491" spans="15:15">
      <c r="O491" s="65">
        <v>469</v>
      </c>
    </row>
    <row r="492" spans="15:15">
      <c r="O492" s="65">
        <v>470</v>
      </c>
    </row>
    <row r="493" spans="15:15">
      <c r="O493" s="65">
        <v>471</v>
      </c>
    </row>
    <row r="494" spans="15:15">
      <c r="O494" s="65">
        <v>472</v>
      </c>
    </row>
    <row r="495" spans="15:15">
      <c r="O495" s="65">
        <v>473</v>
      </c>
    </row>
    <row r="496" spans="15:15">
      <c r="O496" s="65">
        <v>474</v>
      </c>
    </row>
    <row r="497" spans="15:15">
      <c r="O497" s="65">
        <v>475</v>
      </c>
    </row>
    <row r="498" spans="15:15">
      <c r="O498" s="65">
        <v>476</v>
      </c>
    </row>
    <row r="499" spans="15:15">
      <c r="O499" s="65">
        <v>477</v>
      </c>
    </row>
    <row r="500" spans="15:15">
      <c r="O500" s="65">
        <v>478</v>
      </c>
    </row>
    <row r="501" spans="15:15">
      <c r="O501" s="65">
        <v>479</v>
      </c>
    </row>
    <row r="502" spans="15:15">
      <c r="O502" s="65">
        <v>480</v>
      </c>
    </row>
    <row r="503" spans="15:15">
      <c r="O503" s="65">
        <v>481</v>
      </c>
    </row>
    <row r="504" spans="15:15">
      <c r="O504" s="65">
        <v>482</v>
      </c>
    </row>
    <row r="505" spans="15:15">
      <c r="O505" s="65">
        <v>483</v>
      </c>
    </row>
    <row r="506" spans="15:15">
      <c r="O506" s="65">
        <v>484</v>
      </c>
    </row>
    <row r="507" spans="15:15">
      <c r="O507" s="65">
        <v>485</v>
      </c>
    </row>
    <row r="508" spans="15:15">
      <c r="O508" s="65">
        <v>486</v>
      </c>
    </row>
    <row r="509" spans="15:15">
      <c r="O509" s="65">
        <v>487</v>
      </c>
    </row>
    <row r="510" spans="15:15">
      <c r="O510" s="65">
        <v>488</v>
      </c>
    </row>
    <row r="511" spans="15:15">
      <c r="O511" s="65">
        <v>489</v>
      </c>
    </row>
    <row r="512" spans="15:15">
      <c r="O512" s="65">
        <v>490</v>
      </c>
    </row>
    <row r="513" spans="15:15">
      <c r="O513" s="65">
        <v>491</v>
      </c>
    </row>
    <row r="514" spans="15:15">
      <c r="O514" s="65">
        <v>492</v>
      </c>
    </row>
    <row r="515" spans="15:15">
      <c r="O515" s="65">
        <v>493</v>
      </c>
    </row>
    <row r="516" spans="15:15">
      <c r="O516" s="65">
        <v>494</v>
      </c>
    </row>
    <row r="517" spans="15:15">
      <c r="O517" s="65">
        <v>495</v>
      </c>
    </row>
    <row r="518" spans="15:15">
      <c r="O518" s="65">
        <v>496</v>
      </c>
    </row>
    <row r="519" spans="15:15">
      <c r="O519" s="65">
        <v>497</v>
      </c>
    </row>
    <row r="520" spans="15:15">
      <c r="O520" s="65">
        <v>498</v>
      </c>
    </row>
    <row r="521" spans="15:15">
      <c r="O521" s="65">
        <v>499</v>
      </c>
    </row>
    <row r="522" spans="15:15">
      <c r="O522" s="65">
        <v>500</v>
      </c>
    </row>
    <row r="523" spans="15:15">
      <c r="O523" s="65">
        <v>501</v>
      </c>
    </row>
    <row r="524" spans="15:15">
      <c r="O524" s="65">
        <v>502</v>
      </c>
    </row>
    <row r="525" spans="15:15">
      <c r="O525" s="65">
        <v>503</v>
      </c>
    </row>
    <row r="526" spans="15:15">
      <c r="O526" s="65">
        <v>504</v>
      </c>
    </row>
    <row r="527" spans="15:15">
      <c r="O527" s="65">
        <v>505</v>
      </c>
    </row>
    <row r="528" spans="15:15">
      <c r="O528" s="65">
        <v>506</v>
      </c>
    </row>
    <row r="529" spans="15:15">
      <c r="O529" s="65">
        <v>507</v>
      </c>
    </row>
    <row r="530" spans="15:15">
      <c r="O530" s="65">
        <v>508</v>
      </c>
    </row>
    <row r="531" spans="15:15">
      <c r="O531" s="65">
        <v>509</v>
      </c>
    </row>
    <row r="532" spans="15:15">
      <c r="O532" s="65">
        <v>510</v>
      </c>
    </row>
    <row r="533" spans="15:15">
      <c r="O533" s="65">
        <v>511</v>
      </c>
    </row>
    <row r="534" spans="15:15">
      <c r="O534" s="65">
        <v>512</v>
      </c>
    </row>
    <row r="535" spans="15:15">
      <c r="O535" s="65">
        <v>513</v>
      </c>
    </row>
    <row r="536" spans="15:15">
      <c r="O536" s="65">
        <v>514</v>
      </c>
    </row>
    <row r="537" spans="15:15">
      <c r="O537" s="65">
        <v>515</v>
      </c>
    </row>
    <row r="538" spans="15:15">
      <c r="O538" s="65">
        <v>516</v>
      </c>
    </row>
    <row r="539" spans="15:15">
      <c r="O539" s="65">
        <v>517</v>
      </c>
    </row>
    <row r="540" spans="15:15">
      <c r="O540" s="65">
        <v>518</v>
      </c>
    </row>
    <row r="541" spans="15:15">
      <c r="O541" s="65">
        <v>519</v>
      </c>
    </row>
    <row r="542" spans="15:15">
      <c r="O542" s="65">
        <v>520</v>
      </c>
    </row>
    <row r="543" spans="15:15">
      <c r="O543" s="65">
        <v>521</v>
      </c>
    </row>
    <row r="544" spans="15:15">
      <c r="O544" s="65">
        <v>522</v>
      </c>
    </row>
    <row r="545" spans="15:15">
      <c r="O545" s="65">
        <v>523</v>
      </c>
    </row>
    <row r="546" spans="15:15">
      <c r="O546" s="65">
        <v>524</v>
      </c>
    </row>
    <row r="547" spans="15:15">
      <c r="O547" s="65">
        <v>525</v>
      </c>
    </row>
    <row r="548" spans="15:15">
      <c r="O548" s="65">
        <v>526</v>
      </c>
    </row>
    <row r="549" spans="15:15">
      <c r="O549" s="65">
        <v>527</v>
      </c>
    </row>
    <row r="550" spans="15:15">
      <c r="O550" s="65">
        <v>528</v>
      </c>
    </row>
    <row r="551" spans="15:15">
      <c r="O551" s="65">
        <v>529</v>
      </c>
    </row>
    <row r="552" spans="15:15">
      <c r="O552" s="65">
        <v>530</v>
      </c>
    </row>
    <row r="553" spans="15:15">
      <c r="O553" s="65">
        <v>531</v>
      </c>
    </row>
    <row r="554" spans="15:15">
      <c r="O554" s="65">
        <v>532</v>
      </c>
    </row>
    <row r="555" spans="15:15">
      <c r="O555" s="65">
        <v>533</v>
      </c>
    </row>
    <row r="556" spans="15:15">
      <c r="O556" s="65">
        <v>534</v>
      </c>
    </row>
    <row r="557" spans="15:15">
      <c r="O557" s="65">
        <v>535</v>
      </c>
    </row>
    <row r="558" spans="15:15">
      <c r="O558" s="65">
        <v>536</v>
      </c>
    </row>
    <row r="559" spans="15:15">
      <c r="O559" s="65">
        <v>537</v>
      </c>
    </row>
    <row r="560" spans="15:15">
      <c r="O560" s="65">
        <v>538</v>
      </c>
    </row>
    <row r="561" spans="15:15">
      <c r="O561" s="65">
        <v>539</v>
      </c>
    </row>
    <row r="562" spans="15:15">
      <c r="O562" s="65">
        <v>540</v>
      </c>
    </row>
    <row r="563" spans="15:15">
      <c r="O563" s="65">
        <v>541</v>
      </c>
    </row>
    <row r="564" spans="15:15">
      <c r="O564" s="65">
        <v>542</v>
      </c>
    </row>
    <row r="565" spans="15:15">
      <c r="O565" s="65">
        <v>543</v>
      </c>
    </row>
    <row r="566" spans="15:15">
      <c r="O566" s="65">
        <v>544</v>
      </c>
    </row>
    <row r="567" spans="15:15">
      <c r="O567" s="65">
        <v>545</v>
      </c>
    </row>
    <row r="568" spans="15:15">
      <c r="O568" s="65">
        <v>546</v>
      </c>
    </row>
    <row r="569" spans="15:15">
      <c r="O569" s="65">
        <v>547</v>
      </c>
    </row>
    <row r="570" spans="15:15">
      <c r="O570" s="65">
        <v>548</v>
      </c>
    </row>
    <row r="571" spans="15:15">
      <c r="O571" s="65">
        <v>549</v>
      </c>
    </row>
    <row r="572" spans="15:15">
      <c r="O572" s="65">
        <v>550</v>
      </c>
    </row>
    <row r="573" spans="15:15">
      <c r="O573" s="65">
        <v>551</v>
      </c>
    </row>
    <row r="574" spans="15:15">
      <c r="O574" s="65">
        <v>552</v>
      </c>
    </row>
    <row r="575" spans="15:15">
      <c r="O575" s="65">
        <v>553</v>
      </c>
    </row>
    <row r="576" spans="15:15">
      <c r="O576" s="65">
        <v>554</v>
      </c>
    </row>
    <row r="577" spans="15:15">
      <c r="O577" s="65">
        <v>555</v>
      </c>
    </row>
    <row r="578" spans="15:15">
      <c r="O578" s="65">
        <v>556</v>
      </c>
    </row>
    <row r="579" spans="15:15">
      <c r="O579" s="65">
        <v>557</v>
      </c>
    </row>
    <row r="580" spans="15:15">
      <c r="O580" s="65">
        <v>558</v>
      </c>
    </row>
    <row r="581" spans="15:15">
      <c r="O581" s="65">
        <v>559</v>
      </c>
    </row>
    <row r="582" spans="15:15">
      <c r="O582" s="65">
        <v>560</v>
      </c>
    </row>
    <row r="583" spans="15:15">
      <c r="O583" s="65">
        <v>561</v>
      </c>
    </row>
    <row r="584" spans="15:15">
      <c r="O584" s="65">
        <v>562</v>
      </c>
    </row>
    <row r="585" spans="15:15">
      <c r="O585" s="65">
        <v>563</v>
      </c>
    </row>
    <row r="586" spans="15:15">
      <c r="O586" s="65">
        <v>564</v>
      </c>
    </row>
    <row r="587" spans="15:15">
      <c r="O587" s="65">
        <v>565</v>
      </c>
    </row>
    <row r="588" spans="15:15">
      <c r="O588" s="65">
        <v>566</v>
      </c>
    </row>
    <row r="589" spans="15:15">
      <c r="O589" s="65">
        <v>567</v>
      </c>
    </row>
    <row r="590" spans="15:15">
      <c r="O590" s="65">
        <v>568</v>
      </c>
    </row>
    <row r="591" spans="15:15">
      <c r="O591" s="65">
        <v>569</v>
      </c>
    </row>
    <row r="592" spans="15:15">
      <c r="O592" s="65">
        <v>570</v>
      </c>
    </row>
    <row r="593" spans="15:15">
      <c r="O593" s="65">
        <v>571</v>
      </c>
    </row>
    <row r="594" spans="15:15">
      <c r="O594" s="65">
        <v>572</v>
      </c>
    </row>
    <row r="595" spans="15:15">
      <c r="O595" s="65">
        <v>573</v>
      </c>
    </row>
    <row r="596" spans="15:15">
      <c r="O596" s="65">
        <v>574</v>
      </c>
    </row>
    <row r="597" spans="15:15">
      <c r="O597" s="65">
        <v>575</v>
      </c>
    </row>
    <row r="598" spans="15:15">
      <c r="O598" s="65">
        <v>576</v>
      </c>
    </row>
    <row r="599" spans="15:15">
      <c r="O599" s="65">
        <v>577</v>
      </c>
    </row>
    <row r="600" spans="15:15">
      <c r="O600" s="65">
        <v>578</v>
      </c>
    </row>
    <row r="601" spans="15:15">
      <c r="O601" s="65">
        <v>579</v>
      </c>
    </row>
    <row r="602" spans="15:15">
      <c r="O602" s="65">
        <v>580</v>
      </c>
    </row>
    <row r="603" spans="15:15">
      <c r="O603" s="65">
        <v>581</v>
      </c>
    </row>
    <row r="604" spans="15:15">
      <c r="O604" s="65">
        <v>582</v>
      </c>
    </row>
    <row r="605" spans="15:15">
      <c r="O605" s="65">
        <v>583</v>
      </c>
    </row>
    <row r="606" spans="15:15">
      <c r="O606" s="65">
        <v>584</v>
      </c>
    </row>
    <row r="607" spans="15:15">
      <c r="O607" s="65">
        <v>585</v>
      </c>
    </row>
    <row r="608" spans="15:15">
      <c r="O608" s="65">
        <v>586</v>
      </c>
    </row>
    <row r="609" spans="15:15">
      <c r="O609" s="65">
        <v>587</v>
      </c>
    </row>
    <row r="610" spans="15:15">
      <c r="O610" s="65">
        <v>588</v>
      </c>
    </row>
    <row r="611" spans="15:15">
      <c r="O611" s="65">
        <v>589</v>
      </c>
    </row>
    <row r="612" spans="15:15">
      <c r="O612" s="65">
        <v>590</v>
      </c>
    </row>
    <row r="613" spans="15:15">
      <c r="O613" s="65">
        <v>591</v>
      </c>
    </row>
    <row r="614" spans="15:15">
      <c r="O614" s="65">
        <v>592</v>
      </c>
    </row>
    <row r="615" spans="15:15">
      <c r="O615" s="65">
        <v>593</v>
      </c>
    </row>
    <row r="616" spans="15:15">
      <c r="O616" s="65">
        <v>594</v>
      </c>
    </row>
    <row r="617" spans="15:15">
      <c r="O617" s="65">
        <v>595</v>
      </c>
    </row>
    <row r="618" spans="15:15">
      <c r="O618" s="65">
        <v>596</v>
      </c>
    </row>
    <row r="619" spans="15:15">
      <c r="O619" s="65">
        <v>597</v>
      </c>
    </row>
    <row r="620" spans="15:15">
      <c r="O620" s="65">
        <v>598</v>
      </c>
    </row>
    <row r="621" spans="15:15">
      <c r="O621" s="65">
        <v>599</v>
      </c>
    </row>
    <row r="622" spans="15:15">
      <c r="O622" s="65">
        <v>600</v>
      </c>
    </row>
    <row r="623" spans="15:15">
      <c r="O623" s="65">
        <v>601</v>
      </c>
    </row>
    <row r="624" spans="15:15">
      <c r="O624" s="65">
        <v>602</v>
      </c>
    </row>
    <row r="625" spans="15:15">
      <c r="O625" s="65">
        <v>603</v>
      </c>
    </row>
    <row r="626" spans="15:15">
      <c r="O626" s="65">
        <v>604</v>
      </c>
    </row>
    <row r="627" spans="15:15">
      <c r="O627" s="65">
        <v>605</v>
      </c>
    </row>
    <row r="628" spans="15:15">
      <c r="O628" s="65">
        <v>606</v>
      </c>
    </row>
    <row r="629" spans="15:15">
      <c r="O629" s="65">
        <v>607</v>
      </c>
    </row>
    <row r="630" spans="15:15">
      <c r="O630" s="65">
        <v>608</v>
      </c>
    </row>
    <row r="631" spans="15:15">
      <c r="O631" s="65">
        <v>609</v>
      </c>
    </row>
    <row r="632" spans="15:15">
      <c r="O632" s="65">
        <v>610</v>
      </c>
    </row>
    <row r="633" spans="15:15">
      <c r="O633" s="65">
        <v>611</v>
      </c>
    </row>
    <row r="634" spans="15:15">
      <c r="O634" s="65">
        <v>612</v>
      </c>
    </row>
    <row r="635" spans="15:15">
      <c r="O635" s="65">
        <v>613</v>
      </c>
    </row>
    <row r="636" spans="15:15">
      <c r="O636" s="65">
        <v>614</v>
      </c>
    </row>
    <row r="637" spans="15:15">
      <c r="O637" s="65">
        <v>615</v>
      </c>
    </row>
    <row r="638" spans="15:15">
      <c r="O638" s="65">
        <v>616</v>
      </c>
    </row>
    <row r="639" spans="15:15">
      <c r="O639" s="65">
        <v>617</v>
      </c>
    </row>
    <row r="640" spans="15:15">
      <c r="O640" s="65">
        <v>618</v>
      </c>
    </row>
    <row r="641" spans="15:15">
      <c r="O641" s="65">
        <v>619</v>
      </c>
    </row>
    <row r="642" spans="15:15">
      <c r="O642" s="65">
        <v>620</v>
      </c>
    </row>
    <row r="643" spans="15:15">
      <c r="O643" s="65">
        <v>621</v>
      </c>
    </row>
    <row r="644" spans="15:15">
      <c r="O644" s="65">
        <v>622</v>
      </c>
    </row>
    <row r="645" spans="15:15">
      <c r="O645" s="65">
        <v>623</v>
      </c>
    </row>
    <row r="646" spans="15:15">
      <c r="O646" s="65">
        <v>624</v>
      </c>
    </row>
    <row r="647" spans="15:15">
      <c r="O647" s="65">
        <v>625</v>
      </c>
    </row>
    <row r="648" spans="15:15">
      <c r="O648" s="65">
        <v>626</v>
      </c>
    </row>
    <row r="649" spans="15:15">
      <c r="O649" s="65">
        <v>627</v>
      </c>
    </row>
    <row r="650" spans="15:15">
      <c r="O650" s="65">
        <v>628</v>
      </c>
    </row>
    <row r="651" spans="15:15">
      <c r="O651" s="65">
        <v>629</v>
      </c>
    </row>
    <row r="652" spans="15:15">
      <c r="O652" s="65">
        <v>630</v>
      </c>
    </row>
    <row r="653" spans="15:15">
      <c r="O653" s="65">
        <v>631</v>
      </c>
    </row>
    <row r="654" spans="15:15">
      <c r="O654" s="65">
        <v>632</v>
      </c>
    </row>
    <row r="655" spans="15:15">
      <c r="O655" s="65">
        <v>633</v>
      </c>
    </row>
    <row r="656" spans="15:15">
      <c r="O656" s="65">
        <v>634</v>
      </c>
    </row>
    <row r="657" spans="15:15">
      <c r="O657" s="65">
        <v>635</v>
      </c>
    </row>
    <row r="658" spans="15:15">
      <c r="O658" s="65">
        <v>636</v>
      </c>
    </row>
    <row r="659" spans="15:15">
      <c r="O659" s="65">
        <v>637</v>
      </c>
    </row>
    <row r="660" spans="15:15">
      <c r="O660" s="65">
        <v>638</v>
      </c>
    </row>
    <row r="661" spans="15:15">
      <c r="O661" s="65">
        <v>639</v>
      </c>
    </row>
    <row r="662" spans="15:15">
      <c r="O662" s="65">
        <v>640</v>
      </c>
    </row>
    <row r="663" spans="15:15">
      <c r="O663" s="65">
        <v>641</v>
      </c>
    </row>
    <row r="664" spans="15:15">
      <c r="O664" s="65">
        <v>642</v>
      </c>
    </row>
    <row r="665" spans="15:15">
      <c r="O665" s="65">
        <v>643</v>
      </c>
    </row>
    <row r="666" spans="15:15">
      <c r="O666" s="65">
        <v>644</v>
      </c>
    </row>
    <row r="667" spans="15:15">
      <c r="O667" s="65">
        <v>645</v>
      </c>
    </row>
    <row r="668" spans="15:15">
      <c r="O668" s="65">
        <v>646</v>
      </c>
    </row>
    <row r="669" spans="15:15">
      <c r="O669" s="65">
        <v>647</v>
      </c>
    </row>
    <row r="670" spans="15:15">
      <c r="O670" s="65">
        <v>648</v>
      </c>
    </row>
    <row r="671" spans="15:15">
      <c r="O671" s="65">
        <v>649</v>
      </c>
    </row>
    <row r="672" spans="15:15">
      <c r="O672" s="65">
        <v>650</v>
      </c>
    </row>
    <row r="673" spans="15:15">
      <c r="O673" s="65">
        <v>651</v>
      </c>
    </row>
    <row r="674" spans="15:15">
      <c r="O674" s="65">
        <v>652</v>
      </c>
    </row>
    <row r="675" spans="15:15">
      <c r="O675" s="65">
        <v>653</v>
      </c>
    </row>
    <row r="676" spans="15:15">
      <c r="O676" s="65">
        <v>654</v>
      </c>
    </row>
    <row r="677" spans="15:15">
      <c r="O677" s="65">
        <v>655</v>
      </c>
    </row>
    <row r="678" spans="15:15">
      <c r="O678" s="65">
        <v>656</v>
      </c>
    </row>
    <row r="679" spans="15:15">
      <c r="O679" s="65">
        <v>657</v>
      </c>
    </row>
    <row r="680" spans="15:15">
      <c r="O680" s="65">
        <v>658</v>
      </c>
    </row>
    <row r="681" spans="15:15">
      <c r="O681" s="65">
        <v>659</v>
      </c>
    </row>
    <row r="682" spans="15:15">
      <c r="O682" s="65">
        <v>660</v>
      </c>
    </row>
    <row r="683" spans="15:15">
      <c r="O683" s="65">
        <v>661</v>
      </c>
    </row>
    <row r="684" spans="15:15">
      <c r="O684" s="65">
        <v>662</v>
      </c>
    </row>
    <row r="685" spans="15:15">
      <c r="O685" s="65">
        <v>663</v>
      </c>
    </row>
    <row r="686" spans="15:15">
      <c r="O686" s="65">
        <v>664</v>
      </c>
    </row>
    <row r="687" spans="15:15">
      <c r="O687" s="65">
        <v>665</v>
      </c>
    </row>
    <row r="688" spans="15:15">
      <c r="O688" s="65">
        <v>666</v>
      </c>
    </row>
    <row r="689" spans="15:15">
      <c r="O689" s="65">
        <v>667</v>
      </c>
    </row>
    <row r="690" spans="15:15">
      <c r="O690" s="65">
        <v>668</v>
      </c>
    </row>
    <row r="691" spans="15:15">
      <c r="O691" s="65">
        <v>669</v>
      </c>
    </row>
    <row r="692" spans="15:15">
      <c r="O692" s="65">
        <v>670</v>
      </c>
    </row>
    <row r="693" spans="15:15">
      <c r="O693" s="65">
        <v>671</v>
      </c>
    </row>
    <row r="694" spans="15:15">
      <c r="O694" s="65">
        <v>672</v>
      </c>
    </row>
    <row r="695" spans="15:15">
      <c r="O695" s="65">
        <v>673</v>
      </c>
    </row>
    <row r="696" spans="15:15">
      <c r="O696" s="65">
        <v>674</v>
      </c>
    </row>
    <row r="697" spans="15:15">
      <c r="O697" s="65">
        <v>675</v>
      </c>
    </row>
    <row r="698" spans="15:15">
      <c r="O698" s="65">
        <v>676</v>
      </c>
    </row>
    <row r="699" spans="15:15">
      <c r="O699" s="65">
        <v>677</v>
      </c>
    </row>
    <row r="700" spans="15:15">
      <c r="O700" s="65">
        <v>678</v>
      </c>
    </row>
    <row r="701" spans="15:15">
      <c r="O701" s="65">
        <v>679</v>
      </c>
    </row>
    <row r="702" spans="15:15">
      <c r="O702" s="65">
        <v>680</v>
      </c>
    </row>
    <row r="703" spans="15:15">
      <c r="O703" s="65">
        <v>681</v>
      </c>
    </row>
    <row r="704" spans="15:15">
      <c r="O704" s="65">
        <v>682</v>
      </c>
    </row>
    <row r="705" spans="15:15">
      <c r="O705" s="65">
        <v>683</v>
      </c>
    </row>
    <row r="706" spans="15:15">
      <c r="O706" s="65">
        <v>684</v>
      </c>
    </row>
    <row r="707" spans="15:15">
      <c r="O707" s="65">
        <v>685</v>
      </c>
    </row>
    <row r="708" spans="15:15">
      <c r="O708" s="65">
        <v>686</v>
      </c>
    </row>
    <row r="709" spans="15:15">
      <c r="O709" s="65">
        <v>687</v>
      </c>
    </row>
    <row r="710" spans="15:15">
      <c r="O710" s="65">
        <v>688</v>
      </c>
    </row>
    <row r="711" spans="15:15">
      <c r="O711" s="65">
        <v>689</v>
      </c>
    </row>
    <row r="712" spans="15:15">
      <c r="O712" s="65">
        <v>690</v>
      </c>
    </row>
    <row r="713" spans="15:15">
      <c r="O713" s="65">
        <v>691</v>
      </c>
    </row>
    <row r="714" spans="15:15">
      <c r="O714" s="65">
        <v>692</v>
      </c>
    </row>
    <row r="715" spans="15:15">
      <c r="O715" s="65">
        <v>693</v>
      </c>
    </row>
    <row r="716" spans="15:15">
      <c r="O716" s="65">
        <v>694</v>
      </c>
    </row>
    <row r="717" spans="15:15">
      <c r="O717" s="65">
        <v>695</v>
      </c>
    </row>
    <row r="718" spans="15:15">
      <c r="O718" s="65">
        <v>696</v>
      </c>
    </row>
    <row r="719" spans="15:15">
      <c r="O719" s="65">
        <v>697</v>
      </c>
    </row>
    <row r="720" spans="15:15">
      <c r="O720" s="65">
        <v>698</v>
      </c>
    </row>
    <row r="721" spans="15:15">
      <c r="O721" s="65">
        <v>699</v>
      </c>
    </row>
    <row r="722" spans="15:15">
      <c r="O722" s="65">
        <v>700</v>
      </c>
    </row>
    <row r="723" spans="15:15">
      <c r="O723" s="65">
        <v>701</v>
      </c>
    </row>
    <row r="724" spans="15:15">
      <c r="O724" s="65">
        <v>702</v>
      </c>
    </row>
    <row r="725" spans="15:15">
      <c r="O725" s="65">
        <v>703</v>
      </c>
    </row>
    <row r="726" spans="15:15">
      <c r="O726" s="65">
        <v>704</v>
      </c>
    </row>
    <row r="727" spans="15:15">
      <c r="O727" s="65">
        <v>705</v>
      </c>
    </row>
    <row r="728" spans="15:15">
      <c r="O728" s="65">
        <v>706</v>
      </c>
    </row>
    <row r="729" spans="15:15">
      <c r="O729" s="65">
        <v>707</v>
      </c>
    </row>
    <row r="730" spans="15:15">
      <c r="O730" s="65">
        <v>708</v>
      </c>
    </row>
    <row r="731" spans="15:15">
      <c r="O731" s="65">
        <v>709</v>
      </c>
    </row>
    <row r="732" spans="15:15">
      <c r="O732" s="65">
        <v>710</v>
      </c>
    </row>
    <row r="733" spans="15:15">
      <c r="O733" s="65">
        <v>711</v>
      </c>
    </row>
    <row r="734" spans="15:15">
      <c r="O734" s="65">
        <v>712</v>
      </c>
    </row>
    <row r="735" spans="15:15">
      <c r="O735" s="65">
        <v>713</v>
      </c>
    </row>
    <row r="736" spans="15:15">
      <c r="O736" s="65">
        <v>714</v>
      </c>
    </row>
    <row r="737" spans="15:15">
      <c r="O737" s="65">
        <v>715</v>
      </c>
    </row>
    <row r="738" spans="15:15">
      <c r="O738" s="65">
        <v>716</v>
      </c>
    </row>
    <row r="739" spans="15:15">
      <c r="O739" s="65">
        <v>717</v>
      </c>
    </row>
    <row r="740" spans="15:15">
      <c r="O740" s="65">
        <v>718</v>
      </c>
    </row>
    <row r="741" spans="15:15">
      <c r="O741" s="65">
        <v>719</v>
      </c>
    </row>
    <row r="742" spans="15:15">
      <c r="O742" s="65">
        <v>720</v>
      </c>
    </row>
    <row r="743" spans="15:15">
      <c r="O743" s="65">
        <v>721</v>
      </c>
    </row>
    <row r="744" spans="15:15">
      <c r="O744" s="65">
        <v>722</v>
      </c>
    </row>
    <row r="745" spans="15:15">
      <c r="O745" s="65">
        <v>723</v>
      </c>
    </row>
    <row r="746" spans="15:15">
      <c r="O746" s="65">
        <v>724</v>
      </c>
    </row>
    <row r="747" spans="15:15">
      <c r="O747" s="65">
        <v>725</v>
      </c>
    </row>
    <row r="748" spans="15:15">
      <c r="O748" s="65">
        <v>726</v>
      </c>
    </row>
    <row r="749" spans="15:15">
      <c r="O749" s="65">
        <v>727</v>
      </c>
    </row>
    <row r="750" spans="15:15">
      <c r="O750" s="65">
        <v>728</v>
      </c>
    </row>
    <row r="751" spans="15:15">
      <c r="O751" s="65">
        <v>729</v>
      </c>
    </row>
    <row r="752" spans="15:15">
      <c r="O752" s="65">
        <v>730</v>
      </c>
    </row>
    <row r="753" spans="15:15">
      <c r="O753" s="65">
        <v>731</v>
      </c>
    </row>
    <row r="754" spans="15:15">
      <c r="O754" s="65">
        <v>732</v>
      </c>
    </row>
    <row r="755" spans="15:15">
      <c r="O755" s="65">
        <v>733</v>
      </c>
    </row>
    <row r="756" spans="15:15">
      <c r="O756" s="65">
        <v>734</v>
      </c>
    </row>
    <row r="757" spans="15:15">
      <c r="O757" s="65">
        <v>735</v>
      </c>
    </row>
    <row r="758" spans="15:15">
      <c r="O758" s="65">
        <v>736</v>
      </c>
    </row>
    <row r="759" spans="15:15">
      <c r="O759" s="65">
        <v>737</v>
      </c>
    </row>
    <row r="760" spans="15:15">
      <c r="O760" s="65">
        <v>738</v>
      </c>
    </row>
    <row r="761" spans="15:15">
      <c r="O761" s="65">
        <v>739</v>
      </c>
    </row>
    <row r="762" spans="15:15">
      <c r="O762" s="65">
        <v>740</v>
      </c>
    </row>
    <row r="763" spans="15:15">
      <c r="O763" s="65">
        <v>741</v>
      </c>
    </row>
    <row r="764" spans="15:15">
      <c r="O764" s="65">
        <v>742</v>
      </c>
    </row>
    <row r="765" spans="15:15">
      <c r="O765" s="65">
        <v>743</v>
      </c>
    </row>
    <row r="766" spans="15:15">
      <c r="O766" s="65">
        <v>744</v>
      </c>
    </row>
    <row r="767" spans="15:15">
      <c r="O767" s="65">
        <v>745</v>
      </c>
    </row>
    <row r="768" spans="15:15">
      <c r="O768" s="65">
        <v>746</v>
      </c>
    </row>
    <row r="769" spans="15:15">
      <c r="O769" s="65">
        <v>747</v>
      </c>
    </row>
    <row r="770" spans="15:15">
      <c r="O770" s="65">
        <v>748</v>
      </c>
    </row>
    <row r="771" spans="15:15">
      <c r="O771" s="65">
        <v>749</v>
      </c>
    </row>
    <row r="772" spans="15:15">
      <c r="O772" s="65">
        <v>750</v>
      </c>
    </row>
    <row r="773" spans="15:15">
      <c r="O773" s="65">
        <v>751</v>
      </c>
    </row>
    <row r="774" spans="15:15">
      <c r="O774" s="65">
        <v>752</v>
      </c>
    </row>
    <row r="775" spans="15:15">
      <c r="O775" s="65">
        <v>753</v>
      </c>
    </row>
    <row r="776" spans="15:15">
      <c r="O776" s="65">
        <v>754</v>
      </c>
    </row>
    <row r="777" spans="15:15">
      <c r="O777" s="65">
        <v>755</v>
      </c>
    </row>
    <row r="778" spans="15:15">
      <c r="O778" s="65">
        <v>756</v>
      </c>
    </row>
    <row r="779" spans="15:15">
      <c r="O779" s="65">
        <v>757</v>
      </c>
    </row>
    <row r="780" spans="15:15">
      <c r="O780" s="65">
        <v>758</v>
      </c>
    </row>
    <row r="781" spans="15:15">
      <c r="O781" s="65">
        <v>759</v>
      </c>
    </row>
    <row r="782" spans="15:15">
      <c r="O782" s="65">
        <v>760</v>
      </c>
    </row>
    <row r="783" spans="15:15">
      <c r="O783" s="65">
        <v>761</v>
      </c>
    </row>
    <row r="784" spans="15:15">
      <c r="O784" s="65">
        <v>762</v>
      </c>
    </row>
    <row r="785" spans="15:15">
      <c r="O785" s="65">
        <v>763</v>
      </c>
    </row>
    <row r="786" spans="15:15">
      <c r="O786" s="65">
        <v>764</v>
      </c>
    </row>
    <row r="787" spans="15:15">
      <c r="O787" s="65">
        <v>765</v>
      </c>
    </row>
    <row r="788" spans="15:15">
      <c r="O788" s="65">
        <v>766</v>
      </c>
    </row>
    <row r="789" spans="15:15">
      <c r="O789" s="65">
        <v>767</v>
      </c>
    </row>
    <row r="790" spans="15:15">
      <c r="O790" s="65">
        <v>768</v>
      </c>
    </row>
    <row r="791" spans="15:15">
      <c r="O791" s="65">
        <v>769</v>
      </c>
    </row>
    <row r="792" spans="15:15">
      <c r="O792" s="65">
        <v>770</v>
      </c>
    </row>
    <row r="793" spans="15:15">
      <c r="O793" s="65">
        <v>771</v>
      </c>
    </row>
    <row r="794" spans="15:15">
      <c r="O794" s="65">
        <v>772</v>
      </c>
    </row>
    <row r="795" spans="15:15">
      <c r="O795" s="65">
        <v>773</v>
      </c>
    </row>
    <row r="796" spans="15:15">
      <c r="O796" s="65">
        <v>774</v>
      </c>
    </row>
    <row r="797" spans="15:15">
      <c r="O797" s="65">
        <v>775</v>
      </c>
    </row>
    <row r="798" spans="15:15">
      <c r="O798" s="65">
        <v>776</v>
      </c>
    </row>
    <row r="799" spans="15:15">
      <c r="O799" s="65">
        <v>777</v>
      </c>
    </row>
    <row r="800" spans="15:15">
      <c r="O800" s="65">
        <v>778</v>
      </c>
    </row>
    <row r="801" spans="15:15">
      <c r="O801" s="65">
        <v>779</v>
      </c>
    </row>
    <row r="802" spans="15:15">
      <c r="O802" s="65">
        <v>780</v>
      </c>
    </row>
    <row r="803" spans="15:15">
      <c r="O803" s="65">
        <v>781</v>
      </c>
    </row>
    <row r="804" spans="15:15">
      <c r="O804" s="65">
        <v>782</v>
      </c>
    </row>
    <row r="805" spans="15:15">
      <c r="O805" s="65">
        <v>783</v>
      </c>
    </row>
    <row r="806" spans="15:15">
      <c r="O806" s="65">
        <v>784</v>
      </c>
    </row>
    <row r="807" spans="15:15">
      <c r="O807" s="65">
        <v>785</v>
      </c>
    </row>
    <row r="808" spans="15:15">
      <c r="O808" s="65">
        <v>786</v>
      </c>
    </row>
    <row r="809" spans="15:15">
      <c r="O809" s="65">
        <v>787</v>
      </c>
    </row>
    <row r="810" spans="15:15">
      <c r="O810" s="65">
        <v>788</v>
      </c>
    </row>
    <row r="811" spans="15:15">
      <c r="O811" s="65">
        <v>789</v>
      </c>
    </row>
    <row r="812" spans="15:15">
      <c r="O812" s="65">
        <v>790</v>
      </c>
    </row>
    <row r="813" spans="15:15">
      <c r="O813" s="65">
        <v>791</v>
      </c>
    </row>
    <row r="814" spans="15:15">
      <c r="O814" s="65">
        <v>792</v>
      </c>
    </row>
    <row r="815" spans="15:15">
      <c r="O815" s="65">
        <v>793</v>
      </c>
    </row>
    <row r="816" spans="15:15">
      <c r="O816" s="65">
        <v>794</v>
      </c>
    </row>
    <row r="817" spans="15:15">
      <c r="O817" s="65">
        <v>795</v>
      </c>
    </row>
    <row r="818" spans="15:15">
      <c r="O818" s="65">
        <v>796</v>
      </c>
    </row>
    <row r="819" spans="15:15">
      <c r="O819" s="65">
        <v>797</v>
      </c>
    </row>
    <row r="820" spans="15:15">
      <c r="O820" s="65">
        <v>798</v>
      </c>
    </row>
    <row r="821" spans="15:15">
      <c r="O821" s="65">
        <v>799</v>
      </c>
    </row>
    <row r="822" spans="15:15">
      <c r="O822" s="65">
        <v>800</v>
      </c>
    </row>
    <row r="823" spans="15:15">
      <c r="O823" s="65">
        <v>801</v>
      </c>
    </row>
    <row r="824" spans="15:15">
      <c r="O824" s="65">
        <v>802</v>
      </c>
    </row>
    <row r="825" spans="15:15">
      <c r="O825" s="65">
        <v>803</v>
      </c>
    </row>
    <row r="826" spans="15:15">
      <c r="O826" s="65">
        <v>804</v>
      </c>
    </row>
    <row r="827" spans="15:15">
      <c r="O827" s="65">
        <v>805</v>
      </c>
    </row>
    <row r="828" spans="15:15">
      <c r="O828" s="65">
        <v>806</v>
      </c>
    </row>
    <row r="829" spans="15:15">
      <c r="O829" s="65">
        <v>807</v>
      </c>
    </row>
    <row r="830" spans="15:15">
      <c r="O830" s="65">
        <v>808</v>
      </c>
    </row>
    <row r="831" spans="15:15">
      <c r="O831" s="65">
        <v>809</v>
      </c>
    </row>
    <row r="832" spans="15:15">
      <c r="O832" s="65">
        <v>810</v>
      </c>
    </row>
    <row r="833" spans="15:15">
      <c r="O833" s="65">
        <v>811</v>
      </c>
    </row>
    <row r="834" spans="15:15">
      <c r="O834" s="65">
        <v>812</v>
      </c>
    </row>
    <row r="835" spans="15:15">
      <c r="O835" s="65">
        <v>813</v>
      </c>
    </row>
    <row r="836" spans="15:15">
      <c r="O836" s="65">
        <v>814</v>
      </c>
    </row>
    <row r="837" spans="15:15">
      <c r="O837" s="65">
        <v>815</v>
      </c>
    </row>
    <row r="838" spans="15:15">
      <c r="O838" s="65">
        <v>816</v>
      </c>
    </row>
    <row r="839" spans="15:15">
      <c r="O839" s="65">
        <v>817</v>
      </c>
    </row>
    <row r="840" spans="15:15">
      <c r="O840" s="65">
        <v>818</v>
      </c>
    </row>
    <row r="841" spans="15:15">
      <c r="O841" s="65">
        <v>819</v>
      </c>
    </row>
    <row r="842" spans="15:15">
      <c r="O842" s="65">
        <v>820</v>
      </c>
    </row>
    <row r="843" spans="15:15">
      <c r="O843" s="65">
        <v>821</v>
      </c>
    </row>
    <row r="844" spans="15:15">
      <c r="O844" s="65">
        <v>822</v>
      </c>
    </row>
    <row r="845" spans="15:15">
      <c r="O845" s="65">
        <v>823</v>
      </c>
    </row>
    <row r="846" spans="15:15">
      <c r="O846" s="65">
        <v>824</v>
      </c>
    </row>
    <row r="847" spans="15:15">
      <c r="O847" s="65">
        <v>825</v>
      </c>
    </row>
    <row r="848" spans="15:15">
      <c r="O848" s="65">
        <v>826</v>
      </c>
    </row>
    <row r="849" spans="15:15">
      <c r="O849" s="65">
        <v>827</v>
      </c>
    </row>
    <row r="850" spans="15:15">
      <c r="O850" s="65">
        <v>828</v>
      </c>
    </row>
    <row r="851" spans="15:15">
      <c r="O851" s="65">
        <v>829</v>
      </c>
    </row>
    <row r="852" spans="15:15">
      <c r="O852" s="65">
        <v>830</v>
      </c>
    </row>
    <row r="853" spans="15:15">
      <c r="O853" s="65">
        <v>831</v>
      </c>
    </row>
    <row r="854" spans="15:15">
      <c r="O854" s="65">
        <v>832</v>
      </c>
    </row>
    <row r="855" spans="15:15">
      <c r="O855" s="65">
        <v>833</v>
      </c>
    </row>
    <row r="856" spans="15:15">
      <c r="O856" s="65">
        <v>834</v>
      </c>
    </row>
    <row r="857" spans="15:15">
      <c r="O857" s="65">
        <v>835</v>
      </c>
    </row>
    <row r="858" spans="15:15">
      <c r="O858" s="65">
        <v>836</v>
      </c>
    </row>
    <row r="859" spans="15:15">
      <c r="O859" s="65">
        <v>837</v>
      </c>
    </row>
    <row r="860" spans="15:15">
      <c r="O860" s="65">
        <v>838</v>
      </c>
    </row>
    <row r="861" spans="15:15">
      <c r="O861" s="65">
        <v>839</v>
      </c>
    </row>
    <row r="862" spans="15:15">
      <c r="O862" s="65">
        <v>840</v>
      </c>
    </row>
    <row r="863" spans="15:15">
      <c r="O863" s="65">
        <v>841</v>
      </c>
    </row>
    <row r="864" spans="15:15">
      <c r="O864" s="65">
        <v>842</v>
      </c>
    </row>
    <row r="865" spans="15:15">
      <c r="O865" s="65">
        <v>843</v>
      </c>
    </row>
    <row r="866" spans="15:15">
      <c r="O866" s="65">
        <v>844</v>
      </c>
    </row>
    <row r="867" spans="15:15">
      <c r="O867" s="65">
        <v>845</v>
      </c>
    </row>
    <row r="868" spans="15:15">
      <c r="O868" s="65">
        <v>846</v>
      </c>
    </row>
    <row r="869" spans="15:15">
      <c r="O869" s="65">
        <v>847</v>
      </c>
    </row>
    <row r="870" spans="15:15">
      <c r="O870" s="65">
        <v>848</v>
      </c>
    </row>
    <row r="871" spans="15:15">
      <c r="O871" s="65">
        <v>849</v>
      </c>
    </row>
    <row r="872" spans="15:15">
      <c r="O872" s="65">
        <v>850</v>
      </c>
    </row>
    <row r="873" spans="15:15">
      <c r="O873" s="65">
        <v>851</v>
      </c>
    </row>
    <row r="874" spans="15:15">
      <c r="O874" s="65">
        <v>852</v>
      </c>
    </row>
    <row r="875" spans="15:15">
      <c r="O875" s="65">
        <v>853</v>
      </c>
    </row>
    <row r="876" spans="15:15">
      <c r="O876" s="65">
        <v>854</v>
      </c>
    </row>
    <row r="877" spans="15:15">
      <c r="O877" s="65">
        <v>855</v>
      </c>
    </row>
    <row r="878" spans="15:15">
      <c r="O878" s="65">
        <v>856</v>
      </c>
    </row>
    <row r="879" spans="15:15">
      <c r="O879" s="65">
        <v>857</v>
      </c>
    </row>
    <row r="880" spans="15:15">
      <c r="O880" s="65">
        <v>858</v>
      </c>
    </row>
    <row r="881" spans="15:15">
      <c r="O881" s="65">
        <v>859</v>
      </c>
    </row>
    <row r="882" spans="15:15">
      <c r="O882" s="65">
        <v>860</v>
      </c>
    </row>
    <row r="883" spans="15:15">
      <c r="O883" s="65">
        <v>861</v>
      </c>
    </row>
    <row r="884" spans="15:15">
      <c r="O884" s="65">
        <v>862</v>
      </c>
    </row>
    <row r="885" spans="15:15">
      <c r="O885" s="65">
        <v>863</v>
      </c>
    </row>
    <row r="886" spans="15:15">
      <c r="O886" s="65">
        <v>864</v>
      </c>
    </row>
    <row r="887" spans="15:15">
      <c r="O887" s="65">
        <v>865</v>
      </c>
    </row>
    <row r="888" spans="15:15">
      <c r="O888" s="65">
        <v>866</v>
      </c>
    </row>
    <row r="889" spans="15:15">
      <c r="O889" s="65">
        <v>867</v>
      </c>
    </row>
    <row r="890" spans="15:15">
      <c r="O890" s="65">
        <v>868</v>
      </c>
    </row>
    <row r="891" spans="15:15">
      <c r="O891" s="65">
        <v>869</v>
      </c>
    </row>
    <row r="892" spans="15:15">
      <c r="O892" s="65">
        <v>870</v>
      </c>
    </row>
    <row r="893" spans="15:15">
      <c r="O893" s="65">
        <v>871</v>
      </c>
    </row>
    <row r="894" spans="15:15">
      <c r="O894" s="65">
        <v>872</v>
      </c>
    </row>
    <row r="895" spans="15:15">
      <c r="O895" s="65">
        <v>873</v>
      </c>
    </row>
    <row r="896" spans="15:15">
      <c r="O896" s="65">
        <v>874</v>
      </c>
    </row>
    <row r="897" spans="15:15">
      <c r="O897" s="65">
        <v>875</v>
      </c>
    </row>
    <row r="898" spans="15:15">
      <c r="O898" s="65">
        <v>876</v>
      </c>
    </row>
    <row r="899" spans="15:15">
      <c r="O899" s="65">
        <v>877</v>
      </c>
    </row>
    <row r="900" spans="15:15">
      <c r="O900" s="65">
        <v>878</v>
      </c>
    </row>
    <row r="901" spans="15:15">
      <c r="O901" s="65">
        <v>879</v>
      </c>
    </row>
    <row r="902" spans="15:15">
      <c r="O902" s="65">
        <v>880</v>
      </c>
    </row>
    <row r="903" spans="15:15">
      <c r="O903" s="65">
        <v>881</v>
      </c>
    </row>
    <row r="904" spans="15:15">
      <c r="O904" s="65">
        <v>882</v>
      </c>
    </row>
    <row r="905" spans="15:15">
      <c r="O905" s="65">
        <v>883</v>
      </c>
    </row>
    <row r="906" spans="15:15">
      <c r="O906" s="65">
        <v>884</v>
      </c>
    </row>
    <row r="907" spans="15:15">
      <c r="O907" s="65">
        <v>885</v>
      </c>
    </row>
    <row r="908" spans="15:15">
      <c r="O908" s="65">
        <v>886</v>
      </c>
    </row>
    <row r="909" spans="15:15">
      <c r="O909" s="65">
        <v>887</v>
      </c>
    </row>
    <row r="910" spans="15:15">
      <c r="O910" s="65">
        <v>888</v>
      </c>
    </row>
    <row r="911" spans="15:15">
      <c r="O911" s="65">
        <v>889</v>
      </c>
    </row>
    <row r="912" spans="15:15">
      <c r="O912" s="65">
        <v>890</v>
      </c>
    </row>
    <row r="913" spans="15:15">
      <c r="O913" s="65">
        <v>891</v>
      </c>
    </row>
    <row r="914" spans="15:15">
      <c r="O914" s="65">
        <v>892</v>
      </c>
    </row>
    <row r="915" spans="15:15">
      <c r="O915" s="65">
        <v>893</v>
      </c>
    </row>
    <row r="916" spans="15:15">
      <c r="O916" s="65">
        <v>894</v>
      </c>
    </row>
    <row r="917" spans="15:15">
      <c r="O917" s="65">
        <v>895</v>
      </c>
    </row>
    <row r="918" spans="15:15">
      <c r="O918" s="65">
        <v>896</v>
      </c>
    </row>
    <row r="919" spans="15:15">
      <c r="O919" s="65">
        <v>897</v>
      </c>
    </row>
    <row r="920" spans="15:15">
      <c r="O920" s="65">
        <v>898</v>
      </c>
    </row>
    <row r="921" spans="15:15">
      <c r="O921" s="65">
        <v>899</v>
      </c>
    </row>
    <row r="922" spans="15:15">
      <c r="O922" s="65">
        <v>900</v>
      </c>
    </row>
    <row r="923" spans="15:15">
      <c r="O923" s="65">
        <v>901</v>
      </c>
    </row>
    <row r="924" spans="15:15">
      <c r="O924" s="65">
        <v>902</v>
      </c>
    </row>
    <row r="925" spans="15:15">
      <c r="O925" s="65">
        <v>903</v>
      </c>
    </row>
    <row r="926" spans="15:15">
      <c r="O926" s="65">
        <v>904</v>
      </c>
    </row>
    <row r="927" spans="15:15">
      <c r="O927" s="65">
        <v>905</v>
      </c>
    </row>
    <row r="928" spans="15:15">
      <c r="O928" s="65">
        <v>906</v>
      </c>
    </row>
    <row r="929" spans="15:15">
      <c r="O929" s="65">
        <v>907</v>
      </c>
    </row>
    <row r="930" spans="15:15">
      <c r="O930" s="65">
        <v>908</v>
      </c>
    </row>
    <row r="931" spans="15:15">
      <c r="O931" s="65">
        <v>909</v>
      </c>
    </row>
    <row r="932" spans="15:15">
      <c r="O932" s="65">
        <v>910</v>
      </c>
    </row>
    <row r="933" spans="15:15">
      <c r="O933" s="65">
        <v>911</v>
      </c>
    </row>
    <row r="934" spans="15:15">
      <c r="O934" s="65">
        <v>912</v>
      </c>
    </row>
    <row r="935" spans="15:15">
      <c r="O935" s="65">
        <v>913</v>
      </c>
    </row>
    <row r="936" spans="15:15">
      <c r="O936" s="65">
        <v>914</v>
      </c>
    </row>
    <row r="937" spans="15:15">
      <c r="O937" s="65">
        <v>915</v>
      </c>
    </row>
    <row r="938" spans="15:15">
      <c r="O938" s="65">
        <v>916</v>
      </c>
    </row>
    <row r="939" spans="15:15">
      <c r="O939" s="65">
        <v>917</v>
      </c>
    </row>
    <row r="940" spans="15:15">
      <c r="O940" s="65">
        <v>918</v>
      </c>
    </row>
    <row r="941" spans="15:15">
      <c r="O941" s="65">
        <v>919</v>
      </c>
    </row>
    <row r="942" spans="15:15">
      <c r="O942" s="65">
        <v>920</v>
      </c>
    </row>
    <row r="943" spans="15:15">
      <c r="O943" s="65">
        <v>921</v>
      </c>
    </row>
    <row r="944" spans="15:15">
      <c r="O944" s="65">
        <v>922</v>
      </c>
    </row>
    <row r="945" spans="15:15">
      <c r="O945" s="65">
        <v>923</v>
      </c>
    </row>
    <row r="946" spans="15:15">
      <c r="O946" s="65">
        <v>924</v>
      </c>
    </row>
    <row r="947" spans="15:15">
      <c r="O947" s="65">
        <v>925</v>
      </c>
    </row>
    <row r="948" spans="15:15">
      <c r="O948" s="65">
        <v>926</v>
      </c>
    </row>
    <row r="949" spans="15:15">
      <c r="O949" s="65">
        <v>927</v>
      </c>
    </row>
    <row r="950" spans="15:15">
      <c r="O950" s="65">
        <v>928</v>
      </c>
    </row>
    <row r="951" spans="15:15">
      <c r="O951" s="65">
        <v>929</v>
      </c>
    </row>
    <row r="952" spans="15:15">
      <c r="O952" s="65">
        <v>930</v>
      </c>
    </row>
    <row r="953" spans="15:15">
      <c r="O953" s="65">
        <v>931</v>
      </c>
    </row>
    <row r="954" spans="15:15">
      <c r="O954" s="65">
        <v>932</v>
      </c>
    </row>
    <row r="955" spans="15:15">
      <c r="O955" s="65">
        <v>933</v>
      </c>
    </row>
    <row r="956" spans="15:15">
      <c r="O956" s="65">
        <v>934</v>
      </c>
    </row>
    <row r="957" spans="15:15">
      <c r="O957" s="65">
        <v>935</v>
      </c>
    </row>
    <row r="958" spans="15:15">
      <c r="O958" s="65">
        <v>936</v>
      </c>
    </row>
    <row r="959" spans="15:15">
      <c r="O959" s="65">
        <v>937</v>
      </c>
    </row>
    <row r="960" spans="15:15">
      <c r="O960" s="65">
        <v>938</v>
      </c>
    </row>
    <row r="961" spans="15:15">
      <c r="O961" s="65">
        <v>939</v>
      </c>
    </row>
    <row r="962" spans="15:15">
      <c r="O962" s="65">
        <v>940</v>
      </c>
    </row>
    <row r="963" spans="15:15">
      <c r="O963" s="65">
        <v>941</v>
      </c>
    </row>
    <row r="964" spans="15:15">
      <c r="O964" s="65">
        <v>942</v>
      </c>
    </row>
    <row r="965" spans="15:15">
      <c r="O965" s="65">
        <v>943</v>
      </c>
    </row>
    <row r="966" spans="15:15">
      <c r="O966" s="65">
        <v>944</v>
      </c>
    </row>
    <row r="967" spans="15:15">
      <c r="O967" s="65">
        <v>945</v>
      </c>
    </row>
    <row r="968" spans="15:15">
      <c r="O968" s="65">
        <v>946</v>
      </c>
    </row>
    <row r="969" spans="15:15">
      <c r="O969" s="65">
        <v>947</v>
      </c>
    </row>
    <row r="970" spans="15:15">
      <c r="O970" s="65">
        <v>948</v>
      </c>
    </row>
    <row r="971" spans="15:15">
      <c r="O971" s="65">
        <v>949</v>
      </c>
    </row>
    <row r="972" spans="15:15">
      <c r="O972" s="65">
        <v>950</v>
      </c>
    </row>
    <row r="973" spans="15:15">
      <c r="O973" s="65">
        <v>951</v>
      </c>
    </row>
    <row r="974" spans="15:15">
      <c r="O974" s="65">
        <v>952</v>
      </c>
    </row>
    <row r="975" spans="15:15">
      <c r="O975" s="65">
        <v>953</v>
      </c>
    </row>
    <row r="976" spans="15:15">
      <c r="O976" s="65">
        <v>954</v>
      </c>
    </row>
    <row r="977" spans="15:15">
      <c r="O977" s="65">
        <v>955</v>
      </c>
    </row>
    <row r="978" spans="15:15">
      <c r="O978" s="65">
        <v>956</v>
      </c>
    </row>
    <row r="979" spans="15:15">
      <c r="O979" s="65">
        <v>957</v>
      </c>
    </row>
    <row r="980" spans="15:15">
      <c r="O980" s="65">
        <v>958</v>
      </c>
    </row>
    <row r="981" spans="15:15">
      <c r="O981" s="65">
        <v>959</v>
      </c>
    </row>
    <row r="982" spans="15:15">
      <c r="O982" s="65">
        <v>960</v>
      </c>
    </row>
    <row r="983" spans="15:15">
      <c r="O983" s="65">
        <v>961</v>
      </c>
    </row>
    <row r="984" spans="15:15">
      <c r="O984" s="65">
        <v>962</v>
      </c>
    </row>
    <row r="985" spans="15:15">
      <c r="O985" s="65">
        <v>963</v>
      </c>
    </row>
    <row r="986" spans="15:15">
      <c r="O986" s="65">
        <v>964</v>
      </c>
    </row>
    <row r="987" spans="15:15">
      <c r="O987" s="65">
        <v>965</v>
      </c>
    </row>
    <row r="988" spans="15:15">
      <c r="O988" s="65">
        <v>966</v>
      </c>
    </row>
    <row r="989" spans="15:15">
      <c r="O989" s="65">
        <v>967</v>
      </c>
    </row>
    <row r="990" spans="15:15">
      <c r="O990" s="65">
        <v>968</v>
      </c>
    </row>
    <row r="991" spans="15:15">
      <c r="O991" s="65">
        <v>969</v>
      </c>
    </row>
    <row r="992" spans="15:15">
      <c r="O992" s="65">
        <v>970</v>
      </c>
    </row>
    <row r="993" spans="15:15">
      <c r="O993" s="65">
        <v>971</v>
      </c>
    </row>
    <row r="994" spans="15:15">
      <c r="O994" s="65">
        <v>972</v>
      </c>
    </row>
    <row r="995" spans="15:15">
      <c r="O995" s="65">
        <v>973</v>
      </c>
    </row>
    <row r="996" spans="15:15">
      <c r="O996" s="65">
        <v>974</v>
      </c>
    </row>
    <row r="997" spans="15:15">
      <c r="O997" s="65">
        <v>975</v>
      </c>
    </row>
    <row r="998" spans="15:15">
      <c r="O998" s="65">
        <v>976</v>
      </c>
    </row>
    <row r="999" spans="15:15">
      <c r="O999" s="65">
        <v>977</v>
      </c>
    </row>
    <row r="1000" spans="15:15">
      <c r="O1000" s="65">
        <v>978</v>
      </c>
    </row>
    <row r="1001" spans="15:15">
      <c r="O1001" s="65">
        <v>979</v>
      </c>
    </row>
    <row r="1002" spans="15:15">
      <c r="O1002" s="65">
        <v>980</v>
      </c>
    </row>
    <row r="1003" spans="15:15">
      <c r="O1003" s="65">
        <v>981</v>
      </c>
    </row>
    <row r="1004" spans="15:15">
      <c r="O1004" s="65">
        <v>982</v>
      </c>
    </row>
    <row r="1005" spans="15:15">
      <c r="O1005" s="65">
        <v>983</v>
      </c>
    </row>
    <row r="1006" spans="15:15">
      <c r="O1006" s="65">
        <v>984</v>
      </c>
    </row>
    <row r="1007" spans="15:15">
      <c r="O1007" s="65">
        <v>985</v>
      </c>
    </row>
    <row r="1008" spans="15:15">
      <c r="O1008" s="65">
        <v>986</v>
      </c>
    </row>
    <row r="1009" spans="15:15">
      <c r="O1009" s="65">
        <v>987</v>
      </c>
    </row>
    <row r="1010" spans="15:15">
      <c r="O1010" s="65">
        <v>988</v>
      </c>
    </row>
    <row r="1011" spans="15:15">
      <c r="O1011" s="65">
        <v>989</v>
      </c>
    </row>
    <row r="1012" spans="15:15">
      <c r="O1012" s="65">
        <v>990</v>
      </c>
    </row>
    <row r="1013" spans="15:15">
      <c r="O1013" s="65">
        <v>991</v>
      </c>
    </row>
    <row r="1014" spans="15:15">
      <c r="O1014" s="65">
        <v>992</v>
      </c>
    </row>
    <row r="1015" spans="15:15">
      <c r="O1015" s="65">
        <v>993</v>
      </c>
    </row>
    <row r="1016" spans="15:15">
      <c r="O1016" s="65">
        <v>994</v>
      </c>
    </row>
    <row r="1017" spans="15:15">
      <c r="O1017" s="65">
        <v>995</v>
      </c>
    </row>
    <row r="1018" spans="15:15">
      <c r="O1018" s="65">
        <v>996</v>
      </c>
    </row>
    <row r="1019" spans="15:15">
      <c r="O1019" s="65">
        <v>997</v>
      </c>
    </row>
    <row r="1020" spans="15:15">
      <c r="O1020" s="65">
        <v>998</v>
      </c>
    </row>
    <row r="1021" spans="15:15">
      <c r="O1021" s="65">
        <v>999</v>
      </c>
    </row>
  </sheetData>
  <mergeCells count="2">
    <mergeCell ref="B2:D2"/>
    <mergeCell ref="A11:C11"/>
  </mergeCells>
  <dataValidations count="4">
    <dataValidation type="textLength" showInputMessage="1" showErrorMessage="1" sqref="B21 B13 B15:B16 B23:B50">
      <formula1>1</formula1>
      <formula2>100</formula2>
    </dataValidation>
    <dataValidation type="list" showInputMessage="1" showErrorMessage="1" sqref="D13:D16 D21:D50">
      <formula1>$B$7:$B$9</formula1>
      <formula2>0</formula2>
    </dataValidation>
    <dataValidation allowBlank="1" showErrorMessage="1" sqref="C13:C16 C21:C50">
      <formula1>0</formula1>
      <formula2>0</formula2>
    </dataValidation>
    <dataValidation showInputMessage="1" showErrorMessage="1" sqref="C12">
      <formula1>0</formula1>
      <formula2>0</formula2>
    </dataValidation>
  </dataValidations>
  <pageMargins left="0.7" right="0.7" top="0.75" bottom="0.75" header="0.3" footer="0.3"/>
  <pageSetup paperSize="9" firstPageNumber="0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FFFFFF"/>
  </sheetPr>
  <dimension ref="A1:AMK36"/>
  <sheetViews>
    <sheetView topLeftCell="A17" zoomScale="110" zoomScaleNormal="110" workbookViewId="0">
      <selection activeCell="G32" sqref="G32"/>
    </sheetView>
  </sheetViews>
  <sheetFormatPr defaultRowHeight="12.75"/>
  <cols>
    <col min="1" max="2" width="9.140625" style="20"/>
    <col min="3" max="3" width="40.42578125" style="20"/>
    <col min="4" max="4" width="5.28515625" style="20"/>
    <col min="5" max="5" width="10.42578125" style="20"/>
    <col min="6" max="6" width="9.140625" style="20"/>
    <col min="7" max="7" width="10" style="20"/>
    <col min="8" max="1025" width="9.140625" style="20"/>
  </cols>
  <sheetData>
    <row r="1" spans="2:13">
      <c r="B1"/>
      <c r="C1"/>
      <c r="D1"/>
      <c r="E1"/>
      <c r="F1"/>
      <c r="G1"/>
      <c r="H1"/>
      <c r="I1"/>
      <c r="J1"/>
      <c r="K1"/>
      <c r="L1"/>
      <c r="M1"/>
    </row>
    <row r="2" spans="2:13">
      <c r="B2"/>
      <c r="C2"/>
      <c r="D2"/>
      <c r="E2"/>
      <c r="F2"/>
      <c r="G2"/>
      <c r="H2"/>
      <c r="I2"/>
      <c r="J2"/>
      <c r="K2"/>
      <c r="L2"/>
      <c r="M2"/>
    </row>
    <row r="3" spans="2:13">
      <c r="B3"/>
      <c r="C3"/>
      <c r="D3"/>
      <c r="E3"/>
      <c r="F3"/>
      <c r="G3"/>
      <c r="H3"/>
      <c r="I3"/>
      <c r="J3"/>
      <c r="K3"/>
      <c r="L3"/>
      <c r="M3"/>
    </row>
    <row r="4" spans="2:13" ht="15.75">
      <c r="B4" s="138" t="s">
        <v>52</v>
      </c>
      <c r="C4" s="138"/>
      <c r="D4" s="138"/>
      <c r="E4" s="138"/>
      <c r="F4"/>
      <c r="G4"/>
      <c r="H4"/>
      <c r="I4"/>
      <c r="J4"/>
      <c r="K4"/>
      <c r="L4"/>
      <c r="M4"/>
    </row>
    <row r="5" spans="2:13">
      <c r="B5"/>
      <c r="C5"/>
      <c r="D5"/>
      <c r="E5"/>
      <c r="F5"/>
      <c r="G5"/>
      <c r="H5"/>
      <c r="I5"/>
      <c r="J5"/>
      <c r="K5"/>
      <c r="L5"/>
      <c r="M5"/>
    </row>
    <row r="6" spans="2:13">
      <c r="B6"/>
      <c r="C6"/>
      <c r="D6"/>
      <c r="E6"/>
      <c r="F6"/>
      <c r="G6"/>
      <c r="H6"/>
      <c r="I6"/>
      <c r="J6"/>
      <c r="K6"/>
      <c r="L6"/>
      <c r="M6"/>
    </row>
    <row r="7" spans="2:13">
      <c r="B7" s="143" t="s">
        <v>53</v>
      </c>
      <c r="C7" s="143"/>
      <c r="D7" s="143"/>
      <c r="E7" s="143"/>
      <c r="F7"/>
      <c r="G7"/>
      <c r="H7" s="12"/>
      <c r="I7" s="12"/>
      <c r="J7" s="12"/>
      <c r="K7" s="12"/>
      <c r="L7" s="12"/>
      <c r="M7" s="12"/>
    </row>
    <row r="8" spans="2:13">
      <c r="B8" s="69" t="s">
        <v>48</v>
      </c>
      <c r="C8" s="70" t="s">
        <v>54</v>
      </c>
      <c r="D8" s="70" t="s">
        <v>34</v>
      </c>
      <c r="E8" s="70" t="s">
        <v>55</v>
      </c>
      <c r="F8"/>
      <c r="G8"/>
      <c r="H8" s="12"/>
      <c r="I8" s="12"/>
      <c r="J8" s="12"/>
      <c r="K8" s="12"/>
      <c r="L8" s="12"/>
      <c r="M8" s="12"/>
    </row>
    <row r="9" spans="2:13">
      <c r="B9" s="30" t="s">
        <v>56</v>
      </c>
      <c r="C9" s="71" t="s">
        <v>57</v>
      </c>
      <c r="D9" s="30">
        <v>2</v>
      </c>
      <c r="E9" s="54">
        <v>0</v>
      </c>
      <c r="F9"/>
      <c r="G9"/>
      <c r="H9" s="12"/>
      <c r="I9" s="72"/>
      <c r="J9" s="12"/>
      <c r="K9" s="12"/>
      <c r="L9" s="12"/>
      <c r="M9" s="12"/>
    </row>
    <row r="10" spans="2:13">
      <c r="B10" s="30" t="s">
        <v>58</v>
      </c>
      <c r="C10" s="71" t="s">
        <v>59</v>
      </c>
      <c r="D10" s="30">
        <v>1</v>
      </c>
      <c r="E10" s="54">
        <v>2</v>
      </c>
      <c r="F10"/>
      <c r="G10"/>
      <c r="H10" s="12"/>
      <c r="I10" s="72"/>
      <c r="J10" s="12"/>
      <c r="K10" s="12"/>
      <c r="L10" s="12"/>
      <c r="M10" s="12"/>
    </row>
    <row r="11" spans="2:13">
      <c r="B11" s="30" t="s">
        <v>60</v>
      </c>
      <c r="C11" s="71" t="s">
        <v>61</v>
      </c>
      <c r="D11" s="30">
        <v>1</v>
      </c>
      <c r="E11" s="54">
        <v>2</v>
      </c>
      <c r="F11"/>
      <c r="G11"/>
      <c r="H11" s="12"/>
      <c r="I11" s="72"/>
      <c r="J11" s="12"/>
      <c r="K11" s="12"/>
      <c r="L11" s="12"/>
      <c r="M11" s="12"/>
    </row>
    <row r="12" spans="2:13">
      <c r="B12" s="30" t="s">
        <v>62</v>
      </c>
      <c r="C12" s="71" t="s">
        <v>63</v>
      </c>
      <c r="D12" s="30">
        <v>1</v>
      </c>
      <c r="E12" s="54">
        <v>0</v>
      </c>
      <c r="F12"/>
      <c r="G12"/>
      <c r="H12" s="12"/>
      <c r="I12" s="72"/>
      <c r="J12" s="12"/>
      <c r="K12" s="12"/>
      <c r="L12" s="12"/>
      <c r="M12" s="12"/>
    </row>
    <row r="13" spans="2:13">
      <c r="B13" s="30" t="s">
        <v>64</v>
      </c>
      <c r="C13" s="71" t="s">
        <v>65</v>
      </c>
      <c r="D13" s="30">
        <v>1</v>
      </c>
      <c r="E13" s="54">
        <v>0</v>
      </c>
      <c r="F13"/>
      <c r="G13"/>
      <c r="H13" s="12"/>
      <c r="I13" s="72"/>
      <c r="J13" s="12"/>
      <c r="K13" s="12"/>
      <c r="L13" s="12"/>
      <c r="M13" s="12"/>
    </row>
    <row r="14" spans="2:13">
      <c r="B14" s="30" t="s">
        <v>66</v>
      </c>
      <c r="C14" s="71" t="s">
        <v>67</v>
      </c>
      <c r="D14" s="30">
        <v>0.5</v>
      </c>
      <c r="E14" s="54">
        <v>5</v>
      </c>
      <c r="F14"/>
      <c r="G14"/>
      <c r="H14" s="12"/>
      <c r="I14" s="72"/>
      <c r="J14" s="12"/>
      <c r="K14" s="12"/>
      <c r="L14" s="12"/>
      <c r="M14" s="12"/>
    </row>
    <row r="15" spans="2:13">
      <c r="B15" s="30" t="s">
        <v>68</v>
      </c>
      <c r="C15" s="71" t="s">
        <v>69</v>
      </c>
      <c r="D15" s="30">
        <v>0.5</v>
      </c>
      <c r="E15" s="54">
        <v>4</v>
      </c>
      <c r="F15"/>
      <c r="G15"/>
      <c r="H15" s="12"/>
      <c r="I15" s="72"/>
      <c r="J15" s="12"/>
      <c r="K15" s="12"/>
      <c r="L15" s="12"/>
      <c r="M15" s="12"/>
    </row>
    <row r="16" spans="2:13">
      <c r="B16" s="30" t="s">
        <v>70</v>
      </c>
      <c r="C16" s="71" t="s">
        <v>71</v>
      </c>
      <c r="D16" s="30">
        <v>2</v>
      </c>
      <c r="E16" s="54">
        <v>4</v>
      </c>
      <c r="F16"/>
      <c r="G16"/>
      <c r="H16" s="12"/>
      <c r="I16" s="72"/>
      <c r="J16" s="12"/>
      <c r="K16" s="12"/>
      <c r="L16" s="12"/>
      <c r="M16" s="12"/>
    </row>
    <row r="17" spans="2:13">
      <c r="B17" s="30" t="s">
        <v>72</v>
      </c>
      <c r="C17" s="71" t="s">
        <v>73</v>
      </c>
      <c r="D17" s="30">
        <v>1</v>
      </c>
      <c r="E17" s="54">
        <v>5</v>
      </c>
      <c r="F17"/>
      <c r="G17"/>
      <c r="H17" s="12"/>
      <c r="I17" s="72"/>
      <c r="J17" s="12"/>
      <c r="K17" s="12"/>
      <c r="L17" s="12"/>
      <c r="M17" s="12"/>
    </row>
    <row r="18" spans="2:13">
      <c r="B18" s="30" t="s">
        <v>74</v>
      </c>
      <c r="C18" s="71" t="s">
        <v>75</v>
      </c>
      <c r="D18" s="30">
        <v>1</v>
      </c>
      <c r="E18" s="54">
        <v>0</v>
      </c>
      <c r="F18"/>
      <c r="G18"/>
      <c r="H18" s="12"/>
      <c r="I18" s="72"/>
      <c r="J18" s="12"/>
      <c r="K18" s="12"/>
      <c r="L18" s="12"/>
      <c r="M18" s="12"/>
    </row>
    <row r="19" spans="2:13">
      <c r="B19" s="30" t="s">
        <v>76</v>
      </c>
      <c r="C19" s="71" t="s">
        <v>77</v>
      </c>
      <c r="D19" s="30">
        <v>1</v>
      </c>
      <c r="E19" s="54">
        <v>1</v>
      </c>
      <c r="F19"/>
      <c r="G19"/>
      <c r="H19" s="12"/>
      <c r="I19" s="72"/>
      <c r="J19" s="12"/>
      <c r="K19" s="12"/>
      <c r="L19" s="12"/>
      <c r="M19" s="12"/>
    </row>
    <row r="20" spans="2:13">
      <c r="B20" s="30" t="s">
        <v>78</v>
      </c>
      <c r="C20" s="71" t="s">
        <v>79</v>
      </c>
      <c r="D20" s="30">
        <v>1</v>
      </c>
      <c r="E20" s="54">
        <v>0</v>
      </c>
      <c r="F20"/>
      <c r="G20"/>
      <c r="H20" s="12"/>
      <c r="I20" s="72"/>
      <c r="J20" s="12"/>
      <c r="K20" s="12"/>
      <c r="L20" s="12"/>
      <c r="M20" s="12"/>
    </row>
    <row r="21" spans="2:13">
      <c r="B21" s="30" t="s">
        <v>80</v>
      </c>
      <c r="C21" s="71" t="s">
        <v>81</v>
      </c>
      <c r="D21" s="30">
        <v>1</v>
      </c>
      <c r="E21" s="54">
        <v>0</v>
      </c>
      <c r="F21"/>
      <c r="G21"/>
      <c r="H21" s="12"/>
      <c r="I21" s="72"/>
      <c r="J21" s="12"/>
      <c r="K21" s="12"/>
      <c r="L21" s="12"/>
      <c r="M21" s="12"/>
    </row>
    <row r="22" spans="2:13">
      <c r="B22" s="142" t="s">
        <v>82</v>
      </c>
      <c r="C22" s="142"/>
      <c r="D22" s="142"/>
      <c r="E22" s="73">
        <f>0.6+(0.01*SUM(D9*E9,D10*E10,D11*E11,D12*E12,D13*E13,D14*E14,D15*E15,D16*E16,D17*E17,D18*E18,D19*E19,D20*E20,D21*E21))</f>
        <v>0.82499999999999996</v>
      </c>
      <c r="F22"/>
      <c r="G22"/>
      <c r="H22" s="12"/>
      <c r="I22" s="12"/>
      <c r="J22" s="12"/>
      <c r="K22" s="12"/>
      <c r="L22" s="12"/>
      <c r="M22" s="12"/>
    </row>
    <row r="23" spans="2:13">
      <c r="B23"/>
      <c r="C23"/>
      <c r="D23"/>
      <c r="E23"/>
      <c r="F23"/>
      <c r="G23"/>
      <c r="H23" s="12"/>
      <c r="I23" s="12"/>
      <c r="J23" s="12"/>
      <c r="K23" s="12"/>
      <c r="L23" s="12"/>
      <c r="M23" s="12"/>
    </row>
    <row r="24" spans="2:13">
      <c r="B24"/>
      <c r="C24"/>
      <c r="D24"/>
      <c r="E24"/>
      <c r="F24"/>
      <c r="G24"/>
      <c r="I24"/>
    </row>
    <row r="25" spans="2:13">
      <c r="B25"/>
      <c r="C25"/>
      <c r="D25"/>
      <c r="E25"/>
      <c r="F25"/>
      <c r="G25"/>
      <c r="I25"/>
    </row>
    <row r="26" spans="2:13">
      <c r="B26" s="144" t="s">
        <v>83</v>
      </c>
      <c r="C26" s="144"/>
      <c r="D26" s="144"/>
      <c r="E26" s="144"/>
      <c r="F26" s="74"/>
      <c r="G26" s="75"/>
      <c r="I26"/>
    </row>
    <row r="27" spans="2:13">
      <c r="B27" s="76" t="s">
        <v>48</v>
      </c>
      <c r="C27" s="145" t="s">
        <v>54</v>
      </c>
      <c r="D27" s="145"/>
      <c r="E27" s="145"/>
      <c r="F27" s="76" t="s">
        <v>34</v>
      </c>
      <c r="G27" s="76" t="s">
        <v>55</v>
      </c>
      <c r="I27"/>
    </row>
    <row r="28" spans="2:13">
      <c r="B28" s="30" t="s">
        <v>84</v>
      </c>
      <c r="C28" s="141" t="s">
        <v>85</v>
      </c>
      <c r="D28" s="141"/>
      <c r="E28" s="141"/>
      <c r="F28" s="30">
        <v>1.5</v>
      </c>
      <c r="G28" s="54">
        <v>1</v>
      </c>
      <c r="I28" s="72"/>
    </row>
    <row r="29" spans="2:13">
      <c r="B29" s="30" t="s">
        <v>86</v>
      </c>
      <c r="C29" s="141" t="s">
        <v>87</v>
      </c>
      <c r="D29" s="141"/>
      <c r="E29" s="141"/>
      <c r="F29" s="30">
        <v>0.5</v>
      </c>
      <c r="G29" s="54">
        <v>0</v>
      </c>
      <c r="I29" s="72"/>
    </row>
    <row r="30" spans="2:13">
      <c r="B30" s="30" t="s">
        <v>88</v>
      </c>
      <c r="C30" s="141" t="s">
        <v>89</v>
      </c>
      <c r="D30" s="141"/>
      <c r="E30" s="141"/>
      <c r="F30" s="30">
        <v>1</v>
      </c>
      <c r="G30" s="54">
        <v>2</v>
      </c>
      <c r="I30" s="72"/>
    </row>
    <row r="31" spans="2:13">
      <c r="B31" s="30" t="s">
        <v>90</v>
      </c>
      <c r="C31" s="141" t="s">
        <v>91</v>
      </c>
      <c r="D31" s="141"/>
      <c r="E31" s="141"/>
      <c r="F31" s="30">
        <v>0.5</v>
      </c>
      <c r="G31" s="54">
        <v>0</v>
      </c>
      <c r="I31" s="72"/>
    </row>
    <row r="32" spans="2:13">
      <c r="B32" s="30" t="s">
        <v>92</v>
      </c>
      <c r="C32" s="141" t="s">
        <v>93</v>
      </c>
      <c r="D32" s="141"/>
      <c r="E32" s="141"/>
      <c r="F32" s="30">
        <v>1</v>
      </c>
      <c r="G32" s="54">
        <v>5</v>
      </c>
      <c r="I32" s="72"/>
    </row>
    <row r="33" spans="2:9">
      <c r="B33" s="30" t="s">
        <v>94</v>
      </c>
      <c r="C33" s="141" t="s">
        <v>95</v>
      </c>
      <c r="D33" s="141"/>
      <c r="E33" s="141"/>
      <c r="F33" s="30">
        <v>2</v>
      </c>
      <c r="G33" s="54">
        <v>2</v>
      </c>
      <c r="I33" s="72"/>
    </row>
    <row r="34" spans="2:9">
      <c r="B34" s="30" t="s">
        <v>96</v>
      </c>
      <c r="C34" s="141" t="s">
        <v>97</v>
      </c>
      <c r="D34" s="141"/>
      <c r="E34" s="141"/>
      <c r="F34" s="30">
        <v>-1</v>
      </c>
      <c r="G34" s="54">
        <v>5</v>
      </c>
      <c r="I34" s="72"/>
    </row>
    <row r="35" spans="2:9">
      <c r="B35" s="30" t="s">
        <v>98</v>
      </c>
      <c r="C35" s="141" t="s">
        <v>99</v>
      </c>
      <c r="D35" s="141"/>
      <c r="E35" s="141"/>
      <c r="F35" s="30">
        <v>-1</v>
      </c>
      <c r="G35" s="54">
        <v>2</v>
      </c>
      <c r="I35" s="72"/>
    </row>
    <row r="36" spans="2:9">
      <c r="B36" s="142" t="s">
        <v>100</v>
      </c>
      <c r="C36" s="142"/>
      <c r="D36" s="142"/>
      <c r="E36" s="142"/>
      <c r="F36" s="142"/>
      <c r="G36" s="77">
        <f>1.4+(-0.03*SUM(F28*G28,F29*G29,F30*G30,F31*G31,F32*G32,F33*G33,F34*G34,F35*G35))</f>
        <v>1.2349999999999999</v>
      </c>
      <c r="I36" s="12"/>
    </row>
  </sheetData>
  <sheetProtection password="C6D5" sheet="1" objects="1" scenarios="1" selectLockedCells="1"/>
  <mergeCells count="14">
    <mergeCell ref="B4:E4"/>
    <mergeCell ref="B7:E7"/>
    <mergeCell ref="B22:D22"/>
    <mergeCell ref="B26:E26"/>
    <mergeCell ref="C27:E27"/>
    <mergeCell ref="C33:E33"/>
    <mergeCell ref="C34:E34"/>
    <mergeCell ref="C35:E35"/>
    <mergeCell ref="B36:F36"/>
    <mergeCell ref="C28:E28"/>
    <mergeCell ref="C29:E29"/>
    <mergeCell ref="C30:E30"/>
    <mergeCell ref="C31:E31"/>
    <mergeCell ref="C32:E32"/>
  </mergeCells>
  <dataValidations count="2">
    <dataValidation type="whole" showErrorMessage="1" promptTitle="Influência" sqref="E9:E21 I9:I21">
      <formula1>0</formula1>
      <formula2>5</formula2>
    </dataValidation>
    <dataValidation type="whole" showInputMessage="1" showErrorMessage="1" sqref="G28:G35 I28:I35">
      <formula1>0</formula1>
      <formula2>5</formula2>
    </dataValidation>
  </dataValidations>
  <pageMargins left="0.78749999999999998" right="0.78749999999999998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FFFFFF"/>
  </sheetPr>
  <dimension ref="A1:BC31"/>
  <sheetViews>
    <sheetView zoomScale="110" zoomScaleNormal="110" workbookViewId="0">
      <selection activeCell="L31" sqref="L31"/>
    </sheetView>
  </sheetViews>
  <sheetFormatPr defaultRowHeight="12.75"/>
  <cols>
    <col min="1" max="3" width="11.5703125"/>
    <col min="4" max="4" width="15"/>
    <col min="5" max="5" width="14.28515625"/>
    <col min="6" max="6" width="20.5703125"/>
    <col min="7" max="7" width="16.7109375"/>
    <col min="8" max="8" width="20.7109375"/>
    <col min="9" max="1025" width="11.5703125"/>
  </cols>
  <sheetData>
    <row r="1" spans="1:55" ht="18.75">
      <c r="A1" s="78"/>
      <c r="B1" s="146" t="s">
        <v>101</v>
      </c>
      <c r="C1" s="146"/>
      <c r="D1" s="146"/>
      <c r="E1" s="146"/>
      <c r="F1" s="146"/>
      <c r="G1" s="146"/>
      <c r="H1" s="146"/>
      <c r="I1" s="146"/>
      <c r="J1" s="146"/>
      <c r="K1" s="146"/>
      <c r="L1" s="146"/>
      <c r="M1" s="79"/>
      <c r="N1" s="78"/>
      <c r="O1" s="78"/>
      <c r="P1" s="78"/>
      <c r="Q1" s="78"/>
      <c r="R1" s="78"/>
      <c r="S1" s="78"/>
      <c r="T1" s="78"/>
      <c r="U1" s="78"/>
      <c r="V1" s="78"/>
      <c r="W1" s="78"/>
      <c r="X1" s="78"/>
      <c r="Y1" s="78"/>
      <c r="Z1" s="78"/>
      <c r="AA1" s="78"/>
      <c r="AB1" s="78"/>
      <c r="AC1" s="78"/>
      <c r="AD1" s="78"/>
      <c r="AE1" s="78"/>
      <c r="AF1" s="78"/>
      <c r="AG1" s="78"/>
      <c r="AH1" s="78"/>
      <c r="AI1" s="78"/>
      <c r="AJ1" s="78"/>
      <c r="AK1" s="78"/>
      <c r="AL1" s="78"/>
      <c r="AM1" s="78"/>
      <c r="AN1" s="78"/>
      <c r="AO1" s="78"/>
      <c r="AP1" s="78"/>
      <c r="AQ1" s="78"/>
      <c r="AR1" s="78"/>
      <c r="AS1" s="78"/>
      <c r="AT1" s="78"/>
      <c r="AU1" s="78"/>
      <c r="AV1" s="78"/>
      <c r="AW1" s="78"/>
      <c r="AX1" s="78"/>
      <c r="AY1" s="78"/>
      <c r="AZ1" s="78"/>
      <c r="BA1" s="78"/>
      <c r="BB1" s="78"/>
      <c r="BC1" s="78"/>
    </row>
    <row r="2" spans="1:55">
      <c r="A2" s="78"/>
      <c r="B2" s="78"/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  <c r="Q2" s="78"/>
      <c r="R2" s="78"/>
      <c r="S2" s="78"/>
      <c r="T2" s="78"/>
      <c r="U2" s="78"/>
      <c r="V2" s="78"/>
      <c r="W2" s="78"/>
      <c r="X2" s="78"/>
      <c r="Y2" s="78"/>
      <c r="Z2" s="78"/>
      <c r="AA2" s="78"/>
      <c r="AB2" s="78"/>
      <c r="AC2" s="78"/>
      <c r="AD2" s="78"/>
      <c r="AE2" s="78"/>
      <c r="AF2" s="78"/>
      <c r="AG2" s="78"/>
      <c r="AH2" s="78"/>
      <c r="AI2" s="78"/>
      <c r="AJ2" s="78"/>
      <c r="AK2" s="78"/>
      <c r="AL2" s="78"/>
      <c r="AM2" s="78"/>
      <c r="AN2" s="78"/>
      <c r="AO2" s="78"/>
      <c r="AP2" s="78"/>
      <c r="AQ2" s="78"/>
      <c r="AR2" s="78"/>
      <c r="AS2" s="78"/>
      <c r="AT2" s="78"/>
      <c r="AU2" s="78"/>
      <c r="AV2" s="78"/>
      <c r="AW2" s="78"/>
      <c r="AX2" s="78"/>
      <c r="AY2" s="78"/>
      <c r="AZ2" s="78"/>
      <c r="BA2" s="78"/>
      <c r="BB2" s="78"/>
      <c r="BC2" s="78"/>
    </row>
    <row r="3" spans="1:55">
      <c r="A3" s="78"/>
      <c r="B3" s="78"/>
      <c r="C3" s="78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  <c r="T3" s="78"/>
      <c r="U3" s="78"/>
      <c r="V3" s="78"/>
      <c r="W3" s="78"/>
      <c r="X3" s="78"/>
      <c r="Y3" s="78"/>
      <c r="Z3" s="78"/>
      <c r="AA3" s="78"/>
      <c r="AB3" s="78"/>
      <c r="AC3" s="78"/>
      <c r="AD3" s="78"/>
      <c r="AE3" s="78"/>
      <c r="AF3" s="78"/>
      <c r="AG3" s="78"/>
      <c r="AH3" s="78"/>
      <c r="AI3" s="78"/>
      <c r="AJ3" s="78"/>
      <c r="AK3" s="78"/>
      <c r="AL3" s="78"/>
      <c r="AM3" s="78"/>
      <c r="AN3" s="78"/>
      <c r="AO3" s="78"/>
      <c r="AP3" s="78"/>
      <c r="AQ3" s="78"/>
      <c r="AR3" s="78"/>
      <c r="AS3" s="78"/>
      <c r="AT3" s="78"/>
      <c r="AU3" s="78"/>
      <c r="AV3" s="78"/>
      <c r="AW3" s="78"/>
      <c r="AX3" s="78"/>
      <c r="AY3" s="78"/>
      <c r="AZ3" s="78"/>
      <c r="BA3" s="78"/>
      <c r="BB3" s="78"/>
      <c r="BC3" s="78"/>
    </row>
    <row r="4" spans="1:55">
      <c r="A4" s="78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  <c r="T4" s="78"/>
      <c r="U4" s="78"/>
      <c r="V4" s="78"/>
      <c r="W4" s="78"/>
      <c r="X4" s="78"/>
      <c r="Y4" s="78"/>
      <c r="Z4" s="78"/>
      <c r="AA4" s="78"/>
      <c r="AB4" s="78"/>
      <c r="AC4" s="78"/>
      <c r="AD4" s="78"/>
      <c r="AE4" s="78"/>
      <c r="AF4" s="78"/>
      <c r="AG4" s="78"/>
      <c r="AH4" s="78"/>
      <c r="AI4" s="78"/>
      <c r="AJ4" s="78"/>
      <c r="AK4" s="78"/>
      <c r="AL4" s="78"/>
      <c r="AM4" s="78"/>
      <c r="AN4" s="78"/>
      <c r="AO4" s="78"/>
      <c r="AP4" s="78"/>
      <c r="AQ4" s="78"/>
      <c r="AR4" s="78"/>
      <c r="AS4" s="78"/>
      <c r="AT4" s="78"/>
      <c r="AU4" s="78"/>
      <c r="AV4" s="78"/>
      <c r="AW4" s="78"/>
      <c r="AX4" s="78"/>
      <c r="AY4" s="78"/>
      <c r="AZ4" s="78"/>
      <c r="BA4" s="78"/>
      <c r="BB4" s="78"/>
      <c r="BC4" s="78"/>
    </row>
    <row r="5" spans="1:55">
      <c r="A5" s="78"/>
      <c r="B5" s="80" t="s">
        <v>102</v>
      </c>
      <c r="C5" s="81" t="s">
        <v>103</v>
      </c>
      <c r="D5" s="81" t="s">
        <v>104</v>
      </c>
      <c r="E5" s="82" t="s">
        <v>105</v>
      </c>
      <c r="F5" s="82" t="s">
        <v>106</v>
      </c>
      <c r="G5" s="82" t="s">
        <v>107</v>
      </c>
      <c r="H5" s="82" t="s">
        <v>108</v>
      </c>
      <c r="I5" s="82" t="s">
        <v>109</v>
      </c>
      <c r="J5" s="82" t="s">
        <v>110</v>
      </c>
      <c r="K5" s="82" t="s">
        <v>111</v>
      </c>
      <c r="L5" s="83" t="s">
        <v>112</v>
      </c>
      <c r="M5" s="78"/>
      <c r="N5" s="78"/>
      <c r="O5" s="78"/>
      <c r="P5" s="78"/>
      <c r="Q5" s="78"/>
      <c r="R5" s="78"/>
      <c r="S5" s="78"/>
      <c r="T5" s="78"/>
      <c r="U5" s="78"/>
      <c r="V5" s="78"/>
      <c r="W5" s="78"/>
      <c r="X5" s="78"/>
      <c r="Y5" s="78"/>
      <c r="Z5" s="78"/>
      <c r="AA5" s="78"/>
      <c r="AB5" s="78"/>
      <c r="AC5" s="78"/>
      <c r="AD5" s="78"/>
      <c r="AE5" s="78"/>
      <c r="AF5" s="78"/>
      <c r="AG5" s="78"/>
      <c r="AH5" s="78"/>
      <c r="AI5" s="78"/>
      <c r="AJ5" s="78"/>
      <c r="AK5" s="78"/>
      <c r="AL5" s="78"/>
      <c r="AM5" s="78"/>
      <c r="AN5" s="78"/>
      <c r="AO5" s="78"/>
      <c r="AP5" s="78"/>
      <c r="AQ5" s="78"/>
      <c r="AR5" s="78"/>
      <c r="AS5" s="78"/>
      <c r="AT5" s="78"/>
      <c r="AU5" s="78"/>
      <c r="AV5" s="78"/>
      <c r="AW5" s="78"/>
      <c r="AX5" s="78"/>
      <c r="AY5" s="78"/>
      <c r="AZ5" s="78"/>
      <c r="BA5" s="78"/>
      <c r="BB5" s="78"/>
      <c r="BC5" s="78"/>
    </row>
    <row r="6" spans="1:55">
      <c r="A6" s="78"/>
      <c r="B6" s="84" t="s">
        <v>113</v>
      </c>
      <c r="C6" s="85">
        <v>190</v>
      </c>
      <c r="D6" s="86">
        <f>SUM(E6:K6)</f>
        <v>589</v>
      </c>
      <c r="E6" s="87">
        <v>25</v>
      </c>
      <c r="F6" s="87">
        <v>80</v>
      </c>
      <c r="G6" s="87">
        <v>25</v>
      </c>
      <c r="H6" s="87">
        <v>400</v>
      </c>
      <c r="I6" s="87">
        <v>10</v>
      </c>
      <c r="J6" s="87">
        <v>25</v>
      </c>
      <c r="K6" s="87">
        <v>24</v>
      </c>
      <c r="L6" s="88">
        <f>D6/C6</f>
        <v>3.1</v>
      </c>
      <c r="M6" s="78"/>
      <c r="N6" s="78"/>
      <c r="O6" s="78"/>
      <c r="P6" s="78"/>
      <c r="Q6" s="78"/>
      <c r="R6" s="78"/>
      <c r="S6" s="78"/>
      <c r="T6" s="78"/>
      <c r="U6" s="78"/>
      <c r="V6" s="78"/>
      <c r="W6" s="78"/>
      <c r="X6" s="78"/>
      <c r="Y6" s="78"/>
      <c r="Z6" s="78"/>
      <c r="AA6" s="78"/>
      <c r="AB6" s="78"/>
      <c r="AC6" s="78"/>
      <c r="AD6" s="78"/>
      <c r="AE6" s="78"/>
      <c r="AF6" s="78"/>
      <c r="AG6" s="78"/>
      <c r="AH6" s="78"/>
      <c r="AI6" s="78"/>
      <c r="AJ6" s="78"/>
      <c r="AK6" s="78"/>
      <c r="AL6" s="78"/>
      <c r="AM6" s="78"/>
      <c r="AN6" s="78"/>
      <c r="AO6" s="78"/>
      <c r="AP6" s="78"/>
      <c r="AQ6" s="78"/>
      <c r="AR6" s="78"/>
      <c r="AS6" s="78"/>
      <c r="AT6" s="78"/>
      <c r="AU6" s="78"/>
      <c r="AV6" s="78"/>
      <c r="AW6" s="78"/>
      <c r="AX6" s="78"/>
      <c r="AY6" s="78"/>
      <c r="AZ6" s="78"/>
      <c r="BA6" s="78"/>
      <c r="BB6" s="78"/>
      <c r="BC6" s="78"/>
    </row>
    <row r="7" spans="1:55">
      <c r="A7" s="78"/>
      <c r="B7" s="84" t="s">
        <v>114</v>
      </c>
      <c r="C7" s="86">
        <v>130</v>
      </c>
      <c r="D7" s="86">
        <f>SUM(E7:K7)</f>
        <v>326</v>
      </c>
      <c r="E7" s="89">
        <v>20</v>
      </c>
      <c r="F7" s="89">
        <v>120</v>
      </c>
      <c r="G7" s="89">
        <v>30</v>
      </c>
      <c r="H7" s="89">
        <v>100</v>
      </c>
      <c r="I7" s="89">
        <v>10</v>
      </c>
      <c r="J7" s="89">
        <v>30</v>
      </c>
      <c r="K7" s="89">
        <v>16</v>
      </c>
      <c r="L7" s="88">
        <f>D7/C7</f>
        <v>2.5076923076923077</v>
      </c>
      <c r="M7" s="78"/>
      <c r="N7" s="78"/>
      <c r="O7" s="78"/>
      <c r="P7" s="78"/>
      <c r="Q7" s="78"/>
      <c r="R7" s="78"/>
      <c r="S7" s="78"/>
      <c r="T7" s="78"/>
      <c r="U7" s="78"/>
      <c r="V7" s="78"/>
      <c r="W7" s="78"/>
      <c r="X7" s="78"/>
      <c r="Y7" s="78"/>
      <c r="Z7" s="78"/>
      <c r="AA7" s="78"/>
      <c r="AB7" s="78"/>
      <c r="AC7" s="78"/>
      <c r="AD7" s="78"/>
      <c r="AE7" s="78"/>
      <c r="AF7" s="78"/>
      <c r="AG7" s="78"/>
      <c r="AH7" s="78"/>
      <c r="AI7" s="78"/>
      <c r="AJ7" s="78"/>
      <c r="AK7" s="78"/>
      <c r="AL7" s="78"/>
      <c r="AM7" s="78"/>
      <c r="AN7" s="78"/>
      <c r="AO7" s="78"/>
      <c r="AP7" s="78"/>
      <c r="AQ7" s="78"/>
      <c r="AR7" s="78"/>
      <c r="AS7" s="78"/>
      <c r="AT7" s="78"/>
      <c r="AU7" s="78"/>
      <c r="AV7" s="78"/>
      <c r="AW7" s="78"/>
      <c r="AX7" s="78"/>
      <c r="AY7" s="78"/>
      <c r="AZ7" s="78"/>
      <c r="BA7" s="78"/>
      <c r="BB7" s="78"/>
      <c r="BC7" s="78"/>
    </row>
    <row r="8" spans="1:55">
      <c r="A8" s="78"/>
      <c r="B8" s="84" t="s">
        <v>115</v>
      </c>
      <c r="C8" s="86">
        <v>140</v>
      </c>
      <c r="D8" s="86">
        <f>SUM(E8:K8)</f>
        <v>399</v>
      </c>
      <c r="E8" s="90">
        <v>17</v>
      </c>
      <c r="F8" s="90">
        <v>90</v>
      </c>
      <c r="G8" s="90">
        <v>32</v>
      </c>
      <c r="H8" s="90">
        <v>200</v>
      </c>
      <c r="I8" s="90">
        <v>12</v>
      </c>
      <c r="J8" s="90">
        <v>32</v>
      </c>
      <c r="K8" s="90">
        <v>16</v>
      </c>
      <c r="L8" s="88">
        <f>D8/C8</f>
        <v>2.85</v>
      </c>
      <c r="M8" s="78"/>
      <c r="N8" s="78"/>
      <c r="O8" s="78"/>
      <c r="P8" s="78"/>
      <c r="Q8" s="78"/>
      <c r="R8" s="78"/>
      <c r="S8" s="78"/>
      <c r="T8" s="78"/>
      <c r="U8" s="78"/>
      <c r="V8" s="78"/>
      <c r="W8" s="78"/>
      <c r="X8" s="78"/>
      <c r="Y8" s="78"/>
      <c r="Z8" s="78"/>
      <c r="AA8" s="78"/>
      <c r="AB8" s="78"/>
      <c r="AC8" s="78"/>
      <c r="AD8" s="78"/>
      <c r="AE8" s="78"/>
      <c r="AF8" s="78"/>
      <c r="AG8" s="78"/>
      <c r="AH8" s="78"/>
      <c r="AI8" s="78"/>
      <c r="AJ8" s="78"/>
      <c r="AK8" s="78"/>
      <c r="AL8" s="78"/>
      <c r="AM8" s="78"/>
      <c r="AN8" s="78"/>
      <c r="AO8" s="78"/>
      <c r="AP8" s="78"/>
      <c r="AQ8" s="78"/>
      <c r="AR8" s="78"/>
      <c r="AS8" s="78"/>
      <c r="AT8" s="78"/>
      <c r="AU8" s="78"/>
      <c r="AV8" s="78"/>
      <c r="AW8" s="78"/>
      <c r="AX8" s="78"/>
      <c r="AY8" s="78"/>
      <c r="AZ8" s="78"/>
      <c r="BA8" s="78"/>
      <c r="BB8" s="78"/>
      <c r="BC8" s="78"/>
    </row>
    <row r="9" spans="1:55">
      <c r="A9" s="78"/>
      <c r="B9" s="84" t="s">
        <v>116</v>
      </c>
      <c r="C9" s="86">
        <v>125</v>
      </c>
      <c r="D9" s="86">
        <f>SUM(E9:K9)</f>
        <v>486</v>
      </c>
      <c r="E9" s="89">
        <v>22</v>
      </c>
      <c r="F9" s="89">
        <v>80</v>
      </c>
      <c r="G9" s="89">
        <v>33</v>
      </c>
      <c r="H9" s="89">
        <v>300</v>
      </c>
      <c r="I9" s="89">
        <v>8</v>
      </c>
      <c r="J9" s="89">
        <v>35</v>
      </c>
      <c r="K9" s="89">
        <v>8</v>
      </c>
      <c r="L9" s="88">
        <f>D9/C9</f>
        <v>3.8879999999999999</v>
      </c>
      <c r="M9" s="78"/>
      <c r="N9" s="78"/>
      <c r="O9" s="78"/>
      <c r="P9" s="78"/>
      <c r="Q9" s="78"/>
      <c r="R9" s="78"/>
      <c r="S9" s="78"/>
      <c r="T9" s="78"/>
      <c r="U9" s="78"/>
      <c r="V9" s="78"/>
      <c r="W9" s="78"/>
      <c r="X9" s="78"/>
      <c r="Y9" s="78"/>
      <c r="Z9" s="78"/>
      <c r="AA9" s="78"/>
      <c r="AB9" s="78"/>
      <c r="AC9" s="78"/>
      <c r="AD9" s="78"/>
      <c r="AE9" s="78"/>
      <c r="AF9" s="78"/>
      <c r="AG9" s="78"/>
      <c r="AH9" s="78"/>
      <c r="AI9" s="78"/>
      <c r="AJ9" s="78"/>
      <c r="AK9" s="78"/>
      <c r="AL9" s="78"/>
      <c r="AM9" s="78"/>
      <c r="AN9" s="78"/>
      <c r="AO9" s="78"/>
      <c r="AP9" s="78"/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78"/>
      <c r="BB9" s="78"/>
      <c r="BC9" s="78"/>
    </row>
    <row r="10" spans="1:55">
      <c r="A10" s="78"/>
      <c r="B10" s="91"/>
      <c r="C10" s="86"/>
      <c r="D10" s="86"/>
      <c r="E10" s="89"/>
      <c r="F10" s="89"/>
      <c r="G10" s="89"/>
      <c r="H10" s="89"/>
      <c r="I10" s="89"/>
      <c r="J10" s="89"/>
      <c r="K10" s="89"/>
      <c r="L10" s="92"/>
      <c r="M10" s="78"/>
      <c r="N10" s="78"/>
      <c r="O10" s="78"/>
      <c r="P10" s="78"/>
      <c r="Q10" s="78"/>
      <c r="R10" s="78"/>
      <c r="S10" s="78"/>
      <c r="T10" s="78"/>
      <c r="U10" s="78"/>
      <c r="V10" s="78"/>
      <c r="W10" s="78"/>
      <c r="X10" s="78"/>
      <c r="Y10" s="78"/>
      <c r="Z10" s="78"/>
      <c r="AA10" s="78"/>
      <c r="AB10" s="78"/>
      <c r="AC10" s="78"/>
      <c r="AD10" s="78"/>
      <c r="AE10" s="78"/>
      <c r="AF10" s="78"/>
      <c r="AG10" s="78"/>
      <c r="AH10" s="78"/>
      <c r="AI10" s="78"/>
      <c r="AJ10" s="78"/>
      <c r="AK10" s="78"/>
      <c r="AL10" s="78"/>
      <c r="AM10" s="78"/>
      <c r="AN10" s="78"/>
      <c r="AO10" s="78"/>
      <c r="AP10" s="78"/>
      <c r="AQ10" s="78"/>
      <c r="AR10" s="78"/>
      <c r="AS10" s="78"/>
      <c r="AT10" s="78"/>
      <c r="AU10" s="78"/>
      <c r="AV10" s="78"/>
      <c r="AW10" s="78"/>
      <c r="AX10" s="78"/>
      <c r="AY10" s="78"/>
      <c r="AZ10" s="78"/>
      <c r="BA10" s="78"/>
      <c r="BB10" s="78"/>
      <c r="BC10" s="78"/>
    </row>
    <row r="11" spans="1:55">
      <c r="A11" s="78"/>
      <c r="B11" s="91"/>
      <c r="C11" s="86"/>
      <c r="D11" s="86"/>
      <c r="E11" s="89"/>
      <c r="F11" s="89"/>
      <c r="G11" s="89"/>
      <c r="H11" s="89"/>
      <c r="I11" s="89"/>
      <c r="J11" s="89"/>
      <c r="K11" s="89"/>
      <c r="L11" s="92"/>
      <c r="M11" s="78"/>
      <c r="N11" s="78"/>
      <c r="O11" s="78"/>
      <c r="P11" s="78"/>
      <c r="Q11" s="78"/>
      <c r="R11" s="78"/>
      <c r="S11" s="78"/>
      <c r="T11" s="78"/>
      <c r="U11" s="78"/>
      <c r="V11" s="78"/>
      <c r="W11" s="78"/>
      <c r="X11" s="78"/>
      <c r="Y11" s="78"/>
      <c r="Z11" s="78"/>
      <c r="AA11" s="78"/>
      <c r="AB11" s="78"/>
      <c r="AC11" s="78"/>
      <c r="AD11" s="78"/>
      <c r="AE11" s="78"/>
      <c r="AF11" s="78"/>
      <c r="AG11" s="78"/>
      <c r="AH11" s="78"/>
      <c r="AI11" s="78"/>
      <c r="AJ11" s="78"/>
      <c r="AK11" s="78"/>
      <c r="AL11" s="78"/>
      <c r="AM11" s="78"/>
      <c r="AN11" s="78"/>
      <c r="AO11" s="78"/>
      <c r="AP11" s="78"/>
      <c r="AQ11" s="78"/>
      <c r="AR11" s="78"/>
      <c r="AS11" s="78"/>
      <c r="AT11" s="78"/>
      <c r="AU11" s="78"/>
      <c r="AV11" s="78"/>
      <c r="AW11" s="78"/>
      <c r="AX11" s="78"/>
      <c r="AY11" s="78"/>
      <c r="AZ11" s="78"/>
      <c r="BA11" s="78"/>
      <c r="BB11" s="78"/>
      <c r="BC11" s="78"/>
    </row>
    <row r="12" spans="1:55">
      <c r="A12" s="78"/>
      <c r="B12" s="91"/>
      <c r="C12" s="86"/>
      <c r="D12" s="86"/>
      <c r="E12" s="89"/>
      <c r="F12" s="89"/>
      <c r="G12" s="89"/>
      <c r="H12" s="89"/>
      <c r="I12" s="89"/>
      <c r="J12" s="89"/>
      <c r="K12" s="89"/>
      <c r="L12" s="92"/>
      <c r="M12" s="78"/>
      <c r="N12" s="78"/>
      <c r="O12" s="78"/>
      <c r="P12" s="78"/>
      <c r="Q12" s="78"/>
      <c r="R12" s="78"/>
      <c r="S12" s="78"/>
      <c r="T12" s="78"/>
      <c r="U12" s="78"/>
      <c r="V12" s="78"/>
      <c r="W12" s="78"/>
      <c r="X12" s="78"/>
      <c r="Y12" s="78"/>
      <c r="Z12" s="78"/>
      <c r="AA12" s="78"/>
      <c r="AB12" s="78"/>
      <c r="AC12" s="78"/>
      <c r="AD12" s="78"/>
      <c r="AE12" s="78"/>
      <c r="AF12" s="78"/>
      <c r="AG12" s="78"/>
      <c r="AH12" s="78"/>
      <c r="AI12" s="78"/>
      <c r="AJ12" s="78"/>
      <c r="AK12" s="78"/>
      <c r="AL12" s="78"/>
      <c r="AM12" s="78"/>
      <c r="AN12" s="78"/>
      <c r="AO12" s="78"/>
      <c r="AP12" s="78"/>
      <c r="AQ12" s="78"/>
      <c r="AR12" s="78"/>
      <c r="AS12" s="78"/>
      <c r="AT12" s="78"/>
      <c r="AU12" s="78"/>
      <c r="AV12" s="78"/>
      <c r="AW12" s="78"/>
      <c r="AX12" s="78"/>
      <c r="AY12" s="78"/>
      <c r="AZ12" s="78"/>
      <c r="BA12" s="78"/>
      <c r="BB12" s="78"/>
      <c r="BC12" s="78"/>
    </row>
    <row r="13" spans="1:55">
      <c r="A13" s="78"/>
      <c r="B13" s="91"/>
      <c r="C13" s="86"/>
      <c r="D13" s="86"/>
      <c r="E13" s="89"/>
      <c r="F13" s="89"/>
      <c r="G13" s="89"/>
      <c r="H13" s="89"/>
      <c r="I13" s="89"/>
      <c r="J13" s="89"/>
      <c r="K13" s="89"/>
      <c r="L13" s="92"/>
      <c r="M13" s="78"/>
      <c r="N13" s="78"/>
      <c r="O13" s="78"/>
      <c r="P13" s="78"/>
      <c r="Q13" s="78"/>
      <c r="R13" s="78"/>
      <c r="S13" s="78"/>
      <c r="T13" s="78"/>
      <c r="U13" s="78"/>
      <c r="V13" s="78"/>
      <c r="W13" s="78"/>
      <c r="X13" s="78"/>
      <c r="Y13" s="78"/>
      <c r="Z13" s="78"/>
      <c r="AA13" s="78"/>
      <c r="AB13" s="78"/>
      <c r="AC13" s="78"/>
      <c r="AD13" s="78"/>
      <c r="AE13" s="78"/>
      <c r="AF13" s="78"/>
      <c r="AG13" s="78"/>
      <c r="AH13" s="78"/>
      <c r="AI13" s="78"/>
      <c r="AJ13" s="78"/>
      <c r="AK13" s="78"/>
      <c r="AL13" s="78"/>
      <c r="AM13" s="78"/>
      <c r="AN13" s="78"/>
      <c r="AO13" s="78"/>
      <c r="AP13" s="78"/>
      <c r="AQ13" s="78"/>
      <c r="AR13" s="78"/>
      <c r="AS13" s="78"/>
      <c r="AT13" s="78"/>
      <c r="AU13" s="78"/>
      <c r="AV13" s="78"/>
      <c r="AW13" s="78"/>
      <c r="AX13" s="78"/>
      <c r="AY13" s="78"/>
      <c r="AZ13" s="78"/>
      <c r="BA13" s="78"/>
      <c r="BB13" s="78"/>
      <c r="BC13" s="78"/>
    </row>
    <row r="14" spans="1:55">
      <c r="A14" s="78"/>
      <c r="B14" s="91"/>
      <c r="C14" s="86"/>
      <c r="D14" s="86"/>
      <c r="E14" s="89"/>
      <c r="F14" s="89"/>
      <c r="G14" s="89"/>
      <c r="H14" s="89"/>
      <c r="I14" s="89"/>
      <c r="J14" s="89"/>
      <c r="K14" s="89"/>
      <c r="L14" s="92"/>
      <c r="M14" s="78"/>
      <c r="N14" s="78"/>
      <c r="O14" s="78"/>
      <c r="P14" s="78"/>
      <c r="Q14" s="78"/>
      <c r="R14" s="78"/>
      <c r="S14" s="78"/>
      <c r="T14" s="78"/>
      <c r="U14" s="78"/>
      <c r="V14" s="78"/>
      <c r="W14" s="78"/>
      <c r="X14" s="78"/>
      <c r="Y14" s="78"/>
      <c r="Z14" s="78"/>
      <c r="AA14" s="78"/>
      <c r="AB14" s="78"/>
      <c r="AC14" s="78"/>
      <c r="AD14" s="78"/>
      <c r="AE14" s="78"/>
      <c r="AF14" s="78"/>
      <c r="AG14" s="78"/>
      <c r="AH14" s="78"/>
      <c r="AI14" s="78"/>
      <c r="AJ14" s="78"/>
      <c r="AK14" s="78"/>
      <c r="AL14" s="78"/>
      <c r="AM14" s="78"/>
      <c r="AN14" s="78"/>
      <c r="AO14" s="78"/>
      <c r="AP14" s="78"/>
      <c r="AQ14" s="78"/>
      <c r="AR14" s="78"/>
      <c r="AS14" s="78"/>
      <c r="AT14" s="78"/>
      <c r="AU14" s="78"/>
      <c r="AV14" s="78"/>
      <c r="AW14" s="78"/>
      <c r="AX14" s="78"/>
      <c r="AY14" s="78"/>
      <c r="AZ14" s="78"/>
      <c r="BA14" s="78"/>
      <c r="BB14" s="78"/>
      <c r="BC14" s="78"/>
    </row>
    <row r="15" spans="1:55">
      <c r="A15" s="78"/>
      <c r="B15" s="91"/>
      <c r="C15" s="86"/>
      <c r="D15" s="86"/>
      <c r="E15" s="89"/>
      <c r="F15" s="89"/>
      <c r="G15" s="89"/>
      <c r="H15" s="89"/>
      <c r="I15" s="89"/>
      <c r="J15" s="89"/>
      <c r="K15" s="89"/>
      <c r="L15" s="92"/>
      <c r="M15" s="78"/>
      <c r="N15" s="78"/>
      <c r="O15" s="78"/>
      <c r="P15" s="78"/>
      <c r="Q15" s="78"/>
      <c r="R15" s="78"/>
      <c r="S15" s="78"/>
      <c r="T15" s="78"/>
      <c r="U15" s="78"/>
      <c r="V15" s="78"/>
      <c r="W15" s="78"/>
      <c r="X15" s="78"/>
      <c r="Y15" s="78"/>
      <c r="Z15" s="78"/>
      <c r="AA15" s="78"/>
      <c r="AB15" s="78"/>
      <c r="AC15" s="78"/>
      <c r="AD15" s="78"/>
      <c r="AE15" s="78"/>
      <c r="AF15" s="78"/>
      <c r="AG15" s="78"/>
      <c r="AH15" s="78"/>
      <c r="AI15" s="78"/>
      <c r="AJ15" s="78"/>
      <c r="AK15" s="78"/>
      <c r="AL15" s="78"/>
      <c r="AM15" s="78"/>
      <c r="AN15" s="78"/>
      <c r="AO15" s="78"/>
      <c r="AP15" s="78"/>
      <c r="AQ15" s="78"/>
      <c r="AR15" s="78"/>
      <c r="AS15" s="78"/>
      <c r="AT15" s="78"/>
      <c r="AU15" s="78"/>
      <c r="AV15" s="78"/>
      <c r="AW15" s="78"/>
      <c r="AX15" s="78"/>
      <c r="AY15" s="78"/>
      <c r="AZ15" s="78"/>
      <c r="BA15" s="78"/>
      <c r="BB15" s="78"/>
      <c r="BC15" s="78"/>
    </row>
    <row r="16" spans="1:55">
      <c r="A16" s="78"/>
      <c r="B16" s="91"/>
      <c r="C16" s="86"/>
      <c r="D16" s="86"/>
      <c r="E16" s="89"/>
      <c r="F16" s="89"/>
      <c r="G16" s="89"/>
      <c r="H16" s="89"/>
      <c r="I16" s="89"/>
      <c r="J16" s="89"/>
      <c r="K16" s="89"/>
      <c r="L16" s="92"/>
      <c r="M16" s="78"/>
      <c r="N16" s="78"/>
      <c r="O16" s="78"/>
      <c r="P16" s="78"/>
      <c r="Q16" s="78"/>
      <c r="R16" s="78"/>
      <c r="S16" s="78"/>
      <c r="T16" s="78"/>
      <c r="U16" s="78"/>
      <c r="V16" s="78"/>
      <c r="W16" s="78"/>
      <c r="X16" s="78"/>
      <c r="Y16" s="78"/>
      <c r="Z16" s="78"/>
      <c r="AA16" s="78"/>
      <c r="AB16" s="78"/>
      <c r="AC16" s="78"/>
      <c r="AD16" s="78"/>
      <c r="AE16" s="78"/>
      <c r="AF16" s="78"/>
      <c r="AG16" s="78"/>
      <c r="AH16" s="78"/>
      <c r="AI16" s="78"/>
      <c r="AJ16" s="78"/>
      <c r="AK16" s="78"/>
      <c r="AL16" s="78"/>
      <c r="AM16" s="78"/>
      <c r="AN16" s="78"/>
      <c r="AO16" s="78"/>
      <c r="AP16" s="78"/>
      <c r="AQ16" s="78"/>
      <c r="AR16" s="78"/>
      <c r="AS16" s="78"/>
      <c r="AT16" s="78"/>
      <c r="AU16" s="78"/>
      <c r="AV16" s="78"/>
      <c r="AW16" s="78"/>
      <c r="AX16" s="78"/>
      <c r="AY16" s="78"/>
      <c r="AZ16" s="78"/>
      <c r="BA16" s="78"/>
      <c r="BB16" s="78"/>
      <c r="BC16" s="78"/>
    </row>
    <row r="17" spans="1:55">
      <c r="A17" s="78"/>
      <c r="B17" s="91"/>
      <c r="C17" s="86"/>
      <c r="D17" s="86"/>
      <c r="E17" s="89"/>
      <c r="F17" s="89"/>
      <c r="G17" s="89"/>
      <c r="H17" s="89"/>
      <c r="I17" s="89"/>
      <c r="J17" s="89"/>
      <c r="K17" s="89"/>
      <c r="L17" s="92"/>
      <c r="M17" s="78"/>
      <c r="N17" s="78"/>
      <c r="O17" s="78"/>
      <c r="P17" s="78"/>
      <c r="Q17" s="78"/>
      <c r="R17" s="78"/>
      <c r="S17" s="78"/>
      <c r="T17" s="78"/>
      <c r="U17" s="78"/>
      <c r="V17" s="78"/>
      <c r="W17" s="78"/>
      <c r="X17" s="78"/>
      <c r="Y17" s="78"/>
      <c r="Z17" s="78"/>
      <c r="AA17" s="78"/>
      <c r="AB17" s="78"/>
      <c r="AC17" s="78"/>
      <c r="AD17" s="78"/>
      <c r="AE17" s="78"/>
      <c r="AF17" s="78"/>
      <c r="AG17" s="78"/>
      <c r="AH17" s="78"/>
      <c r="AI17" s="78"/>
      <c r="AJ17" s="78"/>
      <c r="AK17" s="78"/>
      <c r="AL17" s="78"/>
      <c r="AM17" s="78"/>
      <c r="AN17" s="78"/>
      <c r="AO17" s="78"/>
      <c r="AP17" s="78"/>
      <c r="AQ17" s="78"/>
      <c r="AR17" s="78"/>
      <c r="AS17" s="78"/>
      <c r="AT17" s="78"/>
      <c r="AU17" s="78"/>
      <c r="AV17" s="78"/>
      <c r="AW17" s="78"/>
      <c r="AX17" s="78"/>
      <c r="AY17" s="78"/>
      <c r="AZ17" s="78"/>
      <c r="BA17" s="78"/>
      <c r="BB17" s="78"/>
      <c r="BC17" s="78"/>
    </row>
    <row r="18" spans="1:55">
      <c r="A18" s="78"/>
      <c r="B18" s="91"/>
      <c r="C18" s="86"/>
      <c r="D18" s="86"/>
      <c r="E18" s="89"/>
      <c r="F18" s="89"/>
      <c r="G18" s="89"/>
      <c r="H18" s="89"/>
      <c r="I18" s="89"/>
      <c r="J18" s="89"/>
      <c r="K18" s="89"/>
      <c r="L18" s="92"/>
      <c r="M18" s="78"/>
      <c r="N18" s="78"/>
      <c r="O18" s="78"/>
      <c r="P18" s="78"/>
      <c r="Q18" s="78"/>
      <c r="R18" s="78"/>
      <c r="S18" s="78"/>
      <c r="T18" s="78"/>
      <c r="U18" s="78"/>
      <c r="V18" s="78"/>
      <c r="W18" s="78"/>
      <c r="X18" s="78"/>
      <c r="Y18" s="78"/>
      <c r="Z18" s="78"/>
      <c r="AA18" s="78"/>
      <c r="AB18" s="78"/>
      <c r="AC18" s="78"/>
      <c r="AD18" s="78"/>
      <c r="AE18" s="78"/>
      <c r="AF18" s="78"/>
      <c r="AG18" s="78"/>
      <c r="AH18" s="78"/>
      <c r="AI18" s="78"/>
      <c r="AJ18" s="78"/>
      <c r="AK18" s="78"/>
      <c r="AL18" s="78"/>
      <c r="AM18" s="78"/>
      <c r="AN18" s="78"/>
      <c r="AO18" s="78"/>
      <c r="AP18" s="78"/>
      <c r="AQ18" s="78"/>
      <c r="AR18" s="78"/>
      <c r="AS18" s="78"/>
      <c r="AT18" s="78"/>
      <c r="AU18" s="78"/>
      <c r="AV18" s="78"/>
      <c r="AW18" s="78"/>
      <c r="AX18" s="78"/>
      <c r="AY18" s="78"/>
      <c r="AZ18" s="78"/>
      <c r="BA18" s="78"/>
      <c r="BB18" s="78"/>
      <c r="BC18" s="78"/>
    </row>
    <row r="19" spans="1:55">
      <c r="A19" s="78"/>
      <c r="B19" s="91"/>
      <c r="C19" s="86"/>
      <c r="D19" s="86"/>
      <c r="E19" s="89"/>
      <c r="F19" s="89"/>
      <c r="G19" s="89"/>
      <c r="H19" s="89"/>
      <c r="I19" s="89"/>
      <c r="J19" s="89"/>
      <c r="K19" s="89"/>
      <c r="L19" s="92"/>
      <c r="M19" s="78"/>
      <c r="N19" s="78"/>
      <c r="O19" s="78"/>
      <c r="P19" s="78"/>
      <c r="Q19" s="78"/>
      <c r="R19" s="78"/>
      <c r="S19" s="78"/>
      <c r="T19" s="78"/>
      <c r="U19" s="78"/>
      <c r="V19" s="78"/>
      <c r="W19" s="78"/>
      <c r="X19" s="78"/>
      <c r="Y19" s="78"/>
      <c r="Z19" s="78"/>
      <c r="AA19" s="78"/>
      <c r="AB19" s="78"/>
      <c r="AC19" s="78"/>
      <c r="AD19" s="78"/>
      <c r="AE19" s="78"/>
      <c r="AF19" s="78"/>
      <c r="AG19" s="78"/>
      <c r="AH19" s="78"/>
      <c r="AI19" s="78"/>
      <c r="AJ19" s="78"/>
      <c r="AK19" s="78"/>
      <c r="AL19" s="78"/>
      <c r="AM19" s="78"/>
      <c r="AN19" s="78"/>
      <c r="AO19" s="78"/>
      <c r="AP19" s="78"/>
      <c r="AQ19" s="78"/>
      <c r="AR19" s="78"/>
      <c r="AS19" s="78"/>
      <c r="AT19" s="78"/>
      <c r="AU19" s="78"/>
      <c r="AV19" s="78"/>
      <c r="AW19" s="78"/>
      <c r="AX19" s="78"/>
      <c r="AY19" s="78"/>
      <c r="AZ19" s="78"/>
      <c r="BA19" s="78"/>
      <c r="BB19" s="78"/>
      <c r="BC19" s="78"/>
    </row>
    <row r="20" spans="1:55">
      <c r="A20" s="78"/>
      <c r="B20" s="91"/>
      <c r="C20" s="86"/>
      <c r="D20" s="86"/>
      <c r="E20" s="89"/>
      <c r="F20" s="89"/>
      <c r="G20" s="89"/>
      <c r="H20" s="89"/>
      <c r="I20" s="89"/>
      <c r="J20" s="89"/>
      <c r="K20" s="89"/>
      <c r="L20" s="92"/>
      <c r="M20" s="78"/>
      <c r="N20" s="78"/>
      <c r="O20" s="78"/>
      <c r="P20" s="78"/>
      <c r="Q20" s="78"/>
      <c r="R20" s="78"/>
      <c r="S20" s="78"/>
      <c r="T20" s="78"/>
      <c r="U20" s="78"/>
      <c r="V20" s="78"/>
      <c r="W20" s="78"/>
      <c r="X20" s="78"/>
      <c r="Y20" s="78"/>
      <c r="Z20" s="78"/>
      <c r="AA20" s="78"/>
      <c r="AB20" s="78"/>
      <c r="AC20" s="78"/>
      <c r="AD20" s="78"/>
      <c r="AE20" s="78"/>
      <c r="AF20" s="78"/>
      <c r="AG20" s="78"/>
      <c r="AH20" s="78"/>
      <c r="AI20" s="78"/>
      <c r="AJ20" s="78"/>
      <c r="AK20" s="78"/>
      <c r="AL20" s="78"/>
      <c r="AM20" s="78"/>
      <c r="AN20" s="78"/>
      <c r="AO20" s="78"/>
      <c r="AP20" s="78"/>
      <c r="AQ20" s="78"/>
      <c r="AR20" s="78"/>
      <c r="AS20" s="78"/>
      <c r="AT20" s="78"/>
      <c r="AU20" s="78"/>
      <c r="AV20" s="78"/>
      <c r="AW20" s="78"/>
      <c r="AX20" s="78"/>
      <c r="AY20" s="78"/>
      <c r="AZ20" s="78"/>
      <c r="BA20" s="78"/>
      <c r="BB20" s="78"/>
      <c r="BC20" s="78"/>
    </row>
    <row r="21" spans="1:55">
      <c r="A21" s="78"/>
      <c r="B21" s="91"/>
      <c r="C21" s="86"/>
      <c r="D21" s="86"/>
      <c r="E21" s="89"/>
      <c r="F21" s="89"/>
      <c r="G21" s="89"/>
      <c r="H21" s="89"/>
      <c r="I21" s="89"/>
      <c r="J21" s="89"/>
      <c r="K21" s="89"/>
      <c r="L21" s="92"/>
      <c r="M21" s="78"/>
      <c r="N21" s="78"/>
      <c r="O21" s="78"/>
      <c r="P21" s="78"/>
      <c r="Q21" s="78"/>
      <c r="R21" s="78"/>
      <c r="S21" s="78"/>
      <c r="T21" s="78"/>
      <c r="U21" s="78"/>
      <c r="V21" s="78"/>
      <c r="W21" s="78"/>
      <c r="X21" s="78"/>
      <c r="Y21" s="78"/>
      <c r="Z21" s="78"/>
      <c r="AA21" s="78"/>
      <c r="AB21" s="78"/>
      <c r="AC21" s="78"/>
      <c r="AD21" s="78"/>
      <c r="AE21" s="78"/>
      <c r="AF21" s="78"/>
      <c r="AG21" s="78"/>
      <c r="AH21" s="78"/>
      <c r="AI21" s="78"/>
      <c r="AJ21" s="78"/>
      <c r="AK21" s="78"/>
      <c r="AL21" s="78"/>
      <c r="AM21" s="78"/>
      <c r="AN21" s="78"/>
      <c r="AO21" s="78"/>
      <c r="AP21" s="78"/>
      <c r="AQ21" s="78"/>
      <c r="AR21" s="78"/>
      <c r="AS21" s="78"/>
      <c r="AT21" s="78"/>
      <c r="AU21" s="78"/>
      <c r="AV21" s="78"/>
      <c r="AW21" s="78"/>
      <c r="AX21" s="78"/>
      <c r="AY21" s="78"/>
      <c r="AZ21" s="78"/>
      <c r="BA21" s="78"/>
      <c r="BB21" s="78"/>
      <c r="BC21" s="78"/>
    </row>
    <row r="22" spans="1:55">
      <c r="A22" s="78"/>
      <c r="B22" s="91"/>
      <c r="C22" s="86"/>
      <c r="D22" s="86"/>
      <c r="E22" s="89"/>
      <c r="F22" s="89"/>
      <c r="G22" s="89"/>
      <c r="H22" s="89"/>
      <c r="I22" s="89"/>
      <c r="J22" s="89"/>
      <c r="K22" s="89"/>
      <c r="L22" s="92"/>
      <c r="M22" s="78"/>
      <c r="N22" s="78"/>
      <c r="O22" s="78"/>
      <c r="P22" s="78"/>
      <c r="Q22" s="78"/>
      <c r="R22" s="78"/>
      <c r="S22" s="78"/>
      <c r="T22" s="78"/>
      <c r="U22" s="78"/>
      <c r="V22" s="78"/>
      <c r="W22" s="78"/>
      <c r="X22" s="78"/>
      <c r="Y22" s="78"/>
      <c r="Z22" s="78"/>
      <c r="AA22" s="78"/>
      <c r="AB22" s="78"/>
      <c r="AC22" s="78"/>
      <c r="AD22" s="78"/>
      <c r="AE22" s="78"/>
      <c r="AF22" s="78"/>
      <c r="AG22" s="78"/>
      <c r="AH22" s="78"/>
      <c r="AI22" s="78"/>
      <c r="AJ22" s="78"/>
      <c r="AK22" s="78"/>
      <c r="AL22" s="78"/>
      <c r="AM22" s="78"/>
      <c r="AN22" s="78"/>
      <c r="AO22" s="78"/>
      <c r="AP22" s="78"/>
      <c r="AQ22" s="78"/>
      <c r="AR22" s="78"/>
      <c r="AS22" s="78"/>
      <c r="AT22" s="78"/>
      <c r="AU22" s="78"/>
      <c r="AV22" s="78"/>
      <c r="AW22" s="78"/>
      <c r="AX22" s="78"/>
      <c r="AY22" s="78"/>
      <c r="AZ22" s="78"/>
      <c r="BA22" s="78"/>
      <c r="BB22" s="78"/>
      <c r="BC22" s="78"/>
    </row>
    <row r="23" spans="1:55">
      <c r="A23" s="78"/>
      <c r="B23" s="91"/>
      <c r="C23" s="86"/>
      <c r="D23" s="86"/>
      <c r="E23" s="89"/>
      <c r="F23" s="89"/>
      <c r="G23" s="89"/>
      <c r="H23" s="89"/>
      <c r="I23" s="89"/>
      <c r="J23" s="89"/>
      <c r="K23" s="89"/>
      <c r="L23" s="92"/>
      <c r="M23" s="78"/>
      <c r="N23" s="78"/>
      <c r="O23" s="78"/>
      <c r="P23" s="78"/>
      <c r="Q23" s="78"/>
      <c r="R23" s="78"/>
      <c r="S23" s="78"/>
      <c r="T23" s="78"/>
      <c r="U23" s="78"/>
      <c r="V23" s="78"/>
      <c r="W23" s="78"/>
      <c r="X23" s="78"/>
      <c r="Y23" s="78"/>
      <c r="Z23" s="78"/>
      <c r="AA23" s="78"/>
      <c r="AB23" s="78"/>
      <c r="AC23" s="78"/>
      <c r="AD23" s="78"/>
      <c r="AE23" s="78"/>
      <c r="AF23" s="78"/>
      <c r="AG23" s="78"/>
      <c r="AH23" s="78"/>
      <c r="AI23" s="78"/>
      <c r="AJ23" s="78"/>
      <c r="AK23" s="78"/>
      <c r="AL23" s="78"/>
      <c r="AM23" s="78"/>
      <c r="AN23" s="78"/>
      <c r="AO23" s="78"/>
      <c r="AP23" s="78"/>
      <c r="AQ23" s="78"/>
      <c r="AR23" s="78"/>
      <c r="AS23" s="78"/>
      <c r="AT23" s="78"/>
      <c r="AU23" s="78"/>
      <c r="AV23" s="78"/>
      <c r="AW23" s="78"/>
      <c r="AX23" s="78"/>
      <c r="AY23" s="78"/>
      <c r="AZ23" s="78"/>
      <c r="BA23" s="78"/>
      <c r="BB23" s="78"/>
      <c r="BC23" s="78"/>
    </row>
    <row r="24" spans="1:55">
      <c r="A24" s="78"/>
      <c r="B24" s="91"/>
      <c r="C24" s="86"/>
      <c r="D24" s="86"/>
      <c r="E24" s="89"/>
      <c r="F24" s="89"/>
      <c r="G24" s="89"/>
      <c r="H24" s="89"/>
      <c r="I24" s="89"/>
      <c r="J24" s="89"/>
      <c r="K24" s="89"/>
      <c r="L24" s="92"/>
      <c r="M24" s="78"/>
      <c r="N24" s="78"/>
      <c r="O24" s="78"/>
      <c r="P24" s="78"/>
      <c r="Q24" s="78"/>
      <c r="R24" s="78"/>
      <c r="S24" s="78"/>
      <c r="T24" s="78"/>
      <c r="U24" s="78"/>
      <c r="V24" s="78"/>
      <c r="W24" s="78"/>
      <c r="X24" s="78"/>
      <c r="Y24" s="78"/>
      <c r="Z24" s="78"/>
      <c r="AA24" s="78"/>
      <c r="AB24" s="78"/>
      <c r="AC24" s="78"/>
      <c r="AD24" s="78"/>
      <c r="AE24" s="78"/>
      <c r="AF24" s="78"/>
      <c r="AG24" s="78"/>
      <c r="AH24" s="78"/>
      <c r="AI24" s="78"/>
      <c r="AJ24" s="78"/>
      <c r="AK24" s="78"/>
      <c r="AL24" s="78"/>
      <c r="AM24" s="78"/>
      <c r="AN24" s="78"/>
      <c r="AO24" s="78"/>
      <c r="AP24" s="78"/>
      <c r="AQ24" s="78"/>
      <c r="AR24" s="78"/>
      <c r="AS24" s="78"/>
      <c r="AT24" s="78"/>
      <c r="AU24" s="78"/>
      <c r="AV24" s="78"/>
      <c r="AW24" s="78"/>
      <c r="AX24" s="78"/>
      <c r="AY24" s="78"/>
      <c r="AZ24" s="78"/>
      <c r="BA24" s="78"/>
      <c r="BB24" s="78"/>
      <c r="BC24" s="78"/>
    </row>
    <row r="25" spans="1:55">
      <c r="A25" s="78"/>
      <c r="B25" s="91"/>
      <c r="C25" s="86"/>
      <c r="D25" s="86"/>
      <c r="E25" s="89"/>
      <c r="F25" s="89"/>
      <c r="G25" s="89"/>
      <c r="H25" s="89"/>
      <c r="I25" s="89"/>
      <c r="J25" s="89"/>
      <c r="K25" s="89"/>
      <c r="L25" s="92"/>
      <c r="M25" s="78"/>
      <c r="N25" s="78"/>
      <c r="O25" s="78"/>
      <c r="P25" s="78"/>
      <c r="Q25" s="78"/>
      <c r="R25" s="78"/>
      <c r="S25" s="78"/>
      <c r="T25" s="78"/>
      <c r="U25" s="78"/>
      <c r="V25" s="78"/>
      <c r="W25" s="78"/>
      <c r="X25" s="78"/>
      <c r="Y25" s="78"/>
      <c r="Z25" s="78"/>
      <c r="AA25" s="78"/>
      <c r="AB25" s="78"/>
      <c r="AC25" s="78"/>
      <c r="AD25" s="78"/>
      <c r="AE25" s="78"/>
      <c r="AF25" s="78"/>
      <c r="AG25" s="78"/>
      <c r="AH25" s="78"/>
      <c r="AI25" s="78"/>
      <c r="AJ25" s="78"/>
      <c r="AK25" s="78"/>
      <c r="AL25" s="78"/>
      <c r="AM25" s="78"/>
      <c r="AN25" s="78"/>
      <c r="AO25" s="78"/>
      <c r="AP25" s="78"/>
      <c r="AQ25" s="78"/>
      <c r="AR25" s="78"/>
      <c r="AS25" s="78"/>
      <c r="AT25" s="78"/>
      <c r="AU25" s="78"/>
      <c r="AV25" s="78"/>
      <c r="AW25" s="78"/>
      <c r="AX25" s="78"/>
      <c r="AY25" s="78"/>
      <c r="AZ25" s="78"/>
      <c r="BA25" s="78"/>
      <c r="BB25" s="78"/>
      <c r="BC25" s="78"/>
    </row>
    <row r="26" spans="1:55">
      <c r="A26" s="78"/>
      <c r="B26" s="91"/>
      <c r="C26" s="86"/>
      <c r="D26" s="86"/>
      <c r="E26" s="89"/>
      <c r="F26" s="89"/>
      <c r="G26" s="89"/>
      <c r="H26" s="89"/>
      <c r="I26" s="89"/>
      <c r="J26" s="89"/>
      <c r="K26" s="89"/>
      <c r="L26" s="92"/>
      <c r="M26" s="78"/>
      <c r="N26" s="78"/>
      <c r="O26" s="78"/>
      <c r="P26" s="78"/>
      <c r="Q26" s="78"/>
      <c r="R26" s="78"/>
      <c r="S26" s="78"/>
      <c r="T26" s="78"/>
      <c r="U26" s="78"/>
      <c r="V26" s="78"/>
      <c r="W26" s="78"/>
      <c r="X26" s="78"/>
      <c r="Y26" s="78"/>
      <c r="Z26" s="78"/>
      <c r="AA26" s="78"/>
      <c r="AB26" s="78"/>
      <c r="AC26" s="78"/>
      <c r="AD26" s="78"/>
      <c r="AE26" s="78"/>
      <c r="AF26" s="78"/>
      <c r="AG26" s="78"/>
      <c r="AH26" s="78"/>
      <c r="AI26" s="78"/>
      <c r="AJ26" s="78"/>
      <c r="AK26" s="78"/>
      <c r="AL26" s="78"/>
      <c r="AM26" s="78"/>
      <c r="AN26" s="78"/>
      <c r="AO26" s="78"/>
      <c r="AP26" s="78"/>
      <c r="AQ26" s="78"/>
      <c r="AR26" s="78"/>
      <c r="AS26" s="78"/>
      <c r="AT26" s="78"/>
      <c r="AU26" s="78"/>
      <c r="AV26" s="78"/>
      <c r="AW26" s="78"/>
      <c r="AX26" s="78"/>
      <c r="AY26" s="78"/>
      <c r="AZ26" s="78"/>
      <c r="BA26" s="78"/>
      <c r="BB26" s="78"/>
      <c r="BC26" s="78"/>
    </row>
    <row r="27" spans="1:55">
      <c r="A27" s="78"/>
      <c r="B27" s="91"/>
      <c r="C27" s="86"/>
      <c r="D27" s="86"/>
      <c r="E27" s="89"/>
      <c r="F27" s="89"/>
      <c r="G27" s="89"/>
      <c r="H27" s="89"/>
      <c r="I27" s="89"/>
      <c r="J27" s="89"/>
      <c r="K27" s="89"/>
      <c r="L27" s="92"/>
      <c r="M27" s="78"/>
      <c r="N27" s="78"/>
      <c r="O27" s="78"/>
      <c r="P27" s="78"/>
      <c r="Q27" s="78"/>
      <c r="R27" s="78"/>
      <c r="S27" s="78"/>
      <c r="T27" s="78"/>
      <c r="U27" s="78"/>
      <c r="V27" s="78"/>
      <c r="W27" s="78"/>
      <c r="X27" s="78"/>
      <c r="Y27" s="78"/>
      <c r="Z27" s="78"/>
      <c r="AA27" s="78"/>
      <c r="AB27" s="78"/>
      <c r="AC27" s="78"/>
      <c r="AD27" s="78"/>
      <c r="AE27" s="78"/>
      <c r="AF27" s="78"/>
      <c r="AG27" s="78"/>
      <c r="AH27" s="78"/>
      <c r="AI27" s="78"/>
      <c r="AJ27" s="78"/>
      <c r="AK27" s="78"/>
      <c r="AL27" s="78"/>
      <c r="AM27" s="78"/>
      <c r="AN27" s="78"/>
      <c r="AO27" s="78"/>
      <c r="AP27" s="78"/>
      <c r="AQ27" s="78"/>
      <c r="AR27" s="78"/>
      <c r="AS27" s="78"/>
      <c r="AT27" s="78"/>
      <c r="AU27" s="78"/>
      <c r="AV27" s="78"/>
      <c r="AW27" s="78"/>
      <c r="AX27" s="78"/>
      <c r="AY27" s="78"/>
      <c r="AZ27" s="78"/>
      <c r="BA27" s="78"/>
      <c r="BB27" s="78"/>
      <c r="BC27" s="78"/>
    </row>
    <row r="28" spans="1:55">
      <c r="A28" s="78"/>
      <c r="B28" s="93"/>
      <c r="C28" s="94"/>
      <c r="D28" s="94"/>
      <c r="E28" s="95"/>
      <c r="F28" s="95"/>
      <c r="G28" s="95"/>
      <c r="H28" s="95"/>
      <c r="I28" s="95"/>
      <c r="J28" s="95"/>
      <c r="K28" s="95"/>
      <c r="L28" s="96"/>
      <c r="M28" s="78"/>
      <c r="N28" s="78"/>
      <c r="O28" s="78"/>
      <c r="P28" s="78"/>
      <c r="Q28" s="78"/>
      <c r="R28" s="78"/>
      <c r="S28" s="78"/>
      <c r="T28" s="78"/>
      <c r="U28" s="78"/>
      <c r="V28" s="78"/>
      <c r="W28" s="78"/>
      <c r="X28" s="78"/>
      <c r="Y28" s="78"/>
      <c r="Z28" s="78"/>
      <c r="AA28" s="78"/>
      <c r="AB28" s="78"/>
      <c r="AC28" s="78"/>
      <c r="AD28" s="78"/>
      <c r="AE28" s="78"/>
      <c r="AF28" s="78"/>
      <c r="AG28" s="78"/>
      <c r="AH28" s="78"/>
      <c r="AI28" s="78"/>
      <c r="AJ28" s="78"/>
      <c r="AK28" s="78"/>
      <c r="AL28" s="78"/>
      <c r="AM28" s="78"/>
      <c r="AN28" s="78"/>
      <c r="AO28" s="78"/>
      <c r="AP28" s="78"/>
      <c r="AQ28" s="78"/>
      <c r="AR28" s="78"/>
      <c r="AS28" s="78"/>
      <c r="AT28" s="78"/>
      <c r="AU28" s="78"/>
      <c r="AV28" s="78"/>
      <c r="AW28" s="78"/>
      <c r="AX28" s="78"/>
      <c r="AY28" s="78"/>
      <c r="AZ28" s="78"/>
      <c r="BA28" s="78"/>
      <c r="BB28" s="78"/>
      <c r="BC28" s="78"/>
    </row>
    <row r="29" spans="1:55">
      <c r="A29" s="78"/>
      <c r="B29" s="97" t="s">
        <v>117</v>
      </c>
      <c r="C29" s="98"/>
      <c r="D29" s="98">
        <f t="shared" ref="D29:K29" si="0">SUM(D6:D28)</f>
        <v>1800</v>
      </c>
      <c r="E29" s="98">
        <f t="shared" si="0"/>
        <v>84</v>
      </c>
      <c r="F29" s="98">
        <f t="shared" si="0"/>
        <v>370</v>
      </c>
      <c r="G29" s="98">
        <f t="shared" si="0"/>
        <v>120</v>
      </c>
      <c r="H29" s="98">
        <f t="shared" si="0"/>
        <v>1000</v>
      </c>
      <c r="I29" s="98">
        <f t="shared" si="0"/>
        <v>40</v>
      </c>
      <c r="J29" s="98">
        <f t="shared" si="0"/>
        <v>122</v>
      </c>
      <c r="K29" s="98">
        <f t="shared" si="0"/>
        <v>64</v>
      </c>
      <c r="L29" s="99"/>
      <c r="M29" s="78"/>
      <c r="N29" s="78"/>
      <c r="O29" s="78"/>
      <c r="P29" s="78"/>
      <c r="Q29" s="78"/>
      <c r="R29" s="78"/>
      <c r="S29" s="78"/>
      <c r="T29" s="78"/>
      <c r="U29" s="78"/>
      <c r="V29" s="78"/>
      <c r="W29" s="78"/>
      <c r="X29" s="78"/>
      <c r="Y29" s="78"/>
      <c r="Z29" s="78"/>
      <c r="AA29" s="78"/>
      <c r="AB29" s="78"/>
      <c r="AC29" s="78"/>
      <c r="AD29" s="78"/>
      <c r="AE29" s="78"/>
      <c r="AF29" s="78"/>
      <c r="AG29" s="78"/>
      <c r="AH29" s="78"/>
      <c r="AI29" s="78"/>
      <c r="AJ29" s="78"/>
      <c r="AK29" s="78"/>
      <c r="AL29" s="78"/>
      <c r="AM29" s="78"/>
      <c r="AN29" s="78"/>
      <c r="AO29" s="78"/>
      <c r="AP29" s="78"/>
      <c r="AQ29" s="78"/>
      <c r="AR29" s="78"/>
      <c r="AS29" s="78"/>
      <c r="AT29" s="78"/>
      <c r="AU29" s="78"/>
      <c r="AV29" s="78"/>
      <c r="AW29" s="78"/>
      <c r="AX29" s="78"/>
      <c r="AY29" s="78"/>
      <c r="AZ29" s="78"/>
      <c r="BA29" s="78"/>
      <c r="BB29" s="78"/>
      <c r="BC29" s="78"/>
    </row>
    <row r="30" spans="1:55">
      <c r="A30" s="78"/>
      <c r="B30" s="78"/>
      <c r="C30" s="78"/>
      <c r="D30" s="78"/>
      <c r="E30" s="78"/>
      <c r="F30" s="78"/>
      <c r="G30" s="78"/>
      <c r="H30" s="78"/>
      <c r="I30" s="78"/>
      <c r="J30" s="147" t="s">
        <v>118</v>
      </c>
      <c r="K30" s="147"/>
      <c r="L30" s="100" t="s">
        <v>207</v>
      </c>
      <c r="M30" s="78"/>
      <c r="N30" s="78"/>
      <c r="O30" s="78"/>
      <c r="P30" s="78"/>
      <c r="Q30" s="78"/>
      <c r="R30" s="78"/>
      <c r="S30" s="78"/>
      <c r="T30" s="78"/>
      <c r="U30" s="78"/>
      <c r="V30" s="78"/>
      <c r="W30" s="78"/>
      <c r="X30" s="78"/>
      <c r="Y30" s="78"/>
      <c r="Z30" s="78"/>
      <c r="AA30" s="78"/>
      <c r="AB30" s="78"/>
      <c r="AC30" s="78"/>
      <c r="AD30" s="78"/>
      <c r="AE30" s="78"/>
      <c r="AF30" s="78"/>
      <c r="AG30" s="78"/>
      <c r="AH30" s="78"/>
      <c r="AI30" s="78"/>
      <c r="AJ30" s="78"/>
      <c r="AK30" s="78"/>
      <c r="AL30" s="78"/>
      <c r="AM30" s="78"/>
      <c r="AN30" s="78"/>
      <c r="AO30" s="78"/>
      <c r="AP30" s="78"/>
      <c r="AQ30" s="78"/>
      <c r="AR30" s="78"/>
      <c r="AS30" s="78"/>
      <c r="AT30" s="78"/>
      <c r="AU30" s="78"/>
      <c r="AV30" s="78"/>
      <c r="AW30" s="78"/>
      <c r="AX30" s="78"/>
      <c r="AY30" s="78"/>
      <c r="AZ30" s="78"/>
      <c r="BA30" s="78"/>
      <c r="BB30" s="78"/>
      <c r="BC30" s="78"/>
    </row>
    <row r="31" spans="1:55">
      <c r="A31" s="78"/>
      <c r="B31" s="101" t="s">
        <v>119</v>
      </c>
      <c r="C31" s="102"/>
      <c r="D31" s="103"/>
      <c r="E31" s="104">
        <f t="shared" ref="E31:K31" si="1">(E29*1)/$D$29</f>
        <v>4.6666666666666669E-2</v>
      </c>
      <c r="F31" s="104">
        <f t="shared" si="1"/>
        <v>0.20555555555555555</v>
      </c>
      <c r="G31" s="104">
        <f t="shared" si="1"/>
        <v>6.6666666666666666E-2</v>
      </c>
      <c r="H31" s="104">
        <f t="shared" si="1"/>
        <v>0.55555555555555558</v>
      </c>
      <c r="I31" s="104">
        <f t="shared" si="1"/>
        <v>2.2222222222222223E-2</v>
      </c>
      <c r="J31" s="104">
        <f t="shared" si="1"/>
        <v>6.7777777777777784E-2</v>
      </c>
      <c r="K31" s="104">
        <f t="shared" si="1"/>
        <v>3.5555555555555556E-2</v>
      </c>
      <c r="L31" s="105">
        <f>SUM(E31:K31)</f>
        <v>1</v>
      </c>
      <c r="M31" s="78"/>
      <c r="N31" s="78"/>
      <c r="O31" s="78"/>
      <c r="P31" s="78"/>
      <c r="Q31" s="78"/>
      <c r="R31" s="78"/>
      <c r="S31" s="78"/>
      <c r="T31" s="78"/>
      <c r="U31" s="78"/>
      <c r="V31" s="78"/>
      <c r="W31" s="78"/>
      <c r="X31" s="78"/>
      <c r="Y31" s="78"/>
      <c r="Z31" s="78"/>
      <c r="AA31" s="78"/>
      <c r="AB31" s="78"/>
      <c r="AC31" s="78"/>
      <c r="AD31" s="78"/>
      <c r="AE31" s="78"/>
      <c r="AF31" s="78"/>
      <c r="AG31" s="78"/>
      <c r="AH31" s="78"/>
      <c r="AI31" s="78"/>
      <c r="AJ31" s="78"/>
      <c r="AK31" s="78"/>
      <c r="AL31" s="78"/>
      <c r="AM31" s="78"/>
      <c r="AN31" s="78"/>
      <c r="AO31" s="78"/>
      <c r="AP31" s="78"/>
      <c r="AQ31" s="78"/>
      <c r="AR31" s="78"/>
      <c r="AS31" s="78"/>
      <c r="AT31" s="78"/>
      <c r="AU31" s="78"/>
      <c r="AV31" s="78"/>
      <c r="AW31" s="78"/>
      <c r="AX31" s="78"/>
      <c r="AY31" s="78"/>
      <c r="AZ31" s="78"/>
      <c r="BA31" s="78"/>
      <c r="BB31" s="78"/>
      <c r="BC31" s="78"/>
    </row>
  </sheetData>
  <mergeCells count="2">
    <mergeCell ref="B1:L1"/>
    <mergeCell ref="J30:K30"/>
  </mergeCell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11</vt:i4>
      </vt:variant>
    </vt:vector>
  </HeadingPairs>
  <TitlesOfParts>
    <vt:vector size="16" baseType="lpstr">
      <vt:lpstr>Geral</vt:lpstr>
      <vt:lpstr>Atores</vt:lpstr>
      <vt:lpstr>RFS ou RFC</vt:lpstr>
      <vt:lpstr>Fatores</vt:lpstr>
      <vt:lpstr>dadoshistoricos</vt:lpstr>
      <vt:lpstr>Atores!_FiltrarBancoDados</vt:lpstr>
      <vt:lpstr>'RFS ou RFC'!_FiltrarBancoDados</vt:lpstr>
      <vt:lpstr>'RFS ou RFC'!_Toc112831755</vt:lpstr>
      <vt:lpstr>Atores</vt:lpstr>
      <vt:lpstr>CUC</vt:lpstr>
      <vt:lpstr>FCAMB</vt:lpstr>
      <vt:lpstr>FCTEC</vt:lpstr>
      <vt:lpstr>ITEC</vt:lpstr>
      <vt:lpstr>PTA</vt:lpstr>
      <vt:lpstr>PTUC</vt:lpstr>
      <vt:lpstr>UC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Felipe</cp:lastModifiedBy>
  <cp:revision>0</cp:revision>
  <cp:lastPrinted>2005-01-20T13:04:49Z</cp:lastPrinted>
  <dcterms:created xsi:type="dcterms:W3CDTF">2005-01-11T13:43:58Z</dcterms:created>
  <dcterms:modified xsi:type="dcterms:W3CDTF">2018-11-05T03:51:28Z</dcterms:modified>
  <dc:language>pt-BR</dc:language>
</cp:coreProperties>
</file>