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gexpresscartoes-my.sharepoint.com/personal/thais_rodrigues_cardway_com_br/Documents/COMPRAS CARDWAY/ARQUIVOS NF X JDE/"/>
    </mc:Choice>
  </mc:AlternateContent>
  <xr:revisionPtr revIDLastSave="3625" documentId="8_{EE42E096-109A-4285-85AF-03A3A3E9B568}" xr6:coauthVersionLast="47" xr6:coauthVersionMax="47" xr10:uidLastSave="{C20DE8B3-6CE8-4F66-8527-BE978CCC653A}"/>
  <bookViews>
    <workbookView xWindow="20370" yWindow="-120" windowWidth="24240" windowHeight="13140" activeTab="4" xr2:uid="{BE0CD182-69FA-4B11-8170-74FC7AEA1391}"/>
  </bookViews>
  <sheets>
    <sheet name="DashGeral" sheetId="5" r:id="rId1"/>
    <sheet name="Monit" sheetId="1" r:id="rId2"/>
    <sheet name="TDs" sheetId="3" r:id="rId3"/>
    <sheet name="DEPARA" sheetId="2" r:id="rId4"/>
    <sheet name="Visib Área x Colaborador" sheetId="14" r:id="rId5"/>
    <sheet name="Usuários JDE" sheetId="20" r:id="rId6"/>
  </sheets>
  <definedNames>
    <definedName name="_xlnm._FilterDatabase" localSheetId="3" hidden="1">DEPARA!$W$1:$X$42</definedName>
    <definedName name="_xlnm._FilterDatabase" localSheetId="1" hidden="1">#REF!</definedName>
    <definedName name="_xlnm._FilterDatabase" localSheetId="5" hidden="1">'Usuários JDE'!$B$1:$E$152</definedName>
    <definedName name="SegmentaçãodeDados_Ano_Pedido1">#N/A</definedName>
    <definedName name="SegmentaçãodeDados_Departamento">#N/A</definedName>
    <definedName name="SegmentaçãodeDados_GRUPO">#N/A</definedName>
    <definedName name="SegmentaçãodeDados_Mês_Pedido1">#N/A</definedName>
    <definedName name="SegmentaçãodeDados_Modalidade_Pedido">#N/A</definedName>
    <definedName name="SegmentaçãodeDados_Nome_Empresa">#N/A</definedName>
    <definedName name="SegmentaçãodeDados_Nome_Originador">#N/A</definedName>
    <definedName name="SegmentaçãodeDados_Regional">#N/A</definedName>
    <definedName name="SegmentaçãodeDados_Status">#N/A</definedName>
  </definedNames>
  <calcPr calcId="191029"/>
  <pivotCaches>
    <pivotCache cacheId="3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 s="1"/>
  <c r="B178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 s="1"/>
  <c r="B177" i="1"/>
  <c r="B151" i="1"/>
  <c r="D151" i="1"/>
  <c r="C151" i="1" s="1"/>
  <c r="E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C152" i="1" s="1"/>
  <c r="E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C153" i="1" s="1"/>
  <c r="E153" i="1"/>
  <c r="F153" i="1"/>
  <c r="G153" i="1"/>
  <c r="H153" i="1"/>
  <c r="I153" i="1"/>
  <c r="J153" i="1"/>
  <c r="K153" i="1"/>
  <c r="L153" i="1"/>
  <c r="M153" i="1"/>
  <c r="N153" i="1"/>
  <c r="O153" i="1"/>
  <c r="B154" i="1"/>
  <c r="D154" i="1"/>
  <c r="C154" i="1" s="1"/>
  <c r="E154" i="1"/>
  <c r="F154" i="1"/>
  <c r="G154" i="1"/>
  <c r="H154" i="1"/>
  <c r="I154" i="1"/>
  <c r="J154" i="1"/>
  <c r="K154" i="1"/>
  <c r="L154" i="1"/>
  <c r="M154" i="1"/>
  <c r="N154" i="1"/>
  <c r="O154" i="1"/>
  <c r="B155" i="1"/>
  <c r="D155" i="1"/>
  <c r="C155" i="1" s="1"/>
  <c r="E155" i="1"/>
  <c r="F155" i="1"/>
  <c r="G155" i="1"/>
  <c r="H155" i="1"/>
  <c r="I155" i="1"/>
  <c r="J155" i="1"/>
  <c r="K155" i="1"/>
  <c r="L155" i="1"/>
  <c r="M155" i="1"/>
  <c r="N155" i="1"/>
  <c r="O155" i="1"/>
  <c r="B156" i="1"/>
  <c r="D156" i="1"/>
  <c r="C156" i="1" s="1"/>
  <c r="E156" i="1"/>
  <c r="F156" i="1"/>
  <c r="G156" i="1"/>
  <c r="H156" i="1"/>
  <c r="I156" i="1"/>
  <c r="J156" i="1"/>
  <c r="K156" i="1"/>
  <c r="L156" i="1"/>
  <c r="M156" i="1"/>
  <c r="N156" i="1"/>
  <c r="O156" i="1"/>
  <c r="B157" i="1"/>
  <c r="D157" i="1"/>
  <c r="C157" i="1" s="1"/>
  <c r="E157" i="1"/>
  <c r="F157" i="1"/>
  <c r="G157" i="1"/>
  <c r="H157" i="1"/>
  <c r="I157" i="1"/>
  <c r="J157" i="1"/>
  <c r="K157" i="1"/>
  <c r="L157" i="1"/>
  <c r="M157" i="1"/>
  <c r="N157" i="1"/>
  <c r="O157" i="1"/>
  <c r="B158" i="1"/>
  <c r="D158" i="1"/>
  <c r="C158" i="1" s="1"/>
  <c r="E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C159" i="1" s="1"/>
  <c r="E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C160" i="1" s="1"/>
  <c r="E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C161" i="1" s="1"/>
  <c r="E161" i="1"/>
  <c r="F161" i="1"/>
  <c r="G161" i="1"/>
  <c r="H161" i="1"/>
  <c r="I161" i="1"/>
  <c r="J161" i="1"/>
  <c r="K161" i="1"/>
  <c r="L161" i="1"/>
  <c r="M161" i="1"/>
  <c r="N161" i="1"/>
  <c r="O161" i="1"/>
  <c r="B162" i="1"/>
  <c r="D162" i="1"/>
  <c r="C162" i="1" s="1"/>
  <c r="E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C163" i="1" s="1"/>
  <c r="E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C164" i="1" s="1"/>
  <c r="E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C165" i="1" s="1"/>
  <c r="E165" i="1"/>
  <c r="F165" i="1"/>
  <c r="G165" i="1"/>
  <c r="H165" i="1"/>
  <c r="I165" i="1"/>
  <c r="J165" i="1"/>
  <c r="K165" i="1"/>
  <c r="L165" i="1"/>
  <c r="M165" i="1"/>
  <c r="N165" i="1"/>
  <c r="O165" i="1"/>
  <c r="B166" i="1"/>
  <c r="D166" i="1"/>
  <c r="C166" i="1" s="1"/>
  <c r="E166" i="1"/>
  <c r="F166" i="1"/>
  <c r="G166" i="1"/>
  <c r="H166" i="1"/>
  <c r="I166" i="1"/>
  <c r="J166" i="1"/>
  <c r="K166" i="1"/>
  <c r="L166" i="1"/>
  <c r="M166" i="1"/>
  <c r="N166" i="1"/>
  <c r="O166" i="1"/>
  <c r="B167" i="1"/>
  <c r="D167" i="1"/>
  <c r="C167" i="1" s="1"/>
  <c r="E167" i="1"/>
  <c r="F167" i="1"/>
  <c r="G167" i="1"/>
  <c r="H167" i="1"/>
  <c r="I167" i="1"/>
  <c r="J167" i="1"/>
  <c r="K167" i="1"/>
  <c r="L167" i="1"/>
  <c r="M167" i="1"/>
  <c r="N167" i="1"/>
  <c r="O167" i="1"/>
  <c r="B168" i="1"/>
  <c r="D168" i="1"/>
  <c r="C168" i="1" s="1"/>
  <c r="E168" i="1"/>
  <c r="F168" i="1"/>
  <c r="G168" i="1"/>
  <c r="H168" i="1"/>
  <c r="I168" i="1"/>
  <c r="J168" i="1"/>
  <c r="K168" i="1"/>
  <c r="L168" i="1"/>
  <c r="M168" i="1"/>
  <c r="N168" i="1"/>
  <c r="O168" i="1"/>
  <c r="B169" i="1"/>
  <c r="D169" i="1"/>
  <c r="C169" i="1" s="1"/>
  <c r="E169" i="1"/>
  <c r="F169" i="1"/>
  <c r="G169" i="1"/>
  <c r="H169" i="1"/>
  <c r="I169" i="1"/>
  <c r="J169" i="1"/>
  <c r="K169" i="1"/>
  <c r="L169" i="1"/>
  <c r="M169" i="1"/>
  <c r="N169" i="1"/>
  <c r="O169" i="1"/>
  <c r="B170" i="1"/>
  <c r="D170" i="1"/>
  <c r="C170" i="1" s="1"/>
  <c r="E170" i="1"/>
  <c r="F170" i="1"/>
  <c r="G170" i="1"/>
  <c r="H170" i="1"/>
  <c r="I170" i="1"/>
  <c r="J170" i="1"/>
  <c r="K170" i="1"/>
  <c r="L170" i="1"/>
  <c r="M170" i="1"/>
  <c r="N170" i="1"/>
  <c r="O170" i="1"/>
  <c r="B171" i="1"/>
  <c r="D171" i="1"/>
  <c r="C171" i="1" s="1"/>
  <c r="E171" i="1"/>
  <c r="F171" i="1"/>
  <c r="G171" i="1"/>
  <c r="H171" i="1"/>
  <c r="I171" i="1"/>
  <c r="J171" i="1"/>
  <c r="K171" i="1"/>
  <c r="L171" i="1"/>
  <c r="M171" i="1"/>
  <c r="N171" i="1"/>
  <c r="O171" i="1"/>
  <c r="B172" i="1"/>
  <c r="D172" i="1"/>
  <c r="C172" i="1" s="1"/>
  <c r="E172" i="1"/>
  <c r="F172" i="1"/>
  <c r="G172" i="1"/>
  <c r="H172" i="1"/>
  <c r="I172" i="1"/>
  <c r="J172" i="1"/>
  <c r="K172" i="1"/>
  <c r="L172" i="1"/>
  <c r="M172" i="1"/>
  <c r="N172" i="1"/>
  <c r="O172" i="1"/>
  <c r="B173" i="1"/>
  <c r="D173" i="1"/>
  <c r="C173" i="1" s="1"/>
  <c r="E173" i="1"/>
  <c r="F173" i="1"/>
  <c r="G173" i="1"/>
  <c r="H173" i="1"/>
  <c r="I173" i="1"/>
  <c r="J173" i="1"/>
  <c r="K173" i="1"/>
  <c r="L173" i="1"/>
  <c r="M173" i="1"/>
  <c r="N173" i="1"/>
  <c r="O173" i="1"/>
  <c r="B174" i="1"/>
  <c r="D174" i="1"/>
  <c r="C174" i="1" s="1"/>
  <c r="E174" i="1"/>
  <c r="F174" i="1"/>
  <c r="G174" i="1"/>
  <c r="H174" i="1"/>
  <c r="I174" i="1"/>
  <c r="J174" i="1"/>
  <c r="K174" i="1"/>
  <c r="L174" i="1"/>
  <c r="M174" i="1"/>
  <c r="N174" i="1"/>
  <c r="O174" i="1"/>
  <c r="B175" i="1"/>
  <c r="D175" i="1"/>
  <c r="C175" i="1" s="1"/>
  <c r="E175" i="1"/>
  <c r="F175" i="1"/>
  <c r="G175" i="1"/>
  <c r="H175" i="1"/>
  <c r="I175" i="1"/>
  <c r="J175" i="1"/>
  <c r="K175" i="1"/>
  <c r="L175" i="1"/>
  <c r="M175" i="1"/>
  <c r="N175" i="1"/>
  <c r="O175" i="1"/>
  <c r="B176" i="1"/>
  <c r="D176" i="1"/>
  <c r="C176" i="1" s="1"/>
  <c r="E176" i="1"/>
  <c r="F176" i="1"/>
  <c r="G176" i="1"/>
  <c r="H176" i="1"/>
  <c r="I176" i="1"/>
  <c r="J176" i="1"/>
  <c r="K176" i="1"/>
  <c r="L176" i="1"/>
  <c r="M176" i="1"/>
  <c r="N176" i="1"/>
  <c r="O176" i="1"/>
  <c r="B2" i="1"/>
  <c r="D2" i="1"/>
  <c r="C2" i="1" s="1"/>
  <c r="E2" i="1"/>
  <c r="F2" i="1"/>
  <c r="G2" i="1"/>
  <c r="H2" i="1"/>
  <c r="I2" i="1"/>
  <c r="J2" i="1"/>
  <c r="K2" i="1"/>
  <c r="L2" i="1"/>
  <c r="M2" i="1"/>
  <c r="N2" i="1"/>
  <c r="O2" i="1"/>
  <c r="B3" i="1"/>
  <c r="D3" i="1"/>
  <c r="C3" i="1" s="1"/>
  <c r="E3" i="1"/>
  <c r="F3" i="1"/>
  <c r="G3" i="1"/>
  <c r="H3" i="1"/>
  <c r="I3" i="1"/>
  <c r="J3" i="1"/>
  <c r="K3" i="1"/>
  <c r="L3" i="1"/>
  <c r="M3" i="1"/>
  <c r="N3" i="1"/>
  <c r="O3" i="1"/>
  <c r="B4" i="1"/>
  <c r="D4" i="1"/>
  <c r="C4" i="1" s="1"/>
  <c r="E4" i="1"/>
  <c r="F4" i="1"/>
  <c r="G4" i="1"/>
  <c r="H4" i="1"/>
  <c r="I4" i="1"/>
  <c r="J4" i="1"/>
  <c r="K4" i="1"/>
  <c r="L4" i="1"/>
  <c r="M4" i="1"/>
  <c r="N4" i="1"/>
  <c r="O4" i="1"/>
  <c r="B5" i="1"/>
  <c r="D5" i="1"/>
  <c r="C5" i="1" s="1"/>
  <c r="E5" i="1"/>
  <c r="F5" i="1"/>
  <c r="G5" i="1"/>
  <c r="H5" i="1"/>
  <c r="I5" i="1"/>
  <c r="J5" i="1"/>
  <c r="K5" i="1"/>
  <c r="L5" i="1"/>
  <c r="M5" i="1"/>
  <c r="N5" i="1"/>
  <c r="O5" i="1"/>
  <c r="B6" i="1"/>
  <c r="D6" i="1"/>
  <c r="C6" i="1" s="1"/>
  <c r="E6" i="1"/>
  <c r="F6" i="1"/>
  <c r="G6" i="1"/>
  <c r="H6" i="1"/>
  <c r="I6" i="1"/>
  <c r="J6" i="1"/>
  <c r="K6" i="1"/>
  <c r="L6" i="1"/>
  <c r="M6" i="1"/>
  <c r="N6" i="1"/>
  <c r="O6" i="1"/>
  <c r="B7" i="1"/>
  <c r="D7" i="1"/>
  <c r="C7" i="1" s="1"/>
  <c r="E7" i="1"/>
  <c r="F7" i="1"/>
  <c r="G7" i="1"/>
  <c r="H7" i="1"/>
  <c r="I7" i="1"/>
  <c r="J7" i="1"/>
  <c r="K7" i="1"/>
  <c r="L7" i="1"/>
  <c r="M7" i="1"/>
  <c r="N7" i="1"/>
  <c r="O7" i="1"/>
  <c r="B8" i="1"/>
  <c r="D8" i="1"/>
  <c r="C8" i="1" s="1"/>
  <c r="E8" i="1"/>
  <c r="F8" i="1"/>
  <c r="G8" i="1"/>
  <c r="H8" i="1"/>
  <c r="I8" i="1"/>
  <c r="J8" i="1"/>
  <c r="K8" i="1"/>
  <c r="L8" i="1"/>
  <c r="M8" i="1"/>
  <c r="N8" i="1"/>
  <c r="O8" i="1"/>
  <c r="B9" i="1"/>
  <c r="D9" i="1"/>
  <c r="C9" i="1" s="1"/>
  <c r="E9" i="1"/>
  <c r="F9" i="1"/>
  <c r="G9" i="1"/>
  <c r="H9" i="1"/>
  <c r="I9" i="1"/>
  <c r="J9" i="1"/>
  <c r="K9" i="1"/>
  <c r="L9" i="1"/>
  <c r="M9" i="1"/>
  <c r="N9" i="1"/>
  <c r="O9" i="1"/>
  <c r="B10" i="1"/>
  <c r="D10" i="1"/>
  <c r="C10" i="1" s="1"/>
  <c r="E10" i="1"/>
  <c r="F10" i="1"/>
  <c r="G10" i="1"/>
  <c r="H10" i="1"/>
  <c r="I10" i="1"/>
  <c r="J10" i="1"/>
  <c r="K10" i="1"/>
  <c r="L10" i="1"/>
  <c r="M10" i="1"/>
  <c r="N10" i="1"/>
  <c r="O10" i="1"/>
  <c r="B11" i="1"/>
  <c r="D11" i="1"/>
  <c r="C11" i="1" s="1"/>
  <c r="E11" i="1"/>
  <c r="F11" i="1"/>
  <c r="G11" i="1"/>
  <c r="H11" i="1"/>
  <c r="I11" i="1"/>
  <c r="J11" i="1"/>
  <c r="K11" i="1"/>
  <c r="L11" i="1"/>
  <c r="M11" i="1"/>
  <c r="N11" i="1"/>
  <c r="O11" i="1"/>
  <c r="B12" i="1"/>
  <c r="D12" i="1"/>
  <c r="C12" i="1" s="1"/>
  <c r="E12" i="1"/>
  <c r="F12" i="1"/>
  <c r="G12" i="1"/>
  <c r="H12" i="1"/>
  <c r="I12" i="1"/>
  <c r="J12" i="1"/>
  <c r="K12" i="1"/>
  <c r="L12" i="1"/>
  <c r="M12" i="1"/>
  <c r="N12" i="1"/>
  <c r="O12" i="1"/>
  <c r="B13" i="1"/>
  <c r="D13" i="1"/>
  <c r="C13" i="1" s="1"/>
  <c r="E13" i="1"/>
  <c r="F13" i="1"/>
  <c r="G13" i="1"/>
  <c r="H13" i="1"/>
  <c r="I13" i="1"/>
  <c r="J13" i="1"/>
  <c r="K13" i="1"/>
  <c r="L13" i="1"/>
  <c r="M13" i="1"/>
  <c r="N13" i="1"/>
  <c r="O13" i="1"/>
  <c r="B14" i="1"/>
  <c r="D14" i="1"/>
  <c r="C14" i="1" s="1"/>
  <c r="E14" i="1"/>
  <c r="F14" i="1"/>
  <c r="G14" i="1"/>
  <c r="H14" i="1"/>
  <c r="I14" i="1"/>
  <c r="J14" i="1"/>
  <c r="K14" i="1"/>
  <c r="L14" i="1"/>
  <c r="M14" i="1"/>
  <c r="N14" i="1"/>
  <c r="O14" i="1"/>
  <c r="B15" i="1"/>
  <c r="D15" i="1"/>
  <c r="C15" i="1" s="1"/>
  <c r="E15" i="1"/>
  <c r="F15" i="1"/>
  <c r="G15" i="1"/>
  <c r="H15" i="1"/>
  <c r="I15" i="1"/>
  <c r="J15" i="1"/>
  <c r="K15" i="1"/>
  <c r="L15" i="1"/>
  <c r="M15" i="1"/>
  <c r="N15" i="1"/>
  <c r="O15" i="1"/>
  <c r="B16" i="1"/>
  <c r="D16" i="1"/>
  <c r="C16" i="1" s="1"/>
  <c r="E16" i="1"/>
  <c r="F16" i="1"/>
  <c r="G16" i="1"/>
  <c r="H16" i="1"/>
  <c r="I16" i="1"/>
  <c r="J16" i="1"/>
  <c r="K16" i="1"/>
  <c r="L16" i="1"/>
  <c r="M16" i="1"/>
  <c r="N16" i="1"/>
  <c r="O16" i="1"/>
  <c r="B17" i="1"/>
  <c r="D17" i="1"/>
  <c r="C17" i="1" s="1"/>
  <c r="E17" i="1"/>
  <c r="F17" i="1"/>
  <c r="G17" i="1"/>
  <c r="H17" i="1"/>
  <c r="I17" i="1"/>
  <c r="J17" i="1"/>
  <c r="K17" i="1"/>
  <c r="L17" i="1"/>
  <c r="M17" i="1"/>
  <c r="N17" i="1"/>
  <c r="O17" i="1"/>
  <c r="B18" i="1"/>
  <c r="D18" i="1"/>
  <c r="C18" i="1" s="1"/>
  <c r="E18" i="1"/>
  <c r="F18" i="1"/>
  <c r="G18" i="1"/>
  <c r="H18" i="1"/>
  <c r="I18" i="1"/>
  <c r="J18" i="1"/>
  <c r="K18" i="1"/>
  <c r="L18" i="1"/>
  <c r="M18" i="1"/>
  <c r="N18" i="1"/>
  <c r="O18" i="1"/>
  <c r="B19" i="1"/>
  <c r="D19" i="1"/>
  <c r="C19" i="1" s="1"/>
  <c r="E19" i="1"/>
  <c r="F19" i="1"/>
  <c r="G19" i="1"/>
  <c r="H19" i="1"/>
  <c r="I19" i="1"/>
  <c r="J19" i="1"/>
  <c r="K19" i="1"/>
  <c r="L19" i="1"/>
  <c r="M19" i="1"/>
  <c r="N19" i="1"/>
  <c r="O19" i="1"/>
  <c r="B20" i="1"/>
  <c r="D20" i="1"/>
  <c r="C20" i="1" s="1"/>
  <c r="E20" i="1"/>
  <c r="F20" i="1"/>
  <c r="G20" i="1"/>
  <c r="H20" i="1"/>
  <c r="I20" i="1"/>
  <c r="J20" i="1"/>
  <c r="K20" i="1"/>
  <c r="L20" i="1"/>
  <c r="M20" i="1"/>
  <c r="N20" i="1"/>
  <c r="O20" i="1"/>
  <c r="B21" i="1"/>
  <c r="D21" i="1"/>
  <c r="C21" i="1" s="1"/>
  <c r="E21" i="1"/>
  <c r="F21" i="1"/>
  <c r="G21" i="1"/>
  <c r="H21" i="1"/>
  <c r="I21" i="1"/>
  <c r="J21" i="1"/>
  <c r="K21" i="1"/>
  <c r="L21" i="1"/>
  <c r="M21" i="1"/>
  <c r="N21" i="1"/>
  <c r="O21" i="1"/>
  <c r="B22" i="1"/>
  <c r="D22" i="1"/>
  <c r="C22" i="1" s="1"/>
  <c r="E22" i="1"/>
  <c r="F22" i="1"/>
  <c r="G22" i="1"/>
  <c r="H22" i="1"/>
  <c r="I22" i="1"/>
  <c r="J22" i="1"/>
  <c r="K22" i="1"/>
  <c r="L22" i="1"/>
  <c r="M22" i="1"/>
  <c r="N22" i="1"/>
  <c r="O22" i="1"/>
  <c r="B23" i="1"/>
  <c r="D23" i="1"/>
  <c r="C23" i="1" s="1"/>
  <c r="E23" i="1"/>
  <c r="F23" i="1"/>
  <c r="G23" i="1"/>
  <c r="H23" i="1"/>
  <c r="I23" i="1"/>
  <c r="J23" i="1"/>
  <c r="K23" i="1"/>
  <c r="L23" i="1"/>
  <c r="M23" i="1"/>
  <c r="N23" i="1"/>
  <c r="O23" i="1"/>
  <c r="B24" i="1"/>
  <c r="D24" i="1"/>
  <c r="C24" i="1" s="1"/>
  <c r="E24" i="1"/>
  <c r="F24" i="1"/>
  <c r="G24" i="1"/>
  <c r="H24" i="1"/>
  <c r="I24" i="1"/>
  <c r="J24" i="1"/>
  <c r="K24" i="1"/>
  <c r="L24" i="1"/>
  <c r="M24" i="1"/>
  <c r="N24" i="1"/>
  <c r="O24" i="1"/>
  <c r="B25" i="1"/>
  <c r="D25" i="1"/>
  <c r="C25" i="1" s="1"/>
  <c r="E25" i="1"/>
  <c r="F25" i="1"/>
  <c r="G25" i="1"/>
  <c r="H25" i="1"/>
  <c r="I25" i="1"/>
  <c r="J25" i="1"/>
  <c r="K25" i="1"/>
  <c r="L25" i="1"/>
  <c r="M25" i="1"/>
  <c r="N25" i="1"/>
  <c r="O25" i="1"/>
  <c r="B26" i="1"/>
  <c r="D26" i="1"/>
  <c r="C26" i="1" s="1"/>
  <c r="E26" i="1"/>
  <c r="F26" i="1"/>
  <c r="G26" i="1"/>
  <c r="H26" i="1"/>
  <c r="I26" i="1"/>
  <c r="J26" i="1"/>
  <c r="K26" i="1"/>
  <c r="L26" i="1"/>
  <c r="M26" i="1"/>
  <c r="N26" i="1"/>
  <c r="O26" i="1"/>
  <c r="B27" i="1"/>
  <c r="D27" i="1"/>
  <c r="C27" i="1" s="1"/>
  <c r="E27" i="1"/>
  <c r="F27" i="1"/>
  <c r="G27" i="1"/>
  <c r="H27" i="1"/>
  <c r="I27" i="1"/>
  <c r="J27" i="1"/>
  <c r="K27" i="1"/>
  <c r="L27" i="1"/>
  <c r="M27" i="1"/>
  <c r="N27" i="1"/>
  <c r="O27" i="1"/>
  <c r="B28" i="1"/>
  <c r="D28" i="1"/>
  <c r="C28" i="1" s="1"/>
  <c r="E28" i="1"/>
  <c r="F28" i="1"/>
  <c r="G28" i="1"/>
  <c r="H28" i="1"/>
  <c r="I28" i="1"/>
  <c r="J28" i="1"/>
  <c r="K28" i="1"/>
  <c r="L28" i="1"/>
  <c r="M28" i="1"/>
  <c r="N28" i="1"/>
  <c r="O28" i="1"/>
  <c r="B29" i="1"/>
  <c r="D29" i="1"/>
  <c r="C29" i="1" s="1"/>
  <c r="E29" i="1"/>
  <c r="F29" i="1"/>
  <c r="G29" i="1"/>
  <c r="H29" i="1"/>
  <c r="I29" i="1"/>
  <c r="J29" i="1"/>
  <c r="K29" i="1"/>
  <c r="L29" i="1"/>
  <c r="M29" i="1"/>
  <c r="N29" i="1"/>
  <c r="O29" i="1"/>
  <c r="B30" i="1"/>
  <c r="D30" i="1"/>
  <c r="C30" i="1" s="1"/>
  <c r="E30" i="1"/>
  <c r="F30" i="1"/>
  <c r="G30" i="1"/>
  <c r="H30" i="1"/>
  <c r="I30" i="1"/>
  <c r="J30" i="1"/>
  <c r="K30" i="1"/>
  <c r="L30" i="1"/>
  <c r="M30" i="1"/>
  <c r="N30" i="1"/>
  <c r="O30" i="1"/>
  <c r="B31" i="1"/>
  <c r="D31" i="1"/>
  <c r="C31" i="1" s="1"/>
  <c r="E31" i="1"/>
  <c r="F31" i="1"/>
  <c r="G31" i="1"/>
  <c r="H31" i="1"/>
  <c r="I31" i="1"/>
  <c r="J31" i="1"/>
  <c r="K31" i="1"/>
  <c r="L31" i="1"/>
  <c r="M31" i="1"/>
  <c r="N31" i="1"/>
  <c r="O31" i="1"/>
  <c r="B32" i="1"/>
  <c r="D32" i="1"/>
  <c r="C32" i="1" s="1"/>
  <c r="E32" i="1"/>
  <c r="F32" i="1"/>
  <c r="G32" i="1"/>
  <c r="H32" i="1"/>
  <c r="I32" i="1"/>
  <c r="J32" i="1"/>
  <c r="K32" i="1"/>
  <c r="L32" i="1"/>
  <c r="M32" i="1"/>
  <c r="N32" i="1"/>
  <c r="O32" i="1"/>
  <c r="B33" i="1"/>
  <c r="D33" i="1"/>
  <c r="C33" i="1" s="1"/>
  <c r="E33" i="1"/>
  <c r="F33" i="1"/>
  <c r="G33" i="1"/>
  <c r="H33" i="1"/>
  <c r="I33" i="1"/>
  <c r="J33" i="1"/>
  <c r="K33" i="1"/>
  <c r="L33" i="1"/>
  <c r="M33" i="1"/>
  <c r="N33" i="1"/>
  <c r="O33" i="1"/>
  <c r="B34" i="1"/>
  <c r="D34" i="1"/>
  <c r="C34" i="1" s="1"/>
  <c r="E34" i="1"/>
  <c r="F34" i="1"/>
  <c r="G34" i="1"/>
  <c r="H34" i="1"/>
  <c r="I34" i="1"/>
  <c r="J34" i="1"/>
  <c r="K34" i="1"/>
  <c r="L34" i="1"/>
  <c r="M34" i="1"/>
  <c r="N34" i="1"/>
  <c r="O34" i="1"/>
  <c r="B35" i="1"/>
  <c r="D35" i="1"/>
  <c r="C35" i="1" s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C36" i="1" s="1"/>
  <c r="E36" i="1"/>
  <c r="F36" i="1"/>
  <c r="G36" i="1"/>
  <c r="H36" i="1"/>
  <c r="I36" i="1"/>
  <c r="J36" i="1"/>
  <c r="K36" i="1"/>
  <c r="L36" i="1"/>
  <c r="M36" i="1"/>
  <c r="N36" i="1"/>
  <c r="O36" i="1"/>
  <c r="B37" i="1"/>
  <c r="D37" i="1"/>
  <c r="C37" i="1" s="1"/>
  <c r="E37" i="1"/>
  <c r="F37" i="1"/>
  <c r="G37" i="1"/>
  <c r="H37" i="1"/>
  <c r="I37" i="1"/>
  <c r="J37" i="1"/>
  <c r="K37" i="1"/>
  <c r="L37" i="1"/>
  <c r="M37" i="1"/>
  <c r="N37" i="1"/>
  <c r="O37" i="1"/>
  <c r="B38" i="1"/>
  <c r="D38" i="1"/>
  <c r="C38" i="1" s="1"/>
  <c r="E38" i="1"/>
  <c r="F38" i="1"/>
  <c r="G38" i="1"/>
  <c r="H38" i="1"/>
  <c r="I38" i="1"/>
  <c r="J38" i="1"/>
  <c r="K38" i="1"/>
  <c r="L38" i="1"/>
  <c r="M38" i="1"/>
  <c r="N38" i="1"/>
  <c r="O38" i="1"/>
  <c r="B39" i="1"/>
  <c r="D39" i="1"/>
  <c r="C39" i="1" s="1"/>
  <c r="E39" i="1"/>
  <c r="F39" i="1"/>
  <c r="G39" i="1"/>
  <c r="H39" i="1"/>
  <c r="I39" i="1"/>
  <c r="J39" i="1"/>
  <c r="K39" i="1"/>
  <c r="L39" i="1"/>
  <c r="M39" i="1"/>
  <c r="N39" i="1"/>
  <c r="O39" i="1"/>
  <c r="B40" i="1"/>
  <c r="D40" i="1"/>
  <c r="C40" i="1" s="1"/>
  <c r="E40" i="1"/>
  <c r="F40" i="1"/>
  <c r="G40" i="1"/>
  <c r="H40" i="1"/>
  <c r="I40" i="1"/>
  <c r="J40" i="1"/>
  <c r="K40" i="1"/>
  <c r="L40" i="1"/>
  <c r="M40" i="1"/>
  <c r="N40" i="1"/>
  <c r="O40" i="1"/>
  <c r="B41" i="1"/>
  <c r="D41" i="1"/>
  <c r="C41" i="1" s="1"/>
  <c r="E41" i="1"/>
  <c r="F41" i="1"/>
  <c r="G41" i="1"/>
  <c r="H41" i="1"/>
  <c r="I41" i="1"/>
  <c r="J41" i="1"/>
  <c r="K41" i="1"/>
  <c r="L41" i="1"/>
  <c r="M41" i="1"/>
  <c r="N41" i="1"/>
  <c r="O41" i="1"/>
  <c r="B42" i="1"/>
  <c r="D42" i="1"/>
  <c r="C42" i="1" s="1"/>
  <c r="E42" i="1"/>
  <c r="F42" i="1"/>
  <c r="G42" i="1"/>
  <c r="H42" i="1"/>
  <c r="I42" i="1"/>
  <c r="J42" i="1"/>
  <c r="K42" i="1"/>
  <c r="L42" i="1"/>
  <c r="M42" i="1"/>
  <c r="N42" i="1"/>
  <c r="O42" i="1"/>
  <c r="B43" i="1"/>
  <c r="D43" i="1"/>
  <c r="C43" i="1" s="1"/>
  <c r="E43" i="1"/>
  <c r="F43" i="1"/>
  <c r="G43" i="1"/>
  <c r="H43" i="1"/>
  <c r="I43" i="1"/>
  <c r="J43" i="1"/>
  <c r="K43" i="1"/>
  <c r="L43" i="1"/>
  <c r="M43" i="1"/>
  <c r="N43" i="1"/>
  <c r="O43" i="1"/>
  <c r="B44" i="1"/>
  <c r="D44" i="1"/>
  <c r="C44" i="1" s="1"/>
  <c r="E44" i="1"/>
  <c r="F44" i="1"/>
  <c r="G44" i="1"/>
  <c r="H44" i="1"/>
  <c r="I44" i="1"/>
  <c r="J44" i="1"/>
  <c r="K44" i="1"/>
  <c r="L44" i="1"/>
  <c r="M44" i="1"/>
  <c r="N44" i="1"/>
  <c r="O44" i="1"/>
  <c r="B45" i="1"/>
  <c r="D45" i="1"/>
  <c r="C45" i="1" s="1"/>
  <c r="E45" i="1"/>
  <c r="F45" i="1"/>
  <c r="G45" i="1"/>
  <c r="H45" i="1"/>
  <c r="I45" i="1"/>
  <c r="J45" i="1"/>
  <c r="K45" i="1"/>
  <c r="L45" i="1"/>
  <c r="M45" i="1"/>
  <c r="N45" i="1"/>
  <c r="O45" i="1"/>
  <c r="B46" i="1"/>
  <c r="D46" i="1"/>
  <c r="C46" i="1" s="1"/>
  <c r="E46" i="1"/>
  <c r="F46" i="1"/>
  <c r="G46" i="1"/>
  <c r="H46" i="1"/>
  <c r="I46" i="1"/>
  <c r="J46" i="1"/>
  <c r="K46" i="1"/>
  <c r="L46" i="1"/>
  <c r="M46" i="1"/>
  <c r="N46" i="1"/>
  <c r="O46" i="1"/>
  <c r="B47" i="1"/>
  <c r="D47" i="1"/>
  <c r="C47" i="1" s="1"/>
  <c r="E47" i="1"/>
  <c r="F47" i="1"/>
  <c r="G47" i="1"/>
  <c r="H47" i="1"/>
  <c r="I47" i="1"/>
  <c r="J47" i="1"/>
  <c r="K47" i="1"/>
  <c r="L47" i="1"/>
  <c r="M47" i="1"/>
  <c r="N47" i="1"/>
  <c r="O47" i="1"/>
  <c r="B48" i="1"/>
  <c r="D48" i="1"/>
  <c r="C48" i="1" s="1"/>
  <c r="E48" i="1"/>
  <c r="F48" i="1"/>
  <c r="G48" i="1"/>
  <c r="H48" i="1"/>
  <c r="I48" i="1"/>
  <c r="J48" i="1"/>
  <c r="K48" i="1"/>
  <c r="L48" i="1"/>
  <c r="M48" i="1"/>
  <c r="N48" i="1"/>
  <c r="O48" i="1"/>
  <c r="B49" i="1"/>
  <c r="D49" i="1"/>
  <c r="C49" i="1" s="1"/>
  <c r="E49" i="1"/>
  <c r="F49" i="1"/>
  <c r="G49" i="1"/>
  <c r="H49" i="1"/>
  <c r="I49" i="1"/>
  <c r="J49" i="1"/>
  <c r="K49" i="1"/>
  <c r="L49" i="1"/>
  <c r="M49" i="1"/>
  <c r="N49" i="1"/>
  <c r="O49" i="1"/>
  <c r="B50" i="1"/>
  <c r="D50" i="1"/>
  <c r="C50" i="1" s="1"/>
  <c r="E50" i="1"/>
  <c r="F50" i="1"/>
  <c r="G50" i="1"/>
  <c r="H50" i="1"/>
  <c r="I50" i="1"/>
  <c r="J50" i="1"/>
  <c r="K50" i="1"/>
  <c r="L50" i="1"/>
  <c r="M50" i="1"/>
  <c r="N50" i="1"/>
  <c r="O50" i="1"/>
  <c r="B51" i="1"/>
  <c r="D51" i="1"/>
  <c r="C51" i="1" s="1"/>
  <c r="E51" i="1"/>
  <c r="F51" i="1"/>
  <c r="G51" i="1"/>
  <c r="H51" i="1"/>
  <c r="I51" i="1"/>
  <c r="J51" i="1"/>
  <c r="K51" i="1"/>
  <c r="L51" i="1"/>
  <c r="M51" i="1"/>
  <c r="N51" i="1"/>
  <c r="O51" i="1"/>
  <c r="B52" i="1"/>
  <c r="D52" i="1"/>
  <c r="C52" i="1" s="1"/>
  <c r="E52" i="1"/>
  <c r="F52" i="1"/>
  <c r="G52" i="1"/>
  <c r="H52" i="1"/>
  <c r="I52" i="1"/>
  <c r="J52" i="1"/>
  <c r="K52" i="1"/>
  <c r="L52" i="1"/>
  <c r="M52" i="1"/>
  <c r="N52" i="1"/>
  <c r="O52" i="1"/>
  <c r="B53" i="1"/>
  <c r="D53" i="1"/>
  <c r="C53" i="1" s="1"/>
  <c r="E53" i="1"/>
  <c r="F53" i="1"/>
  <c r="G53" i="1"/>
  <c r="H53" i="1"/>
  <c r="I53" i="1"/>
  <c r="J53" i="1"/>
  <c r="K53" i="1"/>
  <c r="L53" i="1"/>
  <c r="M53" i="1"/>
  <c r="N53" i="1"/>
  <c r="O53" i="1"/>
  <c r="B54" i="1"/>
  <c r="D54" i="1"/>
  <c r="C54" i="1" s="1"/>
  <c r="E54" i="1"/>
  <c r="F54" i="1"/>
  <c r="G54" i="1"/>
  <c r="H54" i="1"/>
  <c r="I54" i="1"/>
  <c r="J54" i="1"/>
  <c r="K54" i="1"/>
  <c r="L54" i="1"/>
  <c r="M54" i="1"/>
  <c r="N54" i="1"/>
  <c r="O54" i="1"/>
  <c r="B55" i="1"/>
  <c r="D55" i="1"/>
  <c r="C55" i="1" s="1"/>
  <c r="E55" i="1"/>
  <c r="F55" i="1"/>
  <c r="G55" i="1"/>
  <c r="H55" i="1"/>
  <c r="I55" i="1"/>
  <c r="J55" i="1"/>
  <c r="K55" i="1"/>
  <c r="L55" i="1"/>
  <c r="M55" i="1"/>
  <c r="N55" i="1"/>
  <c r="O55" i="1"/>
  <c r="B56" i="1"/>
  <c r="D56" i="1"/>
  <c r="C56" i="1" s="1"/>
  <c r="E56" i="1"/>
  <c r="F56" i="1"/>
  <c r="G56" i="1"/>
  <c r="H56" i="1"/>
  <c r="I56" i="1"/>
  <c r="J56" i="1"/>
  <c r="K56" i="1"/>
  <c r="L56" i="1"/>
  <c r="M56" i="1"/>
  <c r="N56" i="1"/>
  <c r="O56" i="1"/>
  <c r="B57" i="1"/>
  <c r="D57" i="1"/>
  <c r="C57" i="1" s="1"/>
  <c r="E57" i="1"/>
  <c r="F57" i="1"/>
  <c r="G57" i="1"/>
  <c r="H57" i="1"/>
  <c r="I57" i="1"/>
  <c r="J57" i="1"/>
  <c r="K57" i="1"/>
  <c r="L57" i="1"/>
  <c r="M57" i="1"/>
  <c r="N57" i="1"/>
  <c r="O57" i="1"/>
  <c r="B58" i="1"/>
  <c r="D58" i="1"/>
  <c r="C58" i="1" s="1"/>
  <c r="E58" i="1"/>
  <c r="F58" i="1"/>
  <c r="G58" i="1"/>
  <c r="H58" i="1"/>
  <c r="I58" i="1"/>
  <c r="J58" i="1"/>
  <c r="K58" i="1"/>
  <c r="L58" i="1"/>
  <c r="M58" i="1"/>
  <c r="N58" i="1"/>
  <c r="O58" i="1"/>
  <c r="B59" i="1"/>
  <c r="D59" i="1"/>
  <c r="C59" i="1" s="1"/>
  <c r="E59" i="1"/>
  <c r="F59" i="1"/>
  <c r="G59" i="1"/>
  <c r="H59" i="1"/>
  <c r="I59" i="1"/>
  <c r="J59" i="1"/>
  <c r="K59" i="1"/>
  <c r="L59" i="1"/>
  <c r="M59" i="1"/>
  <c r="N59" i="1"/>
  <c r="O59" i="1"/>
  <c r="B60" i="1"/>
  <c r="D60" i="1"/>
  <c r="C60" i="1" s="1"/>
  <c r="E60" i="1"/>
  <c r="F60" i="1"/>
  <c r="G60" i="1"/>
  <c r="H60" i="1"/>
  <c r="I60" i="1"/>
  <c r="J60" i="1"/>
  <c r="K60" i="1"/>
  <c r="L60" i="1"/>
  <c r="M60" i="1"/>
  <c r="N60" i="1"/>
  <c r="O60" i="1"/>
  <c r="B61" i="1"/>
  <c r="D61" i="1"/>
  <c r="C61" i="1" s="1"/>
  <c r="E61" i="1"/>
  <c r="F61" i="1"/>
  <c r="G61" i="1"/>
  <c r="H61" i="1"/>
  <c r="I61" i="1"/>
  <c r="J61" i="1"/>
  <c r="K61" i="1"/>
  <c r="L61" i="1"/>
  <c r="M61" i="1"/>
  <c r="N61" i="1"/>
  <c r="O61" i="1"/>
  <c r="B62" i="1"/>
  <c r="D62" i="1"/>
  <c r="C62" i="1" s="1"/>
  <c r="E62" i="1"/>
  <c r="F62" i="1"/>
  <c r="G62" i="1"/>
  <c r="H62" i="1"/>
  <c r="I62" i="1"/>
  <c r="J62" i="1"/>
  <c r="K62" i="1"/>
  <c r="L62" i="1"/>
  <c r="M62" i="1"/>
  <c r="N62" i="1"/>
  <c r="O62" i="1"/>
  <c r="B63" i="1"/>
  <c r="D63" i="1"/>
  <c r="C63" i="1" s="1"/>
  <c r="E63" i="1"/>
  <c r="F63" i="1"/>
  <c r="G63" i="1"/>
  <c r="H63" i="1"/>
  <c r="I63" i="1"/>
  <c r="J63" i="1"/>
  <c r="K63" i="1"/>
  <c r="L63" i="1"/>
  <c r="M63" i="1"/>
  <c r="N63" i="1"/>
  <c r="O63" i="1"/>
  <c r="B64" i="1"/>
  <c r="D64" i="1"/>
  <c r="C64" i="1" s="1"/>
  <c r="E64" i="1"/>
  <c r="F64" i="1"/>
  <c r="G64" i="1"/>
  <c r="H64" i="1"/>
  <c r="I64" i="1"/>
  <c r="J64" i="1"/>
  <c r="K64" i="1"/>
  <c r="L64" i="1"/>
  <c r="M64" i="1"/>
  <c r="N64" i="1"/>
  <c r="O64" i="1"/>
  <c r="B65" i="1"/>
  <c r="D65" i="1"/>
  <c r="C65" i="1" s="1"/>
  <c r="E65" i="1"/>
  <c r="F65" i="1"/>
  <c r="G65" i="1"/>
  <c r="H65" i="1"/>
  <c r="I65" i="1"/>
  <c r="J65" i="1"/>
  <c r="K65" i="1"/>
  <c r="L65" i="1"/>
  <c r="M65" i="1"/>
  <c r="N65" i="1"/>
  <c r="O65" i="1"/>
  <c r="B66" i="1"/>
  <c r="D66" i="1"/>
  <c r="C66" i="1" s="1"/>
  <c r="E66" i="1"/>
  <c r="F66" i="1"/>
  <c r="G66" i="1"/>
  <c r="H66" i="1"/>
  <c r="I66" i="1"/>
  <c r="J66" i="1"/>
  <c r="K66" i="1"/>
  <c r="L66" i="1"/>
  <c r="M66" i="1"/>
  <c r="N66" i="1"/>
  <c r="O66" i="1"/>
  <c r="B67" i="1"/>
  <c r="D67" i="1"/>
  <c r="C67" i="1" s="1"/>
  <c r="E67" i="1"/>
  <c r="F67" i="1"/>
  <c r="G67" i="1"/>
  <c r="H67" i="1"/>
  <c r="I67" i="1"/>
  <c r="J67" i="1"/>
  <c r="K67" i="1"/>
  <c r="L67" i="1"/>
  <c r="M67" i="1"/>
  <c r="N67" i="1"/>
  <c r="O67" i="1"/>
  <c r="B68" i="1"/>
  <c r="D68" i="1"/>
  <c r="C68" i="1" s="1"/>
  <c r="E68" i="1"/>
  <c r="F68" i="1"/>
  <c r="G68" i="1"/>
  <c r="H68" i="1"/>
  <c r="I68" i="1"/>
  <c r="J68" i="1"/>
  <c r="K68" i="1"/>
  <c r="L68" i="1"/>
  <c r="M68" i="1"/>
  <c r="N68" i="1"/>
  <c r="O68" i="1"/>
  <c r="B69" i="1"/>
  <c r="D69" i="1"/>
  <c r="C69" i="1" s="1"/>
  <c r="E69" i="1"/>
  <c r="F69" i="1"/>
  <c r="G69" i="1"/>
  <c r="H69" i="1"/>
  <c r="I69" i="1"/>
  <c r="J69" i="1"/>
  <c r="K69" i="1"/>
  <c r="L69" i="1"/>
  <c r="M69" i="1"/>
  <c r="N69" i="1"/>
  <c r="O69" i="1"/>
  <c r="B70" i="1"/>
  <c r="D70" i="1"/>
  <c r="C70" i="1" s="1"/>
  <c r="E70" i="1"/>
  <c r="F70" i="1"/>
  <c r="G70" i="1"/>
  <c r="H70" i="1"/>
  <c r="I70" i="1"/>
  <c r="J70" i="1"/>
  <c r="K70" i="1"/>
  <c r="L70" i="1"/>
  <c r="M70" i="1"/>
  <c r="N70" i="1"/>
  <c r="O70" i="1"/>
  <c r="B71" i="1"/>
  <c r="D71" i="1"/>
  <c r="C71" i="1" s="1"/>
  <c r="E71" i="1"/>
  <c r="F71" i="1"/>
  <c r="G71" i="1"/>
  <c r="H71" i="1"/>
  <c r="I71" i="1"/>
  <c r="J71" i="1"/>
  <c r="K71" i="1"/>
  <c r="L71" i="1"/>
  <c r="M71" i="1"/>
  <c r="N71" i="1"/>
  <c r="O71" i="1"/>
  <c r="B72" i="1"/>
  <c r="D72" i="1"/>
  <c r="C72" i="1" s="1"/>
  <c r="E72" i="1"/>
  <c r="F72" i="1"/>
  <c r="G72" i="1"/>
  <c r="H72" i="1"/>
  <c r="I72" i="1"/>
  <c r="J72" i="1"/>
  <c r="K72" i="1"/>
  <c r="L72" i="1"/>
  <c r="M72" i="1"/>
  <c r="N72" i="1"/>
  <c r="O72" i="1"/>
  <c r="B73" i="1"/>
  <c r="D73" i="1"/>
  <c r="C73" i="1" s="1"/>
  <c r="E73" i="1"/>
  <c r="F73" i="1"/>
  <c r="G73" i="1"/>
  <c r="H73" i="1"/>
  <c r="I73" i="1"/>
  <c r="J73" i="1"/>
  <c r="K73" i="1"/>
  <c r="L73" i="1"/>
  <c r="M73" i="1"/>
  <c r="N73" i="1"/>
  <c r="O73" i="1"/>
  <c r="B74" i="1"/>
  <c r="D74" i="1"/>
  <c r="C74" i="1" s="1"/>
  <c r="E74" i="1"/>
  <c r="F74" i="1"/>
  <c r="G74" i="1"/>
  <c r="H74" i="1"/>
  <c r="I74" i="1"/>
  <c r="J74" i="1"/>
  <c r="K74" i="1"/>
  <c r="L74" i="1"/>
  <c r="M74" i="1"/>
  <c r="N74" i="1"/>
  <c r="O74" i="1"/>
  <c r="B75" i="1"/>
  <c r="D75" i="1"/>
  <c r="C75" i="1" s="1"/>
  <c r="E75" i="1"/>
  <c r="F75" i="1"/>
  <c r="G75" i="1"/>
  <c r="H75" i="1"/>
  <c r="I75" i="1"/>
  <c r="J75" i="1"/>
  <c r="K75" i="1"/>
  <c r="L75" i="1"/>
  <c r="M75" i="1"/>
  <c r="N75" i="1"/>
  <c r="O75" i="1"/>
  <c r="B76" i="1"/>
  <c r="D76" i="1"/>
  <c r="C76" i="1" s="1"/>
  <c r="E76" i="1"/>
  <c r="F76" i="1"/>
  <c r="G76" i="1"/>
  <c r="H76" i="1"/>
  <c r="I76" i="1"/>
  <c r="J76" i="1"/>
  <c r="K76" i="1"/>
  <c r="L76" i="1"/>
  <c r="M76" i="1"/>
  <c r="N76" i="1"/>
  <c r="O76" i="1"/>
  <c r="B77" i="1"/>
  <c r="D77" i="1"/>
  <c r="C77" i="1" s="1"/>
  <c r="E77" i="1"/>
  <c r="F77" i="1"/>
  <c r="G77" i="1"/>
  <c r="H77" i="1"/>
  <c r="I77" i="1"/>
  <c r="J77" i="1"/>
  <c r="K77" i="1"/>
  <c r="L77" i="1"/>
  <c r="M77" i="1"/>
  <c r="N77" i="1"/>
  <c r="O77" i="1"/>
  <c r="B78" i="1"/>
  <c r="D78" i="1"/>
  <c r="C78" i="1" s="1"/>
  <c r="E78" i="1"/>
  <c r="F78" i="1"/>
  <c r="G78" i="1"/>
  <c r="H78" i="1"/>
  <c r="I78" i="1"/>
  <c r="J78" i="1"/>
  <c r="K78" i="1"/>
  <c r="L78" i="1"/>
  <c r="M78" i="1"/>
  <c r="N78" i="1"/>
  <c r="O78" i="1"/>
  <c r="B79" i="1"/>
  <c r="D79" i="1"/>
  <c r="C79" i="1" s="1"/>
  <c r="E79" i="1"/>
  <c r="F79" i="1"/>
  <c r="G79" i="1"/>
  <c r="H79" i="1"/>
  <c r="I79" i="1"/>
  <c r="J79" i="1"/>
  <c r="K79" i="1"/>
  <c r="L79" i="1"/>
  <c r="M79" i="1"/>
  <c r="N79" i="1"/>
  <c r="O79" i="1"/>
  <c r="B80" i="1"/>
  <c r="D80" i="1"/>
  <c r="C80" i="1" s="1"/>
  <c r="E80" i="1"/>
  <c r="F80" i="1"/>
  <c r="G80" i="1"/>
  <c r="H80" i="1"/>
  <c r="I80" i="1"/>
  <c r="J80" i="1"/>
  <c r="K80" i="1"/>
  <c r="L80" i="1"/>
  <c r="M80" i="1"/>
  <c r="N80" i="1"/>
  <c r="O80" i="1"/>
  <c r="B81" i="1"/>
  <c r="D81" i="1"/>
  <c r="C81" i="1" s="1"/>
  <c r="E81" i="1"/>
  <c r="F81" i="1"/>
  <c r="G81" i="1"/>
  <c r="H81" i="1"/>
  <c r="I81" i="1"/>
  <c r="J81" i="1"/>
  <c r="K81" i="1"/>
  <c r="L81" i="1"/>
  <c r="M81" i="1"/>
  <c r="N81" i="1"/>
  <c r="O81" i="1"/>
  <c r="B82" i="1"/>
  <c r="D82" i="1"/>
  <c r="C82" i="1" s="1"/>
  <c r="E82" i="1"/>
  <c r="F82" i="1"/>
  <c r="G82" i="1"/>
  <c r="H82" i="1"/>
  <c r="I82" i="1"/>
  <c r="J82" i="1"/>
  <c r="K82" i="1"/>
  <c r="L82" i="1"/>
  <c r="M82" i="1"/>
  <c r="N82" i="1"/>
  <c r="O82" i="1"/>
  <c r="B83" i="1"/>
  <c r="D83" i="1"/>
  <c r="C83" i="1" s="1"/>
  <c r="E83" i="1"/>
  <c r="F83" i="1"/>
  <c r="G83" i="1"/>
  <c r="H83" i="1"/>
  <c r="I83" i="1"/>
  <c r="J83" i="1"/>
  <c r="K83" i="1"/>
  <c r="L83" i="1"/>
  <c r="M83" i="1"/>
  <c r="N83" i="1"/>
  <c r="O83" i="1"/>
  <c r="B84" i="1"/>
  <c r="D84" i="1"/>
  <c r="C84" i="1" s="1"/>
  <c r="E84" i="1"/>
  <c r="F84" i="1"/>
  <c r="G84" i="1"/>
  <c r="H84" i="1"/>
  <c r="I84" i="1"/>
  <c r="J84" i="1"/>
  <c r="K84" i="1"/>
  <c r="L84" i="1"/>
  <c r="M84" i="1"/>
  <c r="N84" i="1"/>
  <c r="O84" i="1"/>
  <c r="B85" i="1"/>
  <c r="D85" i="1"/>
  <c r="C85" i="1" s="1"/>
  <c r="E85" i="1"/>
  <c r="F85" i="1"/>
  <c r="G85" i="1"/>
  <c r="H85" i="1"/>
  <c r="I85" i="1"/>
  <c r="J85" i="1"/>
  <c r="K85" i="1"/>
  <c r="L85" i="1"/>
  <c r="M85" i="1"/>
  <c r="N85" i="1"/>
  <c r="O85" i="1"/>
  <c r="B86" i="1"/>
  <c r="D86" i="1"/>
  <c r="C86" i="1" s="1"/>
  <c r="E86" i="1"/>
  <c r="F86" i="1"/>
  <c r="G86" i="1"/>
  <c r="H86" i="1"/>
  <c r="I86" i="1"/>
  <c r="J86" i="1"/>
  <c r="K86" i="1"/>
  <c r="L86" i="1"/>
  <c r="M86" i="1"/>
  <c r="N86" i="1"/>
  <c r="O86" i="1"/>
  <c r="B87" i="1"/>
  <c r="D87" i="1"/>
  <c r="C87" i="1" s="1"/>
  <c r="E87" i="1"/>
  <c r="F87" i="1"/>
  <c r="G87" i="1"/>
  <c r="H87" i="1"/>
  <c r="I87" i="1"/>
  <c r="J87" i="1"/>
  <c r="K87" i="1"/>
  <c r="L87" i="1"/>
  <c r="M87" i="1"/>
  <c r="N87" i="1"/>
  <c r="O87" i="1"/>
  <c r="B88" i="1"/>
  <c r="D88" i="1"/>
  <c r="C88" i="1" s="1"/>
  <c r="E88" i="1"/>
  <c r="F88" i="1"/>
  <c r="G88" i="1"/>
  <c r="H88" i="1"/>
  <c r="I88" i="1"/>
  <c r="J88" i="1"/>
  <c r="K88" i="1"/>
  <c r="L88" i="1"/>
  <c r="M88" i="1"/>
  <c r="N88" i="1"/>
  <c r="O88" i="1"/>
  <c r="B89" i="1"/>
  <c r="D89" i="1"/>
  <c r="C89" i="1" s="1"/>
  <c r="E89" i="1"/>
  <c r="F89" i="1"/>
  <c r="G89" i="1"/>
  <c r="H89" i="1"/>
  <c r="I89" i="1"/>
  <c r="J89" i="1"/>
  <c r="K89" i="1"/>
  <c r="L89" i="1"/>
  <c r="M89" i="1"/>
  <c r="N89" i="1"/>
  <c r="O89" i="1"/>
  <c r="B90" i="1"/>
  <c r="D90" i="1"/>
  <c r="C90" i="1" s="1"/>
  <c r="E90" i="1"/>
  <c r="F90" i="1"/>
  <c r="G90" i="1"/>
  <c r="H90" i="1"/>
  <c r="I90" i="1"/>
  <c r="J90" i="1"/>
  <c r="K90" i="1"/>
  <c r="L90" i="1"/>
  <c r="M90" i="1"/>
  <c r="N90" i="1"/>
  <c r="O90" i="1"/>
  <c r="B91" i="1"/>
  <c r="D91" i="1"/>
  <c r="C91" i="1" s="1"/>
  <c r="E91" i="1"/>
  <c r="F91" i="1"/>
  <c r="G91" i="1"/>
  <c r="H91" i="1"/>
  <c r="I91" i="1"/>
  <c r="J91" i="1"/>
  <c r="K91" i="1"/>
  <c r="L91" i="1"/>
  <c r="M91" i="1"/>
  <c r="N91" i="1"/>
  <c r="O91" i="1"/>
  <c r="B92" i="1"/>
  <c r="D92" i="1"/>
  <c r="C92" i="1" s="1"/>
  <c r="E92" i="1"/>
  <c r="F92" i="1"/>
  <c r="G92" i="1"/>
  <c r="H92" i="1"/>
  <c r="I92" i="1"/>
  <c r="J92" i="1"/>
  <c r="K92" i="1"/>
  <c r="L92" i="1"/>
  <c r="M92" i="1"/>
  <c r="N92" i="1"/>
  <c r="O92" i="1"/>
  <c r="B93" i="1"/>
  <c r="D93" i="1"/>
  <c r="C93" i="1" s="1"/>
  <c r="E93" i="1"/>
  <c r="F93" i="1"/>
  <c r="G93" i="1"/>
  <c r="H93" i="1"/>
  <c r="I93" i="1"/>
  <c r="J93" i="1"/>
  <c r="K93" i="1"/>
  <c r="L93" i="1"/>
  <c r="M93" i="1"/>
  <c r="N93" i="1"/>
  <c r="O93" i="1"/>
  <c r="B94" i="1"/>
  <c r="D94" i="1"/>
  <c r="C94" i="1" s="1"/>
  <c r="E94" i="1"/>
  <c r="F94" i="1"/>
  <c r="G94" i="1"/>
  <c r="H94" i="1"/>
  <c r="I94" i="1"/>
  <c r="J94" i="1"/>
  <c r="K94" i="1"/>
  <c r="L94" i="1"/>
  <c r="M94" i="1"/>
  <c r="N94" i="1"/>
  <c r="O94" i="1"/>
  <c r="B95" i="1"/>
  <c r="D95" i="1"/>
  <c r="C95" i="1" s="1"/>
  <c r="E95" i="1"/>
  <c r="F95" i="1"/>
  <c r="G95" i="1"/>
  <c r="H95" i="1"/>
  <c r="I95" i="1"/>
  <c r="J95" i="1"/>
  <c r="K95" i="1"/>
  <c r="L95" i="1"/>
  <c r="M95" i="1"/>
  <c r="N95" i="1"/>
  <c r="O95" i="1"/>
  <c r="B96" i="1"/>
  <c r="D96" i="1"/>
  <c r="C96" i="1" s="1"/>
  <c r="E96" i="1"/>
  <c r="F96" i="1"/>
  <c r="G96" i="1"/>
  <c r="H96" i="1"/>
  <c r="I96" i="1"/>
  <c r="J96" i="1"/>
  <c r="K96" i="1"/>
  <c r="L96" i="1"/>
  <c r="M96" i="1"/>
  <c r="N96" i="1"/>
  <c r="O96" i="1"/>
  <c r="B97" i="1"/>
  <c r="D97" i="1"/>
  <c r="C97" i="1" s="1"/>
  <c r="E97" i="1"/>
  <c r="F97" i="1"/>
  <c r="G97" i="1"/>
  <c r="H97" i="1"/>
  <c r="I97" i="1"/>
  <c r="J97" i="1"/>
  <c r="K97" i="1"/>
  <c r="L97" i="1"/>
  <c r="M97" i="1"/>
  <c r="N97" i="1"/>
  <c r="O97" i="1"/>
  <c r="B98" i="1"/>
  <c r="D98" i="1"/>
  <c r="C98" i="1" s="1"/>
  <c r="E98" i="1"/>
  <c r="F98" i="1"/>
  <c r="G98" i="1"/>
  <c r="H98" i="1"/>
  <c r="I98" i="1"/>
  <c r="J98" i="1"/>
  <c r="K98" i="1"/>
  <c r="L98" i="1"/>
  <c r="M98" i="1"/>
  <c r="N98" i="1"/>
  <c r="O98" i="1"/>
  <c r="B99" i="1"/>
  <c r="D99" i="1"/>
  <c r="C99" i="1" s="1"/>
  <c r="E99" i="1"/>
  <c r="F99" i="1"/>
  <c r="G99" i="1"/>
  <c r="H99" i="1"/>
  <c r="I99" i="1"/>
  <c r="J99" i="1"/>
  <c r="K99" i="1"/>
  <c r="L99" i="1"/>
  <c r="M99" i="1"/>
  <c r="N99" i="1"/>
  <c r="O99" i="1"/>
  <c r="B100" i="1"/>
  <c r="D100" i="1"/>
  <c r="C100" i="1" s="1"/>
  <c r="E100" i="1"/>
  <c r="F100" i="1"/>
  <c r="G100" i="1"/>
  <c r="H100" i="1"/>
  <c r="I100" i="1"/>
  <c r="J100" i="1"/>
  <c r="K100" i="1"/>
  <c r="L100" i="1"/>
  <c r="M100" i="1"/>
  <c r="N100" i="1"/>
  <c r="O100" i="1"/>
  <c r="B101" i="1"/>
  <c r="D101" i="1"/>
  <c r="C101" i="1" s="1"/>
  <c r="E101" i="1"/>
  <c r="F101" i="1"/>
  <c r="G101" i="1"/>
  <c r="H101" i="1"/>
  <c r="I101" i="1"/>
  <c r="J101" i="1"/>
  <c r="K101" i="1"/>
  <c r="L101" i="1"/>
  <c r="M101" i="1"/>
  <c r="N101" i="1"/>
  <c r="O101" i="1"/>
  <c r="B102" i="1"/>
  <c r="D102" i="1"/>
  <c r="C102" i="1" s="1"/>
  <c r="E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C103" i="1" s="1"/>
  <c r="E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C104" i="1" s="1"/>
  <c r="E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C105" i="1" s="1"/>
  <c r="E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C106" i="1" s="1"/>
  <c r="E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C107" i="1" s="1"/>
  <c r="E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C108" i="1" s="1"/>
  <c r="E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C109" i="1" s="1"/>
  <c r="E109" i="1"/>
  <c r="F109" i="1"/>
  <c r="G109" i="1"/>
  <c r="H109" i="1"/>
  <c r="I109" i="1"/>
  <c r="J109" i="1"/>
  <c r="K109" i="1"/>
  <c r="L109" i="1"/>
  <c r="M109" i="1"/>
  <c r="N109" i="1"/>
  <c r="O109" i="1"/>
  <c r="B110" i="1"/>
  <c r="D110" i="1"/>
  <c r="C110" i="1" s="1"/>
  <c r="E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C111" i="1" s="1"/>
  <c r="E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C112" i="1" s="1"/>
  <c r="E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C113" i="1" s="1"/>
  <c r="E113" i="1"/>
  <c r="F113" i="1"/>
  <c r="G113" i="1"/>
  <c r="H113" i="1"/>
  <c r="I113" i="1"/>
  <c r="J113" i="1"/>
  <c r="K113" i="1"/>
  <c r="L113" i="1"/>
  <c r="M113" i="1"/>
  <c r="N113" i="1"/>
  <c r="O113" i="1"/>
  <c r="B114" i="1"/>
  <c r="D114" i="1"/>
  <c r="C114" i="1" s="1"/>
  <c r="E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C115" i="1" s="1"/>
  <c r="E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C116" i="1" s="1"/>
  <c r="E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C117" i="1" s="1"/>
  <c r="E117" i="1"/>
  <c r="F117" i="1"/>
  <c r="G117" i="1"/>
  <c r="H117" i="1"/>
  <c r="I117" i="1"/>
  <c r="J117" i="1"/>
  <c r="K117" i="1"/>
  <c r="L117" i="1"/>
  <c r="M117" i="1"/>
  <c r="N117" i="1"/>
  <c r="O117" i="1"/>
  <c r="B118" i="1"/>
  <c r="D118" i="1"/>
  <c r="C118" i="1" s="1"/>
  <c r="E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C119" i="1" s="1"/>
  <c r="E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C120" i="1" s="1"/>
  <c r="E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C121" i="1" s="1"/>
  <c r="E121" i="1"/>
  <c r="F121" i="1"/>
  <c r="G121" i="1"/>
  <c r="H121" i="1"/>
  <c r="I121" i="1"/>
  <c r="J121" i="1"/>
  <c r="K121" i="1"/>
  <c r="L121" i="1"/>
  <c r="M121" i="1"/>
  <c r="N121" i="1"/>
  <c r="O121" i="1"/>
  <c r="B122" i="1"/>
  <c r="D122" i="1"/>
  <c r="C122" i="1" s="1"/>
  <c r="E122" i="1"/>
  <c r="F122" i="1"/>
  <c r="G122" i="1"/>
  <c r="H122" i="1"/>
  <c r="I122" i="1"/>
  <c r="J122" i="1"/>
  <c r="K122" i="1"/>
  <c r="L122" i="1"/>
  <c r="M122" i="1"/>
  <c r="N122" i="1"/>
  <c r="O122" i="1"/>
  <c r="B123" i="1"/>
  <c r="D123" i="1"/>
  <c r="C123" i="1" s="1"/>
  <c r="E123" i="1"/>
  <c r="F123" i="1"/>
  <c r="G123" i="1"/>
  <c r="H123" i="1"/>
  <c r="I123" i="1"/>
  <c r="J123" i="1"/>
  <c r="K123" i="1"/>
  <c r="L123" i="1"/>
  <c r="M123" i="1"/>
  <c r="N123" i="1"/>
  <c r="O123" i="1"/>
  <c r="B124" i="1"/>
  <c r="D124" i="1"/>
  <c r="C124" i="1" s="1"/>
  <c r="E124" i="1"/>
  <c r="F124" i="1"/>
  <c r="G124" i="1"/>
  <c r="H124" i="1"/>
  <c r="I124" i="1"/>
  <c r="J124" i="1"/>
  <c r="K124" i="1"/>
  <c r="L124" i="1"/>
  <c r="M124" i="1"/>
  <c r="N124" i="1"/>
  <c r="O124" i="1"/>
  <c r="B125" i="1"/>
  <c r="D125" i="1"/>
  <c r="C125" i="1" s="1"/>
  <c r="E125" i="1"/>
  <c r="F125" i="1"/>
  <c r="G125" i="1"/>
  <c r="H125" i="1"/>
  <c r="I125" i="1"/>
  <c r="J125" i="1"/>
  <c r="K125" i="1"/>
  <c r="L125" i="1"/>
  <c r="M125" i="1"/>
  <c r="N125" i="1"/>
  <c r="O125" i="1"/>
  <c r="B126" i="1"/>
  <c r="D126" i="1"/>
  <c r="C126" i="1" s="1"/>
  <c r="E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C127" i="1" s="1"/>
  <c r="E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C128" i="1" s="1"/>
  <c r="E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C129" i="1" s="1"/>
  <c r="E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C130" i="1" s="1"/>
  <c r="E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C131" i="1" s="1"/>
  <c r="E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C132" i="1" s="1"/>
  <c r="E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C133" i="1" s="1"/>
  <c r="E133" i="1"/>
  <c r="F133" i="1"/>
  <c r="G133" i="1"/>
  <c r="H133" i="1"/>
  <c r="I133" i="1"/>
  <c r="J133" i="1"/>
  <c r="K133" i="1"/>
  <c r="L133" i="1"/>
  <c r="M133" i="1"/>
  <c r="N133" i="1"/>
  <c r="O133" i="1"/>
  <c r="B134" i="1"/>
  <c r="D134" i="1"/>
  <c r="C134" i="1" s="1"/>
  <c r="E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C135" i="1" s="1"/>
  <c r="E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C136" i="1" s="1"/>
  <c r="E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C137" i="1" s="1"/>
  <c r="E137" i="1"/>
  <c r="F137" i="1"/>
  <c r="G137" i="1"/>
  <c r="H137" i="1"/>
  <c r="I137" i="1"/>
  <c r="J137" i="1"/>
  <c r="K137" i="1"/>
  <c r="L137" i="1"/>
  <c r="M137" i="1"/>
  <c r="N137" i="1"/>
  <c r="O137" i="1"/>
  <c r="B138" i="1"/>
  <c r="D138" i="1"/>
  <c r="C138" i="1" s="1"/>
  <c r="E138" i="1"/>
  <c r="F138" i="1"/>
  <c r="G138" i="1"/>
  <c r="H138" i="1"/>
  <c r="I138" i="1"/>
  <c r="J138" i="1"/>
  <c r="K138" i="1"/>
  <c r="L138" i="1"/>
  <c r="M138" i="1"/>
  <c r="N138" i="1"/>
  <c r="O138" i="1"/>
  <c r="B139" i="1"/>
  <c r="D139" i="1"/>
  <c r="C139" i="1" s="1"/>
  <c r="E139" i="1"/>
  <c r="F139" i="1"/>
  <c r="G139" i="1"/>
  <c r="H139" i="1"/>
  <c r="I139" i="1"/>
  <c r="J139" i="1"/>
  <c r="K139" i="1"/>
  <c r="L139" i="1"/>
  <c r="M139" i="1"/>
  <c r="N139" i="1"/>
  <c r="O139" i="1"/>
  <c r="B140" i="1"/>
  <c r="D140" i="1"/>
  <c r="C140" i="1" s="1"/>
  <c r="E140" i="1"/>
  <c r="F140" i="1"/>
  <c r="G140" i="1"/>
  <c r="H140" i="1"/>
  <c r="I140" i="1"/>
  <c r="J140" i="1"/>
  <c r="K140" i="1"/>
  <c r="L140" i="1"/>
  <c r="M140" i="1"/>
  <c r="N140" i="1"/>
  <c r="O140" i="1"/>
  <c r="B141" i="1"/>
  <c r="D141" i="1"/>
  <c r="C141" i="1" s="1"/>
  <c r="E141" i="1"/>
  <c r="F141" i="1"/>
  <c r="G141" i="1"/>
  <c r="H141" i="1"/>
  <c r="I141" i="1"/>
  <c r="J141" i="1"/>
  <c r="K141" i="1"/>
  <c r="L141" i="1"/>
  <c r="M141" i="1"/>
  <c r="N141" i="1"/>
  <c r="O141" i="1"/>
  <c r="B142" i="1"/>
  <c r="D142" i="1"/>
  <c r="C142" i="1" s="1"/>
  <c r="E142" i="1"/>
  <c r="F142" i="1"/>
  <c r="G142" i="1"/>
  <c r="H142" i="1"/>
  <c r="I142" i="1"/>
  <c r="J142" i="1"/>
  <c r="K142" i="1"/>
  <c r="L142" i="1"/>
  <c r="M142" i="1"/>
  <c r="N142" i="1"/>
  <c r="O142" i="1"/>
  <c r="B143" i="1"/>
  <c r="D143" i="1"/>
  <c r="C143" i="1" s="1"/>
  <c r="E143" i="1"/>
  <c r="F143" i="1"/>
  <c r="G143" i="1"/>
  <c r="H143" i="1"/>
  <c r="I143" i="1"/>
  <c r="J143" i="1"/>
  <c r="K143" i="1"/>
  <c r="L143" i="1"/>
  <c r="M143" i="1"/>
  <c r="N143" i="1"/>
  <c r="O143" i="1"/>
  <c r="B144" i="1"/>
  <c r="D144" i="1"/>
  <c r="C144" i="1" s="1"/>
  <c r="E144" i="1"/>
  <c r="F144" i="1"/>
  <c r="G144" i="1"/>
  <c r="H144" i="1"/>
  <c r="I144" i="1"/>
  <c r="J144" i="1"/>
  <c r="K144" i="1"/>
  <c r="L144" i="1"/>
  <c r="M144" i="1"/>
  <c r="N144" i="1"/>
  <c r="O144" i="1"/>
  <c r="B145" i="1"/>
  <c r="D145" i="1"/>
  <c r="C145" i="1" s="1"/>
  <c r="E145" i="1"/>
  <c r="F145" i="1"/>
  <c r="G145" i="1"/>
  <c r="H145" i="1"/>
  <c r="I145" i="1"/>
  <c r="J145" i="1"/>
  <c r="K145" i="1"/>
  <c r="L145" i="1"/>
  <c r="M145" i="1"/>
  <c r="N145" i="1"/>
  <c r="O145" i="1"/>
  <c r="B146" i="1"/>
  <c r="D146" i="1"/>
  <c r="C146" i="1" s="1"/>
  <c r="E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C147" i="1" s="1"/>
  <c r="E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C148" i="1" s="1"/>
  <c r="E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C149" i="1" s="1"/>
  <c r="E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C150" i="1" s="1"/>
  <c r="E150" i="1"/>
  <c r="F150" i="1"/>
  <c r="G150" i="1"/>
  <c r="H150" i="1"/>
  <c r="I150" i="1"/>
  <c r="J150" i="1"/>
  <c r="K150" i="1"/>
  <c r="L150" i="1"/>
  <c r="M150" i="1"/>
  <c r="N150" i="1"/>
  <c r="O150" i="1"/>
  <c r="C1" i="14" l="1"/>
</calcChain>
</file>

<file path=xl/sharedStrings.xml><?xml version="1.0" encoding="utf-8"?>
<sst xmlns="http://schemas.openxmlformats.org/spreadsheetml/2006/main" count="1949" uniqueCount="463">
  <si>
    <t>DESCRICAO STATUS</t>
  </si>
  <si>
    <t>ORIGINADOR</t>
  </si>
  <si>
    <t>Nome Orig</t>
  </si>
  <si>
    <t>Data Pedido</t>
  </si>
  <si>
    <t>CA</t>
  </si>
  <si>
    <t>MS05000</t>
  </si>
  <si>
    <t>Aprovado, aguardando Recebimento</t>
  </si>
  <si>
    <t>GABRIELA JULIA DE SA ANDRADE DOS SANTOS</t>
  </si>
  <si>
    <t>ML03000</t>
  </si>
  <si>
    <t>GC06000</t>
  </si>
  <si>
    <t>GC01000</t>
  </si>
  <si>
    <t>GC34000</t>
  </si>
  <si>
    <t>MS07000</t>
  </si>
  <si>
    <t>MS01000</t>
  </si>
  <si>
    <t>MS03000</t>
  </si>
  <si>
    <t>ML08000</t>
  </si>
  <si>
    <t>GC30000</t>
  </si>
  <si>
    <t>HA</t>
  </si>
  <si>
    <t>ANA CLAUDIA ALIOTTI SANTOS</t>
  </si>
  <si>
    <t>GC32000</t>
  </si>
  <si>
    <t>DEISE LEITE ROSO</t>
  </si>
  <si>
    <t>HD</t>
  </si>
  <si>
    <t>MM04000</t>
  </si>
  <si>
    <t>MM02000</t>
  </si>
  <si>
    <t>ANA CRISTINA CHALLITA</t>
  </si>
  <si>
    <t>ML04000</t>
  </si>
  <si>
    <t>GC16000</t>
  </si>
  <si>
    <t>MM01000</t>
  </si>
  <si>
    <t>ADILA DE CAROLI CAMPOS MELO</t>
  </si>
  <si>
    <t>GC41000</t>
  </si>
  <si>
    <t>ML06000</t>
  </si>
  <si>
    <t>ML09000</t>
  </si>
  <si>
    <t>HG</t>
  </si>
  <si>
    <t>JOSE LEONARDO DO CARMO OLIVEIRA</t>
  </si>
  <si>
    <t>GC05000</t>
  </si>
  <si>
    <t>THAIS AZARIAS DE SOUZA</t>
  </si>
  <si>
    <t>ANA CAROLINA DA SILVA QUIRINO</t>
  </si>
  <si>
    <t>DAIANA DIAS DA SILVA</t>
  </si>
  <si>
    <t>GC28000</t>
  </si>
  <si>
    <t>EVELYN FRANCISCO DE PAULA SILVA</t>
  </si>
  <si>
    <t>SUELEN DOS SANTOS DIAS</t>
  </si>
  <si>
    <t>ALINE DA GAMA POGORZELSKI</t>
  </si>
  <si>
    <t>FELIPE NEVES DE BARROS BENTO</t>
  </si>
  <si>
    <t>ML01000</t>
  </si>
  <si>
    <t>THAIS RAMOS NASCIMENTO RODRIGUES</t>
  </si>
  <si>
    <t>HK</t>
  </si>
  <si>
    <t>LARISSA ELIANA SANTOS DE FARIA</t>
  </si>
  <si>
    <t>GC22000</t>
  </si>
  <si>
    <t>HS</t>
  </si>
  <si>
    <t>MC01000</t>
  </si>
  <si>
    <t>GC17000</t>
  </si>
  <si>
    <t>GC40000</t>
  </si>
  <si>
    <t>GC09000</t>
  </si>
  <si>
    <t>GC15000</t>
  </si>
  <si>
    <t>CAROLINE SANTOS SILVA</t>
  </si>
  <si>
    <t>GC12000</t>
  </si>
  <si>
    <t>TR</t>
  </si>
  <si>
    <t>GC38000</t>
  </si>
  <si>
    <t>Tipo</t>
  </si>
  <si>
    <t>O que significa?</t>
  </si>
  <si>
    <t>HT</t>
  </si>
  <si>
    <t>N/A</t>
  </si>
  <si>
    <t>ZU</t>
  </si>
  <si>
    <t>Trade - Processos (REC/VPC/VAC)</t>
  </si>
  <si>
    <t>HO</t>
  </si>
  <si>
    <t>HL</t>
  </si>
  <si>
    <t>Trade - Saving</t>
  </si>
  <si>
    <t>GU</t>
  </si>
  <si>
    <t>TC</t>
  </si>
  <si>
    <t>GH</t>
  </si>
  <si>
    <t>Uso e consumo  - Danfe</t>
  </si>
  <si>
    <t>HW</t>
  </si>
  <si>
    <t>HI</t>
  </si>
  <si>
    <t>Imbobilizado TI</t>
  </si>
  <si>
    <t>ZS</t>
  </si>
  <si>
    <t>PS</t>
  </si>
  <si>
    <t>HE</t>
  </si>
  <si>
    <t>HN</t>
  </si>
  <si>
    <t>Hoteis com NF serviço</t>
  </si>
  <si>
    <t>CNPJ EMPRESA</t>
  </si>
  <si>
    <t>EMPRESA</t>
  </si>
  <si>
    <t>Cod Filial JDE</t>
  </si>
  <si>
    <t>DDD</t>
  </si>
  <si>
    <t>Cidade</t>
  </si>
  <si>
    <t>Estado</t>
  </si>
  <si>
    <t>Regional</t>
  </si>
  <si>
    <t>09427183000281</t>
  </si>
  <si>
    <t>CARD 11 MOG</t>
  </si>
  <si>
    <t>GC02000</t>
  </si>
  <si>
    <t>SP</t>
  </si>
  <si>
    <t>09427183001504</t>
  </si>
  <si>
    <t>CARD 11 ZN</t>
  </si>
  <si>
    <t>09427183001415</t>
  </si>
  <si>
    <t>GC14000</t>
  </si>
  <si>
    <t>09427183000605</t>
  </si>
  <si>
    <t>CARD 11 ZS</t>
  </si>
  <si>
    <t>09427183000524</t>
  </si>
  <si>
    <t>09427183000109</t>
  </si>
  <si>
    <t>CARD 12</t>
  </si>
  <si>
    <t>09427183001768</t>
  </si>
  <si>
    <t>CARD 14</t>
  </si>
  <si>
    <t>09427183000958</t>
  </si>
  <si>
    <t>CARD 16</t>
  </si>
  <si>
    <t>09427183004007</t>
  </si>
  <si>
    <t>09427183000362</t>
  </si>
  <si>
    <t>CARD 17</t>
  </si>
  <si>
    <t>GC03000</t>
  </si>
  <si>
    <t>09427183001687</t>
  </si>
  <si>
    <t>CARD 18</t>
  </si>
  <si>
    <t>09427183001253</t>
  </si>
  <si>
    <t>CARD 19</t>
  </si>
  <si>
    <t>09427183003892</t>
  </si>
  <si>
    <t>CARD 21 BXD</t>
  </si>
  <si>
    <t>RJ/ES</t>
  </si>
  <si>
    <t>09427183002225</t>
  </si>
  <si>
    <t>CARD 21 RJC</t>
  </si>
  <si>
    <t>09427183002306</t>
  </si>
  <si>
    <t>GC23000</t>
  </si>
  <si>
    <t>09427183002497</t>
  </si>
  <si>
    <t>CARD 24</t>
  </si>
  <si>
    <t>GC24000</t>
  </si>
  <si>
    <t>09427183001920</t>
  </si>
  <si>
    <t>CARD 28</t>
  </si>
  <si>
    <t>GC19000</t>
  </si>
  <si>
    <t>09427183003469</t>
  </si>
  <si>
    <t>CARD 53</t>
  </si>
  <si>
    <t>09427183003205</t>
  </si>
  <si>
    <t>CARD 54</t>
  </si>
  <si>
    <t>09427183003388</t>
  </si>
  <si>
    <t>CARD 55</t>
  </si>
  <si>
    <t>GC33000</t>
  </si>
  <si>
    <t>09427183004198</t>
  </si>
  <si>
    <t>CARD 67</t>
  </si>
  <si>
    <t>09427183002810</t>
  </si>
  <si>
    <t>CARD 81</t>
  </si>
  <si>
    <t>09427183002659</t>
  </si>
  <si>
    <t>CARD 82</t>
  </si>
  <si>
    <t>GC26000</t>
  </si>
  <si>
    <t>09427183003035</t>
  </si>
  <si>
    <t>CARD 87</t>
  </si>
  <si>
    <t>07259917000235</t>
  </si>
  <si>
    <t>DBR SP</t>
  </si>
  <si>
    <t>DB03000</t>
  </si>
  <si>
    <t>NAC</t>
  </si>
  <si>
    <t>09107337000843</t>
  </si>
  <si>
    <t>MW 21</t>
  </si>
  <si>
    <t>09107337000339</t>
  </si>
  <si>
    <t>MW 22</t>
  </si>
  <si>
    <t>09107337000681</t>
  </si>
  <si>
    <t>MW 28</t>
  </si>
  <si>
    <t>05846607000100</t>
  </si>
  <si>
    <t>MW 31</t>
  </si>
  <si>
    <t>MG</t>
  </si>
  <si>
    <t>07367724000389</t>
  </si>
  <si>
    <t>MW 46</t>
  </si>
  <si>
    <t>07367724000540</t>
  </si>
  <si>
    <t>MW 49</t>
  </si>
  <si>
    <t>07367724000117</t>
  </si>
  <si>
    <t>MW 51</t>
  </si>
  <si>
    <t>09107337000177</t>
  </si>
  <si>
    <t>MW 64</t>
  </si>
  <si>
    <t>11185583000199</t>
  </si>
  <si>
    <t>MW COMERCIO</t>
  </si>
  <si>
    <t>05846607000291</t>
  </si>
  <si>
    <t>MW 34</t>
  </si>
  <si>
    <t>05846607000453</t>
  </si>
  <si>
    <t>MW 32</t>
  </si>
  <si>
    <t>09427183004279</t>
  </si>
  <si>
    <t>CARD 11 BAR</t>
  </si>
  <si>
    <t>12870352000349</t>
  </si>
  <si>
    <t>TND SOLUÇÕES</t>
  </si>
  <si>
    <t>12870352000420</t>
  </si>
  <si>
    <t>12870352000500</t>
  </si>
  <si>
    <t>SAO PAULO</t>
  </si>
  <si>
    <t>SAO JOSE DOS CAMPOS</t>
  </si>
  <si>
    <t>BAURU</t>
  </si>
  <si>
    <t>RIBEIRAO PRETO</t>
  </si>
  <si>
    <t>SAO JOSE DO RIO PRETO</t>
  </si>
  <si>
    <t>PRESIDENTE PRUDENTE</t>
  </si>
  <si>
    <t>CAMPINAS</t>
  </si>
  <si>
    <t>RIO DE JANEIRO</t>
  </si>
  <si>
    <t>RJ</t>
  </si>
  <si>
    <t>VOLTA REDONDA</t>
  </si>
  <si>
    <t>VITORIA</t>
  </si>
  <si>
    <t>ES</t>
  </si>
  <si>
    <t>PELOTAS</t>
  </si>
  <si>
    <t>RS</t>
  </si>
  <si>
    <t>CAXIAS DO SUL</t>
  </si>
  <si>
    <t>SANTA MARIA</t>
  </si>
  <si>
    <t>CAMPO GRANDE</t>
  </si>
  <si>
    <t>MS</t>
  </si>
  <si>
    <t>RECIFE</t>
  </si>
  <si>
    <t>PE</t>
  </si>
  <si>
    <t>MACEIO</t>
  </si>
  <si>
    <t>AL</t>
  </si>
  <si>
    <t>PETROLINA</t>
  </si>
  <si>
    <t>NITEROI</t>
  </si>
  <si>
    <t>CABO FRIO</t>
  </si>
  <si>
    <t>BELO HORIZONTE</t>
  </si>
  <si>
    <t>PATO BRANCO</t>
  </si>
  <si>
    <t>PR</t>
  </si>
  <si>
    <t>CHAPECO</t>
  </si>
  <si>
    <t>SC</t>
  </si>
  <si>
    <t>CANOAS</t>
  </si>
  <si>
    <t>RIO VERDE</t>
  </si>
  <si>
    <t>GO</t>
  </si>
  <si>
    <t>Cod Filial</t>
  </si>
  <si>
    <t>Nome Empresa</t>
  </si>
  <si>
    <t>Pedido</t>
  </si>
  <si>
    <t>Tipo Pedido</t>
  </si>
  <si>
    <t>Status</t>
  </si>
  <si>
    <t>Originador</t>
  </si>
  <si>
    <t>Nome Originador</t>
  </si>
  <si>
    <t>Modalidade Pedido</t>
  </si>
  <si>
    <t>CNPJ Empresa</t>
  </si>
  <si>
    <t>MW - FL BARUERI</t>
  </si>
  <si>
    <t>TS01000</t>
  </si>
  <si>
    <t>TS03000</t>
  </si>
  <si>
    <t>TS02000</t>
  </si>
  <si>
    <t>MICHAEL GABRIEL DOS SANTOS SILVA</t>
  </si>
  <si>
    <t>GLEIZE MAIANE PIMENTAL DE C S SANTOS</t>
  </si>
  <si>
    <t>TS07000</t>
  </si>
  <si>
    <t>DB02000</t>
  </si>
  <si>
    <t>Aguardando Aprovação</t>
  </si>
  <si>
    <t>Mês Pedido</t>
  </si>
  <si>
    <t>Ano Pedido</t>
  </si>
  <si>
    <t>Cod Monit</t>
  </si>
  <si>
    <t>Departamento</t>
  </si>
  <si>
    <t>09107337000924</t>
  </si>
  <si>
    <t>09107337000410</t>
  </si>
  <si>
    <t>07367724000702</t>
  </si>
  <si>
    <t>Compras</t>
  </si>
  <si>
    <t>Facilities</t>
  </si>
  <si>
    <t>Comercial</t>
  </si>
  <si>
    <t>Adm Sul</t>
  </si>
  <si>
    <t>Adm SP</t>
  </si>
  <si>
    <t>Trade</t>
  </si>
  <si>
    <t>Faturamento</t>
  </si>
  <si>
    <t>Adm SJC</t>
  </si>
  <si>
    <t>Rótulos de Linha</t>
  </si>
  <si>
    <t>Total Geral</t>
  </si>
  <si>
    <t>Contagem de Pedido</t>
  </si>
  <si>
    <t>Frotas Adm</t>
  </si>
  <si>
    <t>Adm</t>
  </si>
  <si>
    <t>Jovem Aprendiz</t>
  </si>
  <si>
    <t>Área</t>
  </si>
  <si>
    <t>Pendente Aprovação</t>
  </si>
  <si>
    <t>Pendente Recebimento</t>
  </si>
  <si>
    <t>DESCRICAO STATUS 2</t>
  </si>
  <si>
    <t>TS08000</t>
  </si>
  <si>
    <t>HF</t>
  </si>
  <si>
    <t>PROC_CTE</t>
  </si>
  <si>
    <t>TS04000</t>
  </si>
  <si>
    <t>TS05000</t>
  </si>
  <si>
    <t>Comercial DBR</t>
  </si>
  <si>
    <t>Total</t>
  </si>
  <si>
    <t>CTE-Frete</t>
  </si>
  <si>
    <t>Pagamento com recibo/Cupom fiscal</t>
  </si>
  <si>
    <t>Notas de Remessa</t>
  </si>
  <si>
    <t>NF Serviço</t>
  </si>
  <si>
    <t>Hoteis sem NF - Recibo</t>
  </si>
  <si>
    <t>Móveis - Imobilizado</t>
  </si>
  <si>
    <t>NE</t>
  </si>
  <si>
    <t>SUL</t>
  </si>
  <si>
    <t>CO</t>
  </si>
  <si>
    <t>GC42000</t>
  </si>
  <si>
    <t>BARUERI</t>
  </si>
  <si>
    <t>12870352000268</t>
  </si>
  <si>
    <t>SÃO PAULO</t>
  </si>
  <si>
    <t>12870352000187</t>
  </si>
  <si>
    <t>12870325000772</t>
  </si>
  <si>
    <t>07259917000154</t>
  </si>
  <si>
    <t>12870325000853</t>
  </si>
  <si>
    <t>ROTINA AUTOMATICA</t>
  </si>
  <si>
    <t>Transf. Entre Filiais</t>
  </si>
  <si>
    <t>Serviço de Intermediação</t>
  </si>
  <si>
    <t>HH</t>
  </si>
  <si>
    <t>Compra de produtos Operadora (recarga)</t>
  </si>
  <si>
    <t>Compra de produtos Operadora (Chip)</t>
  </si>
  <si>
    <t>Operadora</t>
  </si>
  <si>
    <t>Fiscal</t>
  </si>
  <si>
    <t>PROC_GNRE</t>
  </si>
  <si>
    <t>Guia Impostos</t>
  </si>
  <si>
    <t>-</t>
  </si>
  <si>
    <t>LILIANE PEREIRA DOS SANTOS</t>
  </si>
  <si>
    <t>Aluguel</t>
  </si>
  <si>
    <t>KAROLINE RODRIGUES DA LUZ</t>
  </si>
  <si>
    <t xml:space="preserve">ANA CLAUDIA ALIOTTI SANTOS              </t>
  </si>
  <si>
    <t xml:space="preserve">SUELEN DOS SANTOS DIAS                  </t>
  </si>
  <si>
    <t xml:space="preserve">DEISE LEITE ROSO                        </t>
  </si>
  <si>
    <t xml:space="preserve">ALINE REGINA DOS SANTOS MARTELO ARRUDA  </t>
  </si>
  <si>
    <t xml:space="preserve">LARISSA ELIANA SANTOS DE FARIA          </t>
  </si>
  <si>
    <t xml:space="preserve">KAROLINE RODRIGUES DA LUZ               </t>
  </si>
  <si>
    <t xml:space="preserve">MARIA CECILIA LEVINDO                   </t>
  </si>
  <si>
    <t xml:space="preserve">RAQUEL OLIVEIRA DE ARAUJO               </t>
  </si>
  <si>
    <t xml:space="preserve">EVELYN FRANCISCO DE PAULA SILVA         </t>
  </si>
  <si>
    <t xml:space="preserve">THAIS RAMOS NASCIMENTO RODRIGUES        </t>
  </si>
  <si>
    <t xml:space="preserve">CAROLINE SANTOS SILVA                   </t>
  </si>
  <si>
    <t xml:space="preserve">ADILA DE CAROLI CAMPOS MELO             </t>
  </si>
  <si>
    <t xml:space="preserve">ISIS MONIQUE ROCHA PRADO DA SILVA       </t>
  </si>
  <si>
    <t xml:space="preserve">ADRIANA CERQUEIRA PEREIRA MENDES        </t>
  </si>
  <si>
    <t xml:space="preserve">LILIANE PEREIRA DOS SANTOS              </t>
  </si>
  <si>
    <t xml:space="preserve">GABRIELE MUNETAKA PEREIRA FERREIRA      </t>
  </si>
  <si>
    <t xml:space="preserve">WESLEY DAVID DO NASCIMENTO              </t>
  </si>
  <si>
    <t xml:space="preserve">LARISSA GONCALVES COENE                 </t>
  </si>
  <si>
    <t xml:space="preserve">RAFAEL ANTONIO DOS SANTOS               </t>
  </si>
  <si>
    <t xml:space="preserve">ANA CRISTINA CHALLITA                   </t>
  </si>
  <si>
    <t xml:space="preserve">FELIPE NEVES DE BARROS BENTO            </t>
  </si>
  <si>
    <t xml:space="preserve">ALINE DA GAMA POGORZELSKI               </t>
  </si>
  <si>
    <t xml:space="preserve">ANDRE GONCALVES DOS SANTOS              </t>
  </si>
  <si>
    <t xml:space="preserve">LUCAS ANTONIO DA SILVA                  </t>
  </si>
  <si>
    <t xml:space="preserve">GABRIEL DE OLIVEIRA ABRACOS             </t>
  </si>
  <si>
    <t xml:space="preserve">ANDREA RENATA VICENTE DORNELAS          </t>
  </si>
  <si>
    <t xml:space="preserve">RAFAELA APARECIDA TURCATO               </t>
  </si>
  <si>
    <t xml:space="preserve">RENATO FERNANDO CORREA                  </t>
  </si>
  <si>
    <t xml:space="preserve">PATRICIA DA SILVA ROMUALDO              </t>
  </si>
  <si>
    <t xml:space="preserve">MATHEUS VINICIUS FERREIRA DE ARAUJO     </t>
  </si>
  <si>
    <t xml:space="preserve">ANA CAROLINA DA SILVA QUIRINO           </t>
  </si>
  <si>
    <t xml:space="preserve">GISELE DE SOUZA CORTEZ                  </t>
  </si>
  <si>
    <t xml:space="preserve">HELENA PORTO MENDES                     </t>
  </si>
  <si>
    <t xml:space="preserve">ANA BEATRIZ DA SILVA SANCHES            </t>
  </si>
  <si>
    <t xml:space="preserve">RAFAEL DOS SANTOS RANIERI               </t>
  </si>
  <si>
    <t xml:space="preserve">JULIANA LIBANARE COUTO                  </t>
  </si>
  <si>
    <t xml:space="preserve">THABATA FALCAO SILVA                    </t>
  </si>
  <si>
    <t xml:space="preserve">JULIANA DE MOURA AGUIAR                 </t>
  </si>
  <si>
    <t xml:space="preserve">TIAGO OLIVEIRA                          </t>
  </si>
  <si>
    <t xml:space="preserve">HELEN CRISTINA DE SOUZA SILVA           </t>
  </si>
  <si>
    <t xml:space="preserve">LEANDRO DE MOURA BERNARDES DA SILVA     </t>
  </si>
  <si>
    <t xml:space="preserve">LORRAN VIEIRA DA SILVA SOARES           </t>
  </si>
  <si>
    <t xml:space="preserve">HELENISE SOUZA DOS SANTOS               </t>
  </si>
  <si>
    <t xml:space="preserve">ANDERSON CEZAR DE ALBUQUERQUE           </t>
  </si>
  <si>
    <t xml:space="preserve">RENATA ARAUJO SILVA                     </t>
  </si>
  <si>
    <t xml:space="preserve">MONICA LOPES GOMES                      </t>
  </si>
  <si>
    <t xml:space="preserve">EVELLYN CRISTINE DA ROCHA CHAG          </t>
  </si>
  <si>
    <t xml:space="preserve">NAIANDRA CARVALHO COSTA                 </t>
  </si>
  <si>
    <t xml:space="preserve">CARIN LICEIA GAZOLA                     </t>
  </si>
  <si>
    <t xml:space="preserve">JEFERSON FERNANDES PERES                </t>
  </si>
  <si>
    <t xml:space="preserve">JOSE ROBERTO COLUTI COUTINHO            </t>
  </si>
  <si>
    <t xml:space="preserve">JANAINA BEBETE DA CONCEICAO ELOY        </t>
  </si>
  <si>
    <t xml:space="preserve">VANESSA QUEVEDO GOMES                   </t>
  </si>
  <si>
    <t>Atualizado em</t>
  </si>
  <si>
    <t>NOME_DE_USUARIO</t>
  </si>
  <si>
    <t>NOME_COMPLETO</t>
  </si>
  <si>
    <t xml:space="preserve">DARLYSSON DANIEL DA SILVA DEODATO       </t>
  </si>
  <si>
    <t xml:space="preserve">VINICIUS LIRA RAMOS DE OLIVEIRA         </t>
  </si>
  <si>
    <t xml:space="preserve">EVANILTON SILVA SIQUEIRA                </t>
  </si>
  <si>
    <t xml:space="preserve">LARYSSA CRISTINA BORGES FONSECA         </t>
  </si>
  <si>
    <t xml:space="preserve">VALERIA NASCIMENTO DE SANTANA           </t>
  </si>
  <si>
    <t xml:space="preserve">RAPHAEL FELIX RODRIGUES                 </t>
  </si>
  <si>
    <t xml:space="preserve">UBIRATAN BOCCI RAPHAEL                  </t>
  </si>
  <si>
    <t xml:space="preserve">ROBSON GOMES TOLENTINO                  </t>
  </si>
  <si>
    <t xml:space="preserve">RAFAELA SANTOS SEPULVIDA ORRICO         </t>
  </si>
  <si>
    <t xml:space="preserve">EUNICE ROSA DE CARVALHO                 </t>
  </si>
  <si>
    <t xml:space="preserve">LEONARDO JUNQUEIRA                      </t>
  </si>
  <si>
    <t xml:space="preserve">BRUNO MILANEZ MARTINS                   </t>
  </si>
  <si>
    <t xml:space="preserve">THIAGO ANDREY FERREIRA                  </t>
  </si>
  <si>
    <t xml:space="preserve">VISMAR LUIZ BATISTA FELIX               </t>
  </si>
  <si>
    <t xml:space="preserve">CLAYTON BRAS EURICO                     </t>
  </si>
  <si>
    <t xml:space="preserve">ALLAN GOMES DA SILVA                    </t>
  </si>
  <si>
    <t xml:space="preserve">SAMUEL GLAUCO SOUSA SILVA               </t>
  </si>
  <si>
    <t xml:space="preserve">HUGO LEONARDO SOARES DE BARROS          </t>
  </si>
  <si>
    <t xml:space="preserve">DEIR CORDEIRO FAGUNDES                  </t>
  </si>
  <si>
    <t xml:space="preserve">JHONATAN WILLIAN DOS SANTOS TEIXEIRA    </t>
  </si>
  <si>
    <t xml:space="preserve">THALES SANTANA                          </t>
  </si>
  <si>
    <t xml:space="preserve">VANESSA FREITAS SILVA                   </t>
  </si>
  <si>
    <t xml:space="preserve">MARCELLO HENRIQUE CARVALHO DE LIMA      </t>
  </si>
  <si>
    <t xml:space="preserve">GISELE DE PAULA TAVARES                 </t>
  </si>
  <si>
    <t xml:space="preserve">MARCELE PEREIRA MENDONCA                </t>
  </si>
  <si>
    <t xml:space="preserve">JAQUELINE CORVALAN ARECO                </t>
  </si>
  <si>
    <t xml:space="preserve">RAFAEL LUNA MACHIAVELLI                 </t>
  </si>
  <si>
    <t xml:space="preserve">OSVALDO ARRUDA NUNES                    </t>
  </si>
  <si>
    <t xml:space="preserve">MONIQUE AMARO BANDEIRA                  </t>
  </si>
  <si>
    <t xml:space="preserve">MATHEUS BORGES COSTA                    </t>
  </si>
  <si>
    <t xml:space="preserve">PATRICIA DE CASSIA FARIA LOPES          </t>
  </si>
  <si>
    <t xml:space="preserve">FELIPE AUGUSTO SANTIAGO DE BARROS       </t>
  </si>
  <si>
    <t xml:space="preserve">RAIANE DOS SANTOS PEREIRA               </t>
  </si>
  <si>
    <t xml:space="preserve">BRUNA NOGUEIRA DE MENDONCA              </t>
  </si>
  <si>
    <t xml:space="preserve">HALLIFE DE MARINS MARQUES               </t>
  </si>
  <si>
    <t xml:space="preserve">RAFAEL FRANCISCO DIAS                   </t>
  </si>
  <si>
    <t xml:space="preserve">RHAISSA MENDES DA SILVA                 </t>
  </si>
  <si>
    <t xml:space="preserve">CLAUDIO ANTUNES DE ARAUJO NETO          </t>
  </si>
  <si>
    <t xml:space="preserve">VITORIA DE CARVALHO NANTES              </t>
  </si>
  <si>
    <t xml:space="preserve">VITORIA CAROLINE BELMIRO YOSHIDA        </t>
  </si>
  <si>
    <t xml:space="preserve">GIRLEIDE DE OLIVEIRA CORREA             </t>
  </si>
  <si>
    <t xml:space="preserve">LUIS FERNANDO E AZAMBUJA M ALE          </t>
  </si>
  <si>
    <t xml:space="preserve">LEONARDO HEY LETTERIELLO                </t>
  </si>
  <si>
    <t xml:space="preserve">PATRICK OLIVEIRA DA SILVA               </t>
  </si>
  <si>
    <t xml:space="preserve">RODRIGO FERREIRA DE OLIVEIRA            </t>
  </si>
  <si>
    <t xml:space="preserve">RAPHAEL MACHADO BATISTA                 </t>
  </si>
  <si>
    <t xml:space="preserve">RUANA GLEIA ARAUJO DOS SANTOS           </t>
  </si>
  <si>
    <t xml:space="preserve">DEBORA EVANGELISTA DUARTE               </t>
  </si>
  <si>
    <t xml:space="preserve">BEATRIZ DO NASCIMENTO PEREIRA           </t>
  </si>
  <si>
    <t xml:space="preserve">EDUARDO DUARTE SACRAMENTO               </t>
  </si>
  <si>
    <t xml:space="preserve">CHRISTIAN RAFAEL RODRIGUES BUENO        </t>
  </si>
  <si>
    <t xml:space="preserve">BARBARA DA SILVA MOREIRA                </t>
  </si>
  <si>
    <t xml:space="preserve">LUCIANE DE LIMA BAGNARA                 </t>
  </si>
  <si>
    <t xml:space="preserve">DOUGLAS VINICIUS MORATA                 </t>
  </si>
  <si>
    <t xml:space="preserve">EDILENE ANGELICA SOARES PEREIRA         </t>
  </si>
  <si>
    <t xml:space="preserve">ANA CARLA SOUZA MEDEIROS                </t>
  </si>
  <si>
    <t xml:space="preserve">FB SOLUCOES LTDA                        </t>
  </si>
  <si>
    <t xml:space="preserve">AMANDA CRISTINY DA CRUZ BARBOSA         </t>
  </si>
  <si>
    <t xml:space="preserve">JULIANA LIMA MARIOTO                    </t>
  </si>
  <si>
    <t xml:space="preserve">GLEIZE MAIANE PIMENTEL DE C S SANTOS    </t>
  </si>
  <si>
    <t xml:space="preserve">EMANOEL PAVAO DE ASSUNCAO               </t>
  </si>
  <si>
    <t xml:space="preserve">JAQUELINE COELHO OLIVEIRA               </t>
  </si>
  <si>
    <t xml:space="preserve">GEISA ALVES DIAS                        </t>
  </si>
  <si>
    <t xml:space="preserve">VICTOR JOJI MITANI                      </t>
  </si>
  <si>
    <t>CAROLINE TAGLIAPIETRA AMORE APOIO ADMINI</t>
  </si>
  <si>
    <t xml:space="preserve">PATRICIA ONAKA SAKAMOTO                 </t>
  </si>
  <si>
    <t xml:space="preserve">KRISHNA DO NASCIMENTO LOPES             </t>
  </si>
  <si>
    <t xml:space="preserve">BRUNO CEOLIN                            </t>
  </si>
  <si>
    <t xml:space="preserve">ELAINE TOBIAS BARALDI                   </t>
  </si>
  <si>
    <t xml:space="preserve">IRENE MAURICIO PINHEIRO                 </t>
  </si>
  <si>
    <t xml:space="preserve">MARINES MACHADO                         </t>
  </si>
  <si>
    <t xml:space="preserve">EDUARDO DA SILVA FRAGA                  </t>
  </si>
  <si>
    <t xml:space="preserve">FABIANO CONRADO DE OLIVEIRA             </t>
  </si>
  <si>
    <t xml:space="preserve">PRISCILA NARA DA SILVA                  </t>
  </si>
  <si>
    <t xml:space="preserve">PATRICIA SANTOS MORAIS                  </t>
  </si>
  <si>
    <t xml:space="preserve">CLODOALDO PEREIRA TADEU                 </t>
  </si>
  <si>
    <t xml:space="preserve">LEANDRO GOMES FERREIRA                  </t>
  </si>
  <si>
    <t xml:space="preserve">NATALIA MARQUES                         </t>
  </si>
  <si>
    <t xml:space="preserve">MARIA EDUARDA DE OLIVEIRA FERREIRA      </t>
  </si>
  <si>
    <t xml:space="preserve">MARCELO FRANCISCO MEDEIROS              </t>
  </si>
  <si>
    <t xml:space="preserve">JESSICA VILAS BOAS                      </t>
  </si>
  <si>
    <t xml:space="preserve">CARLA GRACIELE SOUZA ROCHA              </t>
  </si>
  <si>
    <t xml:space="preserve">STHEFANE CRISTINA R DA SILVA            </t>
  </si>
  <si>
    <t xml:space="preserve">SEFORA MADEL SCHROEDER                  </t>
  </si>
  <si>
    <t xml:space="preserve">ISRAEL DE ALMEIDA PEREIRA               </t>
  </si>
  <si>
    <t xml:space="preserve">EMANUELLE BERNARDO DE LIMA DE SOUZA     </t>
  </si>
  <si>
    <t xml:space="preserve">GISLEIDE DAIANE SILVA LIMA              </t>
  </si>
  <si>
    <t xml:space="preserve">LUIZ HENRIQUE DE SOUZA CRUZ             </t>
  </si>
  <si>
    <t xml:space="preserve">MICHAEL GABRIEL DOS SANTOS SILVA        </t>
  </si>
  <si>
    <t xml:space="preserve">CAMILA AJALA GALVAO                     </t>
  </si>
  <si>
    <t xml:space="preserve">JOAO VICTOR DA SILVA NUNES              </t>
  </si>
  <si>
    <t xml:space="preserve">JAIANE VIEIRA DA CONCEICAO              </t>
  </si>
  <si>
    <t xml:space="preserve">DANIELA DE CASSIA DO AMARAL LEITE       </t>
  </si>
  <si>
    <t xml:space="preserve">JOSEANE VITORIANO DA SILVA IVO          </t>
  </si>
  <si>
    <t xml:space="preserve">TIAGO DOMINGOS TURCATO                  </t>
  </si>
  <si>
    <t xml:space="preserve">GLAUCIA VIEIRA MARTIM                   </t>
  </si>
  <si>
    <t xml:space="preserve">LUANA HAMANA GREGORIO                   </t>
  </si>
  <si>
    <t xml:space="preserve">MARCIO DIEGO BARBOSA DO NASCIMENTO      </t>
  </si>
  <si>
    <t>Adm MS</t>
  </si>
  <si>
    <t>Telecom</t>
  </si>
  <si>
    <t>Dpto</t>
  </si>
  <si>
    <t>PEDIDO</t>
  </si>
  <si>
    <t>TP</t>
  </si>
  <si>
    <t>REQUISICAO</t>
  </si>
  <si>
    <t>TP REQUISICAO</t>
  </si>
  <si>
    <t>FILIAL</t>
  </si>
  <si>
    <t>Ult Status</t>
  </si>
  <si>
    <t>Prox Status</t>
  </si>
  <si>
    <t>GLEIZE MAIANE PIMENTEL DE C S SANTOS</t>
  </si>
  <si>
    <t>Financeiro</t>
  </si>
  <si>
    <t>Logística</t>
  </si>
  <si>
    <t>CP</t>
  </si>
  <si>
    <t>GC21000</t>
  </si>
  <si>
    <t>GRUPO</t>
  </si>
  <si>
    <t>CARD</t>
  </si>
  <si>
    <t>Grupo</t>
  </si>
  <si>
    <t>DBR</t>
  </si>
  <si>
    <t>MW</t>
  </si>
  <si>
    <t>TND</t>
  </si>
  <si>
    <t>09427183002144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</si>
</sst>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0"/>
      <color rgb="FF242424"/>
      <name val="Calibri"/>
      <family val="2"/>
    </font>
    <font>
      <sz val="10"/>
      <color rgb="FF242424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indent="1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95"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horizontal="right"/>
    </dxf>
    <dxf>
      <alignment horizontal="right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right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89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8.xml"/><Relationship Id="rId10" Type="http://schemas.microsoft.com/office/2007/relationships/slicerCache" Target="slicerCaches/slicerCache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07/relationships/slicerCache" Target="slicerCaches/slicerCache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CONSTRUÇÃO.xlsx]TDs!Tabela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Pedidos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Por Tipo/Modalidade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TDs!$M$3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TDs!$L$4:$L$20</c:f>
              <c:multiLvlStrCache>
                <c:ptCount val="8"/>
                <c:lvl>
                  <c:pt idx="0">
                    <c:v>HA</c:v>
                  </c:pt>
                  <c:pt idx="1">
                    <c:v>HD</c:v>
                  </c:pt>
                  <c:pt idx="2">
                    <c:v>TR</c:v>
                  </c:pt>
                  <c:pt idx="3">
                    <c:v>HF</c:v>
                  </c:pt>
                  <c:pt idx="4">
                    <c:v>HK</c:v>
                  </c:pt>
                  <c:pt idx="5">
                    <c:v>HG</c:v>
                  </c:pt>
                  <c:pt idx="6">
                    <c:v>CA</c:v>
                  </c:pt>
                  <c:pt idx="7">
                    <c:v>HS</c:v>
                  </c:pt>
                </c:lvl>
                <c:lvl>
                  <c:pt idx="0">
                    <c:v>Móveis - Imobilizado</c:v>
                  </c:pt>
                  <c:pt idx="1">
                    <c:v>Pagamento com recibo/Cupom fiscal</c:v>
                  </c:pt>
                  <c:pt idx="2">
                    <c:v>Trade - Saving</c:v>
                  </c:pt>
                  <c:pt idx="3">
                    <c:v>CTE-Frete</c:v>
                  </c:pt>
                  <c:pt idx="4">
                    <c:v>Trade - Processos (REC/VPC/VAC)</c:v>
                  </c:pt>
                  <c:pt idx="5">
                    <c:v>Uso e consumo  - Danfe</c:v>
                  </c:pt>
                  <c:pt idx="6">
                    <c:v>Aluguel</c:v>
                  </c:pt>
                  <c:pt idx="7">
                    <c:v>NF Serviço</c:v>
                  </c:pt>
                </c:lvl>
              </c:multiLvlStrCache>
            </c:multiLvlStrRef>
          </c:cat>
          <c:val>
            <c:numRef>
              <c:f>TDs!$M$4:$M$20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22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4376-A5A0-9C038EB56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5729039"/>
        <c:axId val="1228615519"/>
      </c:barChart>
      <c:catAx>
        <c:axId val="12357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1228615519"/>
        <c:crosses val="autoZero"/>
        <c:auto val="1"/>
        <c:lblAlgn val="ctr"/>
        <c:lblOffset val="100"/>
        <c:noMultiLvlLbl val="0"/>
      </c:catAx>
      <c:valAx>
        <c:axId val="122861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12357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CONSTRUÇÃO.xlsx]TDs!% Pedidos x Modalidade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% Pedidos</a:t>
            </a:r>
            <a:r>
              <a:rPr lang="en-US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x Modalidade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TDs!$Y$3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24-45F9-B299-AEF181698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4-45F9-B299-AEF1816982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4-45F9-B299-AEF1816982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4-45F9-B299-AEF1816982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4-45F9-B299-AEF1816982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4-45F9-B299-AEF1816982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24-45F9-B299-AEF1816982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24-45F9-B299-AEF1816982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24-45F9-B299-AEF181698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TDs!$X$4:$X$12</c:f>
              <c:strCache>
                <c:ptCount val="8"/>
                <c:pt idx="0">
                  <c:v>Móveis - Imobilizado</c:v>
                </c:pt>
                <c:pt idx="1">
                  <c:v>NF Serviço</c:v>
                </c:pt>
                <c:pt idx="2">
                  <c:v>Uso e consumo  - Danfe</c:v>
                </c:pt>
                <c:pt idx="3">
                  <c:v>Pagamento com recibo/Cupom fiscal</c:v>
                </c:pt>
                <c:pt idx="4">
                  <c:v>Aluguel</c:v>
                </c:pt>
                <c:pt idx="5">
                  <c:v>CTE-Frete</c:v>
                </c:pt>
                <c:pt idx="6">
                  <c:v>Trade - Saving</c:v>
                </c:pt>
                <c:pt idx="7">
                  <c:v>Trade - Processos (REC/VPC/VAC)</c:v>
                </c:pt>
              </c:strCache>
            </c:strRef>
          </c:cat>
          <c:val>
            <c:numRef>
              <c:f>TDs!$Y$4:$Y$12</c:f>
              <c:numCache>
                <c:formatCode>0.00%</c:formatCode>
                <c:ptCount val="8"/>
                <c:pt idx="0">
                  <c:v>1.1494252873563218E-2</c:v>
                </c:pt>
                <c:pt idx="1">
                  <c:v>0.56321839080459768</c:v>
                </c:pt>
                <c:pt idx="2">
                  <c:v>9.7701149425287362E-2</c:v>
                </c:pt>
                <c:pt idx="3">
                  <c:v>4.0229885057471264E-2</c:v>
                </c:pt>
                <c:pt idx="4">
                  <c:v>0.12643678160919541</c:v>
                </c:pt>
                <c:pt idx="5">
                  <c:v>5.1724137931034482E-2</c:v>
                </c:pt>
                <c:pt idx="6">
                  <c:v>4.5977011494252873E-2</c:v>
                </c:pt>
                <c:pt idx="7">
                  <c:v>6.3218390804597707E-2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24-45F9-B299-AEF18169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CONSTRUÇÃO.xlsx]TDs!% Pedidos x Área/Setor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% Pedidos x Área/Setor</a:t>
            </a:r>
            <a:endParaRPr lang="en-US" sz="14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TDs!$P$3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6-49B9-94E2-136B51FFF3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6-49B9-94E2-136B51FFF3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6-49B9-94E2-136B51FFF3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6-49B9-94E2-136B51FFF3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C6-49B9-94E2-136B51FFF3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C6-49B9-94E2-136B51FFF3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C6-49B9-94E2-136B51FFF3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C6-49B9-94E2-136B51FFF3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C6-49B9-94E2-136B51FFF3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C6-49B9-94E2-136B51FFF3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2C6-49B9-94E2-136B51FFF3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2C6-49B9-94E2-136B51FFF3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096-428E-BE58-41ED4C813A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TDs!$O$4:$O$14</c:f>
              <c:strCache>
                <c:ptCount val="10"/>
                <c:pt idx="0">
                  <c:v>Compras</c:v>
                </c:pt>
                <c:pt idx="1">
                  <c:v>Adm MS</c:v>
                </c:pt>
                <c:pt idx="2">
                  <c:v>Adm SJC</c:v>
                </c:pt>
                <c:pt idx="3">
                  <c:v>Facilities</c:v>
                </c:pt>
                <c:pt idx="4">
                  <c:v>Adm SP</c:v>
                </c:pt>
                <c:pt idx="5">
                  <c:v>Trade</c:v>
                </c:pt>
                <c:pt idx="6">
                  <c:v>Adm</c:v>
                </c:pt>
                <c:pt idx="7">
                  <c:v>Comercial DBR</c:v>
                </c:pt>
                <c:pt idx="8">
                  <c:v>Fiscal</c:v>
                </c:pt>
                <c:pt idx="9">
                  <c:v>Faturamento</c:v>
                </c:pt>
              </c:strCache>
            </c:strRef>
          </c:cat>
          <c:val>
            <c:numRef>
              <c:f>TDs!$P$4:$P$14</c:f>
              <c:numCache>
                <c:formatCode>0.00%</c:formatCode>
                <c:ptCount val="10"/>
                <c:pt idx="0">
                  <c:v>5.1724137931034482E-2</c:v>
                </c:pt>
                <c:pt idx="1">
                  <c:v>5.7471264367816091E-3</c:v>
                </c:pt>
                <c:pt idx="2">
                  <c:v>0.1206896551724138</c:v>
                </c:pt>
                <c:pt idx="3">
                  <c:v>0.31609195402298851</c:v>
                </c:pt>
                <c:pt idx="4">
                  <c:v>9.7701149425287362E-2</c:v>
                </c:pt>
                <c:pt idx="5">
                  <c:v>0.10919540229885058</c:v>
                </c:pt>
                <c:pt idx="6">
                  <c:v>4.0229885057471264E-2</c:v>
                </c:pt>
                <c:pt idx="7">
                  <c:v>0.22988505747126436</c:v>
                </c:pt>
                <c:pt idx="8">
                  <c:v>1.7241379310344827E-2</c:v>
                </c:pt>
                <c:pt idx="9">
                  <c:v>1.1494252873563218E-2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3-4779-9BFA-48F046C4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CONSTRUÇÃO.xlsx]TDs!Tabela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Pedidos</a:t>
            </a:r>
            <a:r>
              <a:rPr lang="en-US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Por Regional</a:t>
            </a:r>
            <a:endParaRPr lang="en-US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TDs!$I$4:$I$9</c:f>
              <c:strCache>
                <c:ptCount val="5"/>
                <c:pt idx="0">
                  <c:v>SUL</c:v>
                </c:pt>
                <c:pt idx="1">
                  <c:v>RJ/ES</c:v>
                </c:pt>
                <c:pt idx="2">
                  <c:v>MG</c:v>
                </c:pt>
                <c:pt idx="3">
                  <c:v>SP</c:v>
                </c:pt>
                <c:pt idx="4">
                  <c:v>CO</c:v>
                </c:pt>
              </c:strCache>
            </c:strRef>
          </c:cat>
          <c:val>
            <c:numRef>
              <c:f>TDs!$J$4:$J$9</c:f>
              <c:numCache>
                <c:formatCode>General</c:formatCode>
                <c:ptCount val="5"/>
                <c:pt idx="0">
                  <c:v>21</c:v>
                </c:pt>
                <c:pt idx="1">
                  <c:v>31</c:v>
                </c:pt>
                <c:pt idx="2">
                  <c:v>12</c:v>
                </c:pt>
                <c:pt idx="3">
                  <c:v>100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A27-8FD9-04437861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742623"/>
        <c:axId val="1183739263"/>
      </c:barChart>
      <c:catAx>
        <c:axId val="118374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1183739263"/>
        <c:crosses val="autoZero"/>
        <c:auto val="1"/>
        <c:lblAlgn val="ctr"/>
        <c:lblOffset val="100"/>
        <c:noMultiLvlLbl val="0"/>
      </c:catAx>
      <c:valAx>
        <c:axId val="1183739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37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CONSTRUÇÃO.xlsx]TDs!Tabela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Pedidos</a:t>
            </a:r>
            <a:r>
              <a:rPr lang="en-US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Por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TDs!$F$4:$F$8</c:f>
              <c:strCache>
                <c:ptCount val="4"/>
                <c:pt idx="0">
                  <c:v>CARD</c:v>
                </c:pt>
                <c:pt idx="1">
                  <c:v>DBR</c:v>
                </c:pt>
                <c:pt idx="2">
                  <c:v>MW</c:v>
                </c:pt>
                <c:pt idx="3">
                  <c:v>TND</c:v>
                </c:pt>
              </c:strCache>
            </c:strRef>
          </c:cat>
          <c:val>
            <c:numRef>
              <c:f>TDs!$G$4:$G$8</c:f>
              <c:numCache>
                <c:formatCode>General</c:formatCode>
                <c:ptCount val="4"/>
                <c:pt idx="0">
                  <c:v>66</c:v>
                </c:pt>
                <c:pt idx="1">
                  <c:v>22</c:v>
                </c:pt>
                <c:pt idx="2">
                  <c:v>47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A47-A5A7-70B42615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882351"/>
        <c:axId val="750884751"/>
      </c:barChart>
      <c:catAx>
        <c:axId val="75088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884751"/>
        <c:crosses val="autoZero"/>
        <c:auto val="1"/>
        <c:lblAlgn val="ctr"/>
        <c:lblOffset val="100"/>
        <c:noMultiLvlLbl val="0"/>
      </c:catAx>
      <c:valAx>
        <c:axId val="750884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08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CONSTRUÇÃO.xlsx]Visib Área x Colaborador!Contagem Área Visib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Monit Pedidos JDE Por</a:t>
            </a:r>
            <a:r>
              <a:rPr lang="en-US" sz="1400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Área</a:t>
            </a:r>
            <a:endParaRPr lang="en-US" sz="14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'Visib Área x Colaborador'!$W$8:$W$9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'Visib Área x Colaborador'!$V$10:$V$20</c:f>
              <c:strCache>
                <c:ptCount val="10"/>
                <c:pt idx="0">
                  <c:v>Compras</c:v>
                </c:pt>
                <c:pt idx="1">
                  <c:v>Adm MS</c:v>
                </c:pt>
                <c:pt idx="2">
                  <c:v>Adm SJC</c:v>
                </c:pt>
                <c:pt idx="3">
                  <c:v>Facilities</c:v>
                </c:pt>
                <c:pt idx="4">
                  <c:v>Adm SP</c:v>
                </c:pt>
                <c:pt idx="5">
                  <c:v>Trade</c:v>
                </c:pt>
                <c:pt idx="6">
                  <c:v>Adm</c:v>
                </c:pt>
                <c:pt idx="7">
                  <c:v>Comercial DBR</c:v>
                </c:pt>
                <c:pt idx="8">
                  <c:v>Fiscal</c:v>
                </c:pt>
                <c:pt idx="9">
                  <c:v>Faturamento</c:v>
                </c:pt>
              </c:strCache>
            </c:strRef>
          </c:cat>
          <c:val>
            <c:numRef>
              <c:f>'Visib Área x Colaborador'!$W$10:$W$20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55</c:v>
                </c:pt>
                <c:pt idx="4">
                  <c:v>17</c:v>
                </c:pt>
                <c:pt idx="5">
                  <c:v>19</c:v>
                </c:pt>
                <c:pt idx="6">
                  <c:v>7</c:v>
                </c:pt>
                <c:pt idx="7">
                  <c:v>40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8-4DFB-9B0E-5645A509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020768"/>
        <c:axId val="1145016928"/>
      </c:barChart>
      <c:catAx>
        <c:axId val="11450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1145016928"/>
        <c:crosses val="autoZero"/>
        <c:auto val="1"/>
        <c:lblAlgn val="ctr"/>
        <c:lblOffset val="100"/>
        <c:noMultiLvlLbl val="0"/>
      </c:catAx>
      <c:valAx>
        <c:axId val="11450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0207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Monit Pedidos CONSTRUÇÃO.xlsx]Visib Área x Colaborador!Contagem Colab Visib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40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Monit Pedidos JDE</a:t>
            </a:r>
            <a:r>
              <a:rPr lang="en-US" sz="1400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Por Colaborador</a:t>
            </a:r>
            <a:endParaRPr lang="en-US" sz="14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'Visib Área x Colaborador'!$W$30:$W$31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'Visib Área x Colaborador'!$V$32:$V$45</c:f>
              <c:strCache>
                <c:ptCount val="13"/>
                <c:pt idx="0">
                  <c:v>JOSE LEONARDO DO CARMO OLIVEIRA</c:v>
                </c:pt>
                <c:pt idx="1">
                  <c:v>NATALIA MARQUES                         </c:v>
                </c:pt>
                <c:pt idx="2">
                  <c:v>GABRIELA JULIA DE SA ANDRADE DOS SANTOS</c:v>
                </c:pt>
                <c:pt idx="3">
                  <c:v>ANA CLAUDIA ALIOTTI SANTOS</c:v>
                </c:pt>
                <c:pt idx="4">
                  <c:v>DEISE LEITE ROSO</c:v>
                </c:pt>
                <c:pt idx="5">
                  <c:v>ANA CRISTINA CHALLITA</c:v>
                </c:pt>
                <c:pt idx="6">
                  <c:v>ALINE DA GAMA POGORZELSKI</c:v>
                </c:pt>
                <c:pt idx="7">
                  <c:v>LILIANE PEREIRA DOS SANTOS</c:v>
                </c:pt>
                <c:pt idx="8">
                  <c:v>GLEIZE MAIANE PIMENTAL DE C S SANTOS</c:v>
                </c:pt>
                <c:pt idx="9">
                  <c:v>MICHAEL GABRIEL DOS SANTOS SILVA</c:v>
                </c:pt>
                <c:pt idx="10">
                  <c:v>ROTINA AUTOMATICA</c:v>
                </c:pt>
                <c:pt idx="11">
                  <c:v>LARISSA ELIANA SANTOS DE FARIA</c:v>
                </c:pt>
                <c:pt idx="12">
                  <c:v>CAROLINE SANTOS SILVA</c:v>
                </c:pt>
              </c:strCache>
            </c:strRef>
          </c:cat>
          <c:val>
            <c:numRef>
              <c:f>'Visib Área x Colaborador'!$W$32:$W$45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8</c:v>
                </c:pt>
                <c:pt idx="4">
                  <c:v>55</c:v>
                </c:pt>
                <c:pt idx="5">
                  <c:v>17</c:v>
                </c:pt>
                <c:pt idx="6">
                  <c:v>7</c:v>
                </c:pt>
                <c:pt idx="7">
                  <c:v>2</c:v>
                </c:pt>
                <c:pt idx="8">
                  <c:v>12</c:v>
                </c:pt>
                <c:pt idx="9">
                  <c:v>28</c:v>
                </c:pt>
                <c:pt idx="10">
                  <c:v>3</c:v>
                </c:pt>
                <c:pt idx="11">
                  <c:v>19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4902-9977-D0FC31B8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881536"/>
        <c:axId val="1104886336"/>
      </c:barChart>
      <c:catAx>
        <c:axId val="11048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1104886336"/>
        <c:crosses val="autoZero"/>
        <c:auto val="1"/>
        <c:lblAlgn val="ctr"/>
        <c:lblOffset val="100"/>
        <c:noMultiLvlLbl val="0"/>
      </c:catAx>
      <c:valAx>
        <c:axId val="11048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48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'Visib &#193;rea x Colaborador'!A1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Geral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133350</xdr:rowOff>
    </xdr:from>
    <xdr:to>
      <xdr:col>2</xdr:col>
      <xdr:colOff>600075</xdr:colOff>
      <xdr:row>5</xdr:row>
      <xdr:rowOff>19050</xdr:rowOff>
    </xdr:to>
    <xdr:sp macro="" textlink="TDs!A4">
      <xdr:nvSpPr>
        <xdr:cNvPr id="2" name="Retângulo: Cantos Arredondados 1">
          <a:extLst>
            <a:ext uri="{FF2B5EF4-FFF2-40B4-BE49-F238E27FC236}">
              <a16:creationId xmlns:a16="http://schemas.microsoft.com/office/drawing/2014/main" id="{092F8315-6D04-F79A-DD42-35A301032AD6}"/>
            </a:ext>
          </a:extLst>
        </xdr:cNvPr>
        <xdr:cNvSpPr/>
      </xdr:nvSpPr>
      <xdr:spPr>
        <a:xfrm>
          <a:off x="361950" y="323850"/>
          <a:ext cx="1457325" cy="647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614153-B0D3-4D03-9E22-B900D656772D}" type="TxLink"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174</a:t>
          </a:fld>
          <a:endParaRPr lang="pt-BR" sz="3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65991</xdr:colOff>
      <xdr:row>10</xdr:row>
      <xdr:rowOff>67231</xdr:rowOff>
    </xdr:from>
    <xdr:to>
      <xdr:col>15</xdr:col>
      <xdr:colOff>50638</xdr:colOff>
      <xdr:row>19</xdr:row>
      <xdr:rowOff>95290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al">
              <a:extLst>
                <a:ext uri="{FF2B5EF4-FFF2-40B4-BE49-F238E27FC236}">
                  <a16:creationId xmlns:a16="http://schemas.microsoft.com/office/drawing/2014/main" id="{7A11C38B-925D-4E1D-830E-46791D3D40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7403" y="1636055"/>
              <a:ext cx="180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178679</xdr:colOff>
      <xdr:row>23</xdr:row>
      <xdr:rowOff>94000</xdr:rowOff>
    </xdr:from>
    <xdr:to>
      <xdr:col>20</xdr:col>
      <xdr:colOff>123264</xdr:colOff>
      <xdr:row>44</xdr:row>
      <xdr:rowOff>22409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3EB838-EABF-4F4A-AD54-17F0405A5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262715</xdr:colOff>
      <xdr:row>10</xdr:row>
      <xdr:rowOff>67231</xdr:rowOff>
    </xdr:from>
    <xdr:to>
      <xdr:col>18</xdr:col>
      <xdr:colOff>572500</xdr:colOff>
      <xdr:row>20</xdr:row>
      <xdr:rowOff>67231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odalidade Pedido">
              <a:extLst>
                <a:ext uri="{FF2B5EF4-FFF2-40B4-BE49-F238E27FC236}">
                  <a16:creationId xmlns:a16="http://schemas.microsoft.com/office/drawing/2014/main" id="{CC5E1FAD-53BD-4D14-836F-24B07F84F1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e 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9480" y="1636055"/>
              <a:ext cx="2125138" cy="1568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374383</xdr:colOff>
      <xdr:row>2</xdr:row>
      <xdr:rowOff>89647</xdr:rowOff>
    </xdr:from>
    <xdr:to>
      <xdr:col>28</xdr:col>
      <xdr:colOff>42331</xdr:colOff>
      <xdr:row>26</xdr:row>
      <xdr:rowOff>44824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780EF8-4938-4733-9F57-5CC8BCC6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354853</xdr:colOff>
      <xdr:row>28</xdr:row>
      <xdr:rowOff>33619</xdr:rowOff>
    </xdr:from>
    <xdr:to>
      <xdr:col>28</xdr:col>
      <xdr:colOff>24902</xdr:colOff>
      <xdr:row>52</xdr:row>
      <xdr:rowOff>67237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8C53E3-8C12-4BF3-A078-6DFFB8F99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63498</xdr:colOff>
      <xdr:row>35</xdr:row>
      <xdr:rowOff>52916</xdr:rowOff>
    </xdr:from>
    <xdr:to>
      <xdr:col>2</xdr:col>
      <xdr:colOff>253998</xdr:colOff>
      <xdr:row>52</xdr:row>
      <xdr:rowOff>21166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ome Empresa">
              <a:extLst>
                <a:ext uri="{FF2B5EF4-FFF2-40B4-BE49-F238E27FC236}">
                  <a16:creationId xmlns:a16="http://schemas.microsoft.com/office/drawing/2014/main" id="{EDF78D37-717E-4B8D-99B4-3A8DC0CF17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8" y="5543798"/>
              <a:ext cx="1400735" cy="263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63498</xdr:colOff>
      <xdr:row>21</xdr:row>
      <xdr:rowOff>31749</xdr:rowOff>
    </xdr:from>
    <xdr:to>
      <xdr:col>2</xdr:col>
      <xdr:colOff>232831</xdr:colOff>
      <xdr:row>35</xdr:row>
      <xdr:rowOff>1867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ês Pedido">
              <a:extLst>
                <a:ext uri="{FF2B5EF4-FFF2-40B4-BE49-F238E27FC236}">
                  <a16:creationId xmlns:a16="http://schemas.microsoft.com/office/drawing/2014/main" id="{A8471048-4E94-49E4-810C-51CC0413A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8" y="3326278"/>
              <a:ext cx="1379568" cy="2166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63498</xdr:colOff>
      <xdr:row>14</xdr:row>
      <xdr:rowOff>10584</xdr:rowOff>
    </xdr:from>
    <xdr:to>
      <xdr:col>2</xdr:col>
      <xdr:colOff>253998</xdr:colOff>
      <xdr:row>20</xdr:row>
      <xdr:rowOff>52916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no Pedido">
              <a:extLst>
                <a:ext uri="{FF2B5EF4-FFF2-40B4-BE49-F238E27FC236}">
                  <a16:creationId xmlns:a16="http://schemas.microsoft.com/office/drawing/2014/main" id="{95D16C37-877B-4BB1-9433-3A0C7906D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8" y="2206937"/>
              <a:ext cx="1400735" cy="983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156884</xdr:colOff>
      <xdr:row>0</xdr:row>
      <xdr:rowOff>116414</xdr:rowOff>
    </xdr:from>
    <xdr:to>
      <xdr:col>7</xdr:col>
      <xdr:colOff>256413</xdr:colOff>
      <xdr:row>11</xdr:row>
      <xdr:rowOff>10708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FA18C77-036C-45F4-B35D-FFF52454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160619</xdr:colOff>
      <xdr:row>1</xdr:row>
      <xdr:rowOff>89645</xdr:rowOff>
    </xdr:from>
    <xdr:to>
      <xdr:col>11</xdr:col>
      <xdr:colOff>86536</xdr:colOff>
      <xdr:row>6</xdr:row>
      <xdr:rowOff>123264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tatus">
              <a:extLst>
                <a:ext uri="{FF2B5EF4-FFF2-40B4-BE49-F238E27FC236}">
                  <a16:creationId xmlns:a16="http://schemas.microsoft.com/office/drawing/2014/main" id="{4E83191C-859B-4CF9-93D8-EB25990827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1560" y="246527"/>
              <a:ext cx="1741270" cy="818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476251</xdr:colOff>
      <xdr:row>8</xdr:row>
      <xdr:rowOff>31750</xdr:rowOff>
    </xdr:from>
    <xdr:to>
      <xdr:col>1</xdr:col>
      <xdr:colOff>582418</xdr:colOff>
      <xdr:row>11</xdr:row>
      <xdr:rowOff>59500</xdr:rowOff>
    </xdr:to>
    <xdr:sp macro="" textlink="">
      <xdr:nvSpPr>
        <xdr:cNvPr id="5" name="Seta: para a Esquerda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9D3455-921B-4499-891F-75E7CA1A54AA}"/>
            </a:ext>
          </a:extLst>
        </xdr:cNvPr>
        <xdr:cNvSpPr/>
      </xdr:nvSpPr>
      <xdr:spPr>
        <a:xfrm rot="10800000">
          <a:off x="476251" y="1301750"/>
          <a:ext cx="720000" cy="504000"/>
        </a:xfrm>
        <a:prstGeom prst="leftArrow">
          <a:avLst/>
        </a:prstGeom>
        <a:solidFill>
          <a:srgbClr val="9898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224117</xdr:colOff>
      <xdr:row>4</xdr:row>
      <xdr:rowOff>0</xdr:rowOff>
    </xdr:from>
    <xdr:to>
      <xdr:col>15</xdr:col>
      <xdr:colOff>16106</xdr:colOff>
      <xdr:row>8</xdr:row>
      <xdr:rowOff>77930</xdr:rowOff>
    </xdr:to>
    <xdr:pic>
      <xdr:nvPicPr>
        <xdr:cNvPr id="6" name="Imagem 5" descr="Visite o nosso site">
          <a:extLst>
            <a:ext uri="{FF2B5EF4-FFF2-40B4-BE49-F238E27FC236}">
              <a16:creationId xmlns:a16="http://schemas.microsoft.com/office/drawing/2014/main" id="{488B6AFB-5CDE-430E-BFAB-EB3C0946E2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57" b="19627"/>
        <a:stretch/>
      </xdr:blipFill>
      <xdr:spPr bwMode="auto">
        <a:xfrm>
          <a:off x="7485529" y="627529"/>
          <a:ext cx="1607342" cy="70546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156884</xdr:colOff>
      <xdr:row>12</xdr:row>
      <xdr:rowOff>0</xdr:rowOff>
    </xdr:from>
    <xdr:to>
      <xdr:col>7</xdr:col>
      <xdr:colOff>256413</xdr:colOff>
      <xdr:row>22</xdr:row>
      <xdr:rowOff>51176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355D22-C7E9-4C38-905D-D968F2414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168085</xdr:colOff>
      <xdr:row>10</xdr:row>
      <xdr:rowOff>67231</xdr:rowOff>
    </xdr:from>
    <xdr:to>
      <xdr:col>11</xdr:col>
      <xdr:colOff>512732</xdr:colOff>
      <xdr:row>19</xdr:row>
      <xdr:rowOff>89647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GRUPO">
              <a:extLst>
                <a:ext uri="{FF2B5EF4-FFF2-40B4-BE49-F238E27FC236}">
                  <a16:creationId xmlns:a16="http://schemas.microsoft.com/office/drawing/2014/main" id="{CD5AE586-57C4-45A1-B406-EBB78FF9F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9026" y="1636055"/>
              <a:ext cx="2160000" cy="1434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212192</xdr:colOff>
      <xdr:row>22</xdr:row>
      <xdr:rowOff>58205</xdr:rowOff>
    </xdr:from>
    <xdr:to>
      <xdr:col>2</xdr:col>
      <xdr:colOff>607218</xdr:colOff>
      <xdr:row>33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Departamento">
              <a:extLst>
                <a:ext uri="{FF2B5EF4-FFF2-40B4-BE49-F238E27FC236}">
                  <a16:creationId xmlns:a16="http://schemas.microsoft.com/office/drawing/2014/main" id="{E9F9123C-632B-6A4B-2FE0-C5920B978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192" y="4201580"/>
              <a:ext cx="2133339" cy="2501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709083</xdr:colOff>
      <xdr:row>6</xdr:row>
      <xdr:rowOff>131244</xdr:rowOff>
    </xdr:from>
    <xdr:to>
      <xdr:col>17</xdr:col>
      <xdr:colOff>238126</xdr:colOff>
      <xdr:row>24</xdr:row>
      <xdr:rowOff>130980</xdr:rowOff>
    </xdr:to>
    <xdr:graphicFrame macro="">
      <xdr:nvGraphicFramePr>
        <xdr:cNvPr id="53" name="Gráfico 3">
          <a:extLst>
            <a:ext uri="{FF2B5EF4-FFF2-40B4-BE49-F238E27FC236}">
              <a16:creationId xmlns:a16="http://schemas.microsoft.com/office/drawing/2014/main" id="{67EADE46-C4D1-0164-C31B-8DE03B5E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709083</xdr:colOff>
      <xdr:row>28</xdr:row>
      <xdr:rowOff>136532</xdr:rowOff>
    </xdr:from>
    <xdr:to>
      <xdr:col>17</xdr:col>
      <xdr:colOff>238126</xdr:colOff>
      <xdr:row>44</xdr:row>
      <xdr:rowOff>116532</xdr:rowOff>
    </xdr:to>
    <xdr:graphicFrame macro="">
      <xdr:nvGraphicFramePr>
        <xdr:cNvPr id="54" name="Gráfico 4">
          <a:extLst>
            <a:ext uri="{FF2B5EF4-FFF2-40B4-BE49-F238E27FC236}">
              <a16:creationId xmlns:a16="http://schemas.microsoft.com/office/drawing/2014/main" id="{927D1884-D187-3BEC-0173-6726D2D5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392905</xdr:colOff>
      <xdr:row>1</xdr:row>
      <xdr:rowOff>119061</xdr:rowOff>
    </xdr:from>
    <xdr:to>
      <xdr:col>1</xdr:col>
      <xdr:colOff>1023938</xdr:colOff>
      <xdr:row>4</xdr:row>
      <xdr:rowOff>47625</xdr:rowOff>
    </xdr:to>
    <xdr:sp macro="" textlink="">
      <xdr:nvSpPr>
        <xdr:cNvPr id="6" name="Seta: para a Esquerda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91209C-6468-2AD3-E469-BECB79D00107}"/>
            </a:ext>
          </a:extLst>
        </xdr:cNvPr>
        <xdr:cNvSpPr/>
      </xdr:nvSpPr>
      <xdr:spPr>
        <a:xfrm>
          <a:off x="892968" y="285749"/>
          <a:ext cx="631033" cy="476251"/>
        </a:xfrm>
        <a:prstGeom prst="leftArrow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435773</xdr:colOff>
      <xdr:row>11</xdr:row>
      <xdr:rowOff>85720</xdr:rowOff>
    </xdr:from>
    <xdr:to>
      <xdr:col>2</xdr:col>
      <xdr:colOff>452437</xdr:colOff>
      <xdr:row>18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Mês Pedido 1">
              <a:extLst>
                <a:ext uri="{FF2B5EF4-FFF2-40B4-BE49-F238E27FC236}">
                  <a16:creationId xmlns:a16="http://schemas.microsoft.com/office/drawing/2014/main" id="{1FFB4FCA-0368-8069-7B6B-BD2DA0A94A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edi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773" y="2133595"/>
              <a:ext cx="1754977" cy="1473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242890</xdr:colOff>
      <xdr:row>5</xdr:row>
      <xdr:rowOff>145253</xdr:rowOff>
    </xdr:from>
    <xdr:to>
      <xdr:col>2</xdr:col>
      <xdr:colOff>57153</xdr:colOff>
      <xdr:row>10</xdr:row>
      <xdr:rowOff>190497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5" name="Ano Pedido 1">
              <a:extLst>
                <a:ext uri="{FF2B5EF4-FFF2-40B4-BE49-F238E27FC236}">
                  <a16:creationId xmlns:a16="http://schemas.microsoft.com/office/drawing/2014/main" id="{506BC869-BBC7-99E1-9EEE-A32564FDF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edi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3" y="1050128"/>
              <a:ext cx="1052513" cy="997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397671</xdr:colOff>
      <xdr:row>2</xdr:row>
      <xdr:rowOff>83344</xdr:rowOff>
    </xdr:from>
    <xdr:to>
      <xdr:col>11</xdr:col>
      <xdr:colOff>273843</xdr:colOff>
      <xdr:row>5</xdr:row>
      <xdr:rowOff>142875</xdr:rowOff>
    </xdr:to>
    <xdr:sp macro="" textlink="TDs!A10">
      <xdr:nvSpPr>
        <xdr:cNvPr id="2" name="Retângulo: Cantos Arredondados 1">
          <a:extLst>
            <a:ext uri="{FF2B5EF4-FFF2-40B4-BE49-F238E27FC236}">
              <a16:creationId xmlns:a16="http://schemas.microsoft.com/office/drawing/2014/main" id="{2E0E520C-B951-8BC2-4C74-478D3831F471}"/>
            </a:ext>
          </a:extLst>
        </xdr:cNvPr>
        <xdr:cNvSpPr/>
      </xdr:nvSpPr>
      <xdr:spPr>
        <a:xfrm>
          <a:off x="6696077" y="416719"/>
          <a:ext cx="1090610" cy="63103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A0646D3-420D-4A73-AD60-250B37C54C12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Calibri"/>
              <a:cs typeface="Calibri"/>
            </a:rPr>
            <a:pPr algn="ctr"/>
            <a:t>174</a:t>
          </a:fld>
          <a:endParaRPr lang="pt-BR" sz="32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oneCell">
    <xdr:from>
      <xdr:col>24</xdr:col>
      <xdr:colOff>261939</xdr:colOff>
      <xdr:row>18</xdr:row>
      <xdr:rowOff>28576</xdr:rowOff>
    </xdr:from>
    <xdr:to>
      <xdr:col>25</xdr:col>
      <xdr:colOff>404813</xdr:colOff>
      <xdr:row>32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e Originador">
              <a:extLst>
                <a:ext uri="{FF2B5EF4-FFF2-40B4-BE49-F238E27FC236}">
                  <a16:creationId xmlns:a16="http://schemas.microsoft.com/office/drawing/2014/main" id="{022F194C-6755-E9A8-5332-0DED03AC7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Origin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2470" y="3362326"/>
              <a:ext cx="233362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Neves De Barros Bento" refreshedDate="45813.489427777778" createdVersion="8" refreshedVersion="8" minRefreshableVersion="3" recordCount="177" xr:uid="{5DC3EFAA-8D37-4CF4-8380-FEFF18B5FC37}">
  <cacheSource type="worksheet">
    <worksheetSource name="Tabela1"/>
  </cacheSource>
  <cacheFields count="18">
    <cacheField name="GRUPO" numFmtId="0">
      <sharedItems count="5">
        <s v="TND"/>
        <s v="MW"/>
        <s v="CARD"/>
        <s v="DBR"/>
        <e v="#N/A" u="1"/>
      </sharedItems>
    </cacheField>
    <cacheField name="Cod Filial" numFmtId="0">
      <sharedItems/>
    </cacheField>
    <cacheField name="Regional" numFmtId="0">
      <sharedItems containsMixedTypes="1" containsNumber="1" containsInteger="1" minValue="0" maxValue="0" count="6">
        <s v="SP"/>
        <s v="SUL"/>
        <s v="RJ/ES"/>
        <s v="CO"/>
        <s v="MG"/>
        <n v="0" u="1"/>
      </sharedItems>
    </cacheField>
    <cacheField name="Nome Empresa" numFmtId="0">
      <sharedItems containsMixedTypes="1" containsNumber="1" containsInteger="1" minValue="0" maxValue="0" count="23">
        <s v="TND SOLUÇÕES"/>
        <s v="MW 49"/>
        <s v="MW 46"/>
        <s v="CARD 16"/>
        <s v="CARD 12"/>
        <s v="CARD 21 RJC"/>
        <s v="CARD 67"/>
        <s v="CARD 24"/>
        <s v="CARD 28"/>
        <s v="CARD 11 ZS"/>
        <s v="MW 22"/>
        <s v="MW 51"/>
        <s v="CARD 19"/>
        <s v="MW 32"/>
        <s v="MW 31"/>
        <s v="CARD 54"/>
        <s v="MW 64"/>
        <s v="MW 21"/>
        <s v="MW 28"/>
        <s v="MW COMERCIO"/>
        <s v="CARD 53"/>
        <s v="DBR SP"/>
        <n v="0" u="1"/>
      </sharedItems>
    </cacheField>
    <cacheField name="CNPJ Empresa" numFmtId="0">
      <sharedItems/>
    </cacheField>
    <cacheField name="Mês Pedido" numFmtId="0">
      <sharedItems containsMixedTypes="1" containsNumber="1" containsInteger="1" minValue="1" maxValue="12" count="13">
        <s v="maio"/>
        <s v="fevereiro"/>
        <s v="março"/>
        <s v="abril"/>
        <s v="junho"/>
        <s v="dezembro"/>
        <s v="janeiro"/>
        <n v="12" u="1"/>
        <n v="1" u="1"/>
        <n v="2" u="1"/>
        <n v="3" u="1"/>
        <n v="4" u="1"/>
        <n v="5" u="1"/>
      </sharedItems>
    </cacheField>
    <cacheField name="Ano Pedido" numFmtId="0">
      <sharedItems containsSemiMixedTypes="0" containsString="0" containsNumber="1" containsInteger="1" minValue="1900" maxValue="2025" count="3">
        <n v="2025"/>
        <n v="2024"/>
        <n v="1900" u="1"/>
      </sharedItems>
    </cacheField>
    <cacheField name="Data Pedido" numFmtId="14">
      <sharedItems containsSemiMixedTypes="0" containsNonDate="0" containsDate="1" containsString="0" minDate="1899-12-30T00:00:00" maxDate="2025-06-06T00:00:00" count="72">
        <d v="2025-05-28T00:00:00"/>
        <d v="2025-05-21T00:00:00"/>
        <d v="2025-02-19T00:00:00"/>
        <d v="2025-03-12T00:00:00"/>
        <d v="2025-03-13T00:00:00"/>
        <d v="2025-03-14T00:00:00"/>
        <d v="2025-04-25T00:00:00"/>
        <d v="2025-05-02T00:00:00"/>
        <d v="2025-05-13T00:00:00"/>
        <d v="2025-05-14T00:00:00"/>
        <d v="2025-05-22T00:00:00"/>
        <d v="2025-05-23T00:00:00"/>
        <d v="2025-05-30T00:00:00"/>
        <d v="2025-06-02T00:00:00"/>
        <d v="2025-06-04T00:00:00"/>
        <d v="2025-06-05T00:00:00"/>
        <d v="2025-05-09T00:00:00"/>
        <d v="2025-05-15T00:00:00"/>
        <d v="2025-06-03T00:00:00"/>
        <d v="2025-03-06T00:00:00"/>
        <d v="2025-02-17T00:00:00"/>
        <d v="2025-05-29T00:00:00"/>
        <d v="2024-12-18T00:00:00"/>
        <d v="2025-01-30T00:00:00"/>
        <d v="2025-02-04T00:00:00"/>
        <d v="2025-04-07T00:00:00"/>
        <d v="2025-05-07T00:00:00"/>
        <d v="2025-05-16T00:00:00"/>
        <d v="2025-03-11T00:00:00"/>
        <d v="2025-04-03T00:00:00"/>
        <d v="2025-04-24T00:00:00"/>
        <d v="2025-05-12T00:00:00"/>
        <d v="2025-05-20T00:00:00"/>
        <d v="2025-05-26T00:00:00"/>
        <d v="2025-05-03T00:00:00"/>
        <d v="2025-05-08T00:00:00"/>
        <d v="2025-03-24T00:00:00"/>
        <d v="2025-01-29T00:00:00"/>
        <d v="2025-03-21T00:00:00"/>
        <d v="2025-04-22T00:00:00"/>
        <d v="2025-05-27T00:00:00" u="1"/>
        <d v="2025-05-19T00:00:00" u="1"/>
        <d v="2025-04-09T00:00:00" u="1"/>
        <d v="2025-04-15T00:00:00" u="1"/>
        <d v="2025-04-30T00:00:00" u="1"/>
        <d v="2025-04-29T00:00:00" u="1"/>
        <d v="2025-03-18T00:00:00" u="1"/>
        <d v="2025-05-05T00:00:00" u="1"/>
        <d v="2025-04-04T00:00:00" u="1"/>
        <d v="2025-04-16T00:00:00" u="1"/>
        <d v="2025-04-08T00:00:00" u="1"/>
        <d v="2025-03-28T00:00:00" u="1"/>
        <d v="1899-12-30T00:00:00" u="1"/>
        <d v="2025-02-18T00:00:00" u="1"/>
        <d v="2025-04-28T00:00:00" u="1"/>
        <d v="2025-04-23T00:00:00" u="1"/>
        <d v="2025-05-17T00:00:00" u="1"/>
        <d v="2025-02-24T00:00:00" u="1"/>
        <d v="2025-04-17T00:00:00" u="1"/>
        <d v="2025-05-06T00:00:00" u="1"/>
        <d v="2025-02-03T00:00:00" u="1"/>
        <d v="2025-02-06T00:00:00" u="1"/>
        <d v="2025-02-07T00:00:00" u="1"/>
        <d v="2025-02-14T00:00:00" u="1"/>
        <d v="2025-04-10T00:00:00" u="1"/>
        <d v="2025-03-27T00:00:00" u="1"/>
        <d v="2025-01-14T00:00:00" u="1"/>
        <d v="2025-02-05T00:00:00" u="1"/>
        <d v="2025-01-16T00:00:00" u="1"/>
        <d v="2025-02-25T00:00:00" u="1"/>
        <d v="2025-02-26T00:00:00" u="1"/>
        <d v="2025-04-11T00:00:00" u="1"/>
      </sharedItems>
      <fieldGroup par="17"/>
    </cacheField>
    <cacheField name="Pedido" numFmtId="0">
      <sharedItems containsSemiMixedTypes="0" containsString="0" containsNumber="1" containsInteger="1" minValue="81733" maxValue="15217342"/>
    </cacheField>
    <cacheField name="Tipo Pedido" numFmtId="0">
      <sharedItems containsMixedTypes="1" containsNumber="1" containsInteger="1" minValue="0" maxValue="0" count="9">
        <s v="HF"/>
        <s v="HG"/>
        <s v="HS"/>
        <s v="CA"/>
        <s v="HA"/>
        <s v="HD"/>
        <s v="HK"/>
        <s v="TR"/>
        <n v="0" u="1"/>
      </sharedItems>
    </cacheField>
    <cacheField name="Modalidade Pedido" numFmtId="0">
      <sharedItems containsMixedTypes="1" containsNumber="1" containsInteger="1" minValue="0" maxValue="0" count="9">
        <s v="CTE-Frete"/>
        <s v="Uso e consumo  - Danfe"/>
        <s v="NF Serviço"/>
        <s v="Aluguel"/>
        <s v="Móveis - Imobilizado"/>
        <s v="Pagamento com recibo/Cupom fiscal"/>
        <s v="Trade - Processos (REC/VPC/VAC)"/>
        <s v="Trade - Saving"/>
        <n v="0" u="1"/>
      </sharedItems>
    </cacheField>
    <cacheField name="Status" numFmtId="0">
      <sharedItems containsMixedTypes="1" containsNumber="1" containsInteger="1" minValue="0" maxValue="0" count="2">
        <s v="Pendente Recebimento"/>
        <n v="0" u="1"/>
      </sharedItems>
    </cacheField>
    <cacheField name="Departamento" numFmtId="0">
      <sharedItems containsMixedTypes="1" containsNumber="1" containsInteger="1" minValue="0" maxValue="0" count="11">
        <s v="Facilities"/>
        <s v="Adm"/>
        <s v="Comercial DBR"/>
        <s v="Adm SJC"/>
        <s v="Adm SP"/>
        <s v="Compras"/>
        <s v="Trade"/>
        <s v="Faturamento"/>
        <s v="Fiscal"/>
        <s v="Adm MS"/>
        <n v="0" u="1"/>
      </sharedItems>
    </cacheField>
    <cacheField name="Originador" numFmtId="0">
      <sharedItems containsMixedTypes="1" containsNumber="1" containsInteger="1" minValue="92602108" maxValue="92612846"/>
    </cacheField>
    <cacheField name="Nome Originador" numFmtId="0">
      <sharedItems containsMixedTypes="1" containsNumber="1" containsInteger="1" minValue="0" maxValue="0" count="14">
        <s v="DEISE LEITE ROSO"/>
        <s v="ALINE DA GAMA POGORZELSKI"/>
        <s v="MICHAEL GABRIEL DOS SANTOS SILVA"/>
        <s v="GLEIZE MAIANE PIMENTAL DE C S SANTOS"/>
        <s v="GABRIELA JULIA DE SA ANDRADE DOS SANTOS"/>
        <s v="ANA CRISTINA CHALLITA"/>
        <s v="JOSE LEONARDO DO CARMO OLIVEIRA"/>
        <s v="ANA CLAUDIA ALIOTTI SANTOS"/>
        <s v="LARISSA ELIANA SANTOS DE FARIA"/>
        <s v="LILIANE PEREIRA DOS SANTOS"/>
        <s v="CAROLINE SANTOS SILVA"/>
        <s v="ROTINA AUTOMATICA"/>
        <s v="NATALIA MARQUES                         "/>
        <n v="0" u="1"/>
      </sharedItems>
    </cacheField>
    <cacheField name="Meses (Data Pedido)" numFmtId="0" databaseField="0">
      <fieldGroup base="7">
        <rangePr groupBy="months" startDate="2024-12-18T00:00:00" endDate="2025-06-06T00:00:00"/>
        <groupItems count="14">
          <s v="&lt;18/12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6/2025"/>
        </groupItems>
      </fieldGroup>
    </cacheField>
    <cacheField name="Trimestres (Data Pedido)" numFmtId="0" databaseField="0">
      <fieldGroup base="7">
        <rangePr groupBy="quarters" startDate="2024-12-18T00:00:00" endDate="2025-06-06T00:00:00"/>
        <groupItems count="6">
          <s v="&lt;18/12/2024"/>
          <s v="Trim1"/>
          <s v="Trim2"/>
          <s v="Trim3"/>
          <s v="Trim4"/>
          <s v="&gt;06/06/2025"/>
        </groupItems>
      </fieldGroup>
    </cacheField>
    <cacheField name="Anos (Data Pedido)" numFmtId="0" databaseField="0">
      <fieldGroup base="7">
        <rangePr groupBy="years" startDate="2024-12-18T00:00:00" endDate="2025-06-06T00:00:00"/>
        <groupItems count="4">
          <s v="&lt;18/12/2024"/>
          <s v="2024"/>
          <s v="2025"/>
          <s v="&gt;06/06/2025"/>
        </groupItems>
      </fieldGroup>
    </cacheField>
  </cacheFields>
  <extLst>
    <ext xmlns:x14="http://schemas.microsoft.com/office/spreadsheetml/2009/9/main" uri="{725AE2AE-9491-48be-B2B4-4EB974FC3084}">
      <x14:pivotCacheDefinition pivotCacheId="5501862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s v="TS01000"/>
    <x v="0"/>
    <x v="0"/>
    <s v="12870352000268"/>
    <x v="0"/>
    <x v="0"/>
    <x v="0"/>
    <n v="118835"/>
    <x v="0"/>
    <x v="0"/>
    <x v="0"/>
    <x v="0"/>
    <n v="92611969"/>
    <x v="0"/>
  </r>
  <r>
    <x v="0"/>
    <s v="TS01000"/>
    <x v="0"/>
    <x v="0"/>
    <s v="12870352000268"/>
    <x v="0"/>
    <x v="0"/>
    <x v="0"/>
    <n v="118835"/>
    <x v="0"/>
    <x v="0"/>
    <x v="0"/>
    <x v="0"/>
    <n v="92611969"/>
    <x v="0"/>
  </r>
  <r>
    <x v="0"/>
    <s v="TS03000"/>
    <x v="0"/>
    <x v="0"/>
    <s v="12870352000349"/>
    <x v="0"/>
    <x v="0"/>
    <x v="0"/>
    <n v="118836"/>
    <x v="0"/>
    <x v="0"/>
    <x v="0"/>
    <x v="0"/>
    <n v="92611969"/>
    <x v="0"/>
  </r>
  <r>
    <x v="0"/>
    <s v="TS04000"/>
    <x v="0"/>
    <x v="0"/>
    <s v="12870352000420"/>
    <x v="0"/>
    <x v="0"/>
    <x v="1"/>
    <n v="117074"/>
    <x v="1"/>
    <x v="1"/>
    <x v="0"/>
    <x v="1"/>
    <n v="92612813"/>
    <x v="1"/>
  </r>
  <r>
    <x v="0"/>
    <s v="TS01000"/>
    <x v="0"/>
    <x v="0"/>
    <s v="12870352000268"/>
    <x v="1"/>
    <x v="0"/>
    <x v="2"/>
    <n v="81733"/>
    <x v="2"/>
    <x v="2"/>
    <x v="0"/>
    <x v="2"/>
    <n v="92610841"/>
    <x v="2"/>
  </r>
  <r>
    <x v="0"/>
    <s v="TS01000"/>
    <x v="0"/>
    <x v="0"/>
    <s v="12870352000268"/>
    <x v="2"/>
    <x v="0"/>
    <x v="3"/>
    <n v="89847"/>
    <x v="2"/>
    <x v="2"/>
    <x v="0"/>
    <x v="2"/>
    <n v="92611848"/>
    <x v="3"/>
  </r>
  <r>
    <x v="0"/>
    <s v="TS01000"/>
    <x v="0"/>
    <x v="0"/>
    <s v="12870352000268"/>
    <x v="2"/>
    <x v="0"/>
    <x v="3"/>
    <n v="89850"/>
    <x v="2"/>
    <x v="2"/>
    <x v="0"/>
    <x v="2"/>
    <n v="92611848"/>
    <x v="3"/>
  </r>
  <r>
    <x v="0"/>
    <s v="TS01000"/>
    <x v="0"/>
    <x v="0"/>
    <s v="12870352000268"/>
    <x v="2"/>
    <x v="0"/>
    <x v="4"/>
    <n v="92060"/>
    <x v="2"/>
    <x v="2"/>
    <x v="0"/>
    <x v="2"/>
    <n v="92611848"/>
    <x v="3"/>
  </r>
  <r>
    <x v="0"/>
    <s v="TS01000"/>
    <x v="0"/>
    <x v="0"/>
    <s v="12870352000268"/>
    <x v="2"/>
    <x v="0"/>
    <x v="5"/>
    <n v="92989"/>
    <x v="2"/>
    <x v="2"/>
    <x v="0"/>
    <x v="2"/>
    <n v="92610841"/>
    <x v="2"/>
  </r>
  <r>
    <x v="0"/>
    <s v="TS01000"/>
    <x v="0"/>
    <x v="0"/>
    <s v="12870352000268"/>
    <x v="3"/>
    <x v="0"/>
    <x v="6"/>
    <n v="111538"/>
    <x v="2"/>
    <x v="2"/>
    <x v="0"/>
    <x v="2"/>
    <n v="92610841"/>
    <x v="2"/>
  </r>
  <r>
    <x v="0"/>
    <s v="TS01000"/>
    <x v="0"/>
    <x v="0"/>
    <s v="12870352000268"/>
    <x v="0"/>
    <x v="0"/>
    <x v="7"/>
    <n v="112934"/>
    <x v="2"/>
    <x v="2"/>
    <x v="0"/>
    <x v="2"/>
    <n v="92610841"/>
    <x v="2"/>
  </r>
  <r>
    <x v="0"/>
    <s v="TS01000"/>
    <x v="0"/>
    <x v="0"/>
    <s v="12870352000268"/>
    <x v="0"/>
    <x v="0"/>
    <x v="7"/>
    <n v="112976"/>
    <x v="2"/>
    <x v="2"/>
    <x v="0"/>
    <x v="2"/>
    <n v="92610841"/>
    <x v="2"/>
  </r>
  <r>
    <x v="0"/>
    <s v="TS01000"/>
    <x v="0"/>
    <x v="0"/>
    <s v="12870352000268"/>
    <x v="0"/>
    <x v="0"/>
    <x v="8"/>
    <n v="115317"/>
    <x v="2"/>
    <x v="2"/>
    <x v="0"/>
    <x v="2"/>
    <n v="92610841"/>
    <x v="2"/>
  </r>
  <r>
    <x v="0"/>
    <s v="TS01000"/>
    <x v="0"/>
    <x v="0"/>
    <s v="12870352000268"/>
    <x v="0"/>
    <x v="0"/>
    <x v="9"/>
    <n v="115675"/>
    <x v="2"/>
    <x v="2"/>
    <x v="0"/>
    <x v="2"/>
    <n v="92611848"/>
    <x v="3"/>
  </r>
  <r>
    <x v="0"/>
    <s v="TS02000"/>
    <x v="0"/>
    <x v="0"/>
    <s v="12870352000187"/>
    <x v="0"/>
    <x v="0"/>
    <x v="10"/>
    <n v="117355"/>
    <x v="2"/>
    <x v="2"/>
    <x v="0"/>
    <x v="0"/>
    <n v="92611969"/>
    <x v="0"/>
  </r>
  <r>
    <x v="0"/>
    <s v="TS01000"/>
    <x v="0"/>
    <x v="0"/>
    <s v="12870352000268"/>
    <x v="0"/>
    <x v="0"/>
    <x v="11"/>
    <n v="117787"/>
    <x v="2"/>
    <x v="2"/>
    <x v="0"/>
    <x v="2"/>
    <n v="92611848"/>
    <x v="3"/>
  </r>
  <r>
    <x v="0"/>
    <s v="TS01000"/>
    <x v="0"/>
    <x v="0"/>
    <s v="12870352000268"/>
    <x v="0"/>
    <x v="0"/>
    <x v="0"/>
    <n v="118829"/>
    <x v="2"/>
    <x v="2"/>
    <x v="0"/>
    <x v="2"/>
    <n v="92611848"/>
    <x v="3"/>
  </r>
  <r>
    <x v="0"/>
    <s v="TS01000"/>
    <x v="0"/>
    <x v="0"/>
    <s v="12870352000268"/>
    <x v="0"/>
    <x v="0"/>
    <x v="12"/>
    <n v="119361"/>
    <x v="2"/>
    <x v="2"/>
    <x v="0"/>
    <x v="0"/>
    <n v="92611969"/>
    <x v="0"/>
  </r>
  <r>
    <x v="0"/>
    <s v="TS01000"/>
    <x v="0"/>
    <x v="0"/>
    <s v="12870352000268"/>
    <x v="4"/>
    <x v="0"/>
    <x v="13"/>
    <n v="119995"/>
    <x v="2"/>
    <x v="2"/>
    <x v="0"/>
    <x v="2"/>
    <n v="92610841"/>
    <x v="2"/>
  </r>
  <r>
    <x v="0"/>
    <s v="TS01000"/>
    <x v="0"/>
    <x v="0"/>
    <s v="12870352000268"/>
    <x v="4"/>
    <x v="0"/>
    <x v="13"/>
    <n v="119996"/>
    <x v="2"/>
    <x v="2"/>
    <x v="0"/>
    <x v="2"/>
    <n v="92610841"/>
    <x v="2"/>
  </r>
  <r>
    <x v="0"/>
    <s v="TS01000"/>
    <x v="0"/>
    <x v="0"/>
    <s v="12870352000268"/>
    <x v="4"/>
    <x v="0"/>
    <x v="13"/>
    <n v="119997"/>
    <x v="2"/>
    <x v="2"/>
    <x v="0"/>
    <x v="2"/>
    <n v="92610841"/>
    <x v="2"/>
  </r>
  <r>
    <x v="0"/>
    <s v="TS01000"/>
    <x v="0"/>
    <x v="0"/>
    <s v="12870352000268"/>
    <x v="4"/>
    <x v="0"/>
    <x v="13"/>
    <n v="119998"/>
    <x v="2"/>
    <x v="2"/>
    <x v="0"/>
    <x v="2"/>
    <n v="92610841"/>
    <x v="2"/>
  </r>
  <r>
    <x v="0"/>
    <s v="TS01000"/>
    <x v="0"/>
    <x v="0"/>
    <s v="12870352000268"/>
    <x v="4"/>
    <x v="0"/>
    <x v="13"/>
    <n v="119999"/>
    <x v="2"/>
    <x v="2"/>
    <x v="0"/>
    <x v="2"/>
    <n v="92610841"/>
    <x v="2"/>
  </r>
  <r>
    <x v="0"/>
    <s v="TS01000"/>
    <x v="0"/>
    <x v="0"/>
    <s v="12870352000268"/>
    <x v="4"/>
    <x v="0"/>
    <x v="13"/>
    <n v="120041"/>
    <x v="2"/>
    <x v="2"/>
    <x v="0"/>
    <x v="2"/>
    <n v="92610841"/>
    <x v="2"/>
  </r>
  <r>
    <x v="0"/>
    <s v="TS01000"/>
    <x v="0"/>
    <x v="0"/>
    <s v="12870352000268"/>
    <x v="4"/>
    <x v="0"/>
    <x v="13"/>
    <n v="120043"/>
    <x v="2"/>
    <x v="2"/>
    <x v="0"/>
    <x v="2"/>
    <n v="92610841"/>
    <x v="2"/>
  </r>
  <r>
    <x v="0"/>
    <s v="TS01000"/>
    <x v="0"/>
    <x v="0"/>
    <s v="12870352000268"/>
    <x v="4"/>
    <x v="0"/>
    <x v="13"/>
    <n v="120044"/>
    <x v="2"/>
    <x v="2"/>
    <x v="0"/>
    <x v="2"/>
    <n v="92610841"/>
    <x v="2"/>
  </r>
  <r>
    <x v="0"/>
    <s v="TS01000"/>
    <x v="0"/>
    <x v="0"/>
    <s v="12870352000268"/>
    <x v="4"/>
    <x v="0"/>
    <x v="13"/>
    <n v="120045"/>
    <x v="2"/>
    <x v="2"/>
    <x v="0"/>
    <x v="2"/>
    <n v="92610841"/>
    <x v="2"/>
  </r>
  <r>
    <x v="0"/>
    <s v="TS01000"/>
    <x v="0"/>
    <x v="0"/>
    <s v="12870352000268"/>
    <x v="4"/>
    <x v="0"/>
    <x v="13"/>
    <n v="120079"/>
    <x v="2"/>
    <x v="2"/>
    <x v="0"/>
    <x v="2"/>
    <n v="92610841"/>
    <x v="2"/>
  </r>
  <r>
    <x v="0"/>
    <s v="TS01000"/>
    <x v="0"/>
    <x v="0"/>
    <s v="12870352000268"/>
    <x v="4"/>
    <x v="0"/>
    <x v="13"/>
    <n v="120080"/>
    <x v="2"/>
    <x v="2"/>
    <x v="0"/>
    <x v="2"/>
    <n v="92610841"/>
    <x v="2"/>
  </r>
  <r>
    <x v="0"/>
    <s v="TS01000"/>
    <x v="0"/>
    <x v="0"/>
    <s v="12870352000268"/>
    <x v="4"/>
    <x v="0"/>
    <x v="13"/>
    <n v="120082"/>
    <x v="2"/>
    <x v="2"/>
    <x v="0"/>
    <x v="2"/>
    <n v="92611848"/>
    <x v="3"/>
  </r>
  <r>
    <x v="0"/>
    <s v="TS01000"/>
    <x v="0"/>
    <x v="0"/>
    <s v="12870352000268"/>
    <x v="4"/>
    <x v="0"/>
    <x v="13"/>
    <n v="120083"/>
    <x v="2"/>
    <x v="2"/>
    <x v="0"/>
    <x v="2"/>
    <n v="92610841"/>
    <x v="2"/>
  </r>
  <r>
    <x v="0"/>
    <s v="TS01000"/>
    <x v="0"/>
    <x v="0"/>
    <s v="12870352000268"/>
    <x v="4"/>
    <x v="0"/>
    <x v="13"/>
    <n v="120085"/>
    <x v="2"/>
    <x v="2"/>
    <x v="0"/>
    <x v="2"/>
    <n v="92610841"/>
    <x v="2"/>
  </r>
  <r>
    <x v="0"/>
    <s v="TS01000"/>
    <x v="0"/>
    <x v="0"/>
    <s v="12870352000268"/>
    <x v="4"/>
    <x v="0"/>
    <x v="13"/>
    <n v="120086"/>
    <x v="2"/>
    <x v="2"/>
    <x v="0"/>
    <x v="2"/>
    <n v="92610841"/>
    <x v="2"/>
  </r>
  <r>
    <x v="0"/>
    <s v="TS01000"/>
    <x v="0"/>
    <x v="0"/>
    <s v="12870352000268"/>
    <x v="4"/>
    <x v="0"/>
    <x v="13"/>
    <n v="120088"/>
    <x v="2"/>
    <x v="2"/>
    <x v="0"/>
    <x v="2"/>
    <n v="92610841"/>
    <x v="2"/>
  </r>
  <r>
    <x v="0"/>
    <s v="TS01000"/>
    <x v="0"/>
    <x v="0"/>
    <s v="12870352000268"/>
    <x v="4"/>
    <x v="0"/>
    <x v="14"/>
    <n v="120290"/>
    <x v="2"/>
    <x v="2"/>
    <x v="0"/>
    <x v="0"/>
    <n v="92611969"/>
    <x v="0"/>
  </r>
  <r>
    <x v="0"/>
    <s v="TS01000"/>
    <x v="0"/>
    <x v="0"/>
    <s v="12870352000268"/>
    <x v="4"/>
    <x v="0"/>
    <x v="15"/>
    <n v="120624"/>
    <x v="2"/>
    <x v="2"/>
    <x v="0"/>
    <x v="2"/>
    <n v="92611848"/>
    <x v="3"/>
  </r>
  <r>
    <x v="0"/>
    <s v="TS01000"/>
    <x v="0"/>
    <x v="0"/>
    <s v="12870352000268"/>
    <x v="4"/>
    <x v="0"/>
    <x v="15"/>
    <n v="120625"/>
    <x v="2"/>
    <x v="2"/>
    <x v="0"/>
    <x v="2"/>
    <n v="92611848"/>
    <x v="3"/>
  </r>
  <r>
    <x v="0"/>
    <s v="TS01000"/>
    <x v="0"/>
    <x v="0"/>
    <s v="12870352000268"/>
    <x v="4"/>
    <x v="0"/>
    <x v="15"/>
    <n v="120626"/>
    <x v="2"/>
    <x v="2"/>
    <x v="0"/>
    <x v="2"/>
    <n v="92611848"/>
    <x v="3"/>
  </r>
  <r>
    <x v="0"/>
    <s v="TS01000"/>
    <x v="0"/>
    <x v="0"/>
    <s v="12870352000268"/>
    <x v="4"/>
    <x v="0"/>
    <x v="15"/>
    <n v="120627"/>
    <x v="2"/>
    <x v="2"/>
    <x v="0"/>
    <x v="2"/>
    <n v="92611848"/>
    <x v="3"/>
  </r>
  <r>
    <x v="1"/>
    <s v="MS05000"/>
    <x v="1"/>
    <x v="1"/>
    <s v="07367724000540"/>
    <x v="0"/>
    <x v="0"/>
    <x v="16"/>
    <n v="15036736"/>
    <x v="3"/>
    <x v="3"/>
    <x v="0"/>
    <x v="3"/>
    <n v="92611576"/>
    <x v="4"/>
  </r>
  <r>
    <x v="1"/>
    <s v="MS05000"/>
    <x v="1"/>
    <x v="1"/>
    <s v="07367724000540"/>
    <x v="0"/>
    <x v="0"/>
    <x v="16"/>
    <n v="15036736"/>
    <x v="3"/>
    <x v="3"/>
    <x v="0"/>
    <x v="0"/>
    <n v="92611969"/>
    <x v="0"/>
  </r>
  <r>
    <x v="1"/>
    <s v="MS05000"/>
    <x v="1"/>
    <x v="1"/>
    <s v="07367724000540"/>
    <x v="0"/>
    <x v="0"/>
    <x v="16"/>
    <n v="15036737"/>
    <x v="3"/>
    <x v="3"/>
    <x v="0"/>
    <x v="3"/>
    <n v="92611576"/>
    <x v="4"/>
  </r>
  <r>
    <x v="1"/>
    <s v="MS05000"/>
    <x v="1"/>
    <x v="1"/>
    <s v="07367724000540"/>
    <x v="0"/>
    <x v="0"/>
    <x v="16"/>
    <n v="15036738"/>
    <x v="3"/>
    <x v="3"/>
    <x v="0"/>
    <x v="3"/>
    <n v="92611576"/>
    <x v="4"/>
  </r>
  <r>
    <x v="1"/>
    <s v="MS05000"/>
    <x v="1"/>
    <x v="1"/>
    <s v="07367724000540"/>
    <x v="0"/>
    <x v="0"/>
    <x v="16"/>
    <n v="15036739"/>
    <x v="3"/>
    <x v="3"/>
    <x v="0"/>
    <x v="3"/>
    <n v="92611576"/>
    <x v="4"/>
  </r>
  <r>
    <x v="1"/>
    <s v="MS05000"/>
    <x v="1"/>
    <x v="1"/>
    <s v="07367724000540"/>
    <x v="0"/>
    <x v="0"/>
    <x v="16"/>
    <n v="15036740"/>
    <x v="3"/>
    <x v="3"/>
    <x v="0"/>
    <x v="3"/>
    <n v="92611576"/>
    <x v="4"/>
  </r>
  <r>
    <x v="1"/>
    <s v="MS03000"/>
    <x v="1"/>
    <x v="2"/>
    <s v="07367724000389"/>
    <x v="0"/>
    <x v="0"/>
    <x v="16"/>
    <n v="15036741"/>
    <x v="3"/>
    <x v="3"/>
    <x v="0"/>
    <x v="3"/>
    <n v="92611576"/>
    <x v="4"/>
  </r>
  <r>
    <x v="2"/>
    <s v="GC09000"/>
    <x v="0"/>
    <x v="3"/>
    <s v="09427183000958"/>
    <x v="0"/>
    <x v="0"/>
    <x v="17"/>
    <n v="15082595"/>
    <x v="3"/>
    <x v="3"/>
    <x v="0"/>
    <x v="3"/>
    <n v="92611576"/>
    <x v="4"/>
  </r>
  <r>
    <x v="2"/>
    <s v="GC09000"/>
    <x v="0"/>
    <x v="3"/>
    <s v="09427183000958"/>
    <x v="0"/>
    <x v="0"/>
    <x v="17"/>
    <n v="15082596"/>
    <x v="3"/>
    <x v="3"/>
    <x v="0"/>
    <x v="3"/>
    <n v="92611576"/>
    <x v="4"/>
  </r>
  <r>
    <x v="2"/>
    <s v="GC01000"/>
    <x v="0"/>
    <x v="4"/>
    <s v="09427183000109"/>
    <x v="4"/>
    <x v="0"/>
    <x v="13"/>
    <n v="15210482"/>
    <x v="3"/>
    <x v="3"/>
    <x v="0"/>
    <x v="0"/>
    <n v="92611969"/>
    <x v="0"/>
  </r>
  <r>
    <x v="2"/>
    <s v="GC22000"/>
    <x v="2"/>
    <x v="5"/>
    <s v="09427183002225"/>
    <x v="4"/>
    <x v="0"/>
    <x v="13"/>
    <n v="15210495"/>
    <x v="3"/>
    <x v="3"/>
    <x v="0"/>
    <x v="0"/>
    <n v="92611969"/>
    <x v="0"/>
  </r>
  <r>
    <x v="2"/>
    <s v="GC41000"/>
    <x v="3"/>
    <x v="6"/>
    <s v="09427183004198"/>
    <x v="4"/>
    <x v="0"/>
    <x v="13"/>
    <n v="15210879"/>
    <x v="3"/>
    <x v="3"/>
    <x v="0"/>
    <x v="0"/>
    <n v="92611969"/>
    <x v="0"/>
  </r>
  <r>
    <x v="2"/>
    <s v="GC01000"/>
    <x v="0"/>
    <x v="4"/>
    <s v="09427183000109"/>
    <x v="4"/>
    <x v="0"/>
    <x v="18"/>
    <n v="15213717"/>
    <x v="3"/>
    <x v="3"/>
    <x v="0"/>
    <x v="0"/>
    <n v="92611969"/>
    <x v="0"/>
  </r>
  <r>
    <x v="2"/>
    <s v="GC01000"/>
    <x v="0"/>
    <x v="4"/>
    <s v="09427183000109"/>
    <x v="4"/>
    <x v="0"/>
    <x v="18"/>
    <n v="15213725"/>
    <x v="3"/>
    <x v="3"/>
    <x v="0"/>
    <x v="0"/>
    <n v="92611969"/>
    <x v="0"/>
  </r>
  <r>
    <x v="2"/>
    <s v="GC24000"/>
    <x v="2"/>
    <x v="7"/>
    <s v="09427183002497"/>
    <x v="4"/>
    <x v="0"/>
    <x v="18"/>
    <n v="15213728"/>
    <x v="3"/>
    <x v="3"/>
    <x v="0"/>
    <x v="0"/>
    <n v="92611969"/>
    <x v="0"/>
  </r>
  <r>
    <x v="2"/>
    <s v="GC01000"/>
    <x v="0"/>
    <x v="4"/>
    <s v="09427183000109"/>
    <x v="4"/>
    <x v="0"/>
    <x v="18"/>
    <n v="15213733"/>
    <x v="3"/>
    <x v="3"/>
    <x v="0"/>
    <x v="0"/>
    <n v="92611969"/>
    <x v="0"/>
  </r>
  <r>
    <x v="2"/>
    <s v="GC21000"/>
    <x v="2"/>
    <x v="8"/>
    <s v="09427183002144"/>
    <x v="4"/>
    <x v="0"/>
    <x v="18"/>
    <n v="15213734"/>
    <x v="3"/>
    <x v="3"/>
    <x v="0"/>
    <x v="0"/>
    <n v="92611969"/>
    <x v="0"/>
  </r>
  <r>
    <x v="2"/>
    <s v="GC21000"/>
    <x v="2"/>
    <x v="8"/>
    <s v="09427183002144"/>
    <x v="4"/>
    <x v="0"/>
    <x v="18"/>
    <n v="15213735"/>
    <x v="3"/>
    <x v="3"/>
    <x v="0"/>
    <x v="0"/>
    <n v="92611969"/>
    <x v="0"/>
  </r>
  <r>
    <x v="2"/>
    <s v="GC05000"/>
    <x v="0"/>
    <x v="9"/>
    <s v="09427183000524"/>
    <x v="4"/>
    <x v="0"/>
    <x v="14"/>
    <n v="15217295"/>
    <x v="3"/>
    <x v="3"/>
    <x v="0"/>
    <x v="3"/>
    <n v="92611576"/>
    <x v="4"/>
  </r>
  <r>
    <x v="1"/>
    <s v="ML03000"/>
    <x v="2"/>
    <x v="10"/>
    <s v="09107337000339"/>
    <x v="4"/>
    <x v="0"/>
    <x v="14"/>
    <n v="15217304"/>
    <x v="3"/>
    <x v="3"/>
    <x v="0"/>
    <x v="3"/>
    <n v="92611576"/>
    <x v="4"/>
  </r>
  <r>
    <x v="1"/>
    <s v="ML03000"/>
    <x v="2"/>
    <x v="10"/>
    <s v="09107337000339"/>
    <x v="4"/>
    <x v="0"/>
    <x v="14"/>
    <n v="15217305"/>
    <x v="3"/>
    <x v="3"/>
    <x v="0"/>
    <x v="3"/>
    <n v="92611576"/>
    <x v="4"/>
  </r>
  <r>
    <x v="1"/>
    <s v="ML03000"/>
    <x v="2"/>
    <x v="10"/>
    <s v="09107337000339"/>
    <x v="4"/>
    <x v="0"/>
    <x v="14"/>
    <n v="15217307"/>
    <x v="3"/>
    <x v="3"/>
    <x v="0"/>
    <x v="3"/>
    <n v="92611576"/>
    <x v="4"/>
  </r>
  <r>
    <x v="1"/>
    <s v="MS01000"/>
    <x v="1"/>
    <x v="11"/>
    <s v="07367724000117"/>
    <x v="2"/>
    <x v="0"/>
    <x v="19"/>
    <n v="14625903"/>
    <x v="4"/>
    <x v="4"/>
    <x v="0"/>
    <x v="3"/>
    <n v="92611576"/>
    <x v="4"/>
  </r>
  <r>
    <x v="2"/>
    <s v="GC12000"/>
    <x v="0"/>
    <x v="12"/>
    <s v="09427183001253"/>
    <x v="4"/>
    <x v="0"/>
    <x v="14"/>
    <n v="15217288"/>
    <x v="4"/>
    <x v="4"/>
    <x v="0"/>
    <x v="1"/>
    <n v="92612813"/>
    <x v="1"/>
  </r>
  <r>
    <x v="1"/>
    <s v="MM04000"/>
    <x v="4"/>
    <x v="13"/>
    <s v="05846607000453"/>
    <x v="1"/>
    <x v="0"/>
    <x v="20"/>
    <n v="14525347"/>
    <x v="5"/>
    <x v="5"/>
    <x v="0"/>
    <x v="0"/>
    <n v="92611969"/>
    <x v="0"/>
  </r>
  <r>
    <x v="1"/>
    <s v="MM01000"/>
    <x v="4"/>
    <x v="14"/>
    <s v="05846607000100"/>
    <x v="0"/>
    <x v="0"/>
    <x v="16"/>
    <n v="15036789"/>
    <x v="5"/>
    <x v="5"/>
    <x v="0"/>
    <x v="4"/>
    <n v="92612815"/>
    <x v="5"/>
  </r>
  <r>
    <x v="1"/>
    <s v="MM01000"/>
    <x v="4"/>
    <x v="14"/>
    <s v="05846607000100"/>
    <x v="4"/>
    <x v="0"/>
    <x v="13"/>
    <n v="15210888"/>
    <x v="5"/>
    <x v="5"/>
    <x v="0"/>
    <x v="4"/>
    <n v="92612815"/>
    <x v="5"/>
  </r>
  <r>
    <x v="2"/>
    <s v="GC01000"/>
    <x v="0"/>
    <x v="4"/>
    <s v="09427183000109"/>
    <x v="4"/>
    <x v="0"/>
    <x v="14"/>
    <n v="15217297"/>
    <x v="5"/>
    <x v="5"/>
    <x v="0"/>
    <x v="4"/>
    <n v="92612815"/>
    <x v="5"/>
  </r>
  <r>
    <x v="2"/>
    <s v="GC01000"/>
    <x v="0"/>
    <x v="4"/>
    <s v="09427183000109"/>
    <x v="4"/>
    <x v="0"/>
    <x v="14"/>
    <n v="15217310"/>
    <x v="5"/>
    <x v="5"/>
    <x v="0"/>
    <x v="4"/>
    <n v="92612815"/>
    <x v="5"/>
  </r>
  <r>
    <x v="1"/>
    <s v="MM01000"/>
    <x v="4"/>
    <x v="14"/>
    <s v="05846607000100"/>
    <x v="4"/>
    <x v="0"/>
    <x v="14"/>
    <n v="15217313"/>
    <x v="5"/>
    <x v="5"/>
    <x v="0"/>
    <x v="3"/>
    <n v="92611576"/>
    <x v="4"/>
  </r>
  <r>
    <x v="1"/>
    <s v="MM01000"/>
    <x v="4"/>
    <x v="14"/>
    <s v="05846607000100"/>
    <x v="4"/>
    <x v="0"/>
    <x v="14"/>
    <n v="15217319"/>
    <x v="5"/>
    <x v="5"/>
    <x v="0"/>
    <x v="3"/>
    <n v="92611576"/>
    <x v="4"/>
  </r>
  <r>
    <x v="2"/>
    <s v="GC32000"/>
    <x v="1"/>
    <x v="15"/>
    <s v="09427183003205"/>
    <x v="0"/>
    <x v="0"/>
    <x v="21"/>
    <n v="15181702"/>
    <x v="0"/>
    <x v="0"/>
    <x v="0"/>
    <x v="0"/>
    <n v="92611969"/>
    <x v="0"/>
  </r>
  <r>
    <x v="2"/>
    <s v="GC01000"/>
    <x v="0"/>
    <x v="4"/>
    <s v="09427183000109"/>
    <x v="5"/>
    <x v="1"/>
    <x v="22"/>
    <n v="14131442"/>
    <x v="1"/>
    <x v="1"/>
    <x v="0"/>
    <x v="5"/>
    <n v="92612119"/>
    <x v="6"/>
  </r>
  <r>
    <x v="2"/>
    <s v="GC01000"/>
    <x v="0"/>
    <x v="4"/>
    <s v="09427183000109"/>
    <x v="5"/>
    <x v="1"/>
    <x v="22"/>
    <n v="14131443"/>
    <x v="1"/>
    <x v="1"/>
    <x v="0"/>
    <x v="5"/>
    <n v="92612119"/>
    <x v="6"/>
  </r>
  <r>
    <x v="2"/>
    <s v="GC01000"/>
    <x v="0"/>
    <x v="4"/>
    <s v="09427183000109"/>
    <x v="5"/>
    <x v="1"/>
    <x v="22"/>
    <n v="14131445"/>
    <x v="1"/>
    <x v="1"/>
    <x v="0"/>
    <x v="5"/>
    <n v="92612119"/>
    <x v="6"/>
  </r>
  <r>
    <x v="2"/>
    <s v="GC05000"/>
    <x v="0"/>
    <x v="9"/>
    <s v="09427183000524"/>
    <x v="6"/>
    <x v="0"/>
    <x v="23"/>
    <n v="14402940"/>
    <x v="1"/>
    <x v="1"/>
    <x v="0"/>
    <x v="5"/>
    <n v="92602108"/>
    <x v="7"/>
  </r>
  <r>
    <x v="2"/>
    <s v="GC01000"/>
    <x v="0"/>
    <x v="4"/>
    <s v="09427183000109"/>
    <x v="1"/>
    <x v="0"/>
    <x v="24"/>
    <n v="14434239"/>
    <x v="1"/>
    <x v="1"/>
    <x v="0"/>
    <x v="5"/>
    <n v="92612119"/>
    <x v="6"/>
  </r>
  <r>
    <x v="2"/>
    <s v="GC01000"/>
    <x v="0"/>
    <x v="4"/>
    <s v="09427183000109"/>
    <x v="3"/>
    <x v="0"/>
    <x v="25"/>
    <n v="14827736"/>
    <x v="1"/>
    <x v="1"/>
    <x v="0"/>
    <x v="5"/>
    <n v="92602108"/>
    <x v="7"/>
  </r>
  <r>
    <x v="2"/>
    <s v="GC01000"/>
    <x v="0"/>
    <x v="4"/>
    <s v="09427183000109"/>
    <x v="3"/>
    <x v="0"/>
    <x v="25"/>
    <n v="14827736"/>
    <x v="1"/>
    <x v="1"/>
    <x v="0"/>
    <x v="5"/>
    <n v="92602108"/>
    <x v="7"/>
  </r>
  <r>
    <x v="2"/>
    <s v="GC01000"/>
    <x v="0"/>
    <x v="4"/>
    <s v="09427183000109"/>
    <x v="0"/>
    <x v="0"/>
    <x v="7"/>
    <n v="14989822"/>
    <x v="1"/>
    <x v="1"/>
    <x v="0"/>
    <x v="0"/>
    <n v="92611969"/>
    <x v="0"/>
  </r>
  <r>
    <x v="1"/>
    <s v="MM01000"/>
    <x v="4"/>
    <x v="14"/>
    <s v="05846607000100"/>
    <x v="0"/>
    <x v="0"/>
    <x v="26"/>
    <n v="15022980"/>
    <x v="1"/>
    <x v="1"/>
    <x v="0"/>
    <x v="1"/>
    <n v="92612813"/>
    <x v="1"/>
  </r>
  <r>
    <x v="1"/>
    <s v="ML09000"/>
    <x v="3"/>
    <x v="16"/>
    <s v="09107337000924"/>
    <x v="0"/>
    <x v="0"/>
    <x v="9"/>
    <n v="15072248"/>
    <x v="1"/>
    <x v="1"/>
    <x v="0"/>
    <x v="5"/>
    <n v="92602108"/>
    <x v="7"/>
  </r>
  <r>
    <x v="1"/>
    <s v="MS01000"/>
    <x v="1"/>
    <x v="11"/>
    <s v="07367724000117"/>
    <x v="0"/>
    <x v="0"/>
    <x v="27"/>
    <n v="15090323"/>
    <x v="1"/>
    <x v="1"/>
    <x v="0"/>
    <x v="1"/>
    <n v="92612813"/>
    <x v="1"/>
  </r>
  <r>
    <x v="1"/>
    <s v="MS05000"/>
    <x v="1"/>
    <x v="1"/>
    <s v="07367724000540"/>
    <x v="0"/>
    <x v="0"/>
    <x v="0"/>
    <n v="15171506"/>
    <x v="1"/>
    <x v="1"/>
    <x v="0"/>
    <x v="1"/>
    <n v="92612813"/>
    <x v="1"/>
  </r>
  <r>
    <x v="1"/>
    <s v="MS01000"/>
    <x v="1"/>
    <x v="11"/>
    <s v="07367724000117"/>
    <x v="0"/>
    <x v="0"/>
    <x v="21"/>
    <n v="15181643"/>
    <x v="1"/>
    <x v="1"/>
    <x v="0"/>
    <x v="1"/>
    <n v="92612813"/>
    <x v="1"/>
  </r>
  <r>
    <x v="2"/>
    <s v="GC32000"/>
    <x v="1"/>
    <x v="15"/>
    <s v="09427183003205"/>
    <x v="4"/>
    <x v="0"/>
    <x v="13"/>
    <n v="15210473"/>
    <x v="1"/>
    <x v="1"/>
    <x v="0"/>
    <x v="1"/>
    <n v="92612813"/>
    <x v="1"/>
  </r>
  <r>
    <x v="1"/>
    <s v="MM01000"/>
    <x v="4"/>
    <x v="14"/>
    <s v="05846607000100"/>
    <x v="4"/>
    <x v="0"/>
    <x v="13"/>
    <n v="15210499"/>
    <x v="1"/>
    <x v="1"/>
    <x v="0"/>
    <x v="5"/>
    <n v="92602108"/>
    <x v="7"/>
  </r>
  <r>
    <x v="1"/>
    <s v="MS05000"/>
    <x v="1"/>
    <x v="1"/>
    <s v="07367724000540"/>
    <x v="4"/>
    <x v="0"/>
    <x v="13"/>
    <n v="15210871"/>
    <x v="1"/>
    <x v="1"/>
    <x v="0"/>
    <x v="5"/>
    <n v="92602108"/>
    <x v="7"/>
  </r>
  <r>
    <x v="2"/>
    <s v="GC41000"/>
    <x v="3"/>
    <x v="6"/>
    <s v="09427183004198"/>
    <x v="4"/>
    <x v="0"/>
    <x v="13"/>
    <n v="15210907"/>
    <x v="1"/>
    <x v="1"/>
    <x v="0"/>
    <x v="5"/>
    <n v="92602108"/>
    <x v="7"/>
  </r>
  <r>
    <x v="2"/>
    <s v="GC41000"/>
    <x v="3"/>
    <x v="6"/>
    <s v="09427183004198"/>
    <x v="4"/>
    <x v="0"/>
    <x v="13"/>
    <n v="15210309"/>
    <x v="6"/>
    <x v="6"/>
    <x v="0"/>
    <x v="6"/>
    <n v="92612005"/>
    <x v="8"/>
  </r>
  <r>
    <x v="2"/>
    <s v="GC01000"/>
    <x v="0"/>
    <x v="4"/>
    <s v="09427183000109"/>
    <x v="4"/>
    <x v="0"/>
    <x v="13"/>
    <n v="15210311"/>
    <x v="6"/>
    <x v="6"/>
    <x v="0"/>
    <x v="6"/>
    <n v="92612005"/>
    <x v="8"/>
  </r>
  <r>
    <x v="2"/>
    <s v="GC01000"/>
    <x v="0"/>
    <x v="4"/>
    <s v="09427183000109"/>
    <x v="4"/>
    <x v="0"/>
    <x v="13"/>
    <n v="15210327"/>
    <x v="6"/>
    <x v="6"/>
    <x v="0"/>
    <x v="6"/>
    <n v="92612005"/>
    <x v="8"/>
  </r>
  <r>
    <x v="1"/>
    <s v="MS01000"/>
    <x v="1"/>
    <x v="11"/>
    <s v="07367724000117"/>
    <x v="4"/>
    <x v="0"/>
    <x v="13"/>
    <n v="15210876"/>
    <x v="6"/>
    <x v="6"/>
    <x v="0"/>
    <x v="6"/>
    <n v="92612005"/>
    <x v="8"/>
  </r>
  <r>
    <x v="2"/>
    <s v="GC22000"/>
    <x v="2"/>
    <x v="5"/>
    <s v="09427183002225"/>
    <x v="4"/>
    <x v="0"/>
    <x v="13"/>
    <n v="15210891"/>
    <x v="6"/>
    <x v="6"/>
    <x v="0"/>
    <x v="6"/>
    <n v="92612005"/>
    <x v="8"/>
  </r>
  <r>
    <x v="1"/>
    <s v="ML08000"/>
    <x v="2"/>
    <x v="17"/>
    <s v="09107337000843"/>
    <x v="4"/>
    <x v="0"/>
    <x v="18"/>
    <n v="15213774"/>
    <x v="6"/>
    <x v="6"/>
    <x v="0"/>
    <x v="6"/>
    <n v="92612005"/>
    <x v="8"/>
  </r>
  <r>
    <x v="2"/>
    <s v="GC22000"/>
    <x v="2"/>
    <x v="5"/>
    <s v="09427183002225"/>
    <x v="4"/>
    <x v="0"/>
    <x v="18"/>
    <n v="15213776"/>
    <x v="6"/>
    <x v="6"/>
    <x v="0"/>
    <x v="6"/>
    <n v="92612005"/>
    <x v="8"/>
  </r>
  <r>
    <x v="1"/>
    <s v="MM01000"/>
    <x v="4"/>
    <x v="14"/>
    <s v="05846607000100"/>
    <x v="4"/>
    <x v="0"/>
    <x v="14"/>
    <n v="15217296"/>
    <x v="6"/>
    <x v="6"/>
    <x v="0"/>
    <x v="6"/>
    <n v="92612005"/>
    <x v="8"/>
  </r>
  <r>
    <x v="1"/>
    <s v="ML03000"/>
    <x v="2"/>
    <x v="10"/>
    <s v="09107337000339"/>
    <x v="4"/>
    <x v="0"/>
    <x v="14"/>
    <n v="15217301"/>
    <x v="6"/>
    <x v="6"/>
    <x v="0"/>
    <x v="6"/>
    <n v="92612005"/>
    <x v="8"/>
  </r>
  <r>
    <x v="2"/>
    <s v="GC22000"/>
    <x v="2"/>
    <x v="5"/>
    <s v="09427183002225"/>
    <x v="4"/>
    <x v="0"/>
    <x v="14"/>
    <n v="15217320"/>
    <x v="6"/>
    <x v="6"/>
    <x v="0"/>
    <x v="6"/>
    <n v="92612005"/>
    <x v="8"/>
  </r>
  <r>
    <x v="2"/>
    <s v="GC01000"/>
    <x v="0"/>
    <x v="4"/>
    <s v="09427183000109"/>
    <x v="4"/>
    <x v="0"/>
    <x v="14"/>
    <n v="15217322"/>
    <x v="6"/>
    <x v="6"/>
    <x v="0"/>
    <x v="6"/>
    <n v="92612005"/>
    <x v="8"/>
  </r>
  <r>
    <x v="2"/>
    <s v="GC01000"/>
    <x v="0"/>
    <x v="4"/>
    <s v="09427183000109"/>
    <x v="2"/>
    <x v="0"/>
    <x v="28"/>
    <n v="14657755"/>
    <x v="2"/>
    <x v="2"/>
    <x v="0"/>
    <x v="0"/>
    <n v="92611969"/>
    <x v="0"/>
  </r>
  <r>
    <x v="2"/>
    <s v="GC01000"/>
    <x v="0"/>
    <x v="4"/>
    <s v="09427183000109"/>
    <x v="2"/>
    <x v="0"/>
    <x v="28"/>
    <n v="14657757"/>
    <x v="2"/>
    <x v="2"/>
    <x v="0"/>
    <x v="0"/>
    <n v="92611969"/>
    <x v="0"/>
  </r>
  <r>
    <x v="2"/>
    <s v="GC01000"/>
    <x v="0"/>
    <x v="4"/>
    <s v="09427183000109"/>
    <x v="3"/>
    <x v="0"/>
    <x v="29"/>
    <n v="14799478"/>
    <x v="2"/>
    <x v="2"/>
    <x v="0"/>
    <x v="3"/>
    <n v="92611576"/>
    <x v="4"/>
  </r>
  <r>
    <x v="2"/>
    <s v="GC01000"/>
    <x v="0"/>
    <x v="4"/>
    <s v="09427183000109"/>
    <x v="3"/>
    <x v="0"/>
    <x v="30"/>
    <n v="14941376"/>
    <x v="2"/>
    <x v="2"/>
    <x v="0"/>
    <x v="0"/>
    <n v="92611969"/>
    <x v="0"/>
  </r>
  <r>
    <x v="1"/>
    <s v="ML06000"/>
    <x v="2"/>
    <x v="18"/>
    <s v="09107337000681"/>
    <x v="0"/>
    <x v="0"/>
    <x v="31"/>
    <n v="15065183"/>
    <x v="2"/>
    <x v="2"/>
    <x v="0"/>
    <x v="0"/>
    <n v="92611969"/>
    <x v="0"/>
  </r>
  <r>
    <x v="1"/>
    <s v="ML08000"/>
    <x v="2"/>
    <x v="17"/>
    <s v="09107337000843"/>
    <x v="0"/>
    <x v="0"/>
    <x v="27"/>
    <n v="15090284"/>
    <x v="2"/>
    <x v="2"/>
    <x v="0"/>
    <x v="0"/>
    <n v="92611969"/>
    <x v="0"/>
  </r>
  <r>
    <x v="2"/>
    <s v="GC41000"/>
    <x v="3"/>
    <x v="6"/>
    <s v="09427183004198"/>
    <x v="0"/>
    <x v="0"/>
    <x v="27"/>
    <n v="15090294"/>
    <x v="2"/>
    <x v="2"/>
    <x v="0"/>
    <x v="0"/>
    <n v="92611969"/>
    <x v="0"/>
  </r>
  <r>
    <x v="1"/>
    <s v="ML03000"/>
    <x v="2"/>
    <x v="10"/>
    <s v="09107337000339"/>
    <x v="0"/>
    <x v="0"/>
    <x v="32"/>
    <n v="15124825"/>
    <x v="2"/>
    <x v="2"/>
    <x v="0"/>
    <x v="0"/>
    <n v="92611969"/>
    <x v="0"/>
  </r>
  <r>
    <x v="2"/>
    <s v="GC01000"/>
    <x v="0"/>
    <x v="4"/>
    <s v="09427183000109"/>
    <x v="0"/>
    <x v="0"/>
    <x v="10"/>
    <n v="15138060"/>
    <x v="2"/>
    <x v="2"/>
    <x v="0"/>
    <x v="0"/>
    <n v="92611969"/>
    <x v="0"/>
  </r>
  <r>
    <x v="2"/>
    <s v="GC12000"/>
    <x v="0"/>
    <x v="12"/>
    <s v="09427183001253"/>
    <x v="0"/>
    <x v="0"/>
    <x v="11"/>
    <n v="15140122"/>
    <x v="2"/>
    <x v="2"/>
    <x v="0"/>
    <x v="0"/>
    <n v="92611969"/>
    <x v="0"/>
  </r>
  <r>
    <x v="2"/>
    <s v="GC22000"/>
    <x v="2"/>
    <x v="5"/>
    <s v="09427183002225"/>
    <x v="0"/>
    <x v="0"/>
    <x v="11"/>
    <n v="15140130"/>
    <x v="2"/>
    <x v="2"/>
    <x v="0"/>
    <x v="0"/>
    <n v="92611969"/>
    <x v="0"/>
  </r>
  <r>
    <x v="2"/>
    <s v="GC41000"/>
    <x v="3"/>
    <x v="6"/>
    <s v="09427183004198"/>
    <x v="0"/>
    <x v="0"/>
    <x v="33"/>
    <n v="15165403"/>
    <x v="2"/>
    <x v="2"/>
    <x v="0"/>
    <x v="0"/>
    <n v="92611969"/>
    <x v="0"/>
  </r>
  <r>
    <x v="1"/>
    <s v="MS01000"/>
    <x v="1"/>
    <x v="11"/>
    <s v="07367724000117"/>
    <x v="0"/>
    <x v="0"/>
    <x v="33"/>
    <n v="15165489"/>
    <x v="2"/>
    <x v="2"/>
    <x v="0"/>
    <x v="0"/>
    <n v="92611969"/>
    <x v="0"/>
  </r>
  <r>
    <x v="2"/>
    <s v="GC19000"/>
    <x v="2"/>
    <x v="8"/>
    <s v="09427183001920"/>
    <x v="0"/>
    <x v="0"/>
    <x v="0"/>
    <n v="15171510"/>
    <x v="2"/>
    <x v="2"/>
    <x v="0"/>
    <x v="4"/>
    <n v="92612815"/>
    <x v="5"/>
  </r>
  <r>
    <x v="2"/>
    <s v="GC01000"/>
    <x v="0"/>
    <x v="4"/>
    <s v="09427183000109"/>
    <x v="0"/>
    <x v="0"/>
    <x v="21"/>
    <n v="15181486"/>
    <x v="2"/>
    <x v="2"/>
    <x v="0"/>
    <x v="0"/>
    <n v="92611969"/>
    <x v="0"/>
  </r>
  <r>
    <x v="2"/>
    <s v="GC01000"/>
    <x v="0"/>
    <x v="4"/>
    <s v="09427183000109"/>
    <x v="0"/>
    <x v="0"/>
    <x v="21"/>
    <n v="15181486"/>
    <x v="2"/>
    <x v="2"/>
    <x v="0"/>
    <x v="0"/>
    <n v="92611969"/>
    <x v="0"/>
  </r>
  <r>
    <x v="2"/>
    <s v="GC01000"/>
    <x v="0"/>
    <x v="4"/>
    <s v="09427183000109"/>
    <x v="0"/>
    <x v="0"/>
    <x v="21"/>
    <n v="15181551"/>
    <x v="2"/>
    <x v="2"/>
    <x v="0"/>
    <x v="0"/>
    <n v="92611969"/>
    <x v="0"/>
  </r>
  <r>
    <x v="2"/>
    <s v="GC01000"/>
    <x v="0"/>
    <x v="4"/>
    <s v="09427183000109"/>
    <x v="0"/>
    <x v="0"/>
    <x v="21"/>
    <n v="15181615"/>
    <x v="2"/>
    <x v="2"/>
    <x v="0"/>
    <x v="3"/>
    <n v="92611202"/>
    <x v="9"/>
  </r>
  <r>
    <x v="2"/>
    <s v="GC05000"/>
    <x v="0"/>
    <x v="9"/>
    <s v="09427183000524"/>
    <x v="0"/>
    <x v="0"/>
    <x v="12"/>
    <n v="15183598"/>
    <x v="2"/>
    <x v="2"/>
    <x v="0"/>
    <x v="0"/>
    <n v="92611969"/>
    <x v="0"/>
  </r>
  <r>
    <x v="2"/>
    <s v="GC01000"/>
    <x v="0"/>
    <x v="4"/>
    <s v="09427183000109"/>
    <x v="0"/>
    <x v="0"/>
    <x v="12"/>
    <n v="15183602"/>
    <x v="2"/>
    <x v="2"/>
    <x v="0"/>
    <x v="0"/>
    <n v="92611969"/>
    <x v="0"/>
  </r>
  <r>
    <x v="1"/>
    <s v="MS03000"/>
    <x v="1"/>
    <x v="2"/>
    <s v="07367724000389"/>
    <x v="0"/>
    <x v="0"/>
    <x v="12"/>
    <n v="15183629"/>
    <x v="2"/>
    <x v="2"/>
    <x v="0"/>
    <x v="4"/>
    <n v="92612815"/>
    <x v="5"/>
  </r>
  <r>
    <x v="2"/>
    <s v="GC19000"/>
    <x v="2"/>
    <x v="8"/>
    <s v="09427183001920"/>
    <x v="4"/>
    <x v="0"/>
    <x v="13"/>
    <n v="15210465"/>
    <x v="2"/>
    <x v="2"/>
    <x v="0"/>
    <x v="0"/>
    <n v="92611969"/>
    <x v="0"/>
  </r>
  <r>
    <x v="1"/>
    <s v="MC01000"/>
    <x v="4"/>
    <x v="19"/>
    <s v="11185583000199"/>
    <x v="4"/>
    <x v="0"/>
    <x v="13"/>
    <n v="15210501"/>
    <x v="2"/>
    <x v="2"/>
    <x v="0"/>
    <x v="7"/>
    <n v="92612139"/>
    <x v="10"/>
  </r>
  <r>
    <x v="1"/>
    <s v="MC01000"/>
    <x v="4"/>
    <x v="19"/>
    <s v="11185583000199"/>
    <x v="4"/>
    <x v="0"/>
    <x v="13"/>
    <n v="15210502"/>
    <x v="2"/>
    <x v="2"/>
    <x v="0"/>
    <x v="7"/>
    <n v="92612139"/>
    <x v="10"/>
  </r>
  <r>
    <x v="2"/>
    <s v="GC01000"/>
    <x v="0"/>
    <x v="4"/>
    <s v="09427183000109"/>
    <x v="4"/>
    <x v="0"/>
    <x v="13"/>
    <n v="15210878"/>
    <x v="2"/>
    <x v="2"/>
    <x v="0"/>
    <x v="4"/>
    <n v="92612815"/>
    <x v="5"/>
  </r>
  <r>
    <x v="2"/>
    <s v="GC05000"/>
    <x v="0"/>
    <x v="9"/>
    <s v="09427183000524"/>
    <x v="4"/>
    <x v="0"/>
    <x v="13"/>
    <n v="15210896"/>
    <x v="2"/>
    <x v="2"/>
    <x v="0"/>
    <x v="4"/>
    <n v="92612815"/>
    <x v="5"/>
  </r>
  <r>
    <x v="2"/>
    <s v="GC41000"/>
    <x v="3"/>
    <x v="6"/>
    <s v="09427183004198"/>
    <x v="4"/>
    <x v="0"/>
    <x v="13"/>
    <n v="15210900"/>
    <x v="2"/>
    <x v="2"/>
    <x v="0"/>
    <x v="4"/>
    <n v="92612815"/>
    <x v="5"/>
  </r>
  <r>
    <x v="1"/>
    <s v="ML03000"/>
    <x v="2"/>
    <x v="10"/>
    <s v="09107337000339"/>
    <x v="4"/>
    <x v="0"/>
    <x v="13"/>
    <n v="15210901"/>
    <x v="2"/>
    <x v="2"/>
    <x v="0"/>
    <x v="4"/>
    <n v="92612815"/>
    <x v="5"/>
  </r>
  <r>
    <x v="2"/>
    <s v="GC01000"/>
    <x v="0"/>
    <x v="4"/>
    <s v="09427183000109"/>
    <x v="4"/>
    <x v="0"/>
    <x v="18"/>
    <n v="15213573"/>
    <x v="2"/>
    <x v="2"/>
    <x v="0"/>
    <x v="3"/>
    <n v="92611202"/>
    <x v="9"/>
  </r>
  <r>
    <x v="2"/>
    <s v="GC34000"/>
    <x v="1"/>
    <x v="20"/>
    <s v="09427183003469"/>
    <x v="4"/>
    <x v="0"/>
    <x v="18"/>
    <n v="15213743"/>
    <x v="2"/>
    <x v="2"/>
    <x v="0"/>
    <x v="4"/>
    <n v="92612815"/>
    <x v="5"/>
  </r>
  <r>
    <x v="2"/>
    <s v="GC01000"/>
    <x v="0"/>
    <x v="4"/>
    <s v="09427183000109"/>
    <x v="4"/>
    <x v="0"/>
    <x v="18"/>
    <n v="15213745"/>
    <x v="2"/>
    <x v="2"/>
    <x v="0"/>
    <x v="4"/>
    <n v="92612815"/>
    <x v="5"/>
  </r>
  <r>
    <x v="2"/>
    <s v="GC24000"/>
    <x v="2"/>
    <x v="7"/>
    <s v="09427183002497"/>
    <x v="4"/>
    <x v="0"/>
    <x v="18"/>
    <n v="15213750"/>
    <x v="2"/>
    <x v="2"/>
    <x v="0"/>
    <x v="4"/>
    <n v="92612815"/>
    <x v="5"/>
  </r>
  <r>
    <x v="2"/>
    <s v="GC19000"/>
    <x v="2"/>
    <x v="8"/>
    <s v="09427183001920"/>
    <x v="4"/>
    <x v="0"/>
    <x v="18"/>
    <n v="15213760"/>
    <x v="2"/>
    <x v="2"/>
    <x v="0"/>
    <x v="4"/>
    <n v="92612815"/>
    <x v="5"/>
  </r>
  <r>
    <x v="2"/>
    <s v="GC32000"/>
    <x v="1"/>
    <x v="15"/>
    <s v="09427183003205"/>
    <x v="4"/>
    <x v="0"/>
    <x v="18"/>
    <n v="15213775"/>
    <x v="2"/>
    <x v="2"/>
    <x v="0"/>
    <x v="0"/>
    <n v="92611969"/>
    <x v="0"/>
  </r>
  <r>
    <x v="2"/>
    <s v="GC19000"/>
    <x v="2"/>
    <x v="8"/>
    <s v="09427183001920"/>
    <x v="4"/>
    <x v="0"/>
    <x v="18"/>
    <n v="15213781"/>
    <x v="2"/>
    <x v="2"/>
    <x v="0"/>
    <x v="0"/>
    <n v="92611969"/>
    <x v="0"/>
  </r>
  <r>
    <x v="1"/>
    <s v="ML03000"/>
    <x v="2"/>
    <x v="10"/>
    <s v="09107337000339"/>
    <x v="4"/>
    <x v="0"/>
    <x v="18"/>
    <n v="15213787"/>
    <x v="2"/>
    <x v="2"/>
    <x v="0"/>
    <x v="0"/>
    <n v="92611969"/>
    <x v="0"/>
  </r>
  <r>
    <x v="1"/>
    <s v="MM01000"/>
    <x v="4"/>
    <x v="14"/>
    <s v="05846607000100"/>
    <x v="4"/>
    <x v="0"/>
    <x v="18"/>
    <n v="15213790"/>
    <x v="2"/>
    <x v="2"/>
    <x v="0"/>
    <x v="0"/>
    <n v="92611969"/>
    <x v="0"/>
  </r>
  <r>
    <x v="2"/>
    <s v="GC01000"/>
    <x v="0"/>
    <x v="4"/>
    <s v="09427183000109"/>
    <x v="4"/>
    <x v="0"/>
    <x v="14"/>
    <n v="15217303"/>
    <x v="2"/>
    <x v="2"/>
    <x v="0"/>
    <x v="0"/>
    <n v="92611969"/>
    <x v="0"/>
  </r>
  <r>
    <x v="1"/>
    <s v="MS03000"/>
    <x v="1"/>
    <x v="2"/>
    <s v="07367724000389"/>
    <x v="4"/>
    <x v="0"/>
    <x v="14"/>
    <n v="15217311"/>
    <x v="2"/>
    <x v="2"/>
    <x v="0"/>
    <x v="3"/>
    <n v="92611576"/>
    <x v="4"/>
  </r>
  <r>
    <x v="1"/>
    <s v="MM01000"/>
    <x v="4"/>
    <x v="14"/>
    <s v="05846607000100"/>
    <x v="4"/>
    <x v="0"/>
    <x v="14"/>
    <n v="15217312"/>
    <x v="2"/>
    <x v="2"/>
    <x v="0"/>
    <x v="3"/>
    <n v="92611576"/>
    <x v="4"/>
  </r>
  <r>
    <x v="2"/>
    <s v="GC01000"/>
    <x v="0"/>
    <x v="4"/>
    <s v="09427183000109"/>
    <x v="4"/>
    <x v="0"/>
    <x v="14"/>
    <n v="15217321"/>
    <x v="2"/>
    <x v="2"/>
    <x v="0"/>
    <x v="0"/>
    <n v="92611969"/>
    <x v="0"/>
  </r>
  <r>
    <x v="1"/>
    <s v="ML08000"/>
    <x v="2"/>
    <x v="17"/>
    <s v="09107337000843"/>
    <x v="4"/>
    <x v="0"/>
    <x v="14"/>
    <n v="15217324"/>
    <x v="2"/>
    <x v="2"/>
    <x v="0"/>
    <x v="0"/>
    <n v="92611969"/>
    <x v="0"/>
  </r>
  <r>
    <x v="1"/>
    <s v="ML08000"/>
    <x v="2"/>
    <x v="17"/>
    <s v="09107337000843"/>
    <x v="4"/>
    <x v="0"/>
    <x v="14"/>
    <n v="15217325"/>
    <x v="2"/>
    <x v="2"/>
    <x v="0"/>
    <x v="0"/>
    <n v="92611969"/>
    <x v="0"/>
  </r>
  <r>
    <x v="1"/>
    <s v="ML08000"/>
    <x v="2"/>
    <x v="17"/>
    <s v="09107337000843"/>
    <x v="4"/>
    <x v="0"/>
    <x v="14"/>
    <n v="15217326"/>
    <x v="2"/>
    <x v="2"/>
    <x v="0"/>
    <x v="0"/>
    <n v="92611969"/>
    <x v="0"/>
  </r>
  <r>
    <x v="1"/>
    <s v="ML08000"/>
    <x v="2"/>
    <x v="17"/>
    <s v="09107337000843"/>
    <x v="4"/>
    <x v="0"/>
    <x v="14"/>
    <n v="15217328"/>
    <x v="2"/>
    <x v="2"/>
    <x v="0"/>
    <x v="0"/>
    <n v="92611969"/>
    <x v="0"/>
  </r>
  <r>
    <x v="1"/>
    <s v="ML08000"/>
    <x v="2"/>
    <x v="17"/>
    <s v="09107337000843"/>
    <x v="4"/>
    <x v="0"/>
    <x v="14"/>
    <n v="15217330"/>
    <x v="2"/>
    <x v="2"/>
    <x v="0"/>
    <x v="0"/>
    <n v="92611969"/>
    <x v="0"/>
  </r>
  <r>
    <x v="1"/>
    <s v="ML08000"/>
    <x v="2"/>
    <x v="17"/>
    <s v="09107337000843"/>
    <x v="4"/>
    <x v="0"/>
    <x v="14"/>
    <n v="15217332"/>
    <x v="2"/>
    <x v="2"/>
    <x v="0"/>
    <x v="0"/>
    <n v="92611969"/>
    <x v="0"/>
  </r>
  <r>
    <x v="1"/>
    <s v="ML08000"/>
    <x v="2"/>
    <x v="17"/>
    <s v="09107337000843"/>
    <x v="4"/>
    <x v="0"/>
    <x v="14"/>
    <n v="15217334"/>
    <x v="2"/>
    <x v="2"/>
    <x v="0"/>
    <x v="0"/>
    <n v="92611969"/>
    <x v="0"/>
  </r>
  <r>
    <x v="2"/>
    <s v="GC01000"/>
    <x v="0"/>
    <x v="4"/>
    <s v="09427183000109"/>
    <x v="4"/>
    <x v="0"/>
    <x v="14"/>
    <n v="15217342"/>
    <x v="2"/>
    <x v="2"/>
    <x v="0"/>
    <x v="3"/>
    <n v="92611576"/>
    <x v="4"/>
  </r>
  <r>
    <x v="2"/>
    <s v="GC22000"/>
    <x v="2"/>
    <x v="5"/>
    <s v="09427183002225"/>
    <x v="4"/>
    <x v="0"/>
    <x v="13"/>
    <n v="15210445"/>
    <x v="7"/>
    <x v="7"/>
    <x v="0"/>
    <x v="6"/>
    <n v="92612005"/>
    <x v="8"/>
  </r>
  <r>
    <x v="2"/>
    <s v="GC41000"/>
    <x v="3"/>
    <x v="6"/>
    <s v="09427183004198"/>
    <x v="4"/>
    <x v="0"/>
    <x v="13"/>
    <n v="15210480"/>
    <x v="7"/>
    <x v="7"/>
    <x v="0"/>
    <x v="6"/>
    <n v="92612005"/>
    <x v="8"/>
  </r>
  <r>
    <x v="2"/>
    <s v="GC05000"/>
    <x v="0"/>
    <x v="9"/>
    <s v="09427183000524"/>
    <x v="4"/>
    <x v="0"/>
    <x v="13"/>
    <n v="15210869"/>
    <x v="7"/>
    <x v="7"/>
    <x v="0"/>
    <x v="6"/>
    <n v="92612005"/>
    <x v="8"/>
  </r>
  <r>
    <x v="2"/>
    <s v="GC01000"/>
    <x v="0"/>
    <x v="4"/>
    <s v="09427183000109"/>
    <x v="4"/>
    <x v="0"/>
    <x v="18"/>
    <n v="15213782"/>
    <x v="7"/>
    <x v="7"/>
    <x v="0"/>
    <x v="6"/>
    <n v="92612005"/>
    <x v="8"/>
  </r>
  <r>
    <x v="1"/>
    <s v="MS01000"/>
    <x v="1"/>
    <x v="11"/>
    <s v="07367724000117"/>
    <x v="4"/>
    <x v="0"/>
    <x v="18"/>
    <n v="15213785"/>
    <x v="7"/>
    <x v="7"/>
    <x v="0"/>
    <x v="6"/>
    <n v="92612005"/>
    <x v="8"/>
  </r>
  <r>
    <x v="2"/>
    <s v="GC41000"/>
    <x v="3"/>
    <x v="6"/>
    <s v="09427183004198"/>
    <x v="4"/>
    <x v="0"/>
    <x v="14"/>
    <n v="15217139"/>
    <x v="7"/>
    <x v="7"/>
    <x v="0"/>
    <x v="6"/>
    <n v="92612005"/>
    <x v="8"/>
  </r>
  <r>
    <x v="2"/>
    <s v="GC41000"/>
    <x v="3"/>
    <x v="6"/>
    <s v="09427183004198"/>
    <x v="4"/>
    <x v="0"/>
    <x v="14"/>
    <n v="15217281"/>
    <x v="7"/>
    <x v="7"/>
    <x v="0"/>
    <x v="6"/>
    <n v="92612005"/>
    <x v="8"/>
  </r>
  <r>
    <x v="3"/>
    <s v="DB03000"/>
    <x v="0"/>
    <x v="21"/>
    <s v="07259917000235"/>
    <x v="0"/>
    <x v="0"/>
    <x v="34"/>
    <n v="1880446"/>
    <x v="0"/>
    <x v="0"/>
    <x v="0"/>
    <x v="8"/>
    <s v="PROC_CTE"/>
    <x v="11"/>
  </r>
  <r>
    <x v="3"/>
    <s v="DB03000"/>
    <x v="0"/>
    <x v="21"/>
    <s v="07259917000235"/>
    <x v="0"/>
    <x v="0"/>
    <x v="35"/>
    <n v="1881118"/>
    <x v="0"/>
    <x v="0"/>
    <x v="0"/>
    <x v="8"/>
    <s v="PROC_CTE"/>
    <x v="11"/>
  </r>
  <r>
    <x v="3"/>
    <s v="DB03000"/>
    <x v="0"/>
    <x v="21"/>
    <s v="07259917000235"/>
    <x v="0"/>
    <x v="0"/>
    <x v="27"/>
    <n v="1884033"/>
    <x v="0"/>
    <x v="0"/>
    <x v="0"/>
    <x v="8"/>
    <s v="PROC_CTE"/>
    <x v="11"/>
  </r>
  <r>
    <x v="3"/>
    <s v="DB03000"/>
    <x v="0"/>
    <x v="21"/>
    <s v="07259917000235"/>
    <x v="0"/>
    <x v="0"/>
    <x v="0"/>
    <n v="1887216"/>
    <x v="0"/>
    <x v="0"/>
    <x v="0"/>
    <x v="0"/>
    <n v="92611969"/>
    <x v="0"/>
  </r>
  <r>
    <x v="3"/>
    <s v="DB03000"/>
    <x v="0"/>
    <x v="21"/>
    <s v="07259917000235"/>
    <x v="0"/>
    <x v="0"/>
    <x v="0"/>
    <n v="1887216"/>
    <x v="0"/>
    <x v="0"/>
    <x v="0"/>
    <x v="0"/>
    <n v="92611969"/>
    <x v="0"/>
  </r>
  <r>
    <x v="3"/>
    <s v="DB03000"/>
    <x v="0"/>
    <x v="21"/>
    <s v="07259917000235"/>
    <x v="2"/>
    <x v="0"/>
    <x v="36"/>
    <n v="1869177"/>
    <x v="1"/>
    <x v="1"/>
    <x v="0"/>
    <x v="5"/>
    <n v="92602108"/>
    <x v="7"/>
  </r>
  <r>
    <x v="3"/>
    <s v="DB03000"/>
    <x v="0"/>
    <x v="21"/>
    <s v="07259917000235"/>
    <x v="0"/>
    <x v="0"/>
    <x v="1"/>
    <n v="1885890"/>
    <x v="1"/>
    <x v="1"/>
    <x v="0"/>
    <x v="9"/>
    <n v="92612846"/>
    <x v="12"/>
  </r>
  <r>
    <x v="3"/>
    <s v="DB03000"/>
    <x v="0"/>
    <x v="21"/>
    <s v="07259917000235"/>
    <x v="6"/>
    <x v="0"/>
    <x v="37"/>
    <n v="1847410"/>
    <x v="2"/>
    <x v="2"/>
    <x v="0"/>
    <x v="2"/>
    <n v="92610841"/>
    <x v="2"/>
  </r>
  <r>
    <x v="3"/>
    <s v="DB03000"/>
    <x v="0"/>
    <x v="21"/>
    <s v="07259917000235"/>
    <x v="6"/>
    <x v="0"/>
    <x v="37"/>
    <n v="1847479"/>
    <x v="2"/>
    <x v="2"/>
    <x v="0"/>
    <x v="2"/>
    <n v="92610841"/>
    <x v="2"/>
  </r>
  <r>
    <x v="3"/>
    <s v="DB03000"/>
    <x v="0"/>
    <x v="21"/>
    <s v="07259917000235"/>
    <x v="2"/>
    <x v="0"/>
    <x v="38"/>
    <n v="1868948"/>
    <x v="2"/>
    <x v="2"/>
    <x v="0"/>
    <x v="2"/>
    <n v="92610841"/>
    <x v="2"/>
  </r>
  <r>
    <x v="3"/>
    <s v="DB02000"/>
    <x v="0"/>
    <x v="21"/>
    <s v="07259917000154"/>
    <x v="3"/>
    <x v="0"/>
    <x v="39"/>
    <n v="1877628"/>
    <x v="2"/>
    <x v="2"/>
    <x v="0"/>
    <x v="0"/>
    <n v="92611969"/>
    <x v="0"/>
  </r>
  <r>
    <x v="3"/>
    <s v="DB03000"/>
    <x v="0"/>
    <x v="21"/>
    <s v="07259917000235"/>
    <x v="0"/>
    <x v="0"/>
    <x v="27"/>
    <n v="1884167"/>
    <x v="2"/>
    <x v="2"/>
    <x v="0"/>
    <x v="2"/>
    <n v="92611848"/>
    <x v="3"/>
  </r>
  <r>
    <x v="3"/>
    <s v="DB02000"/>
    <x v="0"/>
    <x v="21"/>
    <s v="07259917000154"/>
    <x v="0"/>
    <x v="0"/>
    <x v="10"/>
    <n v="1885937"/>
    <x v="2"/>
    <x v="2"/>
    <x v="0"/>
    <x v="0"/>
    <n v="92611969"/>
    <x v="0"/>
  </r>
  <r>
    <x v="3"/>
    <s v="DB02000"/>
    <x v="0"/>
    <x v="21"/>
    <s v="07259917000154"/>
    <x v="0"/>
    <x v="0"/>
    <x v="10"/>
    <n v="1885943"/>
    <x v="2"/>
    <x v="2"/>
    <x v="0"/>
    <x v="0"/>
    <n v="92611969"/>
    <x v="0"/>
  </r>
  <r>
    <x v="3"/>
    <s v="DB02000"/>
    <x v="0"/>
    <x v="21"/>
    <s v="07259917000154"/>
    <x v="0"/>
    <x v="0"/>
    <x v="12"/>
    <n v="1887675"/>
    <x v="2"/>
    <x v="2"/>
    <x v="0"/>
    <x v="4"/>
    <n v="92612815"/>
    <x v="5"/>
  </r>
  <r>
    <x v="3"/>
    <s v="DB02000"/>
    <x v="0"/>
    <x v="21"/>
    <s v="07259917000154"/>
    <x v="0"/>
    <x v="0"/>
    <x v="12"/>
    <n v="1887676"/>
    <x v="2"/>
    <x v="2"/>
    <x v="0"/>
    <x v="4"/>
    <n v="92612815"/>
    <x v="5"/>
  </r>
  <r>
    <x v="3"/>
    <s v="DB03000"/>
    <x v="0"/>
    <x v="21"/>
    <s v="07259917000235"/>
    <x v="0"/>
    <x v="0"/>
    <x v="12"/>
    <n v="1887723"/>
    <x v="2"/>
    <x v="2"/>
    <x v="0"/>
    <x v="4"/>
    <n v="92612815"/>
    <x v="5"/>
  </r>
  <r>
    <x v="3"/>
    <s v="DB03000"/>
    <x v="0"/>
    <x v="21"/>
    <s v="07259917000235"/>
    <x v="4"/>
    <x v="0"/>
    <x v="14"/>
    <n v="1888269"/>
    <x v="2"/>
    <x v="2"/>
    <x v="0"/>
    <x v="2"/>
    <n v="92610841"/>
    <x v="2"/>
  </r>
  <r>
    <x v="3"/>
    <s v="DB03000"/>
    <x v="0"/>
    <x v="21"/>
    <s v="07259917000235"/>
    <x v="4"/>
    <x v="0"/>
    <x v="14"/>
    <n v="1888270"/>
    <x v="2"/>
    <x v="2"/>
    <x v="0"/>
    <x v="2"/>
    <n v="92610841"/>
    <x v="2"/>
  </r>
  <r>
    <x v="3"/>
    <s v="DB03000"/>
    <x v="0"/>
    <x v="21"/>
    <s v="07259917000235"/>
    <x v="4"/>
    <x v="0"/>
    <x v="14"/>
    <n v="1888271"/>
    <x v="2"/>
    <x v="2"/>
    <x v="0"/>
    <x v="2"/>
    <n v="92610841"/>
    <x v="2"/>
  </r>
  <r>
    <x v="3"/>
    <s v="DB03000"/>
    <x v="0"/>
    <x v="21"/>
    <s v="07259917000235"/>
    <x v="4"/>
    <x v="0"/>
    <x v="14"/>
    <n v="1888272"/>
    <x v="2"/>
    <x v="2"/>
    <x v="0"/>
    <x v="2"/>
    <n v="92610841"/>
    <x v="2"/>
  </r>
  <r>
    <x v="3"/>
    <s v="DB02000"/>
    <x v="0"/>
    <x v="21"/>
    <s v="07259917000154"/>
    <x v="4"/>
    <x v="0"/>
    <x v="15"/>
    <n v="1888500"/>
    <x v="7"/>
    <x v="7"/>
    <x v="0"/>
    <x v="6"/>
    <n v="926120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E4BC-F475-4FB8-9DE3-3FE006BE1B08}" name="Tabela dinâmica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3:G8" firstHeaderRow="1" firstDataRow="1" firstDataCol="1"/>
  <pivotFields count="18">
    <pivotField axis="axisRow"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edido" fld="8" subtotal="count" baseField="2" baseItem="0"/>
  </dataFields>
  <formats count="15">
    <format dxfId="1721">
      <pivotArea type="all" dataOnly="0" outline="0" fieldPosition="0"/>
    </format>
    <format dxfId="1722">
      <pivotArea outline="0" collapsedLevelsAreSubtotals="1" fieldPosition="0"/>
    </format>
    <format dxfId="1723">
      <pivotArea dataOnly="0" labelOnly="1" outline="0" axis="axisValues" fieldPosition="0"/>
    </format>
    <format dxfId="1724">
      <pivotArea type="all" dataOnly="0" outline="0" fieldPosition="0"/>
    </format>
    <format dxfId="1725">
      <pivotArea outline="0" collapsedLevelsAreSubtotals="1" fieldPosition="0"/>
    </format>
    <format dxfId="1726">
      <pivotArea dataOnly="0" labelOnly="1" outline="0" axis="axisValues" fieldPosition="0"/>
    </format>
    <format dxfId="1727">
      <pivotArea type="all" dataOnly="0" outline="0" fieldPosition="0"/>
    </format>
    <format dxfId="1728">
      <pivotArea outline="0" collapsedLevelsAreSubtotals="1" fieldPosition="0"/>
    </format>
    <format dxfId="1729">
      <pivotArea dataOnly="0" labelOnly="1" outline="0" axis="axisValues" fieldPosition="0"/>
    </format>
    <format dxfId="1730">
      <pivotArea type="all" dataOnly="0" outline="0" fieldPosition="0"/>
    </format>
    <format dxfId="1731">
      <pivotArea outline="0" collapsedLevelsAreSubtotals="1" fieldPosition="0"/>
    </format>
    <format dxfId="1732">
      <pivotArea dataOnly="0" labelOnly="1" outline="0" axis="axisValues" fieldPosition="0"/>
    </format>
    <format dxfId="1733">
      <pivotArea type="all" dataOnly="0" outline="0" fieldPosition="0"/>
    </format>
    <format dxfId="1734">
      <pivotArea outline="0" collapsedLevelsAreSubtotals="1" fieldPosition="0"/>
    </format>
    <format dxfId="1735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1FA7D-4730-46A5-A413-5E32A7BE7375}" name="Tabela dinâmica8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3:J9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axis="axisRow" showAll="0">
      <items count="7">
        <item m="1" x="5"/>
        <item x="1"/>
        <item x="2"/>
        <item x="4"/>
        <item x="0"/>
        <item x="3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Pedido" fld="8" subtotal="count" baseField="2" baseItem="0"/>
  </dataFields>
  <formats count="15">
    <format dxfId="1950">
      <pivotArea type="all" dataOnly="0" outline="0" fieldPosition="0"/>
    </format>
    <format dxfId="1949">
      <pivotArea outline="0" collapsedLevelsAreSubtotals="1" fieldPosition="0"/>
    </format>
    <format dxfId="1948">
      <pivotArea dataOnly="0" labelOnly="1" outline="0" axis="axisValues" fieldPosition="0"/>
    </format>
    <format dxfId="1947">
      <pivotArea type="all" dataOnly="0" outline="0" fieldPosition="0"/>
    </format>
    <format dxfId="1946">
      <pivotArea outline="0" collapsedLevelsAreSubtotals="1" fieldPosition="0"/>
    </format>
    <format dxfId="1945">
      <pivotArea dataOnly="0" labelOnly="1" outline="0" axis="axisValues" fieldPosition="0"/>
    </format>
    <format dxfId="1944">
      <pivotArea type="all" dataOnly="0" outline="0" fieldPosition="0"/>
    </format>
    <format dxfId="1943">
      <pivotArea outline="0" collapsedLevelsAreSubtotals="1" fieldPosition="0"/>
    </format>
    <format dxfId="1942">
      <pivotArea dataOnly="0" labelOnly="1" outline="0" axis="axisValues" fieldPosition="0"/>
    </format>
    <format dxfId="1941">
      <pivotArea type="all" dataOnly="0" outline="0" fieldPosition="0"/>
    </format>
    <format dxfId="1940">
      <pivotArea outline="0" collapsedLevelsAreSubtotals="1" fieldPosition="0"/>
    </format>
    <format dxfId="1939">
      <pivotArea dataOnly="0" labelOnly="1" outline="0" axis="axisValues" fieldPosition="0"/>
    </format>
    <format dxfId="1938">
      <pivotArea type="all" dataOnly="0" outline="0" fieldPosition="0"/>
    </format>
    <format dxfId="1937">
      <pivotArea outline="0" collapsedLevelsAreSubtotals="1" fieldPosition="0"/>
    </format>
    <format dxfId="1936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1E3A0-788B-4E97-8236-AC5504C5D919}" name="% Pedidos x Modalidade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X3:Y12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axis="axisRow" showAll="0">
      <items count="10">
        <item x="4"/>
        <item x="2"/>
        <item x="1"/>
        <item x="5"/>
        <item m="1" x="8"/>
        <item x="3"/>
        <item x="0"/>
        <item x="7"/>
        <item x="6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Pedido" fld="8" subtotal="count" showDataAs="percentOfTotal" baseField="10" baseItem="5" numFmtId="10"/>
  </dataFields>
  <formats count="16">
    <format dxfId="1966">
      <pivotArea type="all" dataOnly="0" outline="0" fieldPosition="0"/>
    </format>
    <format dxfId="1965">
      <pivotArea outline="0" collapsedLevelsAreSubtotals="1" fieldPosition="0"/>
    </format>
    <format dxfId="1964">
      <pivotArea dataOnly="0" labelOnly="1" outline="0" axis="axisValues" fieldPosition="0"/>
    </format>
    <format dxfId="1963">
      <pivotArea type="all" dataOnly="0" outline="0" fieldPosition="0"/>
    </format>
    <format dxfId="1962">
      <pivotArea outline="0" collapsedLevelsAreSubtotals="1" fieldPosition="0"/>
    </format>
    <format dxfId="1961">
      <pivotArea dataOnly="0" labelOnly="1" outline="0" axis="axisValues" fieldPosition="0"/>
    </format>
    <format dxfId="1960">
      <pivotArea type="all" dataOnly="0" outline="0" fieldPosition="0"/>
    </format>
    <format dxfId="1959">
      <pivotArea outline="0" collapsedLevelsAreSubtotals="1" fieldPosition="0"/>
    </format>
    <format dxfId="1958">
      <pivotArea dataOnly="0" labelOnly="1" outline="0" axis="axisValues" fieldPosition="0"/>
    </format>
    <format dxfId="1957">
      <pivotArea type="all" dataOnly="0" outline="0" fieldPosition="0"/>
    </format>
    <format dxfId="1956">
      <pivotArea outline="0" collapsedLevelsAreSubtotals="1" fieldPosition="0"/>
    </format>
    <format dxfId="1955">
      <pivotArea dataOnly="0" labelOnly="1" outline="0" axis="axisValues" fieldPosition="0"/>
    </format>
    <format dxfId="1954">
      <pivotArea type="all" dataOnly="0" outline="0" fieldPosition="0"/>
    </format>
    <format dxfId="1953">
      <pivotArea outline="0" collapsedLevelsAreSubtotals="1" fieldPosition="0"/>
    </format>
    <format dxfId="1952">
      <pivotArea dataOnly="0" labelOnly="1" outline="0" axis="axisValues" fieldPosition="0"/>
    </format>
    <format dxfId="1951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09D09-76DB-4164-90B9-82D48845790A}" name="Contagem Área Visib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12">
  <location ref="V8:W20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compact="0" outline="0" showAll="0">
      <items count="4">
        <item h="1" m="1" x="2"/>
        <item h="1" x="1"/>
        <item x="0"/>
        <item t="default"/>
      </items>
    </pivotField>
    <pivotField compact="0" numFmtId="14" outline="0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compact="0" outline="0" showAll="0"/>
    <pivotField compact="0" outline="0" showAll="0"/>
    <pivotField compact="0" outline="0" showAll="0">
      <items count="10">
        <item x="4"/>
        <item x="2"/>
        <item x="1"/>
        <item x="5"/>
        <item m="1" x="8"/>
        <item x="3"/>
        <item x="0"/>
        <item x="7"/>
        <item x="6"/>
        <item t="default"/>
      </items>
    </pivotField>
    <pivotField compact="0" outline="0" showAll="0"/>
    <pivotField axis="axisRow" compact="0" outline="0" showAll="0">
      <items count="12">
        <item m="1" x="10"/>
        <item x="5"/>
        <item x="9"/>
        <item x="3"/>
        <item x="0"/>
        <item x="4"/>
        <item x="6"/>
        <item x="1"/>
        <item x="2"/>
        <item x="8"/>
        <item x="7"/>
        <item t="default"/>
      </items>
    </pivotField>
    <pivotField compact="0" outline="0" showAll="0"/>
    <pivotField compact="0" outline="0" showAll="0">
      <items count="15">
        <item m="1" x="13"/>
        <item x="6"/>
        <item x="12"/>
        <item x="4"/>
        <item x="7"/>
        <item x="0"/>
        <item x="5"/>
        <item x="1"/>
        <item x="9"/>
        <item x="3"/>
        <item x="2"/>
        <item x="11"/>
        <item x="8"/>
        <item x="10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1"/>
        <item x="2"/>
        <item x="0"/>
        <item x="3"/>
      </items>
    </pivotField>
  </pivotFields>
  <rowFields count="1">
    <field x="1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Pedido" fld="8" subtotal="count" baseField="14" baseItem="0"/>
  </dataFields>
  <formats count="37">
    <format dxfId="1774">
      <pivotArea type="all" dataOnly="0" outline="0" fieldPosition="0"/>
    </format>
    <format dxfId="1773">
      <pivotArea outline="0" collapsedLevelsAreSubtotals="1" fieldPosition="0"/>
    </format>
    <format dxfId="1772">
      <pivotArea type="origin" dataOnly="0" labelOnly="1" outline="0" fieldPosition="0"/>
    </format>
    <format dxfId="1771">
      <pivotArea field="10" type="button" dataOnly="0" labelOnly="1" outline="0"/>
    </format>
    <format dxfId="1770">
      <pivotArea field="14" type="button" dataOnly="0" labelOnly="1" outline="0"/>
    </format>
    <format dxfId="1769">
      <pivotArea dataOnly="0" labelOnly="1" grandRow="1" outline="0" fieldPosition="0"/>
    </format>
    <format dxfId="1768">
      <pivotArea type="topRight" dataOnly="0" labelOnly="1" outline="0" fieldPosition="0"/>
    </format>
    <format dxfId="1767">
      <pivotArea type="all" dataOnly="0" outline="0" fieldPosition="0"/>
    </format>
    <format dxfId="1766">
      <pivotArea outline="0" collapsedLevelsAreSubtotals="1" fieldPosition="0"/>
    </format>
    <format dxfId="1765">
      <pivotArea type="origin" dataOnly="0" labelOnly="1" outline="0" fieldPosition="0"/>
    </format>
    <format dxfId="1764">
      <pivotArea field="10" type="button" dataOnly="0" labelOnly="1" outline="0"/>
    </format>
    <format dxfId="1763">
      <pivotArea field="14" type="button" dataOnly="0" labelOnly="1" outline="0"/>
    </format>
    <format dxfId="1762">
      <pivotArea dataOnly="0" labelOnly="1" grandRow="1" outline="0" fieldPosition="0"/>
    </format>
    <format dxfId="1761">
      <pivotArea type="topRight" dataOnly="0" labelOnly="1" outline="0" fieldPosition="0"/>
    </format>
    <format dxfId="1760">
      <pivotArea type="all" dataOnly="0" outline="0" fieldPosition="0"/>
    </format>
    <format dxfId="1759">
      <pivotArea outline="0" collapsedLevelsAreSubtotals="1" fieldPosition="0"/>
    </format>
    <format dxfId="1758">
      <pivotArea type="origin" dataOnly="0" labelOnly="1" outline="0" fieldPosition="0"/>
    </format>
    <format dxfId="1757">
      <pivotArea field="10" type="button" dataOnly="0" labelOnly="1" outline="0"/>
    </format>
    <format dxfId="1756">
      <pivotArea field="14" type="button" dataOnly="0" labelOnly="1" outline="0"/>
    </format>
    <format dxfId="1755">
      <pivotArea dataOnly="0" labelOnly="1" grandRow="1" outline="0" fieldPosition="0"/>
    </format>
    <format dxfId="1754">
      <pivotArea type="topRight" dataOnly="0" labelOnly="1" outline="0" fieldPosition="0"/>
    </format>
    <format dxfId="1753">
      <pivotArea type="all" dataOnly="0" outline="0" fieldPosition="0"/>
    </format>
    <format dxfId="1752">
      <pivotArea type="all" dataOnly="0" outline="0" fieldPosition="0"/>
    </format>
    <format dxfId="1751">
      <pivotArea type="all" dataOnly="0" outline="0" fieldPosition="0"/>
    </format>
    <format dxfId="1750">
      <pivotArea outline="0" collapsedLevelsAreSubtotals="1" fieldPosition="0"/>
    </format>
    <format dxfId="1749">
      <pivotArea type="origin" dataOnly="0" labelOnly="1" outline="0" fieldPosition="0"/>
    </format>
    <format dxfId="1748">
      <pivotArea field="12" type="button" dataOnly="0" labelOnly="1" outline="0" axis="axisRow" fieldPosition="0"/>
    </format>
    <format dxfId="1747">
      <pivotArea dataOnly="0" labelOnly="1" outline="0" fieldPosition="0">
        <references count="1">
          <reference field="12" count="0"/>
        </references>
      </pivotArea>
    </format>
    <format dxfId="1746">
      <pivotArea dataOnly="0" labelOnly="1" grandRow="1" outline="0" fieldPosition="0"/>
    </format>
    <format dxfId="1745">
      <pivotArea type="topRight" dataOnly="0" labelOnly="1" outline="0" fieldPosition="0"/>
    </format>
    <format dxfId="1744">
      <pivotArea type="all" dataOnly="0" outline="0" fieldPosition="0"/>
    </format>
    <format dxfId="1743">
      <pivotArea outline="0" collapsedLevelsAreSubtotals="1" fieldPosition="0"/>
    </format>
    <format dxfId="1742">
      <pivotArea type="origin" dataOnly="0" labelOnly="1" outline="0" fieldPosition="0"/>
    </format>
    <format dxfId="1741">
      <pivotArea field="12" type="button" dataOnly="0" labelOnly="1" outline="0" axis="axisRow" fieldPosition="0"/>
    </format>
    <format dxfId="1740">
      <pivotArea dataOnly="0" labelOnly="1" outline="0" fieldPosition="0">
        <references count="1">
          <reference field="12" count="0"/>
        </references>
      </pivotArea>
    </format>
    <format dxfId="1739">
      <pivotArea dataOnly="0" labelOnly="1" grandRow="1" outline="0" fieldPosition="0"/>
    </format>
    <format dxfId="1738">
      <pivotArea type="topRight" dataOnly="0" labelOnly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923AD-79F0-4DFE-B30D-F119F2E0CAE6}" name="Contagem Colab Visib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6">
  <location ref="V30:W45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compact="0" outline="0" showAll="0">
      <items count="4">
        <item h="1" m="1" x="2"/>
        <item h="1" x="1"/>
        <item x="0"/>
        <item t="default"/>
      </items>
    </pivotField>
    <pivotField compact="0" numFmtId="14" outline="0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compact="0" outline="0" showAll="0"/>
    <pivotField compact="0" outline="0" showAll="0"/>
    <pivotField compact="0" outline="0" showAll="0">
      <items count="10">
        <item x="4"/>
        <item x="2"/>
        <item x="1"/>
        <item x="5"/>
        <item m="1" x="8"/>
        <item x="3"/>
        <item x="0"/>
        <item x="7"/>
        <item x="6"/>
        <item t="default"/>
      </items>
    </pivotField>
    <pivotField compact="0" outline="0" showAll="0"/>
    <pivotField compact="0" outline="0" showAll="0">
      <items count="12">
        <item m="1" x="10"/>
        <item x="5"/>
        <item x="9"/>
        <item x="3"/>
        <item x="0"/>
        <item x="4"/>
        <item x="6"/>
        <item x="1"/>
        <item x="2"/>
        <item x="8"/>
        <item x="7"/>
        <item t="default"/>
      </items>
    </pivotField>
    <pivotField compact="0" outline="0" showAll="0"/>
    <pivotField axis="axisRow" compact="0" outline="0" showAll="0">
      <items count="15">
        <item m="1" x="13"/>
        <item x="6"/>
        <item x="12"/>
        <item x="4"/>
        <item x="7"/>
        <item x="0"/>
        <item x="5"/>
        <item x="1"/>
        <item x="9"/>
        <item x="3"/>
        <item x="2"/>
        <item x="11"/>
        <item x="8"/>
        <item x="10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1"/>
        <item x="2"/>
        <item x="0"/>
        <item x="3"/>
      </items>
    </pivotField>
  </pivotFields>
  <rowFields count="1">
    <field x="1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ntagem de Pedido" fld="8" subtotal="count" baseField="14" baseItem="0"/>
  </dataFields>
  <formats count="40">
    <format dxfId="1814">
      <pivotArea type="all" dataOnly="0" outline="0" fieldPosition="0"/>
    </format>
    <format dxfId="1813">
      <pivotArea outline="0" collapsedLevelsAreSubtotals="1" fieldPosition="0"/>
    </format>
    <format dxfId="1812">
      <pivotArea type="origin" dataOnly="0" labelOnly="1" outline="0" fieldPosition="0"/>
    </format>
    <format dxfId="1811">
      <pivotArea field="10" type="button" dataOnly="0" labelOnly="1" outline="0"/>
    </format>
    <format dxfId="1810">
      <pivotArea field="14" type="button" dataOnly="0" labelOnly="1" outline="0" axis="axisRow" fieldPosition="0"/>
    </format>
    <format dxfId="1809">
      <pivotArea dataOnly="0" labelOnly="1" grandRow="1" outline="0" fieldPosition="0"/>
    </format>
    <format dxfId="1808">
      <pivotArea type="topRight" dataOnly="0" labelOnly="1" outline="0" fieldPosition="0"/>
    </format>
    <format dxfId="1807">
      <pivotArea type="all" dataOnly="0" outline="0" fieldPosition="0"/>
    </format>
    <format dxfId="1806">
      <pivotArea outline="0" collapsedLevelsAreSubtotals="1" fieldPosition="0"/>
    </format>
    <format dxfId="1805">
      <pivotArea type="origin" dataOnly="0" labelOnly="1" outline="0" fieldPosition="0"/>
    </format>
    <format dxfId="1804">
      <pivotArea field="10" type="button" dataOnly="0" labelOnly="1" outline="0"/>
    </format>
    <format dxfId="1803">
      <pivotArea field="14" type="button" dataOnly="0" labelOnly="1" outline="0" axis="axisRow" fieldPosition="0"/>
    </format>
    <format dxfId="1802">
      <pivotArea dataOnly="0" labelOnly="1" grandRow="1" outline="0" fieldPosition="0"/>
    </format>
    <format dxfId="1801">
      <pivotArea type="topRight" dataOnly="0" labelOnly="1" outline="0" fieldPosition="0"/>
    </format>
    <format dxfId="1800">
      <pivotArea type="all" dataOnly="0" outline="0" fieldPosition="0"/>
    </format>
    <format dxfId="1799">
      <pivotArea outline="0" collapsedLevelsAreSubtotals="1" fieldPosition="0"/>
    </format>
    <format dxfId="1798">
      <pivotArea type="origin" dataOnly="0" labelOnly="1" outline="0" fieldPosition="0"/>
    </format>
    <format dxfId="1797">
      <pivotArea field="10" type="button" dataOnly="0" labelOnly="1" outline="0"/>
    </format>
    <format dxfId="1796">
      <pivotArea field="14" type="button" dataOnly="0" labelOnly="1" outline="0" axis="axisRow" fieldPosition="0"/>
    </format>
    <format dxfId="1795">
      <pivotArea dataOnly="0" labelOnly="1" grandRow="1" outline="0" fieldPosition="0"/>
    </format>
    <format dxfId="1794">
      <pivotArea type="topRight" dataOnly="0" labelOnly="1" outline="0" fieldPosition="0"/>
    </format>
    <format dxfId="1793">
      <pivotArea type="all" dataOnly="0" outline="0" fieldPosition="0"/>
    </format>
    <format dxfId="1792">
      <pivotArea field="12" type="button" dataOnly="0" labelOnly="1" outline="0"/>
    </format>
    <format dxfId="1791">
      <pivotArea type="all" dataOnly="0" outline="0" fieldPosition="0"/>
    </format>
    <format dxfId="1790">
      <pivotArea outline="0" fieldPosition="0">
        <references count="1">
          <reference field="14" count="0" selected="0"/>
        </references>
      </pivotArea>
    </format>
    <format dxfId="1789">
      <pivotArea dataOnly="0" labelOnly="1" outline="0" fieldPosition="0">
        <references count="1">
          <reference field="14" count="0"/>
        </references>
      </pivotArea>
    </format>
    <format dxfId="1788">
      <pivotArea type="all" dataOnly="0" outline="0" fieldPosition="0"/>
    </format>
    <format dxfId="1787">
      <pivotArea outline="0" collapsedLevelsAreSubtotals="1" fieldPosition="0"/>
    </format>
    <format dxfId="1786">
      <pivotArea type="origin" dataOnly="0" labelOnly="1" outline="0" fieldPosition="0"/>
    </format>
    <format dxfId="1785">
      <pivotArea field="14" type="button" dataOnly="0" labelOnly="1" outline="0" axis="axisRow" fieldPosition="0"/>
    </format>
    <format dxfId="1784">
      <pivotArea dataOnly="0" labelOnly="1" outline="0" fieldPosition="0">
        <references count="1">
          <reference field="14" count="0"/>
        </references>
      </pivotArea>
    </format>
    <format dxfId="1783">
      <pivotArea dataOnly="0" labelOnly="1" grandRow="1" outline="0" fieldPosition="0"/>
    </format>
    <format dxfId="1782">
      <pivotArea type="topRight" dataOnly="0" labelOnly="1" outline="0" fieldPosition="0"/>
    </format>
    <format dxfId="1781">
      <pivotArea type="all" dataOnly="0" outline="0" fieldPosition="0"/>
    </format>
    <format dxfId="1780">
      <pivotArea outline="0" collapsedLevelsAreSubtotals="1" fieldPosition="0"/>
    </format>
    <format dxfId="1779">
      <pivotArea type="origin" dataOnly="0" labelOnly="1" outline="0" fieldPosition="0"/>
    </format>
    <format dxfId="1778">
      <pivotArea field="14" type="button" dataOnly="0" labelOnly="1" outline="0" axis="axisRow" fieldPosition="0"/>
    </format>
    <format dxfId="1777">
      <pivotArea dataOnly="0" labelOnly="1" outline="0" fieldPosition="0">
        <references count="1">
          <reference field="14" count="0"/>
        </references>
      </pivotArea>
    </format>
    <format dxfId="1776">
      <pivotArea dataOnly="0" labelOnly="1" grandRow="1" outline="0" fieldPosition="0"/>
    </format>
    <format dxfId="1775">
      <pivotArea type="topRight" dataOnly="0" labelOnly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03990-3F4D-4530-94C6-AC7F2EF3B4E7}" name="TD Total Pedido Ref Visib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A10" firstHeaderRow="1" firstDataRow="1" firstDataCol="0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>
      <items count="12">
        <item m="1" x="10"/>
        <item x="1"/>
        <item x="9"/>
        <item x="3"/>
        <item x="4"/>
        <item x="2"/>
        <item x="5"/>
        <item x="0"/>
        <item x="7"/>
        <item x="8"/>
        <item x="6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Items count="1">
    <i/>
  </rowItems>
  <colItems count="1">
    <i/>
  </colItems>
  <dataFields count="1">
    <dataField name="Contagem de Pedido" fld="8" subtotal="count" baseField="2" baseItem="0"/>
  </dataFields>
  <formats count="15">
    <format dxfId="1829">
      <pivotArea type="all" dataOnly="0" outline="0" fieldPosition="0"/>
    </format>
    <format dxfId="1828">
      <pivotArea outline="0" collapsedLevelsAreSubtotals="1" fieldPosition="0"/>
    </format>
    <format dxfId="1827">
      <pivotArea dataOnly="0" labelOnly="1" outline="0" axis="axisValues" fieldPosition="0"/>
    </format>
    <format dxfId="1826">
      <pivotArea type="all" dataOnly="0" outline="0" fieldPosition="0"/>
    </format>
    <format dxfId="1825">
      <pivotArea outline="0" collapsedLevelsAreSubtotals="1" fieldPosition="0"/>
    </format>
    <format dxfId="1824">
      <pivotArea dataOnly="0" labelOnly="1" outline="0" axis="axisValues" fieldPosition="0"/>
    </format>
    <format dxfId="1823">
      <pivotArea type="all" dataOnly="0" outline="0" fieldPosition="0"/>
    </format>
    <format dxfId="1822">
      <pivotArea outline="0" collapsedLevelsAreSubtotals="1" fieldPosition="0"/>
    </format>
    <format dxfId="1821">
      <pivotArea dataOnly="0" labelOnly="1" outline="0" axis="axisValues" fieldPosition="0"/>
    </format>
    <format dxfId="1820">
      <pivotArea type="all" dataOnly="0" outline="0" fieldPosition="0"/>
    </format>
    <format dxfId="1819">
      <pivotArea outline="0" collapsedLevelsAreSubtotals="1" fieldPosition="0"/>
    </format>
    <format dxfId="1818">
      <pivotArea dataOnly="0" labelOnly="1" outline="0" axis="axisValues" fieldPosition="0"/>
    </format>
    <format dxfId="1817">
      <pivotArea type="all" dataOnly="0" outline="0" fieldPosition="0"/>
    </format>
    <format dxfId="1816">
      <pivotArea outline="0" collapsedLevelsAreSubtotals="1" fieldPosition="0"/>
    </format>
    <format dxfId="18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475E6-15AE-42D2-88CC-FE0588D23801}" name="Tabela dinâ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Items count="1">
    <i/>
  </rowItems>
  <colItems count="1">
    <i/>
  </colItems>
  <dataFields count="1">
    <dataField name="Contagem de Pedido" fld="8" subtotal="count" baseField="2" baseItem="0"/>
  </dataFields>
  <formats count="15">
    <format dxfId="1844">
      <pivotArea type="all" dataOnly="0" outline="0" fieldPosition="0"/>
    </format>
    <format dxfId="1843">
      <pivotArea outline="0" collapsedLevelsAreSubtotals="1" fieldPosition="0"/>
    </format>
    <format dxfId="1842">
      <pivotArea dataOnly="0" labelOnly="1" outline="0" axis="axisValues" fieldPosition="0"/>
    </format>
    <format dxfId="1841">
      <pivotArea type="all" dataOnly="0" outline="0" fieldPosition="0"/>
    </format>
    <format dxfId="1840">
      <pivotArea outline="0" collapsedLevelsAreSubtotals="1" fieldPosition="0"/>
    </format>
    <format dxfId="1839">
      <pivotArea dataOnly="0" labelOnly="1" outline="0" axis="axisValues" fieldPosition="0"/>
    </format>
    <format dxfId="1838">
      <pivotArea type="all" dataOnly="0" outline="0" fieldPosition="0"/>
    </format>
    <format dxfId="1837">
      <pivotArea outline="0" collapsedLevelsAreSubtotals="1" fieldPosition="0"/>
    </format>
    <format dxfId="1836">
      <pivotArea dataOnly="0" labelOnly="1" outline="0" axis="axisValues" fieldPosition="0"/>
    </format>
    <format dxfId="1835">
      <pivotArea type="all" dataOnly="0" outline="0" fieldPosition="0"/>
    </format>
    <format dxfId="1834">
      <pivotArea outline="0" collapsedLevelsAreSubtotals="1" fieldPosition="0"/>
    </format>
    <format dxfId="1833">
      <pivotArea dataOnly="0" labelOnly="1" outline="0" axis="axisValues" fieldPosition="0"/>
    </format>
    <format dxfId="1832">
      <pivotArea type="all" dataOnly="0" outline="0" fieldPosition="0"/>
    </format>
    <format dxfId="1831">
      <pivotArea outline="0" collapsedLevelsAreSubtotals="1" fieldPosition="0"/>
    </format>
    <format dxfId="18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89081-D364-40E8-B578-24AAD2A48707}" name="Tabela dinâ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D26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axis="axisRow" showAll="0">
      <items count="24">
        <item x="9"/>
        <item x="4"/>
        <item x="6"/>
        <item x="17"/>
        <item x="10"/>
        <item x="14"/>
        <item x="13"/>
        <item x="11"/>
        <item m="1" x="22"/>
        <item x="16"/>
        <item x="1"/>
        <item x="2"/>
        <item x="3"/>
        <item x="12"/>
        <item x="5"/>
        <item x="7"/>
        <item x="0"/>
        <item x="21"/>
        <item x="15"/>
        <item x="20"/>
        <item x="18"/>
        <item x="8"/>
        <item x="19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ntagem de Pedido" fld="8" subtotal="count" baseField="2" baseItem="0"/>
  </dataFields>
  <formats count="15">
    <format dxfId="1859">
      <pivotArea type="all" dataOnly="0" outline="0" fieldPosition="0"/>
    </format>
    <format dxfId="1858">
      <pivotArea outline="0" collapsedLevelsAreSubtotals="1" fieldPosition="0"/>
    </format>
    <format dxfId="1857">
      <pivotArea dataOnly="0" labelOnly="1" outline="0" axis="axisValues" fieldPosition="0"/>
    </format>
    <format dxfId="1856">
      <pivotArea type="all" dataOnly="0" outline="0" fieldPosition="0"/>
    </format>
    <format dxfId="1855">
      <pivotArea outline="0" collapsedLevelsAreSubtotals="1" fieldPosition="0"/>
    </format>
    <format dxfId="1854">
      <pivotArea dataOnly="0" labelOnly="1" outline="0" axis="axisValues" fieldPosition="0"/>
    </format>
    <format dxfId="1853">
      <pivotArea type="all" dataOnly="0" outline="0" fieldPosition="0"/>
    </format>
    <format dxfId="1852">
      <pivotArea outline="0" collapsedLevelsAreSubtotals="1" fieldPosition="0"/>
    </format>
    <format dxfId="1851">
      <pivotArea dataOnly="0" labelOnly="1" outline="0" axis="axisValues" fieldPosition="0"/>
    </format>
    <format dxfId="1850">
      <pivotArea type="all" dataOnly="0" outline="0" fieldPosition="0"/>
    </format>
    <format dxfId="1849">
      <pivotArea outline="0" collapsedLevelsAreSubtotals="1" fieldPosition="0"/>
    </format>
    <format dxfId="1848">
      <pivotArea dataOnly="0" labelOnly="1" outline="0" axis="axisValues" fieldPosition="0"/>
    </format>
    <format dxfId="1847">
      <pivotArea type="all" dataOnly="0" outline="0" fieldPosition="0"/>
    </format>
    <format dxfId="1846">
      <pivotArea outline="0" collapsedLevelsAreSubtotals="1" fieldPosition="0"/>
    </format>
    <format dxfId="18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F784A-A3E8-44A5-B55C-863249FD6B6B}" name="Tabela dinâmica4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L3:M20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axis="axisRow" showAll="0" sortType="ascending">
      <items count="10">
        <item m="1" x="8"/>
        <item x="4"/>
        <item x="5"/>
        <item x="1"/>
        <item x="2"/>
        <item x="3"/>
        <item x="0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0">
        <item x="4"/>
        <item x="2"/>
        <item x="1"/>
        <item x="5"/>
        <item m="1" x="8"/>
        <item x="3"/>
        <item x="0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2">
    <field x="10"/>
    <field x="9"/>
  </rowFields>
  <rowItems count="17">
    <i>
      <x/>
    </i>
    <i r="1">
      <x v="1"/>
    </i>
    <i>
      <x v="3"/>
    </i>
    <i r="1">
      <x v="2"/>
    </i>
    <i>
      <x v="7"/>
    </i>
    <i r="1">
      <x v="7"/>
    </i>
    <i>
      <x v="6"/>
    </i>
    <i r="1">
      <x v="6"/>
    </i>
    <i>
      <x v="8"/>
    </i>
    <i r="1">
      <x v="8"/>
    </i>
    <i>
      <x v="2"/>
    </i>
    <i r="1">
      <x v="3"/>
    </i>
    <i>
      <x v="5"/>
    </i>
    <i r="1">
      <x v="5"/>
    </i>
    <i>
      <x v="1"/>
    </i>
    <i r="1">
      <x v="4"/>
    </i>
    <i t="grand">
      <x/>
    </i>
  </rowItems>
  <colItems count="1">
    <i/>
  </colItems>
  <dataFields count="1">
    <dataField name="Contagem de Pedido" fld="8" subtotal="count" baseField="2" baseItem="0"/>
  </dataFields>
  <formats count="15">
    <format dxfId="1874">
      <pivotArea type="all" dataOnly="0" outline="0" fieldPosition="0"/>
    </format>
    <format dxfId="1873">
      <pivotArea outline="0" collapsedLevelsAreSubtotals="1" fieldPosition="0"/>
    </format>
    <format dxfId="1872">
      <pivotArea dataOnly="0" labelOnly="1" outline="0" axis="axisValues" fieldPosition="0"/>
    </format>
    <format dxfId="1871">
      <pivotArea type="all" dataOnly="0" outline="0" fieldPosition="0"/>
    </format>
    <format dxfId="1870">
      <pivotArea outline="0" collapsedLevelsAreSubtotals="1" fieldPosition="0"/>
    </format>
    <format dxfId="1869">
      <pivotArea dataOnly="0" labelOnly="1" outline="0" axis="axisValues" fieldPosition="0"/>
    </format>
    <format dxfId="1868">
      <pivotArea type="all" dataOnly="0" outline="0" fieldPosition="0"/>
    </format>
    <format dxfId="1867">
      <pivotArea outline="0" collapsedLevelsAreSubtotals="1" fieldPosition="0"/>
    </format>
    <format dxfId="1866">
      <pivotArea dataOnly="0" labelOnly="1" outline="0" axis="axisValues" fieldPosition="0"/>
    </format>
    <format dxfId="1865">
      <pivotArea type="all" dataOnly="0" outline="0" fieldPosition="0"/>
    </format>
    <format dxfId="1864">
      <pivotArea outline="0" collapsedLevelsAreSubtotals="1" fieldPosition="0"/>
    </format>
    <format dxfId="1863">
      <pivotArea dataOnly="0" labelOnly="1" outline="0" axis="axisValues" fieldPosition="0"/>
    </format>
    <format dxfId="1862">
      <pivotArea type="all" dataOnly="0" outline="0" fieldPosition="0"/>
    </format>
    <format dxfId="1861">
      <pivotArea outline="0" collapsedLevelsAreSubtotals="1" fieldPosition="0"/>
    </format>
    <format dxfId="186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288C3-3967-430F-AA12-6FDAB76243F5}" name="Colaborador x Categoria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R3:S17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axis="axisRow" showAll="0">
      <items count="15">
        <item m="1" x="13"/>
        <item x="6"/>
        <item x="12"/>
        <item x="4"/>
        <item x="7"/>
        <item x="0"/>
        <item x="5"/>
        <item x="1"/>
        <item x="9"/>
        <item x="3"/>
        <item x="2"/>
        <item x="11"/>
        <item x="8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4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ntagem de Pedido" fld="8" subtotal="count" baseField="2" baseItem="0"/>
  </dataFields>
  <formats count="15">
    <format dxfId="1889">
      <pivotArea type="all" dataOnly="0" outline="0" fieldPosition="0"/>
    </format>
    <format dxfId="1888">
      <pivotArea outline="0" collapsedLevelsAreSubtotals="1" fieldPosition="0"/>
    </format>
    <format dxfId="1887">
      <pivotArea dataOnly="0" labelOnly="1" outline="0" axis="axisValues" fieldPosition="0"/>
    </format>
    <format dxfId="1886">
      <pivotArea type="all" dataOnly="0" outline="0" fieldPosition="0"/>
    </format>
    <format dxfId="1885">
      <pivotArea outline="0" collapsedLevelsAreSubtotals="1" fieldPosition="0"/>
    </format>
    <format dxfId="1884">
      <pivotArea dataOnly="0" labelOnly="1" outline="0" axis="axisValues" fieldPosition="0"/>
    </format>
    <format dxfId="1883">
      <pivotArea type="all" dataOnly="0" outline="0" fieldPosition="0"/>
    </format>
    <format dxfId="1882">
      <pivotArea outline="0" collapsedLevelsAreSubtotals="1" fieldPosition="0"/>
    </format>
    <format dxfId="1881">
      <pivotArea dataOnly="0" labelOnly="1" outline="0" axis="axisValues" fieldPosition="0"/>
    </format>
    <format dxfId="1880">
      <pivotArea type="all" dataOnly="0" outline="0" fieldPosition="0"/>
    </format>
    <format dxfId="1879">
      <pivotArea outline="0" collapsedLevelsAreSubtotals="1" fieldPosition="0"/>
    </format>
    <format dxfId="1878">
      <pivotArea dataOnly="0" labelOnly="1" outline="0" axis="axisValues" fieldPosition="0"/>
    </format>
    <format dxfId="1877">
      <pivotArea type="all" dataOnly="0" outline="0" fieldPosition="0"/>
    </format>
    <format dxfId="1876">
      <pivotArea outline="0" collapsedLevelsAreSubtotals="1" fieldPosition="0"/>
    </format>
    <format dxfId="18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55C3B-193D-49B0-9B46-B5C8B550F5B6}" name="% Pedidos x Área/Setor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O3:P14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/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showAll="0"/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axis="axisRow" showAll="0">
      <items count="12">
        <item m="1" x="10"/>
        <item x="5"/>
        <item x="9"/>
        <item x="3"/>
        <item x="0"/>
        <item x="4"/>
        <item x="6"/>
        <item x="1"/>
        <item x="2"/>
        <item x="8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Pedido" fld="8" subtotal="count" showDataAs="percentOfTotal" baseField="12" baseItem="0" numFmtId="10"/>
  </dataFields>
  <formats count="16">
    <format dxfId="1905">
      <pivotArea type="all" dataOnly="0" outline="0" fieldPosition="0"/>
    </format>
    <format dxfId="1904">
      <pivotArea outline="0" collapsedLevelsAreSubtotals="1" fieldPosition="0"/>
    </format>
    <format dxfId="1903">
      <pivotArea dataOnly="0" labelOnly="1" outline="0" axis="axisValues" fieldPosition="0"/>
    </format>
    <format dxfId="1902">
      <pivotArea type="all" dataOnly="0" outline="0" fieldPosition="0"/>
    </format>
    <format dxfId="1901">
      <pivotArea outline="0" collapsedLevelsAreSubtotals="1" fieldPosition="0"/>
    </format>
    <format dxfId="1900">
      <pivotArea dataOnly="0" labelOnly="1" outline="0" axis="axisValues" fieldPosition="0"/>
    </format>
    <format dxfId="1899">
      <pivotArea type="all" dataOnly="0" outline="0" fieldPosition="0"/>
    </format>
    <format dxfId="1898">
      <pivotArea outline="0" collapsedLevelsAreSubtotals="1" fieldPosition="0"/>
    </format>
    <format dxfId="1897">
      <pivotArea dataOnly="0" labelOnly="1" outline="0" axis="axisValues" fieldPosition="0"/>
    </format>
    <format dxfId="1896">
      <pivotArea type="all" dataOnly="0" outline="0" fieldPosition="0"/>
    </format>
    <format dxfId="1895">
      <pivotArea outline="0" collapsedLevelsAreSubtotals="1" fieldPosition="0"/>
    </format>
    <format dxfId="1894">
      <pivotArea dataOnly="0" labelOnly="1" outline="0" axis="axisValues" fieldPosition="0"/>
    </format>
    <format dxfId="1893">
      <pivotArea type="all" dataOnly="0" outline="0" fieldPosition="0"/>
    </format>
    <format dxfId="1892">
      <pivotArea outline="0" collapsedLevelsAreSubtotals="1" fieldPosition="0"/>
    </format>
    <format dxfId="1891">
      <pivotArea dataOnly="0" labelOnly="1" outline="0" axis="axisValues" fieldPosition="0"/>
    </format>
    <format dxfId="1890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7" format="4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AE846-DC75-4E61-ACBD-CA565CC4A06D}" name="Tabela dinâmica6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U3:V12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axis="axisRow" showAll="0">
      <items count="10">
        <item x="4"/>
        <item x="5"/>
        <item x="1"/>
        <item x="2"/>
        <item m="1" x="8"/>
        <item x="3"/>
        <item x="0"/>
        <item x="7"/>
        <item x="6"/>
        <item t="default"/>
      </items>
    </pivotField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Pedido" fld="8" subtotal="count" baseField="8" baseItem="0"/>
  </dataFields>
  <formats count="15">
    <format dxfId="1920">
      <pivotArea type="all" dataOnly="0" outline="0" fieldPosition="0"/>
    </format>
    <format dxfId="1919">
      <pivotArea outline="0" collapsedLevelsAreSubtotals="1" fieldPosition="0"/>
    </format>
    <format dxfId="1918">
      <pivotArea dataOnly="0" labelOnly="1" outline="0" axis="axisValues" fieldPosition="0"/>
    </format>
    <format dxfId="1917">
      <pivotArea type="all" dataOnly="0" outline="0" fieldPosition="0"/>
    </format>
    <format dxfId="1916">
      <pivotArea outline="0" collapsedLevelsAreSubtotals="1" fieldPosition="0"/>
    </format>
    <format dxfId="1915">
      <pivotArea dataOnly="0" labelOnly="1" outline="0" axis="axisValues" fieldPosition="0"/>
    </format>
    <format dxfId="1914">
      <pivotArea type="all" dataOnly="0" outline="0" fieldPosition="0"/>
    </format>
    <format dxfId="1913">
      <pivotArea outline="0" collapsedLevelsAreSubtotals="1" fieldPosition="0"/>
    </format>
    <format dxfId="1912">
      <pivotArea dataOnly="0" labelOnly="1" outline="0" axis="axisValues" fieldPosition="0"/>
    </format>
    <format dxfId="1911">
      <pivotArea type="all" dataOnly="0" outline="0" fieldPosition="0"/>
    </format>
    <format dxfId="1910">
      <pivotArea outline="0" collapsedLevelsAreSubtotals="1" fieldPosition="0"/>
    </format>
    <format dxfId="1909">
      <pivotArea dataOnly="0" labelOnly="1" outline="0" axis="axisValues" fieldPosition="0"/>
    </format>
    <format dxfId="1908">
      <pivotArea type="all" dataOnly="0" outline="0" fieldPosition="0"/>
    </format>
    <format dxfId="1907">
      <pivotArea outline="0" collapsedLevelsAreSubtotals="1" fieldPosition="0"/>
    </format>
    <format dxfId="190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B7A46-5EC0-4783-8BBD-8D3D57591509}" name="Tabela dinâmica3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A3:AB12" firstHeaderRow="1" firstDataRow="1" firstDataCol="1"/>
  <pivotFields count="18">
    <pivotField showAll="0">
      <items count="6">
        <item x="2"/>
        <item x="3"/>
        <item x="1"/>
        <item x="0"/>
        <item m="1" x="4"/>
        <item t="default"/>
      </items>
    </pivotField>
    <pivotField showAll="0"/>
    <pivotField showAll="0">
      <items count="7">
        <item m="1" x="5"/>
        <item x="3"/>
        <item x="4"/>
        <item x="2"/>
        <item x="0"/>
        <item x="1"/>
        <item t="default"/>
      </items>
    </pivotField>
    <pivotField showAll="0">
      <items count="24">
        <item m="1" x="22"/>
        <item x="9"/>
        <item x="4"/>
        <item x="3"/>
        <item x="12"/>
        <item x="5"/>
        <item x="7"/>
        <item x="8"/>
        <item x="20"/>
        <item x="15"/>
        <item x="6"/>
        <item x="21"/>
        <item x="17"/>
        <item x="10"/>
        <item x="18"/>
        <item x="14"/>
        <item x="13"/>
        <item x="2"/>
        <item x="1"/>
        <item x="11"/>
        <item x="16"/>
        <item x="19"/>
        <item x="0"/>
        <item t="default"/>
      </items>
    </pivotField>
    <pivotField showAll="0"/>
    <pivotField showAll="0">
      <items count="14">
        <item m="1" x="8"/>
        <item m="1" x="9"/>
        <item m="1" x="10"/>
        <item m="1" x="11"/>
        <item m="1" x="12"/>
        <item m="1" x="7"/>
        <item x="6"/>
        <item x="1"/>
        <item x="2"/>
        <item x="3"/>
        <item x="0"/>
        <item x="4"/>
        <item x="5"/>
        <item t="default"/>
      </items>
    </pivotField>
    <pivotField showAll="0">
      <items count="4">
        <item h="1" m="1" x="2"/>
        <item h="1" x="1"/>
        <item x="0"/>
        <item t="default"/>
      </items>
    </pivotField>
    <pivotField numFmtId="14" showAll="0">
      <items count="73">
        <item x="22"/>
        <item m="1" x="68"/>
        <item x="37"/>
        <item x="23"/>
        <item m="1" x="60"/>
        <item x="24"/>
        <item m="1" x="67"/>
        <item m="1" x="61"/>
        <item m="1" x="62"/>
        <item m="1" x="63"/>
        <item x="20"/>
        <item m="1" x="53"/>
        <item x="2"/>
        <item m="1" x="57"/>
        <item m="1" x="69"/>
        <item m="1" x="70"/>
        <item x="19"/>
        <item x="28"/>
        <item x="3"/>
        <item x="4"/>
        <item x="5"/>
        <item m="1" x="46"/>
        <item x="38"/>
        <item x="36"/>
        <item m="1" x="65"/>
        <item m="1" x="51"/>
        <item x="29"/>
        <item m="1" x="48"/>
        <item x="25"/>
        <item m="1" x="50"/>
        <item m="1" x="42"/>
        <item m="1" x="64"/>
        <item m="1" x="71"/>
        <item m="1" x="43"/>
        <item m="1" x="49"/>
        <item m="1" x="58"/>
        <item x="39"/>
        <item m="1" x="55"/>
        <item x="30"/>
        <item x="6"/>
        <item m="1" x="54"/>
        <item m="1" x="45"/>
        <item m="1" x="44"/>
        <item x="7"/>
        <item x="34"/>
        <item m="1" x="47"/>
        <item m="1" x="59"/>
        <item x="26"/>
        <item x="35"/>
        <item x="16"/>
        <item x="31"/>
        <item x="8"/>
        <item x="9"/>
        <item m="1" x="66"/>
        <item x="17"/>
        <item m="1" x="52"/>
        <item x="27"/>
        <item m="1" x="41"/>
        <item x="1"/>
        <item x="32"/>
        <item x="10"/>
        <item x="11"/>
        <item m="1" x="56"/>
        <item x="33"/>
        <item m="1" x="40"/>
        <item x="0"/>
        <item x="21"/>
        <item x="12"/>
        <item x="13"/>
        <item x="14"/>
        <item x="18"/>
        <item x="15"/>
        <item t="default"/>
      </items>
    </pivotField>
    <pivotField dataField="1" showAll="0"/>
    <pivotField axis="axisRow" showAll="0">
      <items count="10">
        <item x="4"/>
        <item x="5"/>
        <item x="1"/>
        <item x="2"/>
        <item m="1" x="8"/>
        <item x="3"/>
        <item x="0"/>
        <item x="7"/>
        <item x="6"/>
        <item t="default"/>
      </items>
    </pivotField>
    <pivotField showAll="0">
      <items count="10">
        <item m="1" x="8"/>
        <item x="3"/>
        <item x="0"/>
        <item x="4"/>
        <item x="2"/>
        <item x="5"/>
        <item x="6"/>
        <item x="7"/>
        <item x="1"/>
        <item t="default"/>
      </items>
    </pivotField>
    <pivotField showAll="0">
      <items count="3">
        <item m="1" x="1"/>
        <item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Pedido" fld="8" subtotal="count" baseField="8" baseItem="0"/>
  </dataFields>
  <formats count="15">
    <format dxfId="1935">
      <pivotArea type="all" dataOnly="0" outline="0" fieldPosition="0"/>
    </format>
    <format dxfId="1934">
      <pivotArea outline="0" collapsedLevelsAreSubtotals="1" fieldPosition="0"/>
    </format>
    <format dxfId="1933">
      <pivotArea dataOnly="0" labelOnly="1" outline="0" axis="axisValues" fieldPosition="0"/>
    </format>
    <format dxfId="1932">
      <pivotArea type="all" dataOnly="0" outline="0" fieldPosition="0"/>
    </format>
    <format dxfId="1931">
      <pivotArea outline="0" collapsedLevelsAreSubtotals="1" fieldPosition="0"/>
    </format>
    <format dxfId="1930">
      <pivotArea dataOnly="0" labelOnly="1" outline="0" axis="axisValues" fieldPosition="0"/>
    </format>
    <format dxfId="1929">
      <pivotArea type="all" dataOnly="0" outline="0" fieldPosition="0"/>
    </format>
    <format dxfId="1928">
      <pivotArea outline="0" collapsedLevelsAreSubtotals="1" fieldPosition="0"/>
    </format>
    <format dxfId="1927">
      <pivotArea dataOnly="0" labelOnly="1" outline="0" axis="axisValues" fieldPosition="0"/>
    </format>
    <format dxfId="1926">
      <pivotArea type="all" dataOnly="0" outline="0" fieldPosition="0"/>
    </format>
    <format dxfId="1925">
      <pivotArea outline="0" collapsedLevelsAreSubtotals="1" fieldPosition="0"/>
    </format>
    <format dxfId="1924">
      <pivotArea dataOnly="0" labelOnly="1" outline="0" axis="axisValues" fieldPosition="0"/>
    </format>
    <format dxfId="1923">
      <pivotArea type="all" dataOnly="0" outline="0" fieldPosition="0"/>
    </format>
    <format dxfId="1922">
      <pivotArea outline="0" collapsedLevelsAreSubtotals="1" fieldPosition="0"/>
    </format>
    <format dxfId="19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al" xr10:uid="{8FDA357F-0E08-4D37-A14F-2AE31C2A6B38}" sourceName="Regional">
  <pivotTables>
    <pivotTable tabId="3" name="Tabela dinâmica8"/>
    <pivotTable tabId="3" name="Tabela dinâmica1"/>
    <pivotTable tabId="3" name="Tabela dinâmica2"/>
    <pivotTable tabId="3" name="Tabela dinâmica4"/>
    <pivotTable tabId="3" name="Tabela dinâmica6"/>
    <pivotTable tabId="3" name="Colaborador x Categoria"/>
    <pivotTable tabId="3" name="% Pedidos x Modalidade"/>
    <pivotTable tabId="3" name="TD Total Pedido Ref Visib"/>
    <pivotTable tabId="3" name="Tabela dinâmica3"/>
    <pivotTable tabId="3" name="Tabela dinâmica5"/>
  </pivotTables>
  <data>
    <tabular pivotCacheId="550186227">
      <items count="6">
        <i x="3" s="1"/>
        <i x="4" s="1"/>
        <i x="2" s="1"/>
        <i x="0" s="1"/>
        <i x="1" s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alidade_Pedido" xr10:uid="{75A3952B-C6D0-4F7C-93CD-0E307AD1B2F5}" sourceName="Modalidade Pedido">
  <pivotTables>
    <pivotTable tabId="3" name="Colaborador x Categoria"/>
    <pivotTable tabId="3" name="% Pedidos x Área/Setor"/>
    <pivotTable tabId="3" name="% Pedidos x Modalidade"/>
    <pivotTable tabId="3" name="Tabela dinâmica1"/>
    <pivotTable tabId="3" name="Tabela dinâmica2"/>
    <pivotTable tabId="3" name="Tabela dinâmica4"/>
    <pivotTable tabId="3" name="Tabela dinâmica6"/>
    <pivotTable tabId="3" name="Tabela dinâmica8"/>
    <pivotTable tabId="3" name="TD Total Pedido Ref Visib"/>
    <pivotTable tabId="3" name="Tabela dinâmica3"/>
    <pivotTable tabId="3" name="Tabela dinâmica5"/>
  </pivotTables>
  <data>
    <tabular pivotCacheId="550186227">
      <items count="9">
        <i x="3" s="1"/>
        <i x="0" s="1"/>
        <i x="4" s="1"/>
        <i x="2" s="1"/>
        <i x="5" s="1"/>
        <i x="6" s="1"/>
        <i x="7" s="1"/>
        <i x="1" s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Empresa" xr10:uid="{AAF78C0F-F4F0-474A-B01D-8EC2E9A6492A}" sourceName="Nome Empresa">
  <pivotTables>
    <pivotTable tabId="3" name="Tabela dinâmica2"/>
    <pivotTable tabId="3" name="% Pedidos x Área/Setor"/>
    <pivotTable tabId="3" name="% Pedidos x Modalidade"/>
    <pivotTable tabId="3" name="Tabela dinâmica1"/>
    <pivotTable tabId="3" name="Tabela dinâmica4"/>
    <pivotTable tabId="3" name="Tabela dinâmica6"/>
    <pivotTable tabId="3" name="Colaborador x Categoria"/>
    <pivotTable tabId="3" name="Tabela dinâmica8"/>
    <pivotTable tabId="3" name="TD Total Pedido Ref Visib"/>
    <pivotTable tabId="3" name="Tabela dinâmica3"/>
    <pivotTable tabId="3" name="Tabela dinâmica5"/>
  </pivotTables>
  <data>
    <tabular pivotCacheId="550186227">
      <items count="23">
        <i x="9" s="1"/>
        <i x="4" s="1"/>
        <i x="3" s="1"/>
        <i x="12" s="1"/>
        <i x="5" s="1"/>
        <i x="7" s="1"/>
        <i x="8" s="1"/>
        <i x="20" s="1"/>
        <i x="15" s="1"/>
        <i x="6" s="1"/>
        <i x="21" s="1"/>
        <i x="17" s="1"/>
        <i x="10" s="1"/>
        <i x="18" s="1"/>
        <i x="14" s="1"/>
        <i x="13" s="1"/>
        <i x="2" s="1"/>
        <i x="1" s="1"/>
        <i x="11" s="1"/>
        <i x="16" s="1"/>
        <i x="19" s="1"/>
        <i x="0" s="1"/>
        <i x="2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FC247EA5-6378-422F-A8E5-4FBAB5574FC8}" sourceName="Status">
  <pivotTables>
    <pivotTable tabId="3" name="Colaborador x Categoria"/>
    <pivotTable tabId="3" name="% Pedidos x Área/Setor"/>
    <pivotTable tabId="3" name="% Pedidos x Modalidade"/>
    <pivotTable tabId="3" name="Tabela dinâmica1"/>
    <pivotTable tabId="3" name="Tabela dinâmica2"/>
    <pivotTable tabId="3" name="Tabela dinâmica4"/>
    <pivotTable tabId="3" name="Tabela dinâmica6"/>
    <pivotTable tabId="3" name="Tabela dinâmica8"/>
    <pivotTable tabId="3" name="TD Total Pedido Ref Visib"/>
    <pivotTable tabId="3" name="Tabela dinâmica3"/>
    <pivotTable tabId="3" name="Tabela dinâmica5"/>
  </pivotTables>
  <data>
    <tabular pivotCacheId="550186227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0CBC9032-AFB7-4DBB-B874-E51FB4B1016C}" sourceName="Departamento">
  <pivotTables>
    <pivotTable tabId="14" name="Contagem Área Visib"/>
    <pivotTable tabId="14" name="Contagem Colab Visib"/>
    <pivotTable tabId="3" name="TD Total Pedido Ref Visib"/>
  </pivotTables>
  <data>
    <tabular pivotCacheId="550186227">
      <items count="11">
        <i x="1" s="1"/>
        <i x="9" s="1"/>
        <i x="3" s="1"/>
        <i x="4" s="1"/>
        <i x="2" s="1"/>
        <i x="5" s="1"/>
        <i x="0" s="1"/>
        <i x="7" s="1"/>
        <i x="8" s="1"/>
        <i x="6" s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edido1" xr10:uid="{B9928615-93E6-4D65-8832-18C37E58E1B6}" sourceName="Mês Pedido">
  <pivotTables>
    <pivotTable tabId="14" name="Contagem Área Visib"/>
    <pivotTable tabId="14" name="Contagem Colab Visib"/>
    <pivotTable tabId="3" name="TD Total Pedido Ref Visib"/>
    <pivotTable tabId="3" name="Tabela dinâmica8"/>
    <pivotTable tabId="3" name="Colaborador x Categoria"/>
    <pivotTable tabId="3" name="Tabela dinâmica6"/>
    <pivotTable tabId="3" name="Tabela dinâmica4"/>
    <pivotTable tabId="3" name="Tabela dinâmica1"/>
    <pivotTable tabId="3" name="% Pedidos x Modalidade"/>
    <pivotTable tabId="3" name="% Pedidos x Área/Setor"/>
    <pivotTable tabId="3" name="Tabela dinâmica2"/>
    <pivotTable tabId="3" name="Tabela dinâmica3"/>
    <pivotTable tabId="3" name="Tabela dinâmica5"/>
  </pivotTables>
  <data>
    <tabular pivotCacheId="550186227">
      <items count="13">
        <i x="6" s="1"/>
        <i x="1" s="1"/>
        <i x="2" s="1"/>
        <i x="3" s="1"/>
        <i x="0" s="1"/>
        <i x="4" s="1"/>
        <i x="8" s="1" nd="1"/>
        <i x="9" s="1" nd="1"/>
        <i x="10" s="1" nd="1"/>
        <i x="11" s="1" nd="1"/>
        <i x="12" s="1" nd="1"/>
        <i x="7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edido1" xr10:uid="{42A2E5EF-26C3-4582-AB67-60C115F35246}" sourceName="Ano Pedido">
  <pivotTables>
    <pivotTable tabId="14" name="Contagem Área Visib"/>
    <pivotTable tabId="14" name="Contagem Colab Visib"/>
    <pivotTable tabId="3" name="TD Total Pedido Ref Visib"/>
    <pivotTable tabId="3" name="Colaborador x Categoria"/>
    <pivotTable tabId="3" name="Tabela dinâmica6"/>
    <pivotTable tabId="3" name="Tabela dinâmica4"/>
    <pivotTable tabId="3" name="Tabela dinâmica2"/>
    <pivotTable tabId="3" name="Tabela dinâmica1"/>
    <pivotTable tabId="3" name="% Pedidos x Modalidade"/>
    <pivotTable tabId="3" name="% Pedidos x Área/Setor"/>
    <pivotTable tabId="3" name="Tabela dinâmica8"/>
    <pivotTable tabId="3" name="Tabela dinâmica3"/>
    <pivotTable tabId="3" name="Tabela dinâmica5"/>
  </pivotTables>
  <data>
    <tabular pivotCacheId="550186227">
      <items count="3">
        <i x="1"/>
        <i x="0" s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Originador" xr10:uid="{2535A88F-1EDE-4602-8CD6-5600C8542ACB}" sourceName="Nome Originador">
  <pivotTables>
    <pivotTable tabId="14" name="Contagem Colab Visib"/>
  </pivotTables>
  <data>
    <tabular pivotCacheId="550186227">
      <items count="14">
        <i x="1" s="1"/>
        <i x="7" s="1"/>
        <i x="5" s="1"/>
        <i x="10" s="1"/>
        <i x="0" s="1"/>
        <i x="4" s="1"/>
        <i x="3" s="1"/>
        <i x="6" s="1"/>
        <i x="8" s="1"/>
        <i x="9" s="1"/>
        <i x="2" s="1"/>
        <i x="12" s="1"/>
        <i x="11" s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RUPO" xr10:uid="{C5C2CFFD-5064-4EBA-9CB2-83DCF2AF610F}" sourceName="GRUPO">
  <pivotTables>
    <pivotTable tabId="3" name="Tabela dinâmica5"/>
    <pivotTable tabId="3" name="% Pedidos x Área/Setor"/>
    <pivotTable tabId="3" name="% Pedidos x Modalidade"/>
    <pivotTable tabId="3" name="Colaborador x Categoria"/>
    <pivotTable tabId="3" name="Tabela dinâmica1"/>
    <pivotTable tabId="3" name="Tabela dinâmica2"/>
    <pivotTable tabId="3" name="Tabela dinâmica3"/>
    <pivotTable tabId="3" name="Tabela dinâmica4"/>
    <pivotTable tabId="3" name="Tabela dinâmica6"/>
    <pivotTable tabId="3" name="Tabela dinâmica8"/>
    <pivotTable tabId="3" name="TD Total Pedido Ref Visib"/>
  </pivotTables>
  <data>
    <tabular pivotCacheId="550186227">
      <items count="5">
        <i x="2" s="1"/>
        <i x="3" s="1"/>
        <i x="1" s="1"/>
        <i x="0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al" xr10:uid="{B8F6847A-9BA4-45D3-8D21-69742F0A922A}" cache="SegmentaçãodeDados_Regional" caption="Regional" columnCount="2" rowHeight="255600"/>
  <slicer name="Modalidade Pedido" xr10:uid="{9DEB69B8-ECAD-40E9-AE5A-759E113D31AB}" cache="SegmentaçãodeDados_Modalidade_Pedido" caption="Modalidade Pedido" columnCount="2" rowHeight="257175"/>
  <slicer name="Nome Empresa" xr10:uid="{C13669D2-2DB2-4C0B-B443-2E8915FFDCD9}" cache="SegmentaçãodeDados_Nome_Empresa" caption="Empresa" rowHeight="257175"/>
  <slicer name="Status" xr10:uid="{79B39952-F79D-443A-A265-041762F00E96}" cache="SegmentaçãodeDados_Status" caption="Status" rowHeight="257175"/>
  <slicer name="Mês Pedido" xr10:uid="{29A2E8F6-57D7-4C38-849E-2BA2FAB9F9EF}" cache="SegmentaçãodeDados_Mês_Pedido1" caption="Mês" rowHeight="257175"/>
  <slicer name="Ano Pedido" xr10:uid="{D1422D7B-38CD-42FE-AAEF-3B838F7D9DC3}" cache="SegmentaçãodeDados_Ano_Pedido1" caption="Ano" rowHeight="257175"/>
  <slicer name="GRUPO" xr10:uid="{F34D637B-5BF4-4D91-8E97-3D17E20B4F98}" cache="SegmentaçãodeDados_GRUPO" caption="GRUPO" columnCount="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8CF41B03-CFED-423A-BFE8-70764357FCEA}" cache="SegmentaçãodeDados_Departamento" caption="Departamento" columnCount="2" style="SlicerStyleDark1" rowHeight="257175"/>
  <slicer name="Mês Pedido 1" xr10:uid="{70DEF5F0-5F82-429E-99F1-400D5065BC99}" cache="SegmentaçãodeDados_Mês_Pedido1" caption="Mês" columnCount="2" style="SlicerStyleDark1" rowHeight="257175"/>
  <slicer name="Ano Pedido 1" xr10:uid="{E0495588-A814-400D-8082-B80644BA44F5}" cache="SegmentaçãodeDados_Ano_Pedido1" caption="Ano" style="SlicerStyleDark1" rowHeight="257175"/>
  <slicer name="Nome Originador" xr10:uid="{929728C0-AAD3-4C58-BE30-CC2A956B0EB5}" cache="SegmentaçãodeDados_Nome_Originador" caption="Nome Originador" columnCount="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390CA-F1F4-47B0-876D-01831A348533}" name="Tabela1" displayName="Tabela1" ref="A1:O178" headerRowDxfId="1994" dataDxfId="1993" totalsRowDxfId="1992">
  <autoFilter ref="A1:O178" xr:uid="{AB8390CA-F1F4-47B0-876D-01831A348533}"/>
  <tableColumns count="15">
    <tableColumn id="16" xr3:uid="{E0589F82-D9EF-48E6-8712-F6931C08D555}" name="GRUPO" dataDxfId="1736" totalsRowDxfId="1737">
      <calculatedColumnFormula>_xlfn.XLOOKUP(U2,DEPARA!H:H,DEPARA!M:M)</calculatedColumnFormula>
    </tableColumn>
    <tableColumn id="13" xr3:uid="{056C36BF-7104-47FA-845B-E143FD191651}" name="Cod Filial" dataDxfId="1991" totalsRowDxfId="1990">
      <calculatedColumnFormula>U2</calculatedColumnFormula>
    </tableColumn>
    <tableColumn id="15" xr3:uid="{DD8D5F89-47A1-4C47-9650-F23D2178C294}" name="Regional" dataDxfId="1989">
      <calculatedColumnFormula>_xlfn.XLOOKUP(Tabela1[[#This Row],[Nome Empresa]],DEPARA!G:G,DEPARA!L:L)</calculatedColumnFormula>
    </tableColumn>
    <tableColumn id="2" xr3:uid="{224929B0-912D-4499-9F4D-2E09F318B5D3}" name="Nome Empresa" dataDxfId="1988" totalsRowDxfId="1987">
      <calculatedColumnFormula>_xlfn.XLOOKUP(U2,DEPARA!H:H,DEPARA!G:G)</calculatedColumnFormula>
    </tableColumn>
    <tableColumn id="10" xr3:uid="{8BB32A4D-90B6-43BD-923D-94A111703DE9}" name="CNPJ Empresa" dataDxfId="1986">
      <calculatedColumnFormula>_xlfn.XLOOKUP(U2,DEPARA!H:H,DEPARA!F:F)</calculatedColumnFormula>
    </tableColumn>
    <tableColumn id="11" xr3:uid="{88C836C1-97D8-4C4C-8660-460BD6738151}" name="Mês Pedido" dataDxfId="1985" totalsRowDxfId="1984">
      <calculatedColumnFormula>TEXT(AA2,"MMMM")</calculatedColumnFormula>
    </tableColumn>
    <tableColumn id="12" xr3:uid="{DD8B0DE9-1574-47EC-9F71-5225BC821807}" name="Ano Pedido" dataDxfId="1983">
      <calculatedColumnFormula>YEAR(AA2)</calculatedColumnFormula>
    </tableColumn>
    <tableColumn id="3" xr3:uid="{827CB69B-FBE1-43C7-822A-706EE649B0D1}" name="Data Pedido" dataDxfId="1982" totalsRowDxfId="1981">
      <calculatedColumnFormula>AA2</calculatedColumnFormula>
    </tableColumn>
    <tableColumn id="4" xr3:uid="{D5C25F83-4541-44A6-B825-C8AA06FB7D32}" name="Pedido" dataDxfId="1980" totalsRowDxfId="1979">
      <calculatedColumnFormula>Q2</calculatedColumnFormula>
    </tableColumn>
    <tableColumn id="5" xr3:uid="{10E3CCF3-AE95-4690-859C-46F1A0302EF6}" name="Tipo Pedido" dataDxfId="1978" totalsRowDxfId="1977">
      <calculatedColumnFormula>R2</calculatedColumnFormula>
    </tableColumn>
    <tableColumn id="9" xr3:uid="{2C943ADF-B029-40F4-9645-BECCEFCA8A92}" name="Modalidade Pedido" dataDxfId="1976" totalsRowDxfId="1975">
      <calculatedColumnFormula>_xlfn.XLOOKUP(R2,DEPARA!A:A,DEPARA!B:B,)</calculatedColumnFormula>
    </tableColumn>
    <tableColumn id="6" xr3:uid="{3566D112-9886-4EF6-B80C-D9FE0C84EFA6}" name="Status" dataDxfId="1974" totalsRowDxfId="1973">
      <calculatedColumnFormula>_xlfn.XLOOKUP(X2,DEPARA!AA:AA,DEPARA!AB:AB)</calculatedColumnFormula>
    </tableColumn>
    <tableColumn id="14" xr3:uid="{AF2EB378-B49D-4C96-8EC2-7BFED413652A}" name="Departamento" dataDxfId="1972" totalsRowDxfId="1971">
      <calculatedColumnFormula>_xlfn.XLOOKUP(Y2,DEPARA!U:U,DEPARA!W:W)</calculatedColumnFormula>
    </tableColumn>
    <tableColumn id="7" xr3:uid="{41546A53-3E23-425B-8941-CE0A8B37D369}" name="Originador" dataDxfId="1970" totalsRowDxfId="1969">
      <calculatedColumnFormula>Y2</calculatedColumnFormula>
    </tableColumn>
    <tableColumn id="8" xr3:uid="{0C96E716-E18A-4087-B7E2-D860FCD642B9}" name="Nome Originador" totalsRowFunction="count" dataDxfId="1968" totalsRowDxfId="1967">
      <calculatedColumnFormula>_xlfn.XLOOKUP(Y2,DEPARA!U:U,DEPARA!V:V)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EBD7-E860-491C-B5B8-86D016CDC5C0}">
  <sheetPr>
    <tabColor theme="1"/>
  </sheetPr>
  <dimension ref="A1"/>
  <sheetViews>
    <sheetView showRowColHeaders="0" zoomScale="85" zoomScaleNormal="85" workbookViewId="0">
      <selection activeCell="T22" sqref="T22"/>
    </sheetView>
  </sheetViews>
  <sheetFormatPr defaultRowHeight="12.75" x14ac:dyDescent="0.2"/>
  <cols>
    <col min="1" max="16384" width="9.140625" style="12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8465-420C-4FED-AD66-1D2730C1527B}">
  <dimension ref="A1:AA178"/>
  <sheetViews>
    <sheetView showGridLines="0" zoomScale="90" zoomScaleNormal="90" workbookViewId="0">
      <selection activeCell="H8" sqref="H8"/>
    </sheetView>
  </sheetViews>
  <sheetFormatPr defaultColWidth="10.85546875" defaultRowHeight="12.95" customHeight="1" x14ac:dyDescent="0.2"/>
  <cols>
    <col min="1" max="2" width="11.5703125" style="4" customWidth="1"/>
    <col min="3" max="3" width="8.42578125" style="4" customWidth="1"/>
    <col min="4" max="4" width="15.7109375" style="4" bestFit="1" customWidth="1"/>
    <col min="5" max="5" width="17.85546875" style="4" bestFit="1" customWidth="1"/>
    <col min="6" max="6" width="11.42578125" style="4" bestFit="1" customWidth="1"/>
    <col min="7" max="7" width="7.140625" style="4" customWidth="1"/>
    <col min="8" max="8" width="11.5703125" style="5" customWidth="1"/>
    <col min="9" max="10" width="11.5703125" style="4" customWidth="1"/>
    <col min="11" max="11" width="33.28515625" style="4" bestFit="1" customWidth="1"/>
    <col min="12" max="13" width="24.42578125" style="4" customWidth="1"/>
    <col min="14" max="14" width="11.5703125" style="4" customWidth="1"/>
    <col min="15" max="15" width="39.85546875" style="4" bestFit="1" customWidth="1"/>
    <col min="16" max="16" width="4.85546875" style="4" customWidth="1"/>
    <col min="17" max="17" width="12.42578125" style="2" bestFit="1" customWidth="1"/>
    <col min="18" max="18" width="8.140625" style="2" bestFit="1" customWidth="1"/>
    <col min="19" max="19" width="15" style="2" bestFit="1" customWidth="1"/>
    <col min="20" max="20" width="16" style="2" bestFit="1" customWidth="1"/>
    <col min="21" max="21" width="10.7109375" style="2" bestFit="1" customWidth="1"/>
    <col min="22" max="22" width="14" style="2" bestFit="1" customWidth="1"/>
    <col min="23" max="23" width="15" style="2" bestFit="1" customWidth="1"/>
    <col min="24" max="24" width="33.28515625" style="2" bestFit="1" customWidth="1"/>
    <col min="25" max="25" width="15.7109375" style="2" bestFit="1" customWidth="1"/>
    <col min="26" max="26" width="39.85546875" style="2" bestFit="1" customWidth="1"/>
    <col min="27" max="27" width="15.7109375" style="2" bestFit="1" customWidth="1"/>
    <col min="28" max="16384" width="10.85546875" style="2"/>
  </cols>
  <sheetData>
    <row r="1" spans="1:27" ht="12.95" customHeight="1" x14ac:dyDescent="0.2">
      <c r="A1" s="8" t="s">
        <v>456</v>
      </c>
      <c r="B1" s="8" t="s">
        <v>206</v>
      </c>
      <c r="C1" s="8" t="s">
        <v>85</v>
      </c>
      <c r="D1" s="8" t="s">
        <v>207</v>
      </c>
      <c r="E1" s="8" t="s">
        <v>214</v>
      </c>
      <c r="F1" s="8" t="s">
        <v>224</v>
      </c>
      <c r="G1" s="8" t="s">
        <v>225</v>
      </c>
      <c r="H1" s="8" t="s">
        <v>3</v>
      </c>
      <c r="I1" s="8" t="s">
        <v>208</v>
      </c>
      <c r="J1" s="8" t="s">
        <v>209</v>
      </c>
      <c r="K1" s="8" t="s">
        <v>213</v>
      </c>
      <c r="L1" s="8" t="s">
        <v>210</v>
      </c>
      <c r="M1" s="8" t="s">
        <v>227</v>
      </c>
      <c r="N1" s="8" t="s">
        <v>211</v>
      </c>
      <c r="O1" s="8" t="s">
        <v>212</v>
      </c>
      <c r="P1" s="8"/>
      <c r="Q1" s="9" t="s">
        <v>444</v>
      </c>
      <c r="R1" s="9" t="s">
        <v>445</v>
      </c>
      <c r="S1" s="9" t="s">
        <v>446</v>
      </c>
      <c r="T1" s="9" t="s">
        <v>447</v>
      </c>
      <c r="U1" s="9" t="s">
        <v>448</v>
      </c>
      <c r="V1" s="9" t="s">
        <v>449</v>
      </c>
      <c r="W1" s="9" t="s">
        <v>450</v>
      </c>
      <c r="X1" s="9" t="s">
        <v>0</v>
      </c>
      <c r="Y1" s="9" t="s">
        <v>1</v>
      </c>
      <c r="Z1" s="9" t="s">
        <v>2</v>
      </c>
      <c r="AA1" s="9" t="s">
        <v>3</v>
      </c>
    </row>
    <row r="2" spans="1:27" ht="12.95" customHeight="1" x14ac:dyDescent="0.2">
      <c r="A2" s="4" t="str">
        <f>_xlfn.XLOOKUP(U2,DEPARA!H:H,DEPARA!M:M)</f>
        <v>TND</v>
      </c>
      <c r="B2" s="4" t="str">
        <f>U2</f>
        <v>TS01000</v>
      </c>
      <c r="C2" s="4" t="str">
        <f>_xlfn.XLOOKUP(Tabela1[[#This Row],[Nome Empresa]],DEPARA!G:G,DEPARA!L:L)</f>
        <v>SP</v>
      </c>
      <c r="D2" s="4" t="str">
        <f>_xlfn.XLOOKUP(U2,DEPARA!H:H,DEPARA!G:G)</f>
        <v>TND SOLUÇÕES</v>
      </c>
      <c r="E2" s="4" t="str">
        <f>_xlfn.XLOOKUP(U2,DEPARA!H:H,DEPARA!F:F)</f>
        <v>12870352000268</v>
      </c>
      <c r="F2" s="4" t="str">
        <f>TEXT(AA2,"MMMM")</f>
        <v>maio</v>
      </c>
      <c r="G2" s="4">
        <f>YEAR(AA2)</f>
        <v>2025</v>
      </c>
      <c r="H2" s="5">
        <f>AA2</f>
        <v>45805</v>
      </c>
      <c r="I2" s="4">
        <f>Q2</f>
        <v>118835</v>
      </c>
      <c r="J2" s="4" t="str">
        <f>R2</f>
        <v>HF</v>
      </c>
      <c r="K2" s="4" t="str">
        <f>_xlfn.XLOOKUP(R2,DEPARA!A:A,DEPARA!B:B,)</f>
        <v>CTE-Frete</v>
      </c>
      <c r="L2" s="4" t="str">
        <f>_xlfn.XLOOKUP(X2,DEPARA!AA:AA,DEPARA!AB:AB)</f>
        <v>Pendente Recebimento</v>
      </c>
      <c r="M2" s="4" t="str">
        <f>_xlfn.XLOOKUP(Y2,DEPARA!U:U,DEPARA!W:W)</f>
        <v>Facilities</v>
      </c>
      <c r="N2" s="4">
        <f t="shared" ref="N2:N33" si="0">Y2</f>
        <v>92611969</v>
      </c>
      <c r="O2" s="4" t="str">
        <f>_xlfn.XLOOKUP(Y2,DEPARA!U:U,DEPARA!V:V)</f>
        <v>DEISE LEITE ROSO</v>
      </c>
      <c r="Q2" s="22">
        <v>118835</v>
      </c>
      <c r="R2" s="22" t="s">
        <v>250</v>
      </c>
      <c r="S2" s="22"/>
      <c r="T2" s="22"/>
      <c r="U2" s="22" t="s">
        <v>216</v>
      </c>
      <c r="V2" s="22">
        <v>999</v>
      </c>
      <c r="W2" s="22">
        <v>280</v>
      </c>
      <c r="X2" s="22" t="s">
        <v>6</v>
      </c>
      <c r="Y2" s="22">
        <v>92611969</v>
      </c>
      <c r="Z2" s="22" t="s">
        <v>20</v>
      </c>
      <c r="AA2" s="23">
        <v>45805</v>
      </c>
    </row>
    <row r="3" spans="1:27" ht="12.95" customHeight="1" x14ac:dyDescent="0.2">
      <c r="A3" s="4" t="str">
        <f>_xlfn.XLOOKUP(U3,DEPARA!H:H,DEPARA!M:M)</f>
        <v>TND</v>
      </c>
      <c r="B3" s="4" t="str">
        <f t="shared" ref="B3:B66" si="1">U3</f>
        <v>TS01000</v>
      </c>
      <c r="C3" s="4" t="str">
        <f>_xlfn.XLOOKUP(Tabela1[[#This Row],[Nome Empresa]],DEPARA!G:G,DEPARA!L:L)</f>
        <v>SP</v>
      </c>
      <c r="D3" s="4" t="str">
        <f>_xlfn.XLOOKUP(U3,DEPARA!H:H,DEPARA!G:G)</f>
        <v>TND SOLUÇÕES</v>
      </c>
      <c r="E3" s="4" t="str">
        <f>_xlfn.XLOOKUP(U3,DEPARA!H:H,DEPARA!F:F)</f>
        <v>12870352000268</v>
      </c>
      <c r="F3" s="4" t="str">
        <f t="shared" ref="F3:F66" si="2">TEXT(AA3,"MMMM")</f>
        <v>maio</v>
      </c>
      <c r="G3" s="4">
        <f t="shared" ref="G3:G66" si="3">YEAR(AA3)</f>
        <v>2025</v>
      </c>
      <c r="H3" s="5">
        <f t="shared" ref="H3:H66" si="4">AA3</f>
        <v>45805</v>
      </c>
      <c r="I3" s="4">
        <f t="shared" ref="I3:I66" si="5">Q3</f>
        <v>118835</v>
      </c>
      <c r="J3" s="4" t="str">
        <f t="shared" ref="J3:J66" si="6">R3</f>
        <v>HF</v>
      </c>
      <c r="K3" s="4" t="str">
        <f>_xlfn.XLOOKUP(R3,DEPARA!A:A,DEPARA!B:B,)</f>
        <v>CTE-Frete</v>
      </c>
      <c r="L3" s="4" t="str">
        <f>_xlfn.XLOOKUP(X3,DEPARA!AA:AA,DEPARA!AB:AB)</f>
        <v>Pendente Recebimento</v>
      </c>
      <c r="M3" s="4" t="str">
        <f>_xlfn.XLOOKUP(Y3,DEPARA!U:U,DEPARA!W:W)</f>
        <v>Facilities</v>
      </c>
      <c r="N3" s="4">
        <f t="shared" si="0"/>
        <v>92611969</v>
      </c>
      <c r="O3" s="4" t="str">
        <f>_xlfn.XLOOKUP(Y3,DEPARA!U:U,DEPARA!V:V)</f>
        <v>DEISE LEITE ROSO</v>
      </c>
      <c r="Q3" s="22">
        <v>118835</v>
      </c>
      <c r="R3" s="22" t="s">
        <v>250</v>
      </c>
      <c r="S3" s="22"/>
      <c r="T3" s="22"/>
      <c r="U3" s="22" t="s">
        <v>216</v>
      </c>
      <c r="V3" s="22">
        <v>230</v>
      </c>
      <c r="W3" s="22">
        <v>280</v>
      </c>
      <c r="X3" s="22" t="s">
        <v>6</v>
      </c>
      <c r="Y3" s="22">
        <v>92611969</v>
      </c>
      <c r="Z3" s="22" t="s">
        <v>20</v>
      </c>
      <c r="AA3" s="23">
        <v>45805</v>
      </c>
    </row>
    <row r="4" spans="1:27" ht="12.95" customHeight="1" x14ac:dyDescent="0.2">
      <c r="A4" s="4" t="str">
        <f>_xlfn.XLOOKUP(U4,DEPARA!H:H,DEPARA!M:M)</f>
        <v>TND</v>
      </c>
      <c r="B4" s="4" t="str">
        <f t="shared" si="1"/>
        <v>TS03000</v>
      </c>
      <c r="C4" s="4" t="str">
        <f>_xlfn.XLOOKUP(Tabela1[[#This Row],[Nome Empresa]],DEPARA!G:G,DEPARA!L:L)</f>
        <v>SP</v>
      </c>
      <c r="D4" s="4" t="str">
        <f>_xlfn.XLOOKUP(U4,DEPARA!H:H,DEPARA!G:G)</f>
        <v>TND SOLUÇÕES</v>
      </c>
      <c r="E4" s="4" t="str">
        <f>_xlfn.XLOOKUP(U4,DEPARA!H:H,DEPARA!F:F)</f>
        <v>12870352000349</v>
      </c>
      <c r="F4" s="4" t="str">
        <f t="shared" si="2"/>
        <v>maio</v>
      </c>
      <c r="G4" s="4">
        <f t="shared" si="3"/>
        <v>2025</v>
      </c>
      <c r="H4" s="5">
        <f t="shared" si="4"/>
        <v>45805</v>
      </c>
      <c r="I4" s="4">
        <f t="shared" si="5"/>
        <v>118836</v>
      </c>
      <c r="J4" s="4" t="str">
        <f t="shared" si="6"/>
        <v>HF</v>
      </c>
      <c r="K4" s="4" t="str">
        <f>_xlfn.XLOOKUP(R4,DEPARA!A:A,DEPARA!B:B,)</f>
        <v>CTE-Frete</v>
      </c>
      <c r="L4" s="4" t="str">
        <f>_xlfn.XLOOKUP(X4,DEPARA!AA:AA,DEPARA!AB:AB)</f>
        <v>Pendente Recebimento</v>
      </c>
      <c r="M4" s="4" t="str">
        <f>_xlfn.XLOOKUP(Y4,DEPARA!U:U,DEPARA!W:W)</f>
        <v>Facilities</v>
      </c>
      <c r="N4" s="4">
        <f t="shared" si="0"/>
        <v>92611969</v>
      </c>
      <c r="O4" s="4" t="str">
        <f>_xlfn.XLOOKUP(Y4,DEPARA!U:U,DEPARA!V:V)</f>
        <v>DEISE LEITE ROSO</v>
      </c>
      <c r="Q4" s="22">
        <v>118836</v>
      </c>
      <c r="R4" s="22" t="s">
        <v>250</v>
      </c>
      <c r="S4" s="22"/>
      <c r="T4" s="22"/>
      <c r="U4" s="22" t="s">
        <v>217</v>
      </c>
      <c r="V4" s="22">
        <v>230</v>
      </c>
      <c r="W4" s="22">
        <v>280</v>
      </c>
      <c r="X4" s="22" t="s">
        <v>6</v>
      </c>
      <c r="Y4" s="22">
        <v>92611969</v>
      </c>
      <c r="Z4" s="22" t="s">
        <v>20</v>
      </c>
      <c r="AA4" s="23">
        <v>45805</v>
      </c>
    </row>
    <row r="5" spans="1:27" ht="12.95" customHeight="1" x14ac:dyDescent="0.2">
      <c r="A5" s="4" t="str">
        <f>_xlfn.XLOOKUP(U5,DEPARA!H:H,DEPARA!M:M)</f>
        <v>TND</v>
      </c>
      <c r="B5" s="4" t="str">
        <f t="shared" si="1"/>
        <v>TS04000</v>
      </c>
      <c r="C5" s="4" t="str">
        <f>_xlfn.XLOOKUP(Tabela1[[#This Row],[Nome Empresa]],DEPARA!G:G,DEPARA!L:L)</f>
        <v>SP</v>
      </c>
      <c r="D5" s="4" t="str">
        <f>_xlfn.XLOOKUP(U5,DEPARA!H:H,DEPARA!G:G)</f>
        <v>TND SOLUÇÕES</v>
      </c>
      <c r="E5" s="4" t="str">
        <f>_xlfn.XLOOKUP(U5,DEPARA!H:H,DEPARA!F:F)</f>
        <v>12870352000420</v>
      </c>
      <c r="F5" s="4" t="str">
        <f t="shared" si="2"/>
        <v>maio</v>
      </c>
      <c r="G5" s="4">
        <f t="shared" si="3"/>
        <v>2025</v>
      </c>
      <c r="H5" s="5">
        <f t="shared" si="4"/>
        <v>45798</v>
      </c>
      <c r="I5" s="4">
        <f t="shared" si="5"/>
        <v>117074</v>
      </c>
      <c r="J5" s="4" t="str">
        <f t="shared" si="6"/>
        <v>HG</v>
      </c>
      <c r="K5" s="4" t="str">
        <f>_xlfn.XLOOKUP(R5,DEPARA!A:A,DEPARA!B:B,)</f>
        <v>Uso e consumo  - Danfe</v>
      </c>
      <c r="L5" s="4" t="str">
        <f>_xlfn.XLOOKUP(X5,DEPARA!AA:AA,DEPARA!AB:AB)</f>
        <v>Pendente Recebimento</v>
      </c>
      <c r="M5" s="4" t="str">
        <f>_xlfn.XLOOKUP(Y5,DEPARA!U:U,DEPARA!W:W)</f>
        <v>Adm</v>
      </c>
      <c r="N5" s="4">
        <f t="shared" si="0"/>
        <v>92612813</v>
      </c>
      <c r="O5" s="4" t="str">
        <f>_xlfn.XLOOKUP(Y5,DEPARA!U:U,DEPARA!V:V)</f>
        <v>ALINE DA GAMA POGORZELSKI</v>
      </c>
      <c r="Q5" s="22">
        <v>117074</v>
      </c>
      <c r="R5" s="22" t="s">
        <v>32</v>
      </c>
      <c r="S5" s="22"/>
      <c r="T5" s="22"/>
      <c r="U5" s="22" t="s">
        <v>252</v>
      </c>
      <c r="V5" s="22">
        <v>230</v>
      </c>
      <c r="W5" s="22">
        <v>280</v>
      </c>
      <c r="X5" s="22" t="s">
        <v>6</v>
      </c>
      <c r="Y5" s="22">
        <v>92612813</v>
      </c>
      <c r="Z5" s="22"/>
      <c r="AA5" s="23">
        <v>45798</v>
      </c>
    </row>
    <row r="6" spans="1:27" ht="12.95" customHeight="1" x14ac:dyDescent="0.2">
      <c r="A6" s="4" t="str">
        <f>_xlfn.XLOOKUP(U6,DEPARA!H:H,DEPARA!M:M)</f>
        <v>TND</v>
      </c>
      <c r="B6" s="4" t="str">
        <f t="shared" si="1"/>
        <v>TS01000</v>
      </c>
      <c r="C6" s="4" t="str">
        <f>_xlfn.XLOOKUP(Tabela1[[#This Row],[Nome Empresa]],DEPARA!G:G,DEPARA!L:L)</f>
        <v>SP</v>
      </c>
      <c r="D6" s="4" t="str">
        <f>_xlfn.XLOOKUP(U6,DEPARA!H:H,DEPARA!G:G)</f>
        <v>TND SOLUÇÕES</v>
      </c>
      <c r="E6" s="4" t="str">
        <f>_xlfn.XLOOKUP(U6,DEPARA!H:H,DEPARA!F:F)</f>
        <v>12870352000268</v>
      </c>
      <c r="F6" s="4" t="str">
        <f t="shared" si="2"/>
        <v>fevereiro</v>
      </c>
      <c r="G6" s="4">
        <f t="shared" si="3"/>
        <v>2025</v>
      </c>
      <c r="H6" s="5">
        <f t="shared" si="4"/>
        <v>45707</v>
      </c>
      <c r="I6" s="4">
        <f t="shared" si="5"/>
        <v>81733</v>
      </c>
      <c r="J6" s="4" t="str">
        <f t="shared" si="6"/>
        <v>HS</v>
      </c>
      <c r="K6" s="4" t="str">
        <f>_xlfn.XLOOKUP(R6,DEPARA!A:A,DEPARA!B:B,)</f>
        <v>NF Serviço</v>
      </c>
      <c r="L6" s="4" t="str">
        <f>_xlfn.XLOOKUP(X6,DEPARA!AA:AA,DEPARA!AB:AB)</f>
        <v>Pendente Recebimento</v>
      </c>
      <c r="M6" s="4" t="str">
        <f>_xlfn.XLOOKUP(Y6,DEPARA!U:U,DEPARA!W:W)</f>
        <v>Comercial DBR</v>
      </c>
      <c r="N6" s="4">
        <f t="shared" si="0"/>
        <v>92610841</v>
      </c>
      <c r="O6" s="4" t="str">
        <f>_xlfn.XLOOKUP(Y6,DEPARA!U:U,DEPARA!V:V)</f>
        <v>MICHAEL GABRIEL DOS SANTOS SILVA</v>
      </c>
      <c r="Q6" s="22">
        <v>81733</v>
      </c>
      <c r="R6" s="22" t="s">
        <v>48</v>
      </c>
      <c r="S6" s="22"/>
      <c r="T6" s="22"/>
      <c r="U6" s="22" t="s">
        <v>216</v>
      </c>
      <c r="V6" s="22">
        <v>999</v>
      </c>
      <c r="W6" s="22">
        <v>280</v>
      </c>
      <c r="X6" s="22" t="s">
        <v>6</v>
      </c>
      <c r="Y6" s="22">
        <v>92610841</v>
      </c>
      <c r="Z6" s="22" t="s">
        <v>219</v>
      </c>
      <c r="AA6" s="23">
        <v>45707</v>
      </c>
    </row>
    <row r="7" spans="1:27" ht="12.95" customHeight="1" x14ac:dyDescent="0.2">
      <c r="A7" s="4" t="str">
        <f>_xlfn.XLOOKUP(U7,DEPARA!H:H,DEPARA!M:M)</f>
        <v>TND</v>
      </c>
      <c r="B7" s="4" t="str">
        <f t="shared" si="1"/>
        <v>TS01000</v>
      </c>
      <c r="C7" s="4" t="str">
        <f>_xlfn.XLOOKUP(Tabela1[[#This Row],[Nome Empresa]],DEPARA!G:G,DEPARA!L:L)</f>
        <v>SP</v>
      </c>
      <c r="D7" s="4" t="str">
        <f>_xlfn.XLOOKUP(U7,DEPARA!H:H,DEPARA!G:G)</f>
        <v>TND SOLUÇÕES</v>
      </c>
      <c r="E7" s="4" t="str">
        <f>_xlfn.XLOOKUP(U7,DEPARA!H:H,DEPARA!F:F)</f>
        <v>12870352000268</v>
      </c>
      <c r="F7" s="4" t="str">
        <f t="shared" si="2"/>
        <v>março</v>
      </c>
      <c r="G7" s="4">
        <f t="shared" si="3"/>
        <v>2025</v>
      </c>
      <c r="H7" s="5">
        <f t="shared" si="4"/>
        <v>45728</v>
      </c>
      <c r="I7" s="4">
        <f t="shared" si="5"/>
        <v>89847</v>
      </c>
      <c r="J7" s="4" t="str">
        <f t="shared" si="6"/>
        <v>HS</v>
      </c>
      <c r="K7" s="4" t="str">
        <f>_xlfn.XLOOKUP(R7,DEPARA!A:A,DEPARA!B:B,)</f>
        <v>NF Serviço</v>
      </c>
      <c r="L7" s="4" t="str">
        <f>_xlfn.XLOOKUP(X7,DEPARA!AA:AA,DEPARA!AB:AB)</f>
        <v>Pendente Recebimento</v>
      </c>
      <c r="M7" s="4" t="str">
        <f>_xlfn.XLOOKUP(Y7,DEPARA!U:U,DEPARA!W:W)</f>
        <v>Comercial DBR</v>
      </c>
      <c r="N7" s="4">
        <f t="shared" si="0"/>
        <v>92611848</v>
      </c>
      <c r="O7" s="4" t="str">
        <f>_xlfn.XLOOKUP(Y7,DEPARA!U:U,DEPARA!V:V)</f>
        <v>GLEIZE MAIANE PIMENTAL DE C S SANTOS</v>
      </c>
      <c r="Q7" s="22">
        <v>89847</v>
      </c>
      <c r="R7" s="22" t="s">
        <v>48</v>
      </c>
      <c r="S7" s="22"/>
      <c r="T7" s="22"/>
      <c r="U7" s="22" t="s">
        <v>216</v>
      </c>
      <c r="V7" s="22">
        <v>230</v>
      </c>
      <c r="W7" s="22">
        <v>280</v>
      </c>
      <c r="X7" s="22" t="s">
        <v>6</v>
      </c>
      <c r="Y7" s="22">
        <v>92611848</v>
      </c>
      <c r="Z7" s="22" t="s">
        <v>220</v>
      </c>
      <c r="AA7" s="23">
        <v>45728</v>
      </c>
    </row>
    <row r="8" spans="1:27" ht="12.95" customHeight="1" x14ac:dyDescent="0.2">
      <c r="A8" s="4" t="str">
        <f>_xlfn.XLOOKUP(U8,DEPARA!H:H,DEPARA!M:M)</f>
        <v>TND</v>
      </c>
      <c r="B8" s="4" t="str">
        <f t="shared" si="1"/>
        <v>TS01000</v>
      </c>
      <c r="C8" s="4" t="str">
        <f>_xlfn.XLOOKUP(Tabela1[[#This Row],[Nome Empresa]],DEPARA!G:G,DEPARA!L:L)</f>
        <v>SP</v>
      </c>
      <c r="D8" s="4" t="str">
        <f>_xlfn.XLOOKUP(U8,DEPARA!H:H,DEPARA!G:G)</f>
        <v>TND SOLUÇÕES</v>
      </c>
      <c r="E8" s="4" t="str">
        <f>_xlfn.XLOOKUP(U8,DEPARA!H:H,DEPARA!F:F)</f>
        <v>12870352000268</v>
      </c>
      <c r="F8" s="4" t="str">
        <f t="shared" si="2"/>
        <v>março</v>
      </c>
      <c r="G8" s="4">
        <f t="shared" si="3"/>
        <v>2025</v>
      </c>
      <c r="H8" s="5">
        <f t="shared" si="4"/>
        <v>45728</v>
      </c>
      <c r="I8" s="4">
        <f t="shared" si="5"/>
        <v>89850</v>
      </c>
      <c r="J8" s="4" t="str">
        <f t="shared" si="6"/>
        <v>HS</v>
      </c>
      <c r="K8" s="4" t="str">
        <f>_xlfn.XLOOKUP(R8,DEPARA!A:A,DEPARA!B:B,)</f>
        <v>NF Serviço</v>
      </c>
      <c r="L8" s="4" t="str">
        <f>_xlfn.XLOOKUP(X8,DEPARA!AA:AA,DEPARA!AB:AB)</f>
        <v>Pendente Recebimento</v>
      </c>
      <c r="M8" s="4" t="str">
        <f>_xlfn.XLOOKUP(Y8,DEPARA!U:U,DEPARA!W:W)</f>
        <v>Comercial DBR</v>
      </c>
      <c r="N8" s="4">
        <f t="shared" si="0"/>
        <v>92611848</v>
      </c>
      <c r="O8" s="4" t="str">
        <f>_xlfn.XLOOKUP(Y8,DEPARA!U:U,DEPARA!V:V)</f>
        <v>GLEIZE MAIANE PIMENTAL DE C S SANTOS</v>
      </c>
      <c r="Q8" s="22">
        <v>89850</v>
      </c>
      <c r="R8" s="22" t="s">
        <v>48</v>
      </c>
      <c r="S8" s="22"/>
      <c r="T8" s="22"/>
      <c r="U8" s="22" t="s">
        <v>216</v>
      </c>
      <c r="V8" s="22">
        <v>230</v>
      </c>
      <c r="W8" s="22">
        <v>280</v>
      </c>
      <c r="X8" s="22" t="s">
        <v>6</v>
      </c>
      <c r="Y8" s="22">
        <v>92611848</v>
      </c>
      <c r="Z8" s="22" t="s">
        <v>220</v>
      </c>
      <c r="AA8" s="23">
        <v>45728</v>
      </c>
    </row>
    <row r="9" spans="1:27" ht="12.95" customHeight="1" x14ac:dyDescent="0.2">
      <c r="A9" s="4" t="str">
        <f>_xlfn.XLOOKUP(U9,DEPARA!H:H,DEPARA!M:M)</f>
        <v>TND</v>
      </c>
      <c r="B9" s="4" t="str">
        <f t="shared" si="1"/>
        <v>TS01000</v>
      </c>
      <c r="C9" s="4" t="str">
        <f>_xlfn.XLOOKUP(Tabela1[[#This Row],[Nome Empresa]],DEPARA!G:G,DEPARA!L:L)</f>
        <v>SP</v>
      </c>
      <c r="D9" s="4" t="str">
        <f>_xlfn.XLOOKUP(U9,DEPARA!H:H,DEPARA!G:G)</f>
        <v>TND SOLUÇÕES</v>
      </c>
      <c r="E9" s="4" t="str">
        <f>_xlfn.XLOOKUP(U9,DEPARA!H:H,DEPARA!F:F)</f>
        <v>12870352000268</v>
      </c>
      <c r="F9" s="4" t="str">
        <f t="shared" si="2"/>
        <v>março</v>
      </c>
      <c r="G9" s="4">
        <f t="shared" si="3"/>
        <v>2025</v>
      </c>
      <c r="H9" s="5">
        <f t="shared" si="4"/>
        <v>45729</v>
      </c>
      <c r="I9" s="4">
        <f t="shared" si="5"/>
        <v>92060</v>
      </c>
      <c r="J9" s="4" t="str">
        <f t="shared" si="6"/>
        <v>HS</v>
      </c>
      <c r="K9" s="4" t="str">
        <f>_xlfn.XLOOKUP(R9,DEPARA!A:A,DEPARA!B:B,)</f>
        <v>NF Serviço</v>
      </c>
      <c r="L9" s="4" t="str">
        <f>_xlfn.XLOOKUP(X9,DEPARA!AA:AA,DEPARA!AB:AB)</f>
        <v>Pendente Recebimento</v>
      </c>
      <c r="M9" s="4" t="str">
        <f>_xlfn.XLOOKUP(Y9,DEPARA!U:U,DEPARA!W:W)</f>
        <v>Comercial DBR</v>
      </c>
      <c r="N9" s="4">
        <f t="shared" si="0"/>
        <v>92611848</v>
      </c>
      <c r="O9" s="4" t="str">
        <f>_xlfn.XLOOKUP(Y9,DEPARA!U:U,DEPARA!V:V)</f>
        <v>GLEIZE MAIANE PIMENTAL DE C S SANTOS</v>
      </c>
      <c r="Q9" s="22">
        <v>92060</v>
      </c>
      <c r="R9" s="22" t="s">
        <v>48</v>
      </c>
      <c r="S9" s="22"/>
      <c r="T9" s="22"/>
      <c r="U9" s="22" t="s">
        <v>216</v>
      </c>
      <c r="V9" s="22">
        <v>230</v>
      </c>
      <c r="W9" s="22">
        <v>280</v>
      </c>
      <c r="X9" s="22" t="s">
        <v>6</v>
      </c>
      <c r="Y9" s="22">
        <v>92611848</v>
      </c>
      <c r="Z9" s="22" t="s">
        <v>220</v>
      </c>
      <c r="AA9" s="23">
        <v>45729</v>
      </c>
    </row>
    <row r="10" spans="1:27" ht="12.95" customHeight="1" x14ac:dyDescent="0.2">
      <c r="A10" s="4" t="str">
        <f>_xlfn.XLOOKUP(U10,DEPARA!H:H,DEPARA!M:M)</f>
        <v>TND</v>
      </c>
      <c r="B10" s="4" t="str">
        <f t="shared" si="1"/>
        <v>TS01000</v>
      </c>
      <c r="C10" s="4" t="str">
        <f>_xlfn.XLOOKUP(Tabela1[[#This Row],[Nome Empresa]],DEPARA!G:G,DEPARA!L:L)</f>
        <v>SP</v>
      </c>
      <c r="D10" s="4" t="str">
        <f>_xlfn.XLOOKUP(U10,DEPARA!H:H,DEPARA!G:G)</f>
        <v>TND SOLUÇÕES</v>
      </c>
      <c r="E10" s="4" t="str">
        <f>_xlfn.XLOOKUP(U10,DEPARA!H:H,DEPARA!F:F)</f>
        <v>12870352000268</v>
      </c>
      <c r="F10" s="4" t="str">
        <f t="shared" si="2"/>
        <v>março</v>
      </c>
      <c r="G10" s="4">
        <f t="shared" si="3"/>
        <v>2025</v>
      </c>
      <c r="H10" s="5">
        <f t="shared" si="4"/>
        <v>45730</v>
      </c>
      <c r="I10" s="4">
        <f t="shared" si="5"/>
        <v>92989</v>
      </c>
      <c r="J10" s="4" t="str">
        <f t="shared" si="6"/>
        <v>HS</v>
      </c>
      <c r="K10" s="4" t="str">
        <f>_xlfn.XLOOKUP(R10,DEPARA!A:A,DEPARA!B:B,)</f>
        <v>NF Serviço</v>
      </c>
      <c r="L10" s="4" t="str">
        <f>_xlfn.XLOOKUP(X10,DEPARA!AA:AA,DEPARA!AB:AB)</f>
        <v>Pendente Recebimento</v>
      </c>
      <c r="M10" s="4" t="str">
        <f>_xlfn.XLOOKUP(Y10,DEPARA!U:U,DEPARA!W:W)</f>
        <v>Comercial DBR</v>
      </c>
      <c r="N10" s="4">
        <f t="shared" si="0"/>
        <v>92610841</v>
      </c>
      <c r="O10" s="4" t="str">
        <f>_xlfn.XLOOKUP(Y10,DEPARA!U:U,DEPARA!V:V)</f>
        <v>MICHAEL GABRIEL DOS SANTOS SILVA</v>
      </c>
      <c r="Q10" s="22">
        <v>92989</v>
      </c>
      <c r="R10" s="22" t="s">
        <v>48</v>
      </c>
      <c r="S10" s="22"/>
      <c r="T10" s="22"/>
      <c r="U10" s="22" t="s">
        <v>216</v>
      </c>
      <c r="V10" s="22">
        <v>230</v>
      </c>
      <c r="W10" s="22">
        <v>280</v>
      </c>
      <c r="X10" s="22" t="s">
        <v>6</v>
      </c>
      <c r="Y10" s="22">
        <v>92610841</v>
      </c>
      <c r="Z10" s="22" t="s">
        <v>219</v>
      </c>
      <c r="AA10" s="23">
        <v>45730</v>
      </c>
    </row>
    <row r="11" spans="1:27" ht="12.95" customHeight="1" x14ac:dyDescent="0.2">
      <c r="A11" s="4" t="str">
        <f>_xlfn.XLOOKUP(U11,DEPARA!H:H,DEPARA!M:M)</f>
        <v>TND</v>
      </c>
      <c r="B11" s="4" t="str">
        <f t="shared" si="1"/>
        <v>TS01000</v>
      </c>
      <c r="C11" s="4" t="str">
        <f>_xlfn.XLOOKUP(Tabela1[[#This Row],[Nome Empresa]],DEPARA!G:G,DEPARA!L:L)</f>
        <v>SP</v>
      </c>
      <c r="D11" s="4" t="str">
        <f>_xlfn.XLOOKUP(U11,DEPARA!H:H,DEPARA!G:G)</f>
        <v>TND SOLUÇÕES</v>
      </c>
      <c r="E11" s="4" t="str">
        <f>_xlfn.XLOOKUP(U11,DEPARA!H:H,DEPARA!F:F)</f>
        <v>12870352000268</v>
      </c>
      <c r="F11" s="4" t="str">
        <f t="shared" si="2"/>
        <v>abril</v>
      </c>
      <c r="G11" s="4">
        <f t="shared" si="3"/>
        <v>2025</v>
      </c>
      <c r="H11" s="5">
        <f t="shared" si="4"/>
        <v>45772</v>
      </c>
      <c r="I11" s="4">
        <f t="shared" si="5"/>
        <v>111538</v>
      </c>
      <c r="J11" s="4" t="str">
        <f t="shared" si="6"/>
        <v>HS</v>
      </c>
      <c r="K11" s="4" t="str">
        <f>_xlfn.XLOOKUP(R11,DEPARA!A:A,DEPARA!B:B,)</f>
        <v>NF Serviço</v>
      </c>
      <c r="L11" s="4" t="str">
        <f>_xlfn.XLOOKUP(X11,DEPARA!AA:AA,DEPARA!AB:AB)</f>
        <v>Pendente Recebimento</v>
      </c>
      <c r="M11" s="4" t="str">
        <f>_xlfn.XLOOKUP(Y11,DEPARA!U:U,DEPARA!W:W)</f>
        <v>Comercial DBR</v>
      </c>
      <c r="N11" s="4">
        <f t="shared" si="0"/>
        <v>92610841</v>
      </c>
      <c r="O11" s="4" t="str">
        <f>_xlfn.XLOOKUP(Y11,DEPARA!U:U,DEPARA!V:V)</f>
        <v>MICHAEL GABRIEL DOS SANTOS SILVA</v>
      </c>
      <c r="Q11" s="22">
        <v>111538</v>
      </c>
      <c r="R11" s="22" t="s">
        <v>48</v>
      </c>
      <c r="S11" s="22"/>
      <c r="T11" s="22"/>
      <c r="U11" s="22" t="s">
        <v>216</v>
      </c>
      <c r="V11" s="22">
        <v>230</v>
      </c>
      <c r="W11" s="22">
        <v>280</v>
      </c>
      <c r="X11" s="22" t="s">
        <v>6</v>
      </c>
      <c r="Y11" s="22">
        <v>92610841</v>
      </c>
      <c r="Z11" s="22" t="s">
        <v>219</v>
      </c>
      <c r="AA11" s="23">
        <v>45772</v>
      </c>
    </row>
    <row r="12" spans="1:27" ht="12.95" customHeight="1" x14ac:dyDescent="0.2">
      <c r="A12" s="4" t="str">
        <f>_xlfn.XLOOKUP(U12,DEPARA!H:H,DEPARA!M:M)</f>
        <v>TND</v>
      </c>
      <c r="B12" s="4" t="str">
        <f t="shared" si="1"/>
        <v>TS01000</v>
      </c>
      <c r="C12" s="4" t="str">
        <f>_xlfn.XLOOKUP(Tabela1[[#This Row],[Nome Empresa]],DEPARA!G:G,DEPARA!L:L)</f>
        <v>SP</v>
      </c>
      <c r="D12" s="4" t="str">
        <f>_xlfn.XLOOKUP(U12,DEPARA!H:H,DEPARA!G:G)</f>
        <v>TND SOLUÇÕES</v>
      </c>
      <c r="E12" s="4" t="str">
        <f>_xlfn.XLOOKUP(U12,DEPARA!H:H,DEPARA!F:F)</f>
        <v>12870352000268</v>
      </c>
      <c r="F12" s="4" t="str">
        <f t="shared" si="2"/>
        <v>maio</v>
      </c>
      <c r="G12" s="4">
        <f t="shared" si="3"/>
        <v>2025</v>
      </c>
      <c r="H12" s="5">
        <f t="shared" si="4"/>
        <v>45779</v>
      </c>
      <c r="I12" s="4">
        <f t="shared" si="5"/>
        <v>112934</v>
      </c>
      <c r="J12" s="4" t="str">
        <f t="shared" si="6"/>
        <v>HS</v>
      </c>
      <c r="K12" s="4" t="str">
        <f>_xlfn.XLOOKUP(R12,DEPARA!A:A,DEPARA!B:B,)</f>
        <v>NF Serviço</v>
      </c>
      <c r="L12" s="4" t="str">
        <f>_xlfn.XLOOKUP(X12,DEPARA!AA:AA,DEPARA!AB:AB)</f>
        <v>Pendente Recebimento</v>
      </c>
      <c r="M12" s="4" t="str">
        <f>_xlfn.XLOOKUP(Y12,DEPARA!U:U,DEPARA!W:W)</f>
        <v>Comercial DBR</v>
      </c>
      <c r="N12" s="4">
        <f t="shared" si="0"/>
        <v>92610841</v>
      </c>
      <c r="O12" s="4" t="str">
        <f>_xlfn.XLOOKUP(Y12,DEPARA!U:U,DEPARA!V:V)</f>
        <v>MICHAEL GABRIEL DOS SANTOS SILVA</v>
      </c>
      <c r="Q12" s="22">
        <v>112934</v>
      </c>
      <c r="R12" s="22" t="s">
        <v>48</v>
      </c>
      <c r="S12" s="22"/>
      <c r="T12" s="22"/>
      <c r="U12" s="22" t="s">
        <v>216</v>
      </c>
      <c r="V12" s="22">
        <v>999</v>
      </c>
      <c r="W12" s="22">
        <v>280</v>
      </c>
      <c r="X12" s="22" t="s">
        <v>6</v>
      </c>
      <c r="Y12" s="22">
        <v>92610841</v>
      </c>
      <c r="Z12" s="22" t="s">
        <v>219</v>
      </c>
      <c r="AA12" s="23">
        <v>45779</v>
      </c>
    </row>
    <row r="13" spans="1:27" ht="12.95" customHeight="1" x14ac:dyDescent="0.2">
      <c r="A13" s="4" t="str">
        <f>_xlfn.XLOOKUP(U13,DEPARA!H:H,DEPARA!M:M)</f>
        <v>TND</v>
      </c>
      <c r="B13" s="4" t="str">
        <f t="shared" si="1"/>
        <v>TS01000</v>
      </c>
      <c r="C13" s="4" t="str">
        <f>_xlfn.XLOOKUP(Tabela1[[#This Row],[Nome Empresa]],DEPARA!G:G,DEPARA!L:L)</f>
        <v>SP</v>
      </c>
      <c r="D13" s="4" t="str">
        <f>_xlfn.XLOOKUP(U13,DEPARA!H:H,DEPARA!G:G)</f>
        <v>TND SOLUÇÕES</v>
      </c>
      <c r="E13" s="4" t="str">
        <f>_xlfn.XLOOKUP(U13,DEPARA!H:H,DEPARA!F:F)</f>
        <v>12870352000268</v>
      </c>
      <c r="F13" s="4" t="str">
        <f t="shared" si="2"/>
        <v>maio</v>
      </c>
      <c r="G13" s="4">
        <f t="shared" si="3"/>
        <v>2025</v>
      </c>
      <c r="H13" s="5">
        <f t="shared" si="4"/>
        <v>45779</v>
      </c>
      <c r="I13" s="4">
        <f t="shared" si="5"/>
        <v>112976</v>
      </c>
      <c r="J13" s="4" t="str">
        <f t="shared" si="6"/>
        <v>HS</v>
      </c>
      <c r="K13" s="4" t="str">
        <f>_xlfn.XLOOKUP(R13,DEPARA!A:A,DEPARA!B:B,)</f>
        <v>NF Serviço</v>
      </c>
      <c r="L13" s="4" t="str">
        <f>_xlfn.XLOOKUP(X13,DEPARA!AA:AA,DEPARA!AB:AB)</f>
        <v>Pendente Recebimento</v>
      </c>
      <c r="M13" s="4" t="str">
        <f>_xlfn.XLOOKUP(Y13,DEPARA!U:U,DEPARA!W:W)</f>
        <v>Comercial DBR</v>
      </c>
      <c r="N13" s="4">
        <f t="shared" si="0"/>
        <v>92610841</v>
      </c>
      <c r="O13" s="4" t="str">
        <f>_xlfn.XLOOKUP(Y13,DEPARA!U:U,DEPARA!V:V)</f>
        <v>MICHAEL GABRIEL DOS SANTOS SILVA</v>
      </c>
      <c r="Q13" s="22">
        <v>112976</v>
      </c>
      <c r="R13" s="22" t="s">
        <v>48</v>
      </c>
      <c r="S13" s="22"/>
      <c r="T13" s="22"/>
      <c r="U13" s="22" t="s">
        <v>216</v>
      </c>
      <c r="V13" s="22">
        <v>999</v>
      </c>
      <c r="W13" s="22">
        <v>280</v>
      </c>
      <c r="X13" s="22" t="s">
        <v>6</v>
      </c>
      <c r="Y13" s="22">
        <v>92610841</v>
      </c>
      <c r="Z13" s="22" t="s">
        <v>219</v>
      </c>
      <c r="AA13" s="23">
        <v>45779</v>
      </c>
    </row>
    <row r="14" spans="1:27" ht="12.95" customHeight="1" x14ac:dyDescent="0.2">
      <c r="A14" s="4" t="str">
        <f>_xlfn.XLOOKUP(U14,DEPARA!H:H,DEPARA!M:M)</f>
        <v>TND</v>
      </c>
      <c r="B14" s="4" t="str">
        <f t="shared" si="1"/>
        <v>TS01000</v>
      </c>
      <c r="C14" s="4" t="str">
        <f>_xlfn.XLOOKUP(Tabela1[[#This Row],[Nome Empresa]],DEPARA!G:G,DEPARA!L:L)</f>
        <v>SP</v>
      </c>
      <c r="D14" s="4" t="str">
        <f>_xlfn.XLOOKUP(U14,DEPARA!H:H,DEPARA!G:G)</f>
        <v>TND SOLUÇÕES</v>
      </c>
      <c r="E14" s="4" t="str">
        <f>_xlfn.XLOOKUP(U14,DEPARA!H:H,DEPARA!F:F)</f>
        <v>12870352000268</v>
      </c>
      <c r="F14" s="4" t="str">
        <f t="shared" si="2"/>
        <v>maio</v>
      </c>
      <c r="G14" s="4">
        <f t="shared" si="3"/>
        <v>2025</v>
      </c>
      <c r="H14" s="5">
        <f t="shared" si="4"/>
        <v>45790</v>
      </c>
      <c r="I14" s="4">
        <f t="shared" si="5"/>
        <v>115317</v>
      </c>
      <c r="J14" s="4" t="str">
        <f t="shared" si="6"/>
        <v>HS</v>
      </c>
      <c r="K14" s="4" t="str">
        <f>_xlfn.XLOOKUP(R14,DEPARA!A:A,DEPARA!B:B,)</f>
        <v>NF Serviço</v>
      </c>
      <c r="L14" s="4" t="str">
        <f>_xlfn.XLOOKUP(X14,DEPARA!AA:AA,DEPARA!AB:AB)</f>
        <v>Pendente Recebimento</v>
      </c>
      <c r="M14" s="4" t="str">
        <f>_xlfn.XLOOKUP(Y14,DEPARA!U:U,DEPARA!W:W)</f>
        <v>Comercial DBR</v>
      </c>
      <c r="N14" s="4">
        <f t="shared" si="0"/>
        <v>92610841</v>
      </c>
      <c r="O14" s="4" t="str">
        <f>_xlfn.XLOOKUP(Y14,DEPARA!U:U,DEPARA!V:V)</f>
        <v>MICHAEL GABRIEL DOS SANTOS SILVA</v>
      </c>
      <c r="Q14" s="22">
        <v>115317</v>
      </c>
      <c r="R14" s="22" t="s">
        <v>48</v>
      </c>
      <c r="S14" s="22"/>
      <c r="T14" s="22"/>
      <c r="U14" s="22" t="s">
        <v>216</v>
      </c>
      <c r="V14" s="22">
        <v>230</v>
      </c>
      <c r="W14" s="22">
        <v>280</v>
      </c>
      <c r="X14" s="22" t="s">
        <v>6</v>
      </c>
      <c r="Y14" s="22">
        <v>92610841</v>
      </c>
      <c r="Z14" s="22" t="s">
        <v>219</v>
      </c>
      <c r="AA14" s="23">
        <v>45790</v>
      </c>
    </row>
    <row r="15" spans="1:27" ht="12.95" customHeight="1" x14ac:dyDescent="0.2">
      <c r="A15" s="4" t="str">
        <f>_xlfn.XLOOKUP(U15,DEPARA!H:H,DEPARA!M:M)</f>
        <v>TND</v>
      </c>
      <c r="B15" s="4" t="str">
        <f t="shared" si="1"/>
        <v>TS01000</v>
      </c>
      <c r="C15" s="4" t="str">
        <f>_xlfn.XLOOKUP(Tabela1[[#This Row],[Nome Empresa]],DEPARA!G:G,DEPARA!L:L)</f>
        <v>SP</v>
      </c>
      <c r="D15" s="4" t="str">
        <f>_xlfn.XLOOKUP(U15,DEPARA!H:H,DEPARA!G:G)</f>
        <v>TND SOLUÇÕES</v>
      </c>
      <c r="E15" s="4" t="str">
        <f>_xlfn.XLOOKUP(U15,DEPARA!H:H,DEPARA!F:F)</f>
        <v>12870352000268</v>
      </c>
      <c r="F15" s="4" t="str">
        <f t="shared" si="2"/>
        <v>maio</v>
      </c>
      <c r="G15" s="4">
        <f t="shared" si="3"/>
        <v>2025</v>
      </c>
      <c r="H15" s="5">
        <f t="shared" si="4"/>
        <v>45791</v>
      </c>
      <c r="I15" s="4">
        <f t="shared" si="5"/>
        <v>115675</v>
      </c>
      <c r="J15" s="4" t="str">
        <f t="shared" si="6"/>
        <v>HS</v>
      </c>
      <c r="K15" s="4" t="str">
        <f>_xlfn.XLOOKUP(R15,DEPARA!A:A,DEPARA!B:B,)</f>
        <v>NF Serviço</v>
      </c>
      <c r="L15" s="4" t="str">
        <f>_xlfn.XLOOKUP(X15,DEPARA!AA:AA,DEPARA!AB:AB)</f>
        <v>Pendente Recebimento</v>
      </c>
      <c r="M15" s="4" t="str">
        <f>_xlfn.XLOOKUP(Y15,DEPARA!U:U,DEPARA!W:W)</f>
        <v>Comercial DBR</v>
      </c>
      <c r="N15" s="4">
        <f t="shared" si="0"/>
        <v>92611848</v>
      </c>
      <c r="O15" s="4" t="str">
        <f>_xlfn.XLOOKUP(Y15,DEPARA!U:U,DEPARA!V:V)</f>
        <v>GLEIZE MAIANE PIMENTAL DE C S SANTOS</v>
      </c>
      <c r="Q15" s="22">
        <v>115675</v>
      </c>
      <c r="R15" s="22" t="s">
        <v>48</v>
      </c>
      <c r="S15" s="22"/>
      <c r="T15" s="22"/>
      <c r="U15" s="22" t="s">
        <v>216</v>
      </c>
      <c r="V15" s="22">
        <v>999</v>
      </c>
      <c r="W15" s="22">
        <v>280</v>
      </c>
      <c r="X15" s="22" t="s">
        <v>6</v>
      </c>
      <c r="Y15" s="22">
        <v>92611848</v>
      </c>
      <c r="Z15" s="22" t="s">
        <v>220</v>
      </c>
      <c r="AA15" s="23">
        <v>45791</v>
      </c>
    </row>
    <row r="16" spans="1:27" ht="12.95" customHeight="1" x14ac:dyDescent="0.2">
      <c r="A16" s="4" t="str">
        <f>_xlfn.XLOOKUP(U16,DEPARA!H:H,DEPARA!M:M)</f>
        <v>TND</v>
      </c>
      <c r="B16" s="4" t="str">
        <f t="shared" si="1"/>
        <v>TS02000</v>
      </c>
      <c r="C16" s="4" t="str">
        <f>_xlfn.XLOOKUP(Tabela1[[#This Row],[Nome Empresa]],DEPARA!G:G,DEPARA!L:L)</f>
        <v>SP</v>
      </c>
      <c r="D16" s="4" t="str">
        <f>_xlfn.XLOOKUP(U16,DEPARA!H:H,DEPARA!G:G)</f>
        <v>TND SOLUÇÕES</v>
      </c>
      <c r="E16" s="4" t="str">
        <f>_xlfn.XLOOKUP(U16,DEPARA!H:H,DEPARA!F:F)</f>
        <v>12870352000187</v>
      </c>
      <c r="F16" s="4" t="str">
        <f t="shared" si="2"/>
        <v>maio</v>
      </c>
      <c r="G16" s="4">
        <f t="shared" si="3"/>
        <v>2025</v>
      </c>
      <c r="H16" s="5">
        <f t="shared" si="4"/>
        <v>45799</v>
      </c>
      <c r="I16" s="4">
        <f t="shared" si="5"/>
        <v>117355</v>
      </c>
      <c r="J16" s="4" t="str">
        <f t="shared" si="6"/>
        <v>HS</v>
      </c>
      <c r="K16" s="4" t="str">
        <f>_xlfn.XLOOKUP(R16,DEPARA!A:A,DEPARA!B:B,)</f>
        <v>NF Serviço</v>
      </c>
      <c r="L16" s="4" t="str">
        <f>_xlfn.XLOOKUP(X16,DEPARA!AA:AA,DEPARA!AB:AB)</f>
        <v>Pendente Recebimento</v>
      </c>
      <c r="M16" s="4" t="str">
        <f>_xlfn.XLOOKUP(Y16,DEPARA!U:U,DEPARA!W:W)</f>
        <v>Facilities</v>
      </c>
      <c r="N16" s="4">
        <f t="shared" si="0"/>
        <v>92611969</v>
      </c>
      <c r="O16" s="4" t="str">
        <f>_xlfn.XLOOKUP(Y16,DEPARA!U:U,DEPARA!V:V)</f>
        <v>DEISE LEITE ROSO</v>
      </c>
      <c r="Q16" s="22">
        <v>117355</v>
      </c>
      <c r="R16" s="22" t="s">
        <v>48</v>
      </c>
      <c r="S16" s="22"/>
      <c r="T16" s="22"/>
      <c r="U16" s="22" t="s">
        <v>218</v>
      </c>
      <c r="V16" s="22">
        <v>999</v>
      </c>
      <c r="W16" s="22">
        <v>280</v>
      </c>
      <c r="X16" s="22" t="s">
        <v>6</v>
      </c>
      <c r="Y16" s="22">
        <v>92611969</v>
      </c>
      <c r="Z16" s="22" t="s">
        <v>20</v>
      </c>
      <c r="AA16" s="23">
        <v>45799</v>
      </c>
    </row>
    <row r="17" spans="1:27" ht="12.95" customHeight="1" x14ac:dyDescent="0.2">
      <c r="A17" s="4" t="str">
        <f>_xlfn.XLOOKUP(U17,DEPARA!H:H,DEPARA!M:M)</f>
        <v>TND</v>
      </c>
      <c r="B17" s="4" t="str">
        <f t="shared" si="1"/>
        <v>TS01000</v>
      </c>
      <c r="C17" s="4" t="str">
        <f>_xlfn.XLOOKUP(Tabela1[[#This Row],[Nome Empresa]],DEPARA!G:G,DEPARA!L:L)</f>
        <v>SP</v>
      </c>
      <c r="D17" s="4" t="str">
        <f>_xlfn.XLOOKUP(U17,DEPARA!H:H,DEPARA!G:G)</f>
        <v>TND SOLUÇÕES</v>
      </c>
      <c r="E17" s="4" t="str">
        <f>_xlfn.XLOOKUP(U17,DEPARA!H:H,DEPARA!F:F)</f>
        <v>12870352000268</v>
      </c>
      <c r="F17" s="4" t="str">
        <f t="shared" si="2"/>
        <v>maio</v>
      </c>
      <c r="G17" s="4">
        <f t="shared" si="3"/>
        <v>2025</v>
      </c>
      <c r="H17" s="5">
        <f t="shared" si="4"/>
        <v>45800</v>
      </c>
      <c r="I17" s="4">
        <f t="shared" si="5"/>
        <v>117787</v>
      </c>
      <c r="J17" s="4" t="str">
        <f t="shared" si="6"/>
        <v>HS</v>
      </c>
      <c r="K17" s="4" t="str">
        <f>_xlfn.XLOOKUP(R17,DEPARA!A:A,DEPARA!B:B,)</f>
        <v>NF Serviço</v>
      </c>
      <c r="L17" s="4" t="str">
        <f>_xlfn.XLOOKUP(X17,DEPARA!AA:AA,DEPARA!AB:AB)</f>
        <v>Pendente Recebimento</v>
      </c>
      <c r="M17" s="4" t="str">
        <f>_xlfn.XLOOKUP(Y17,DEPARA!U:U,DEPARA!W:W)</f>
        <v>Comercial DBR</v>
      </c>
      <c r="N17" s="4">
        <f t="shared" si="0"/>
        <v>92611848</v>
      </c>
      <c r="O17" s="4" t="str">
        <f>_xlfn.XLOOKUP(Y17,DEPARA!U:U,DEPARA!V:V)</f>
        <v>GLEIZE MAIANE PIMENTAL DE C S SANTOS</v>
      </c>
      <c r="Q17" s="22">
        <v>117787</v>
      </c>
      <c r="R17" s="22" t="s">
        <v>48</v>
      </c>
      <c r="S17" s="22"/>
      <c r="T17" s="22"/>
      <c r="U17" s="22" t="s">
        <v>216</v>
      </c>
      <c r="V17" s="22">
        <v>999</v>
      </c>
      <c r="W17" s="22">
        <v>280</v>
      </c>
      <c r="X17" s="22" t="s">
        <v>6</v>
      </c>
      <c r="Y17" s="22">
        <v>92611848</v>
      </c>
      <c r="Z17" s="22" t="s">
        <v>220</v>
      </c>
      <c r="AA17" s="23">
        <v>45800</v>
      </c>
    </row>
    <row r="18" spans="1:27" ht="12.95" customHeight="1" x14ac:dyDescent="0.2">
      <c r="A18" s="4" t="str">
        <f>_xlfn.XLOOKUP(U18,DEPARA!H:H,DEPARA!M:M)</f>
        <v>TND</v>
      </c>
      <c r="B18" s="4" t="str">
        <f t="shared" si="1"/>
        <v>TS01000</v>
      </c>
      <c r="C18" s="4" t="str">
        <f>_xlfn.XLOOKUP(Tabela1[[#This Row],[Nome Empresa]],DEPARA!G:G,DEPARA!L:L)</f>
        <v>SP</v>
      </c>
      <c r="D18" s="4" t="str">
        <f>_xlfn.XLOOKUP(U18,DEPARA!H:H,DEPARA!G:G)</f>
        <v>TND SOLUÇÕES</v>
      </c>
      <c r="E18" s="4" t="str">
        <f>_xlfn.XLOOKUP(U18,DEPARA!H:H,DEPARA!F:F)</f>
        <v>12870352000268</v>
      </c>
      <c r="F18" s="4" t="str">
        <f t="shared" si="2"/>
        <v>maio</v>
      </c>
      <c r="G18" s="4">
        <f t="shared" si="3"/>
        <v>2025</v>
      </c>
      <c r="H18" s="5">
        <f t="shared" si="4"/>
        <v>45805</v>
      </c>
      <c r="I18" s="4">
        <f t="shared" si="5"/>
        <v>118829</v>
      </c>
      <c r="J18" s="4" t="str">
        <f t="shared" si="6"/>
        <v>HS</v>
      </c>
      <c r="K18" s="4" t="str">
        <f>_xlfn.XLOOKUP(R18,DEPARA!A:A,DEPARA!B:B,)</f>
        <v>NF Serviço</v>
      </c>
      <c r="L18" s="4" t="str">
        <f>_xlfn.XLOOKUP(X18,DEPARA!AA:AA,DEPARA!AB:AB)</f>
        <v>Pendente Recebimento</v>
      </c>
      <c r="M18" s="4" t="str">
        <f>_xlfn.XLOOKUP(Y18,DEPARA!U:U,DEPARA!W:W)</f>
        <v>Comercial DBR</v>
      </c>
      <c r="N18" s="4">
        <f t="shared" si="0"/>
        <v>92611848</v>
      </c>
      <c r="O18" s="4" t="str">
        <f>_xlfn.XLOOKUP(Y18,DEPARA!U:U,DEPARA!V:V)</f>
        <v>GLEIZE MAIANE PIMENTAL DE C S SANTOS</v>
      </c>
      <c r="Q18" s="22">
        <v>118829</v>
      </c>
      <c r="R18" s="22" t="s">
        <v>48</v>
      </c>
      <c r="S18" s="22"/>
      <c r="T18" s="22"/>
      <c r="U18" s="22" t="s">
        <v>216</v>
      </c>
      <c r="V18" s="22">
        <v>230</v>
      </c>
      <c r="W18" s="22">
        <v>280</v>
      </c>
      <c r="X18" s="22" t="s">
        <v>6</v>
      </c>
      <c r="Y18" s="22">
        <v>92611848</v>
      </c>
      <c r="Z18" s="22" t="s">
        <v>220</v>
      </c>
      <c r="AA18" s="23">
        <v>45805</v>
      </c>
    </row>
    <row r="19" spans="1:27" ht="12.95" customHeight="1" x14ac:dyDescent="0.2">
      <c r="A19" s="4" t="str">
        <f>_xlfn.XLOOKUP(U19,DEPARA!H:H,DEPARA!M:M)</f>
        <v>TND</v>
      </c>
      <c r="B19" s="4" t="str">
        <f t="shared" si="1"/>
        <v>TS01000</v>
      </c>
      <c r="C19" s="4" t="str">
        <f>_xlfn.XLOOKUP(Tabela1[[#This Row],[Nome Empresa]],DEPARA!G:G,DEPARA!L:L)</f>
        <v>SP</v>
      </c>
      <c r="D19" s="4" t="str">
        <f>_xlfn.XLOOKUP(U19,DEPARA!H:H,DEPARA!G:G)</f>
        <v>TND SOLUÇÕES</v>
      </c>
      <c r="E19" s="4" t="str">
        <f>_xlfn.XLOOKUP(U19,DEPARA!H:H,DEPARA!F:F)</f>
        <v>12870352000268</v>
      </c>
      <c r="F19" s="4" t="str">
        <f t="shared" si="2"/>
        <v>maio</v>
      </c>
      <c r="G19" s="4">
        <f t="shared" si="3"/>
        <v>2025</v>
      </c>
      <c r="H19" s="5">
        <f t="shared" si="4"/>
        <v>45807</v>
      </c>
      <c r="I19" s="4">
        <f t="shared" si="5"/>
        <v>119361</v>
      </c>
      <c r="J19" s="4" t="str">
        <f t="shared" si="6"/>
        <v>HS</v>
      </c>
      <c r="K19" s="4" t="str">
        <f>_xlfn.XLOOKUP(R19,DEPARA!A:A,DEPARA!B:B,)</f>
        <v>NF Serviço</v>
      </c>
      <c r="L19" s="4" t="str">
        <f>_xlfn.XLOOKUP(X19,DEPARA!AA:AA,DEPARA!AB:AB)</f>
        <v>Pendente Recebimento</v>
      </c>
      <c r="M19" s="4" t="str">
        <f>_xlfn.XLOOKUP(Y19,DEPARA!U:U,DEPARA!W:W)</f>
        <v>Facilities</v>
      </c>
      <c r="N19" s="4">
        <f t="shared" si="0"/>
        <v>92611969</v>
      </c>
      <c r="O19" s="4" t="str">
        <f>_xlfn.XLOOKUP(Y19,DEPARA!U:U,DEPARA!V:V)</f>
        <v>DEISE LEITE ROSO</v>
      </c>
      <c r="Q19" s="22">
        <v>119361</v>
      </c>
      <c r="R19" s="22" t="s">
        <v>48</v>
      </c>
      <c r="S19" s="22">
        <v>115504</v>
      </c>
      <c r="T19" s="22" t="s">
        <v>48</v>
      </c>
      <c r="U19" s="22" t="s">
        <v>216</v>
      </c>
      <c r="V19" s="22">
        <v>230</v>
      </c>
      <c r="W19" s="22">
        <v>280</v>
      </c>
      <c r="X19" s="22" t="s">
        <v>6</v>
      </c>
      <c r="Y19" s="22">
        <v>92611969</v>
      </c>
      <c r="Z19" s="22" t="s">
        <v>20</v>
      </c>
      <c r="AA19" s="23">
        <v>45807</v>
      </c>
    </row>
    <row r="20" spans="1:27" ht="12.95" customHeight="1" x14ac:dyDescent="0.2">
      <c r="A20" s="4" t="str">
        <f>_xlfn.XLOOKUP(U20,DEPARA!H:H,DEPARA!M:M)</f>
        <v>TND</v>
      </c>
      <c r="B20" s="4" t="str">
        <f t="shared" si="1"/>
        <v>TS01000</v>
      </c>
      <c r="C20" s="4" t="str">
        <f>_xlfn.XLOOKUP(Tabela1[[#This Row],[Nome Empresa]],DEPARA!G:G,DEPARA!L:L)</f>
        <v>SP</v>
      </c>
      <c r="D20" s="4" t="str">
        <f>_xlfn.XLOOKUP(U20,DEPARA!H:H,DEPARA!G:G)</f>
        <v>TND SOLUÇÕES</v>
      </c>
      <c r="E20" s="4" t="str">
        <f>_xlfn.XLOOKUP(U20,DEPARA!H:H,DEPARA!F:F)</f>
        <v>12870352000268</v>
      </c>
      <c r="F20" s="4" t="str">
        <f t="shared" si="2"/>
        <v>junho</v>
      </c>
      <c r="G20" s="4">
        <f t="shared" si="3"/>
        <v>2025</v>
      </c>
      <c r="H20" s="5">
        <f t="shared" si="4"/>
        <v>45810</v>
      </c>
      <c r="I20" s="4">
        <f t="shared" si="5"/>
        <v>119995</v>
      </c>
      <c r="J20" s="4" t="str">
        <f t="shared" si="6"/>
        <v>HS</v>
      </c>
      <c r="K20" s="4" t="str">
        <f>_xlfn.XLOOKUP(R20,DEPARA!A:A,DEPARA!B:B,)</f>
        <v>NF Serviço</v>
      </c>
      <c r="L20" s="4" t="str">
        <f>_xlfn.XLOOKUP(X20,DEPARA!AA:AA,DEPARA!AB:AB)</f>
        <v>Pendente Recebimento</v>
      </c>
      <c r="M20" s="4" t="str">
        <f>_xlfn.XLOOKUP(Y20,DEPARA!U:U,DEPARA!W:W)</f>
        <v>Comercial DBR</v>
      </c>
      <c r="N20" s="4">
        <f t="shared" si="0"/>
        <v>92610841</v>
      </c>
      <c r="O20" s="4" t="str">
        <f>_xlfn.XLOOKUP(Y20,DEPARA!U:U,DEPARA!V:V)</f>
        <v>MICHAEL GABRIEL DOS SANTOS SILVA</v>
      </c>
      <c r="Q20" s="22">
        <v>119995</v>
      </c>
      <c r="R20" s="22" t="s">
        <v>48</v>
      </c>
      <c r="S20" s="22"/>
      <c r="T20" s="22"/>
      <c r="U20" s="22" t="s">
        <v>216</v>
      </c>
      <c r="V20" s="22">
        <v>230</v>
      </c>
      <c r="W20" s="22">
        <v>280</v>
      </c>
      <c r="X20" s="22" t="s">
        <v>6</v>
      </c>
      <c r="Y20" s="22">
        <v>92610841</v>
      </c>
      <c r="Z20" s="22" t="s">
        <v>219</v>
      </c>
      <c r="AA20" s="23">
        <v>45810</v>
      </c>
    </row>
    <row r="21" spans="1:27" ht="12.95" customHeight="1" x14ac:dyDescent="0.2">
      <c r="A21" s="4" t="str">
        <f>_xlfn.XLOOKUP(U21,DEPARA!H:H,DEPARA!M:M)</f>
        <v>TND</v>
      </c>
      <c r="B21" s="4" t="str">
        <f t="shared" si="1"/>
        <v>TS01000</v>
      </c>
      <c r="C21" s="4" t="str">
        <f>_xlfn.XLOOKUP(Tabela1[[#This Row],[Nome Empresa]],DEPARA!G:G,DEPARA!L:L)</f>
        <v>SP</v>
      </c>
      <c r="D21" s="4" t="str">
        <f>_xlfn.XLOOKUP(U21,DEPARA!H:H,DEPARA!G:G)</f>
        <v>TND SOLUÇÕES</v>
      </c>
      <c r="E21" s="4" t="str">
        <f>_xlfn.XLOOKUP(U21,DEPARA!H:H,DEPARA!F:F)</f>
        <v>12870352000268</v>
      </c>
      <c r="F21" s="4" t="str">
        <f t="shared" si="2"/>
        <v>junho</v>
      </c>
      <c r="G21" s="4">
        <f t="shared" si="3"/>
        <v>2025</v>
      </c>
      <c r="H21" s="5">
        <f t="shared" si="4"/>
        <v>45810</v>
      </c>
      <c r="I21" s="4">
        <f t="shared" si="5"/>
        <v>119996</v>
      </c>
      <c r="J21" s="4" t="str">
        <f t="shared" si="6"/>
        <v>HS</v>
      </c>
      <c r="K21" s="4" t="str">
        <f>_xlfn.XLOOKUP(R21,DEPARA!A:A,DEPARA!B:B,)</f>
        <v>NF Serviço</v>
      </c>
      <c r="L21" s="4" t="str">
        <f>_xlfn.XLOOKUP(X21,DEPARA!AA:AA,DEPARA!AB:AB)</f>
        <v>Pendente Recebimento</v>
      </c>
      <c r="M21" s="4" t="str">
        <f>_xlfn.XLOOKUP(Y21,DEPARA!U:U,DEPARA!W:W)</f>
        <v>Comercial DBR</v>
      </c>
      <c r="N21" s="4">
        <f t="shared" si="0"/>
        <v>92610841</v>
      </c>
      <c r="O21" s="4" t="str">
        <f>_xlfn.XLOOKUP(Y21,DEPARA!U:U,DEPARA!V:V)</f>
        <v>MICHAEL GABRIEL DOS SANTOS SILVA</v>
      </c>
      <c r="Q21" s="22">
        <v>119996</v>
      </c>
      <c r="R21" s="22" t="s">
        <v>48</v>
      </c>
      <c r="S21" s="22"/>
      <c r="T21" s="22"/>
      <c r="U21" s="22" t="s">
        <v>216</v>
      </c>
      <c r="V21" s="22">
        <v>230</v>
      </c>
      <c r="W21" s="22">
        <v>280</v>
      </c>
      <c r="X21" s="22" t="s">
        <v>6</v>
      </c>
      <c r="Y21" s="22">
        <v>92610841</v>
      </c>
      <c r="Z21" s="22" t="s">
        <v>219</v>
      </c>
      <c r="AA21" s="23">
        <v>45810</v>
      </c>
    </row>
    <row r="22" spans="1:27" ht="12.95" customHeight="1" x14ac:dyDescent="0.2">
      <c r="A22" s="4" t="str">
        <f>_xlfn.XLOOKUP(U22,DEPARA!H:H,DEPARA!M:M)</f>
        <v>TND</v>
      </c>
      <c r="B22" s="4" t="str">
        <f t="shared" si="1"/>
        <v>TS01000</v>
      </c>
      <c r="C22" s="4" t="str">
        <f>_xlfn.XLOOKUP(Tabela1[[#This Row],[Nome Empresa]],DEPARA!G:G,DEPARA!L:L)</f>
        <v>SP</v>
      </c>
      <c r="D22" s="4" t="str">
        <f>_xlfn.XLOOKUP(U22,DEPARA!H:H,DEPARA!G:G)</f>
        <v>TND SOLUÇÕES</v>
      </c>
      <c r="E22" s="4" t="str">
        <f>_xlfn.XLOOKUP(U22,DEPARA!H:H,DEPARA!F:F)</f>
        <v>12870352000268</v>
      </c>
      <c r="F22" s="4" t="str">
        <f t="shared" si="2"/>
        <v>junho</v>
      </c>
      <c r="G22" s="4">
        <f t="shared" si="3"/>
        <v>2025</v>
      </c>
      <c r="H22" s="5">
        <f t="shared" si="4"/>
        <v>45810</v>
      </c>
      <c r="I22" s="4">
        <f t="shared" si="5"/>
        <v>119997</v>
      </c>
      <c r="J22" s="4" t="str">
        <f t="shared" si="6"/>
        <v>HS</v>
      </c>
      <c r="K22" s="4" t="str">
        <f>_xlfn.XLOOKUP(R22,DEPARA!A:A,DEPARA!B:B,)</f>
        <v>NF Serviço</v>
      </c>
      <c r="L22" s="4" t="str">
        <f>_xlfn.XLOOKUP(X22,DEPARA!AA:AA,DEPARA!AB:AB)</f>
        <v>Pendente Recebimento</v>
      </c>
      <c r="M22" s="4" t="str">
        <f>_xlfn.XLOOKUP(Y22,DEPARA!U:U,DEPARA!W:W)</f>
        <v>Comercial DBR</v>
      </c>
      <c r="N22" s="4">
        <f t="shared" si="0"/>
        <v>92610841</v>
      </c>
      <c r="O22" s="4" t="str">
        <f>_xlfn.XLOOKUP(Y22,DEPARA!U:U,DEPARA!V:V)</f>
        <v>MICHAEL GABRIEL DOS SANTOS SILVA</v>
      </c>
      <c r="Q22" s="22">
        <v>119997</v>
      </c>
      <c r="R22" s="22" t="s">
        <v>48</v>
      </c>
      <c r="S22" s="22"/>
      <c r="T22" s="22"/>
      <c r="U22" s="22" t="s">
        <v>216</v>
      </c>
      <c r="V22" s="22">
        <v>230</v>
      </c>
      <c r="W22" s="22">
        <v>280</v>
      </c>
      <c r="X22" s="22" t="s">
        <v>6</v>
      </c>
      <c r="Y22" s="22">
        <v>92610841</v>
      </c>
      <c r="Z22" s="22" t="s">
        <v>219</v>
      </c>
      <c r="AA22" s="23">
        <v>45810</v>
      </c>
    </row>
    <row r="23" spans="1:27" ht="12.95" customHeight="1" x14ac:dyDescent="0.2">
      <c r="A23" s="4" t="str">
        <f>_xlfn.XLOOKUP(U23,DEPARA!H:H,DEPARA!M:M)</f>
        <v>TND</v>
      </c>
      <c r="B23" s="4" t="str">
        <f t="shared" si="1"/>
        <v>TS01000</v>
      </c>
      <c r="C23" s="4" t="str">
        <f>_xlfn.XLOOKUP(Tabela1[[#This Row],[Nome Empresa]],DEPARA!G:G,DEPARA!L:L)</f>
        <v>SP</v>
      </c>
      <c r="D23" s="4" t="str">
        <f>_xlfn.XLOOKUP(U23,DEPARA!H:H,DEPARA!G:G)</f>
        <v>TND SOLUÇÕES</v>
      </c>
      <c r="E23" s="4" t="str">
        <f>_xlfn.XLOOKUP(U23,DEPARA!H:H,DEPARA!F:F)</f>
        <v>12870352000268</v>
      </c>
      <c r="F23" s="4" t="str">
        <f t="shared" si="2"/>
        <v>junho</v>
      </c>
      <c r="G23" s="4">
        <f t="shared" si="3"/>
        <v>2025</v>
      </c>
      <c r="H23" s="5">
        <f t="shared" si="4"/>
        <v>45810</v>
      </c>
      <c r="I23" s="4">
        <f t="shared" si="5"/>
        <v>119998</v>
      </c>
      <c r="J23" s="4" t="str">
        <f t="shared" si="6"/>
        <v>HS</v>
      </c>
      <c r="K23" s="4" t="str">
        <f>_xlfn.XLOOKUP(R23,DEPARA!A:A,DEPARA!B:B,)</f>
        <v>NF Serviço</v>
      </c>
      <c r="L23" s="4" t="str">
        <f>_xlfn.XLOOKUP(X23,DEPARA!AA:AA,DEPARA!AB:AB)</f>
        <v>Pendente Recebimento</v>
      </c>
      <c r="M23" s="4" t="str">
        <f>_xlfn.XLOOKUP(Y23,DEPARA!U:U,DEPARA!W:W)</f>
        <v>Comercial DBR</v>
      </c>
      <c r="N23" s="4">
        <f t="shared" si="0"/>
        <v>92610841</v>
      </c>
      <c r="O23" s="4" t="str">
        <f>_xlfn.XLOOKUP(Y23,DEPARA!U:U,DEPARA!V:V)</f>
        <v>MICHAEL GABRIEL DOS SANTOS SILVA</v>
      </c>
      <c r="Q23" s="22">
        <v>119998</v>
      </c>
      <c r="R23" s="22" t="s">
        <v>48</v>
      </c>
      <c r="S23" s="22"/>
      <c r="T23" s="22"/>
      <c r="U23" s="22" t="s">
        <v>216</v>
      </c>
      <c r="V23" s="22">
        <v>230</v>
      </c>
      <c r="W23" s="22">
        <v>280</v>
      </c>
      <c r="X23" s="22" t="s">
        <v>6</v>
      </c>
      <c r="Y23" s="22">
        <v>92610841</v>
      </c>
      <c r="Z23" s="22" t="s">
        <v>219</v>
      </c>
      <c r="AA23" s="23">
        <v>45810</v>
      </c>
    </row>
    <row r="24" spans="1:27" ht="12.95" customHeight="1" x14ac:dyDescent="0.2">
      <c r="A24" s="4" t="str">
        <f>_xlfn.XLOOKUP(U24,DEPARA!H:H,DEPARA!M:M)</f>
        <v>TND</v>
      </c>
      <c r="B24" s="4" t="str">
        <f t="shared" si="1"/>
        <v>TS01000</v>
      </c>
      <c r="C24" s="4" t="str">
        <f>_xlfn.XLOOKUP(Tabela1[[#This Row],[Nome Empresa]],DEPARA!G:G,DEPARA!L:L)</f>
        <v>SP</v>
      </c>
      <c r="D24" s="4" t="str">
        <f>_xlfn.XLOOKUP(U24,DEPARA!H:H,DEPARA!G:G)</f>
        <v>TND SOLUÇÕES</v>
      </c>
      <c r="E24" s="4" t="str">
        <f>_xlfn.XLOOKUP(U24,DEPARA!H:H,DEPARA!F:F)</f>
        <v>12870352000268</v>
      </c>
      <c r="F24" s="4" t="str">
        <f t="shared" si="2"/>
        <v>junho</v>
      </c>
      <c r="G24" s="4">
        <f t="shared" si="3"/>
        <v>2025</v>
      </c>
      <c r="H24" s="5">
        <f t="shared" si="4"/>
        <v>45810</v>
      </c>
      <c r="I24" s="4">
        <f t="shared" si="5"/>
        <v>119999</v>
      </c>
      <c r="J24" s="4" t="str">
        <f t="shared" si="6"/>
        <v>HS</v>
      </c>
      <c r="K24" s="4" t="str">
        <f>_xlfn.XLOOKUP(R24,DEPARA!A:A,DEPARA!B:B,)</f>
        <v>NF Serviço</v>
      </c>
      <c r="L24" s="4" t="str">
        <f>_xlfn.XLOOKUP(X24,DEPARA!AA:AA,DEPARA!AB:AB)</f>
        <v>Pendente Recebimento</v>
      </c>
      <c r="M24" s="4" t="str">
        <f>_xlfn.XLOOKUP(Y24,DEPARA!U:U,DEPARA!W:W)</f>
        <v>Comercial DBR</v>
      </c>
      <c r="N24" s="4">
        <f t="shared" si="0"/>
        <v>92610841</v>
      </c>
      <c r="O24" s="4" t="str">
        <f>_xlfn.XLOOKUP(Y24,DEPARA!U:U,DEPARA!V:V)</f>
        <v>MICHAEL GABRIEL DOS SANTOS SILVA</v>
      </c>
      <c r="Q24" s="22">
        <v>119999</v>
      </c>
      <c r="R24" s="22" t="s">
        <v>48</v>
      </c>
      <c r="S24" s="22"/>
      <c r="T24" s="22"/>
      <c r="U24" s="22" t="s">
        <v>216</v>
      </c>
      <c r="V24" s="22">
        <v>230</v>
      </c>
      <c r="W24" s="22">
        <v>280</v>
      </c>
      <c r="X24" s="22" t="s">
        <v>6</v>
      </c>
      <c r="Y24" s="22">
        <v>92610841</v>
      </c>
      <c r="Z24" s="22" t="s">
        <v>219</v>
      </c>
      <c r="AA24" s="23">
        <v>45810</v>
      </c>
    </row>
    <row r="25" spans="1:27" ht="12.95" customHeight="1" x14ac:dyDescent="0.2">
      <c r="A25" s="4" t="str">
        <f>_xlfn.XLOOKUP(U25,DEPARA!H:H,DEPARA!M:M)</f>
        <v>TND</v>
      </c>
      <c r="B25" s="4" t="str">
        <f t="shared" si="1"/>
        <v>TS01000</v>
      </c>
      <c r="C25" s="4" t="str">
        <f>_xlfn.XLOOKUP(Tabela1[[#This Row],[Nome Empresa]],DEPARA!G:G,DEPARA!L:L)</f>
        <v>SP</v>
      </c>
      <c r="D25" s="4" t="str">
        <f>_xlfn.XLOOKUP(U25,DEPARA!H:H,DEPARA!G:G)</f>
        <v>TND SOLUÇÕES</v>
      </c>
      <c r="E25" s="4" t="str">
        <f>_xlfn.XLOOKUP(U25,DEPARA!H:H,DEPARA!F:F)</f>
        <v>12870352000268</v>
      </c>
      <c r="F25" s="4" t="str">
        <f t="shared" si="2"/>
        <v>junho</v>
      </c>
      <c r="G25" s="4">
        <f t="shared" si="3"/>
        <v>2025</v>
      </c>
      <c r="H25" s="5">
        <f t="shared" si="4"/>
        <v>45810</v>
      </c>
      <c r="I25" s="4">
        <f t="shared" si="5"/>
        <v>120041</v>
      </c>
      <c r="J25" s="4" t="str">
        <f t="shared" si="6"/>
        <v>HS</v>
      </c>
      <c r="K25" s="4" t="str">
        <f>_xlfn.XLOOKUP(R25,DEPARA!A:A,DEPARA!B:B,)</f>
        <v>NF Serviço</v>
      </c>
      <c r="L25" s="4" t="str">
        <f>_xlfn.XLOOKUP(X25,DEPARA!AA:AA,DEPARA!AB:AB)</f>
        <v>Pendente Recebimento</v>
      </c>
      <c r="M25" s="4" t="str">
        <f>_xlfn.XLOOKUP(Y25,DEPARA!U:U,DEPARA!W:W)</f>
        <v>Comercial DBR</v>
      </c>
      <c r="N25" s="4">
        <f t="shared" si="0"/>
        <v>92610841</v>
      </c>
      <c r="O25" s="4" t="str">
        <f>_xlfn.XLOOKUP(Y25,DEPARA!U:U,DEPARA!V:V)</f>
        <v>MICHAEL GABRIEL DOS SANTOS SILVA</v>
      </c>
      <c r="Q25" s="22">
        <v>120041</v>
      </c>
      <c r="R25" s="22" t="s">
        <v>48</v>
      </c>
      <c r="S25" s="22"/>
      <c r="T25" s="22"/>
      <c r="U25" s="22" t="s">
        <v>216</v>
      </c>
      <c r="V25" s="22">
        <v>230</v>
      </c>
      <c r="W25" s="22">
        <v>280</v>
      </c>
      <c r="X25" s="22" t="s">
        <v>6</v>
      </c>
      <c r="Y25" s="22">
        <v>92610841</v>
      </c>
      <c r="Z25" s="22" t="s">
        <v>219</v>
      </c>
      <c r="AA25" s="23">
        <v>45810</v>
      </c>
    </row>
    <row r="26" spans="1:27" ht="12.95" customHeight="1" x14ac:dyDescent="0.2">
      <c r="A26" s="4" t="str">
        <f>_xlfn.XLOOKUP(U26,DEPARA!H:H,DEPARA!M:M)</f>
        <v>TND</v>
      </c>
      <c r="B26" s="4" t="str">
        <f t="shared" si="1"/>
        <v>TS01000</v>
      </c>
      <c r="C26" s="4" t="str">
        <f>_xlfn.XLOOKUP(Tabela1[[#This Row],[Nome Empresa]],DEPARA!G:G,DEPARA!L:L)</f>
        <v>SP</v>
      </c>
      <c r="D26" s="4" t="str">
        <f>_xlfn.XLOOKUP(U26,DEPARA!H:H,DEPARA!G:G)</f>
        <v>TND SOLUÇÕES</v>
      </c>
      <c r="E26" s="4" t="str">
        <f>_xlfn.XLOOKUP(U26,DEPARA!H:H,DEPARA!F:F)</f>
        <v>12870352000268</v>
      </c>
      <c r="F26" s="4" t="str">
        <f t="shared" si="2"/>
        <v>junho</v>
      </c>
      <c r="G26" s="4">
        <f t="shared" si="3"/>
        <v>2025</v>
      </c>
      <c r="H26" s="5">
        <f t="shared" si="4"/>
        <v>45810</v>
      </c>
      <c r="I26" s="4">
        <f t="shared" si="5"/>
        <v>120043</v>
      </c>
      <c r="J26" s="4" t="str">
        <f t="shared" si="6"/>
        <v>HS</v>
      </c>
      <c r="K26" s="4" t="str">
        <f>_xlfn.XLOOKUP(R26,DEPARA!A:A,DEPARA!B:B,)</f>
        <v>NF Serviço</v>
      </c>
      <c r="L26" s="4" t="str">
        <f>_xlfn.XLOOKUP(X26,DEPARA!AA:AA,DEPARA!AB:AB)</f>
        <v>Pendente Recebimento</v>
      </c>
      <c r="M26" s="4" t="str">
        <f>_xlfn.XLOOKUP(Y26,DEPARA!U:U,DEPARA!W:W)</f>
        <v>Comercial DBR</v>
      </c>
      <c r="N26" s="4">
        <f t="shared" si="0"/>
        <v>92610841</v>
      </c>
      <c r="O26" s="4" t="str">
        <f>_xlfn.XLOOKUP(Y26,DEPARA!U:U,DEPARA!V:V)</f>
        <v>MICHAEL GABRIEL DOS SANTOS SILVA</v>
      </c>
      <c r="Q26" s="22">
        <v>120043</v>
      </c>
      <c r="R26" s="22" t="s">
        <v>48</v>
      </c>
      <c r="S26" s="22"/>
      <c r="T26" s="22"/>
      <c r="U26" s="22" t="s">
        <v>216</v>
      </c>
      <c r="V26" s="22">
        <v>230</v>
      </c>
      <c r="W26" s="22">
        <v>280</v>
      </c>
      <c r="X26" s="22" t="s">
        <v>6</v>
      </c>
      <c r="Y26" s="22">
        <v>92610841</v>
      </c>
      <c r="Z26" s="22" t="s">
        <v>219</v>
      </c>
      <c r="AA26" s="23">
        <v>45810</v>
      </c>
    </row>
    <row r="27" spans="1:27" ht="12.95" customHeight="1" x14ac:dyDescent="0.2">
      <c r="A27" s="4" t="str">
        <f>_xlfn.XLOOKUP(U27,DEPARA!H:H,DEPARA!M:M)</f>
        <v>TND</v>
      </c>
      <c r="B27" s="4" t="str">
        <f t="shared" si="1"/>
        <v>TS01000</v>
      </c>
      <c r="C27" s="4" t="str">
        <f>_xlfn.XLOOKUP(Tabela1[[#This Row],[Nome Empresa]],DEPARA!G:G,DEPARA!L:L)</f>
        <v>SP</v>
      </c>
      <c r="D27" s="4" t="str">
        <f>_xlfn.XLOOKUP(U27,DEPARA!H:H,DEPARA!G:G)</f>
        <v>TND SOLUÇÕES</v>
      </c>
      <c r="E27" s="4" t="str">
        <f>_xlfn.XLOOKUP(U27,DEPARA!H:H,DEPARA!F:F)</f>
        <v>12870352000268</v>
      </c>
      <c r="F27" s="4" t="str">
        <f t="shared" si="2"/>
        <v>junho</v>
      </c>
      <c r="G27" s="4">
        <f t="shared" si="3"/>
        <v>2025</v>
      </c>
      <c r="H27" s="5">
        <f t="shared" si="4"/>
        <v>45810</v>
      </c>
      <c r="I27" s="4">
        <f t="shared" si="5"/>
        <v>120044</v>
      </c>
      <c r="J27" s="4" t="str">
        <f t="shared" si="6"/>
        <v>HS</v>
      </c>
      <c r="K27" s="4" t="str">
        <f>_xlfn.XLOOKUP(R27,DEPARA!A:A,DEPARA!B:B,)</f>
        <v>NF Serviço</v>
      </c>
      <c r="L27" s="4" t="str">
        <f>_xlfn.XLOOKUP(X27,DEPARA!AA:AA,DEPARA!AB:AB)</f>
        <v>Pendente Recebimento</v>
      </c>
      <c r="M27" s="4" t="str">
        <f>_xlfn.XLOOKUP(Y27,DEPARA!U:U,DEPARA!W:W)</f>
        <v>Comercial DBR</v>
      </c>
      <c r="N27" s="4">
        <f t="shared" si="0"/>
        <v>92610841</v>
      </c>
      <c r="O27" s="4" t="str">
        <f>_xlfn.XLOOKUP(Y27,DEPARA!U:U,DEPARA!V:V)</f>
        <v>MICHAEL GABRIEL DOS SANTOS SILVA</v>
      </c>
      <c r="Q27" s="22">
        <v>120044</v>
      </c>
      <c r="R27" s="22" t="s">
        <v>48</v>
      </c>
      <c r="S27" s="22"/>
      <c r="T27" s="22"/>
      <c r="U27" s="22" t="s">
        <v>216</v>
      </c>
      <c r="V27" s="22">
        <v>230</v>
      </c>
      <c r="W27" s="22">
        <v>280</v>
      </c>
      <c r="X27" s="22" t="s">
        <v>6</v>
      </c>
      <c r="Y27" s="22">
        <v>92610841</v>
      </c>
      <c r="Z27" s="22" t="s">
        <v>219</v>
      </c>
      <c r="AA27" s="23">
        <v>45810</v>
      </c>
    </row>
    <row r="28" spans="1:27" ht="12.95" customHeight="1" x14ac:dyDescent="0.2">
      <c r="A28" s="4" t="str">
        <f>_xlfn.XLOOKUP(U28,DEPARA!H:H,DEPARA!M:M)</f>
        <v>TND</v>
      </c>
      <c r="B28" s="4" t="str">
        <f t="shared" si="1"/>
        <v>TS01000</v>
      </c>
      <c r="C28" s="4" t="str">
        <f>_xlfn.XLOOKUP(Tabela1[[#This Row],[Nome Empresa]],DEPARA!G:G,DEPARA!L:L)</f>
        <v>SP</v>
      </c>
      <c r="D28" s="4" t="str">
        <f>_xlfn.XLOOKUP(U28,DEPARA!H:H,DEPARA!G:G)</f>
        <v>TND SOLUÇÕES</v>
      </c>
      <c r="E28" s="4" t="str">
        <f>_xlfn.XLOOKUP(U28,DEPARA!H:H,DEPARA!F:F)</f>
        <v>12870352000268</v>
      </c>
      <c r="F28" s="4" t="str">
        <f t="shared" si="2"/>
        <v>junho</v>
      </c>
      <c r="G28" s="4">
        <f t="shared" si="3"/>
        <v>2025</v>
      </c>
      <c r="H28" s="5">
        <f t="shared" si="4"/>
        <v>45810</v>
      </c>
      <c r="I28" s="4">
        <f t="shared" si="5"/>
        <v>120045</v>
      </c>
      <c r="J28" s="4" t="str">
        <f t="shared" si="6"/>
        <v>HS</v>
      </c>
      <c r="K28" s="4" t="str">
        <f>_xlfn.XLOOKUP(R28,DEPARA!A:A,DEPARA!B:B,)</f>
        <v>NF Serviço</v>
      </c>
      <c r="L28" s="4" t="str">
        <f>_xlfn.XLOOKUP(X28,DEPARA!AA:AA,DEPARA!AB:AB)</f>
        <v>Pendente Recebimento</v>
      </c>
      <c r="M28" s="4" t="str">
        <f>_xlfn.XLOOKUP(Y28,DEPARA!U:U,DEPARA!W:W)</f>
        <v>Comercial DBR</v>
      </c>
      <c r="N28" s="4">
        <f t="shared" si="0"/>
        <v>92610841</v>
      </c>
      <c r="O28" s="4" t="str">
        <f>_xlfn.XLOOKUP(Y28,DEPARA!U:U,DEPARA!V:V)</f>
        <v>MICHAEL GABRIEL DOS SANTOS SILVA</v>
      </c>
      <c r="Q28" s="22">
        <v>120045</v>
      </c>
      <c r="R28" s="22" t="s">
        <v>48</v>
      </c>
      <c r="S28" s="22"/>
      <c r="T28" s="22"/>
      <c r="U28" s="22" t="s">
        <v>216</v>
      </c>
      <c r="V28" s="22">
        <v>230</v>
      </c>
      <c r="W28" s="22">
        <v>280</v>
      </c>
      <c r="X28" s="22" t="s">
        <v>6</v>
      </c>
      <c r="Y28" s="22">
        <v>92610841</v>
      </c>
      <c r="Z28" s="22" t="s">
        <v>219</v>
      </c>
      <c r="AA28" s="23">
        <v>45810</v>
      </c>
    </row>
    <row r="29" spans="1:27" ht="12.95" customHeight="1" x14ac:dyDescent="0.2">
      <c r="A29" s="4" t="str">
        <f>_xlfn.XLOOKUP(U29,DEPARA!H:H,DEPARA!M:M)</f>
        <v>TND</v>
      </c>
      <c r="B29" s="4" t="str">
        <f t="shared" si="1"/>
        <v>TS01000</v>
      </c>
      <c r="C29" s="4" t="str">
        <f>_xlfn.XLOOKUP(Tabela1[[#This Row],[Nome Empresa]],DEPARA!G:G,DEPARA!L:L)</f>
        <v>SP</v>
      </c>
      <c r="D29" s="4" t="str">
        <f>_xlfn.XLOOKUP(U29,DEPARA!H:H,DEPARA!G:G)</f>
        <v>TND SOLUÇÕES</v>
      </c>
      <c r="E29" s="4" t="str">
        <f>_xlfn.XLOOKUP(U29,DEPARA!H:H,DEPARA!F:F)</f>
        <v>12870352000268</v>
      </c>
      <c r="F29" s="4" t="str">
        <f t="shared" si="2"/>
        <v>junho</v>
      </c>
      <c r="G29" s="4">
        <f t="shared" si="3"/>
        <v>2025</v>
      </c>
      <c r="H29" s="5">
        <f t="shared" si="4"/>
        <v>45810</v>
      </c>
      <c r="I29" s="4">
        <f t="shared" si="5"/>
        <v>120079</v>
      </c>
      <c r="J29" s="4" t="str">
        <f t="shared" si="6"/>
        <v>HS</v>
      </c>
      <c r="K29" s="4" t="str">
        <f>_xlfn.XLOOKUP(R29,DEPARA!A:A,DEPARA!B:B,)</f>
        <v>NF Serviço</v>
      </c>
      <c r="L29" s="4" t="str">
        <f>_xlfn.XLOOKUP(X29,DEPARA!AA:AA,DEPARA!AB:AB)</f>
        <v>Pendente Recebimento</v>
      </c>
      <c r="M29" s="4" t="str">
        <f>_xlfn.XLOOKUP(Y29,DEPARA!U:U,DEPARA!W:W)</f>
        <v>Comercial DBR</v>
      </c>
      <c r="N29" s="4">
        <f t="shared" si="0"/>
        <v>92610841</v>
      </c>
      <c r="O29" s="4" t="str">
        <f>_xlfn.XLOOKUP(Y29,DEPARA!U:U,DEPARA!V:V)</f>
        <v>MICHAEL GABRIEL DOS SANTOS SILVA</v>
      </c>
      <c r="Q29" s="22">
        <v>120079</v>
      </c>
      <c r="R29" s="22" t="s">
        <v>48</v>
      </c>
      <c r="S29" s="22"/>
      <c r="T29" s="22"/>
      <c r="U29" s="22" t="s">
        <v>216</v>
      </c>
      <c r="V29" s="22">
        <v>230</v>
      </c>
      <c r="W29" s="22">
        <v>280</v>
      </c>
      <c r="X29" s="22" t="s">
        <v>6</v>
      </c>
      <c r="Y29" s="22">
        <v>92610841</v>
      </c>
      <c r="Z29" s="22" t="s">
        <v>219</v>
      </c>
      <c r="AA29" s="23">
        <v>45810</v>
      </c>
    </row>
    <row r="30" spans="1:27" ht="12.95" customHeight="1" x14ac:dyDescent="0.2">
      <c r="A30" s="4" t="str">
        <f>_xlfn.XLOOKUP(U30,DEPARA!H:H,DEPARA!M:M)</f>
        <v>TND</v>
      </c>
      <c r="B30" s="4" t="str">
        <f t="shared" si="1"/>
        <v>TS01000</v>
      </c>
      <c r="C30" s="4" t="str">
        <f>_xlfn.XLOOKUP(Tabela1[[#This Row],[Nome Empresa]],DEPARA!G:G,DEPARA!L:L)</f>
        <v>SP</v>
      </c>
      <c r="D30" s="4" t="str">
        <f>_xlfn.XLOOKUP(U30,DEPARA!H:H,DEPARA!G:G)</f>
        <v>TND SOLUÇÕES</v>
      </c>
      <c r="E30" s="4" t="str">
        <f>_xlfn.XLOOKUP(U30,DEPARA!H:H,DEPARA!F:F)</f>
        <v>12870352000268</v>
      </c>
      <c r="F30" s="4" t="str">
        <f t="shared" si="2"/>
        <v>junho</v>
      </c>
      <c r="G30" s="4">
        <f t="shared" si="3"/>
        <v>2025</v>
      </c>
      <c r="H30" s="5">
        <f t="shared" si="4"/>
        <v>45810</v>
      </c>
      <c r="I30" s="4">
        <f t="shared" si="5"/>
        <v>120080</v>
      </c>
      <c r="J30" s="4" t="str">
        <f t="shared" si="6"/>
        <v>HS</v>
      </c>
      <c r="K30" s="4" t="str">
        <f>_xlfn.XLOOKUP(R30,DEPARA!A:A,DEPARA!B:B,)</f>
        <v>NF Serviço</v>
      </c>
      <c r="L30" s="4" t="str">
        <f>_xlfn.XLOOKUP(X30,DEPARA!AA:AA,DEPARA!AB:AB)</f>
        <v>Pendente Recebimento</v>
      </c>
      <c r="M30" s="4" t="str">
        <f>_xlfn.XLOOKUP(Y30,DEPARA!U:U,DEPARA!W:W)</f>
        <v>Comercial DBR</v>
      </c>
      <c r="N30" s="4">
        <f t="shared" si="0"/>
        <v>92610841</v>
      </c>
      <c r="O30" s="4" t="str">
        <f>_xlfn.XLOOKUP(Y30,DEPARA!U:U,DEPARA!V:V)</f>
        <v>MICHAEL GABRIEL DOS SANTOS SILVA</v>
      </c>
      <c r="Q30" s="22">
        <v>120080</v>
      </c>
      <c r="R30" s="22" t="s">
        <v>48</v>
      </c>
      <c r="S30" s="22"/>
      <c r="T30" s="22"/>
      <c r="U30" s="22" t="s">
        <v>216</v>
      </c>
      <c r="V30" s="22">
        <v>230</v>
      </c>
      <c r="W30" s="22">
        <v>280</v>
      </c>
      <c r="X30" s="22" t="s">
        <v>6</v>
      </c>
      <c r="Y30" s="22">
        <v>92610841</v>
      </c>
      <c r="Z30" s="22" t="s">
        <v>219</v>
      </c>
      <c r="AA30" s="23">
        <v>45810</v>
      </c>
    </row>
    <row r="31" spans="1:27" ht="12.95" customHeight="1" x14ac:dyDescent="0.2">
      <c r="A31" s="4" t="str">
        <f>_xlfn.XLOOKUP(U31,DEPARA!H:H,DEPARA!M:M)</f>
        <v>TND</v>
      </c>
      <c r="B31" s="4" t="str">
        <f t="shared" si="1"/>
        <v>TS01000</v>
      </c>
      <c r="C31" s="4" t="str">
        <f>_xlfn.XLOOKUP(Tabela1[[#This Row],[Nome Empresa]],DEPARA!G:G,DEPARA!L:L)</f>
        <v>SP</v>
      </c>
      <c r="D31" s="4" t="str">
        <f>_xlfn.XLOOKUP(U31,DEPARA!H:H,DEPARA!G:G)</f>
        <v>TND SOLUÇÕES</v>
      </c>
      <c r="E31" s="4" t="str">
        <f>_xlfn.XLOOKUP(U31,DEPARA!H:H,DEPARA!F:F)</f>
        <v>12870352000268</v>
      </c>
      <c r="F31" s="4" t="str">
        <f t="shared" si="2"/>
        <v>junho</v>
      </c>
      <c r="G31" s="4">
        <f t="shared" si="3"/>
        <v>2025</v>
      </c>
      <c r="H31" s="5">
        <f t="shared" si="4"/>
        <v>45810</v>
      </c>
      <c r="I31" s="4">
        <f t="shared" si="5"/>
        <v>120082</v>
      </c>
      <c r="J31" s="4" t="str">
        <f t="shared" si="6"/>
        <v>HS</v>
      </c>
      <c r="K31" s="4" t="str">
        <f>_xlfn.XLOOKUP(R31,DEPARA!A:A,DEPARA!B:B,)</f>
        <v>NF Serviço</v>
      </c>
      <c r="L31" s="4" t="str">
        <f>_xlfn.XLOOKUP(X31,DEPARA!AA:AA,DEPARA!AB:AB)</f>
        <v>Pendente Recebimento</v>
      </c>
      <c r="M31" s="4" t="str">
        <f>_xlfn.XLOOKUP(Y31,DEPARA!U:U,DEPARA!W:W)</f>
        <v>Comercial DBR</v>
      </c>
      <c r="N31" s="4">
        <f t="shared" si="0"/>
        <v>92611848</v>
      </c>
      <c r="O31" s="4" t="str">
        <f>_xlfn.XLOOKUP(Y31,DEPARA!U:U,DEPARA!V:V)</f>
        <v>GLEIZE MAIANE PIMENTAL DE C S SANTOS</v>
      </c>
      <c r="Q31" s="22">
        <v>120082</v>
      </c>
      <c r="R31" s="22" t="s">
        <v>48</v>
      </c>
      <c r="S31" s="22"/>
      <c r="T31" s="22"/>
      <c r="U31" s="22" t="s">
        <v>216</v>
      </c>
      <c r="V31" s="22">
        <v>230</v>
      </c>
      <c r="W31" s="22">
        <v>280</v>
      </c>
      <c r="X31" s="22" t="s">
        <v>6</v>
      </c>
      <c r="Y31" s="22">
        <v>92611848</v>
      </c>
      <c r="Z31" s="22" t="s">
        <v>220</v>
      </c>
      <c r="AA31" s="23">
        <v>45810</v>
      </c>
    </row>
    <row r="32" spans="1:27" ht="12.95" customHeight="1" x14ac:dyDescent="0.2">
      <c r="A32" s="4" t="str">
        <f>_xlfn.XLOOKUP(U32,DEPARA!H:H,DEPARA!M:M)</f>
        <v>TND</v>
      </c>
      <c r="B32" s="4" t="str">
        <f t="shared" si="1"/>
        <v>TS01000</v>
      </c>
      <c r="C32" s="4" t="str">
        <f>_xlfn.XLOOKUP(Tabela1[[#This Row],[Nome Empresa]],DEPARA!G:G,DEPARA!L:L)</f>
        <v>SP</v>
      </c>
      <c r="D32" s="4" t="str">
        <f>_xlfn.XLOOKUP(U32,DEPARA!H:H,DEPARA!G:G)</f>
        <v>TND SOLUÇÕES</v>
      </c>
      <c r="E32" s="4" t="str">
        <f>_xlfn.XLOOKUP(U32,DEPARA!H:H,DEPARA!F:F)</f>
        <v>12870352000268</v>
      </c>
      <c r="F32" s="4" t="str">
        <f t="shared" si="2"/>
        <v>junho</v>
      </c>
      <c r="G32" s="4">
        <f t="shared" si="3"/>
        <v>2025</v>
      </c>
      <c r="H32" s="5">
        <f t="shared" si="4"/>
        <v>45810</v>
      </c>
      <c r="I32" s="4">
        <f t="shared" si="5"/>
        <v>120083</v>
      </c>
      <c r="J32" s="4" t="str">
        <f t="shared" si="6"/>
        <v>HS</v>
      </c>
      <c r="K32" s="4" t="str">
        <f>_xlfn.XLOOKUP(R32,DEPARA!A:A,DEPARA!B:B,)</f>
        <v>NF Serviço</v>
      </c>
      <c r="L32" s="4" t="str">
        <f>_xlfn.XLOOKUP(X32,DEPARA!AA:AA,DEPARA!AB:AB)</f>
        <v>Pendente Recebimento</v>
      </c>
      <c r="M32" s="4" t="str">
        <f>_xlfn.XLOOKUP(Y32,DEPARA!U:U,DEPARA!W:W)</f>
        <v>Comercial DBR</v>
      </c>
      <c r="N32" s="4">
        <f t="shared" si="0"/>
        <v>92610841</v>
      </c>
      <c r="O32" s="4" t="str">
        <f>_xlfn.XLOOKUP(Y32,DEPARA!U:U,DEPARA!V:V)</f>
        <v>MICHAEL GABRIEL DOS SANTOS SILVA</v>
      </c>
      <c r="Q32" s="22">
        <v>120083</v>
      </c>
      <c r="R32" s="22" t="s">
        <v>48</v>
      </c>
      <c r="S32" s="22"/>
      <c r="T32" s="22"/>
      <c r="U32" s="22" t="s">
        <v>216</v>
      </c>
      <c r="V32" s="22">
        <v>230</v>
      </c>
      <c r="W32" s="22">
        <v>280</v>
      </c>
      <c r="X32" s="22" t="s">
        <v>6</v>
      </c>
      <c r="Y32" s="22">
        <v>92610841</v>
      </c>
      <c r="Z32" s="22" t="s">
        <v>219</v>
      </c>
      <c r="AA32" s="23">
        <v>45810</v>
      </c>
    </row>
    <row r="33" spans="1:27" ht="12.95" customHeight="1" x14ac:dyDescent="0.2">
      <c r="A33" s="4" t="str">
        <f>_xlfn.XLOOKUP(U33,DEPARA!H:H,DEPARA!M:M)</f>
        <v>TND</v>
      </c>
      <c r="B33" s="4" t="str">
        <f t="shared" si="1"/>
        <v>TS01000</v>
      </c>
      <c r="C33" s="4" t="str">
        <f>_xlfn.XLOOKUP(Tabela1[[#This Row],[Nome Empresa]],DEPARA!G:G,DEPARA!L:L)</f>
        <v>SP</v>
      </c>
      <c r="D33" s="4" t="str">
        <f>_xlfn.XLOOKUP(U33,DEPARA!H:H,DEPARA!G:G)</f>
        <v>TND SOLUÇÕES</v>
      </c>
      <c r="E33" s="4" t="str">
        <f>_xlfn.XLOOKUP(U33,DEPARA!H:H,DEPARA!F:F)</f>
        <v>12870352000268</v>
      </c>
      <c r="F33" s="4" t="str">
        <f t="shared" si="2"/>
        <v>junho</v>
      </c>
      <c r="G33" s="4">
        <f t="shared" si="3"/>
        <v>2025</v>
      </c>
      <c r="H33" s="5">
        <f t="shared" si="4"/>
        <v>45810</v>
      </c>
      <c r="I33" s="4">
        <f t="shared" si="5"/>
        <v>120085</v>
      </c>
      <c r="J33" s="4" t="str">
        <f t="shared" si="6"/>
        <v>HS</v>
      </c>
      <c r="K33" s="4" t="str">
        <f>_xlfn.XLOOKUP(R33,DEPARA!A:A,DEPARA!B:B,)</f>
        <v>NF Serviço</v>
      </c>
      <c r="L33" s="4" t="str">
        <f>_xlfn.XLOOKUP(X33,DEPARA!AA:AA,DEPARA!AB:AB)</f>
        <v>Pendente Recebimento</v>
      </c>
      <c r="M33" s="4" t="str">
        <f>_xlfn.XLOOKUP(Y33,DEPARA!U:U,DEPARA!W:W)</f>
        <v>Comercial DBR</v>
      </c>
      <c r="N33" s="4">
        <f t="shared" si="0"/>
        <v>92610841</v>
      </c>
      <c r="O33" s="4" t="str">
        <f>_xlfn.XLOOKUP(Y33,DEPARA!U:U,DEPARA!V:V)</f>
        <v>MICHAEL GABRIEL DOS SANTOS SILVA</v>
      </c>
      <c r="Q33" s="22">
        <v>120085</v>
      </c>
      <c r="R33" s="22" t="s">
        <v>48</v>
      </c>
      <c r="S33" s="22"/>
      <c r="T33" s="22"/>
      <c r="U33" s="22" t="s">
        <v>216</v>
      </c>
      <c r="V33" s="22">
        <v>230</v>
      </c>
      <c r="W33" s="22">
        <v>280</v>
      </c>
      <c r="X33" s="22" t="s">
        <v>6</v>
      </c>
      <c r="Y33" s="22">
        <v>92610841</v>
      </c>
      <c r="Z33" s="22" t="s">
        <v>219</v>
      </c>
      <c r="AA33" s="23">
        <v>45810</v>
      </c>
    </row>
    <row r="34" spans="1:27" ht="12.95" customHeight="1" x14ac:dyDescent="0.2">
      <c r="A34" s="4" t="str">
        <f>_xlfn.XLOOKUP(U34,DEPARA!H:H,DEPARA!M:M)</f>
        <v>TND</v>
      </c>
      <c r="B34" s="4" t="str">
        <f t="shared" si="1"/>
        <v>TS01000</v>
      </c>
      <c r="C34" s="4" t="str">
        <f>_xlfn.XLOOKUP(Tabela1[[#This Row],[Nome Empresa]],DEPARA!G:G,DEPARA!L:L)</f>
        <v>SP</v>
      </c>
      <c r="D34" s="4" t="str">
        <f>_xlfn.XLOOKUP(U34,DEPARA!H:H,DEPARA!G:G)</f>
        <v>TND SOLUÇÕES</v>
      </c>
      <c r="E34" s="4" t="str">
        <f>_xlfn.XLOOKUP(U34,DEPARA!H:H,DEPARA!F:F)</f>
        <v>12870352000268</v>
      </c>
      <c r="F34" s="4" t="str">
        <f t="shared" si="2"/>
        <v>junho</v>
      </c>
      <c r="G34" s="4">
        <f t="shared" si="3"/>
        <v>2025</v>
      </c>
      <c r="H34" s="5">
        <f t="shared" si="4"/>
        <v>45810</v>
      </c>
      <c r="I34" s="4">
        <f t="shared" si="5"/>
        <v>120086</v>
      </c>
      <c r="J34" s="4" t="str">
        <f t="shared" si="6"/>
        <v>HS</v>
      </c>
      <c r="K34" s="4" t="str">
        <f>_xlfn.XLOOKUP(R34,DEPARA!A:A,DEPARA!B:B,)</f>
        <v>NF Serviço</v>
      </c>
      <c r="L34" s="4" t="str">
        <f>_xlfn.XLOOKUP(X34,DEPARA!AA:AA,DEPARA!AB:AB)</f>
        <v>Pendente Recebimento</v>
      </c>
      <c r="M34" s="4" t="str">
        <f>_xlfn.XLOOKUP(Y34,DEPARA!U:U,DEPARA!W:W)</f>
        <v>Comercial DBR</v>
      </c>
      <c r="N34" s="4">
        <f t="shared" ref="N34:N65" si="7">Y34</f>
        <v>92610841</v>
      </c>
      <c r="O34" s="4" t="str">
        <f>_xlfn.XLOOKUP(Y34,DEPARA!U:U,DEPARA!V:V)</f>
        <v>MICHAEL GABRIEL DOS SANTOS SILVA</v>
      </c>
      <c r="Q34" s="22">
        <v>120086</v>
      </c>
      <c r="R34" s="22" t="s">
        <v>48</v>
      </c>
      <c r="S34" s="22"/>
      <c r="T34" s="22"/>
      <c r="U34" s="22" t="s">
        <v>216</v>
      </c>
      <c r="V34" s="22">
        <v>230</v>
      </c>
      <c r="W34" s="22">
        <v>280</v>
      </c>
      <c r="X34" s="22" t="s">
        <v>6</v>
      </c>
      <c r="Y34" s="22">
        <v>92610841</v>
      </c>
      <c r="Z34" s="22" t="s">
        <v>219</v>
      </c>
      <c r="AA34" s="23">
        <v>45810</v>
      </c>
    </row>
    <row r="35" spans="1:27" ht="12.95" customHeight="1" x14ac:dyDescent="0.2">
      <c r="A35" s="4" t="str">
        <f>_xlfn.XLOOKUP(U35,DEPARA!H:H,DEPARA!M:M)</f>
        <v>TND</v>
      </c>
      <c r="B35" s="4" t="str">
        <f t="shared" si="1"/>
        <v>TS01000</v>
      </c>
      <c r="C35" s="4" t="str">
        <f>_xlfn.XLOOKUP(Tabela1[[#This Row],[Nome Empresa]],DEPARA!G:G,DEPARA!L:L)</f>
        <v>SP</v>
      </c>
      <c r="D35" s="4" t="str">
        <f>_xlfn.XLOOKUP(U35,DEPARA!H:H,DEPARA!G:G)</f>
        <v>TND SOLUÇÕES</v>
      </c>
      <c r="E35" s="4" t="str">
        <f>_xlfn.XLOOKUP(U35,DEPARA!H:H,DEPARA!F:F)</f>
        <v>12870352000268</v>
      </c>
      <c r="F35" s="4" t="str">
        <f t="shared" si="2"/>
        <v>junho</v>
      </c>
      <c r="G35" s="4">
        <f t="shared" si="3"/>
        <v>2025</v>
      </c>
      <c r="H35" s="5">
        <f t="shared" si="4"/>
        <v>45810</v>
      </c>
      <c r="I35" s="4">
        <f t="shared" si="5"/>
        <v>120088</v>
      </c>
      <c r="J35" s="4" t="str">
        <f t="shared" si="6"/>
        <v>HS</v>
      </c>
      <c r="K35" s="4" t="str">
        <f>_xlfn.XLOOKUP(R35,DEPARA!A:A,DEPARA!B:B,)</f>
        <v>NF Serviço</v>
      </c>
      <c r="L35" s="4" t="str">
        <f>_xlfn.XLOOKUP(X35,DEPARA!AA:AA,DEPARA!AB:AB)</f>
        <v>Pendente Recebimento</v>
      </c>
      <c r="M35" s="4" t="str">
        <f>_xlfn.XLOOKUP(Y35,DEPARA!U:U,DEPARA!W:W)</f>
        <v>Comercial DBR</v>
      </c>
      <c r="N35" s="4">
        <f t="shared" si="7"/>
        <v>92610841</v>
      </c>
      <c r="O35" s="4" t="str">
        <f>_xlfn.XLOOKUP(Y35,DEPARA!U:U,DEPARA!V:V)</f>
        <v>MICHAEL GABRIEL DOS SANTOS SILVA</v>
      </c>
      <c r="Q35" s="22">
        <v>120088</v>
      </c>
      <c r="R35" s="22" t="s">
        <v>48</v>
      </c>
      <c r="S35" s="22"/>
      <c r="T35" s="22"/>
      <c r="U35" s="22" t="s">
        <v>216</v>
      </c>
      <c r="V35" s="22">
        <v>230</v>
      </c>
      <c r="W35" s="22">
        <v>280</v>
      </c>
      <c r="X35" s="22" t="s">
        <v>6</v>
      </c>
      <c r="Y35" s="22">
        <v>92610841</v>
      </c>
      <c r="Z35" s="22" t="s">
        <v>219</v>
      </c>
      <c r="AA35" s="23">
        <v>45810</v>
      </c>
    </row>
    <row r="36" spans="1:27" ht="12.95" customHeight="1" x14ac:dyDescent="0.2">
      <c r="A36" s="4" t="str">
        <f>_xlfn.XLOOKUP(U36,DEPARA!H:H,DEPARA!M:M)</f>
        <v>TND</v>
      </c>
      <c r="B36" s="4" t="str">
        <f t="shared" si="1"/>
        <v>TS01000</v>
      </c>
      <c r="C36" s="4" t="str">
        <f>_xlfn.XLOOKUP(Tabela1[[#This Row],[Nome Empresa]],DEPARA!G:G,DEPARA!L:L)</f>
        <v>SP</v>
      </c>
      <c r="D36" s="4" t="str">
        <f>_xlfn.XLOOKUP(U36,DEPARA!H:H,DEPARA!G:G)</f>
        <v>TND SOLUÇÕES</v>
      </c>
      <c r="E36" s="4" t="str">
        <f>_xlfn.XLOOKUP(U36,DEPARA!H:H,DEPARA!F:F)</f>
        <v>12870352000268</v>
      </c>
      <c r="F36" s="4" t="str">
        <f t="shared" si="2"/>
        <v>junho</v>
      </c>
      <c r="G36" s="4">
        <f t="shared" si="3"/>
        <v>2025</v>
      </c>
      <c r="H36" s="5">
        <f t="shared" si="4"/>
        <v>45812</v>
      </c>
      <c r="I36" s="4">
        <f t="shared" si="5"/>
        <v>120290</v>
      </c>
      <c r="J36" s="4" t="str">
        <f t="shared" si="6"/>
        <v>HS</v>
      </c>
      <c r="K36" s="4" t="str">
        <f>_xlfn.XLOOKUP(R36,DEPARA!A:A,DEPARA!B:B,)</f>
        <v>NF Serviço</v>
      </c>
      <c r="L36" s="4" t="str">
        <f>_xlfn.XLOOKUP(X36,DEPARA!AA:AA,DEPARA!AB:AB)</f>
        <v>Pendente Recebimento</v>
      </c>
      <c r="M36" s="4" t="str">
        <f>_xlfn.XLOOKUP(Y36,DEPARA!U:U,DEPARA!W:W)</f>
        <v>Facilities</v>
      </c>
      <c r="N36" s="4">
        <f t="shared" si="7"/>
        <v>92611969</v>
      </c>
      <c r="O36" s="4" t="str">
        <f>_xlfn.XLOOKUP(Y36,DEPARA!U:U,DEPARA!V:V)</f>
        <v>DEISE LEITE ROSO</v>
      </c>
      <c r="Q36" s="22">
        <v>120290</v>
      </c>
      <c r="R36" s="22" t="s">
        <v>48</v>
      </c>
      <c r="S36" s="22"/>
      <c r="T36" s="22"/>
      <c r="U36" s="22" t="s">
        <v>216</v>
      </c>
      <c r="V36" s="22">
        <v>230</v>
      </c>
      <c r="W36" s="22">
        <v>280</v>
      </c>
      <c r="X36" s="22" t="s">
        <v>6</v>
      </c>
      <c r="Y36" s="22">
        <v>92611969</v>
      </c>
      <c r="Z36" s="22" t="s">
        <v>20</v>
      </c>
      <c r="AA36" s="23">
        <v>45812</v>
      </c>
    </row>
    <row r="37" spans="1:27" ht="12.95" customHeight="1" x14ac:dyDescent="0.2">
      <c r="A37" s="4" t="str">
        <f>_xlfn.XLOOKUP(U37,DEPARA!H:H,DEPARA!M:M)</f>
        <v>TND</v>
      </c>
      <c r="B37" s="4" t="str">
        <f t="shared" si="1"/>
        <v>TS01000</v>
      </c>
      <c r="C37" s="4" t="str">
        <f>_xlfn.XLOOKUP(Tabela1[[#This Row],[Nome Empresa]],DEPARA!G:G,DEPARA!L:L)</f>
        <v>SP</v>
      </c>
      <c r="D37" s="4" t="str">
        <f>_xlfn.XLOOKUP(U37,DEPARA!H:H,DEPARA!G:G)</f>
        <v>TND SOLUÇÕES</v>
      </c>
      <c r="E37" s="4" t="str">
        <f>_xlfn.XLOOKUP(U37,DEPARA!H:H,DEPARA!F:F)</f>
        <v>12870352000268</v>
      </c>
      <c r="F37" s="4" t="str">
        <f t="shared" si="2"/>
        <v>junho</v>
      </c>
      <c r="G37" s="4">
        <f t="shared" si="3"/>
        <v>2025</v>
      </c>
      <c r="H37" s="5">
        <f t="shared" si="4"/>
        <v>45813</v>
      </c>
      <c r="I37" s="4">
        <f t="shared" si="5"/>
        <v>120624</v>
      </c>
      <c r="J37" s="4" t="str">
        <f t="shared" si="6"/>
        <v>HS</v>
      </c>
      <c r="K37" s="4" t="str">
        <f>_xlfn.XLOOKUP(R37,DEPARA!A:A,DEPARA!B:B,)</f>
        <v>NF Serviço</v>
      </c>
      <c r="L37" s="4" t="str">
        <f>_xlfn.XLOOKUP(X37,DEPARA!AA:AA,DEPARA!AB:AB)</f>
        <v>Pendente Recebimento</v>
      </c>
      <c r="M37" s="4" t="str">
        <f>_xlfn.XLOOKUP(Y37,DEPARA!U:U,DEPARA!W:W)</f>
        <v>Comercial DBR</v>
      </c>
      <c r="N37" s="4">
        <f t="shared" si="7"/>
        <v>92611848</v>
      </c>
      <c r="O37" s="4" t="str">
        <f>_xlfn.XLOOKUP(Y37,DEPARA!U:U,DEPARA!V:V)</f>
        <v>GLEIZE MAIANE PIMENTAL DE C S SANTOS</v>
      </c>
      <c r="Q37" s="22">
        <v>120624</v>
      </c>
      <c r="R37" s="22" t="s">
        <v>48</v>
      </c>
      <c r="S37" s="22"/>
      <c r="T37" s="22"/>
      <c r="U37" s="22" t="s">
        <v>216</v>
      </c>
      <c r="V37" s="22">
        <v>230</v>
      </c>
      <c r="W37" s="22">
        <v>280</v>
      </c>
      <c r="X37" s="22" t="s">
        <v>6</v>
      </c>
      <c r="Y37" s="22">
        <v>92611848</v>
      </c>
      <c r="Z37" s="22" t="s">
        <v>220</v>
      </c>
      <c r="AA37" s="23">
        <v>45813</v>
      </c>
    </row>
    <row r="38" spans="1:27" ht="12.95" customHeight="1" x14ac:dyDescent="0.2">
      <c r="A38" s="4" t="str">
        <f>_xlfn.XLOOKUP(U38,DEPARA!H:H,DEPARA!M:M)</f>
        <v>TND</v>
      </c>
      <c r="B38" s="4" t="str">
        <f t="shared" si="1"/>
        <v>TS01000</v>
      </c>
      <c r="C38" s="4" t="str">
        <f>_xlfn.XLOOKUP(Tabela1[[#This Row],[Nome Empresa]],DEPARA!G:G,DEPARA!L:L)</f>
        <v>SP</v>
      </c>
      <c r="D38" s="4" t="str">
        <f>_xlfn.XLOOKUP(U38,DEPARA!H:H,DEPARA!G:G)</f>
        <v>TND SOLUÇÕES</v>
      </c>
      <c r="E38" s="4" t="str">
        <f>_xlfn.XLOOKUP(U38,DEPARA!H:H,DEPARA!F:F)</f>
        <v>12870352000268</v>
      </c>
      <c r="F38" s="4" t="str">
        <f t="shared" si="2"/>
        <v>junho</v>
      </c>
      <c r="G38" s="4">
        <f t="shared" si="3"/>
        <v>2025</v>
      </c>
      <c r="H38" s="5">
        <f t="shared" si="4"/>
        <v>45813</v>
      </c>
      <c r="I38" s="4">
        <f t="shared" si="5"/>
        <v>120625</v>
      </c>
      <c r="J38" s="4" t="str">
        <f t="shared" si="6"/>
        <v>HS</v>
      </c>
      <c r="K38" s="4" t="str">
        <f>_xlfn.XLOOKUP(R38,DEPARA!A:A,DEPARA!B:B,)</f>
        <v>NF Serviço</v>
      </c>
      <c r="L38" s="4" t="str">
        <f>_xlfn.XLOOKUP(X38,DEPARA!AA:AA,DEPARA!AB:AB)</f>
        <v>Pendente Recebimento</v>
      </c>
      <c r="M38" s="4" t="str">
        <f>_xlfn.XLOOKUP(Y38,DEPARA!U:U,DEPARA!W:W)</f>
        <v>Comercial DBR</v>
      </c>
      <c r="N38" s="4">
        <f t="shared" si="7"/>
        <v>92611848</v>
      </c>
      <c r="O38" s="4" t="str">
        <f>_xlfn.XLOOKUP(Y38,DEPARA!U:U,DEPARA!V:V)</f>
        <v>GLEIZE MAIANE PIMENTAL DE C S SANTOS</v>
      </c>
      <c r="Q38" s="22">
        <v>120625</v>
      </c>
      <c r="R38" s="22" t="s">
        <v>48</v>
      </c>
      <c r="S38" s="22"/>
      <c r="T38" s="22"/>
      <c r="U38" s="22" t="s">
        <v>216</v>
      </c>
      <c r="V38" s="22">
        <v>230</v>
      </c>
      <c r="W38" s="22">
        <v>280</v>
      </c>
      <c r="X38" s="22" t="s">
        <v>6</v>
      </c>
      <c r="Y38" s="22">
        <v>92611848</v>
      </c>
      <c r="Z38" s="22" t="s">
        <v>220</v>
      </c>
      <c r="AA38" s="23">
        <v>45813</v>
      </c>
    </row>
    <row r="39" spans="1:27" ht="12.95" customHeight="1" x14ac:dyDescent="0.2">
      <c r="A39" s="4" t="str">
        <f>_xlfn.XLOOKUP(U39,DEPARA!H:H,DEPARA!M:M)</f>
        <v>TND</v>
      </c>
      <c r="B39" s="4" t="str">
        <f t="shared" si="1"/>
        <v>TS01000</v>
      </c>
      <c r="C39" s="4" t="str">
        <f>_xlfn.XLOOKUP(Tabela1[[#This Row],[Nome Empresa]],DEPARA!G:G,DEPARA!L:L)</f>
        <v>SP</v>
      </c>
      <c r="D39" s="4" t="str">
        <f>_xlfn.XLOOKUP(U39,DEPARA!H:H,DEPARA!G:G)</f>
        <v>TND SOLUÇÕES</v>
      </c>
      <c r="E39" s="4" t="str">
        <f>_xlfn.XLOOKUP(U39,DEPARA!H:H,DEPARA!F:F)</f>
        <v>12870352000268</v>
      </c>
      <c r="F39" s="4" t="str">
        <f t="shared" si="2"/>
        <v>junho</v>
      </c>
      <c r="G39" s="4">
        <f t="shared" si="3"/>
        <v>2025</v>
      </c>
      <c r="H39" s="5">
        <f t="shared" si="4"/>
        <v>45813</v>
      </c>
      <c r="I39" s="4">
        <f t="shared" si="5"/>
        <v>120626</v>
      </c>
      <c r="J39" s="4" t="str">
        <f t="shared" si="6"/>
        <v>HS</v>
      </c>
      <c r="K39" s="4" t="str">
        <f>_xlfn.XLOOKUP(R39,DEPARA!A:A,DEPARA!B:B,)</f>
        <v>NF Serviço</v>
      </c>
      <c r="L39" s="4" t="str">
        <f>_xlfn.XLOOKUP(X39,DEPARA!AA:AA,DEPARA!AB:AB)</f>
        <v>Pendente Recebimento</v>
      </c>
      <c r="M39" s="4" t="str">
        <f>_xlfn.XLOOKUP(Y39,DEPARA!U:U,DEPARA!W:W)</f>
        <v>Comercial DBR</v>
      </c>
      <c r="N39" s="4">
        <f t="shared" si="7"/>
        <v>92611848</v>
      </c>
      <c r="O39" s="4" t="str">
        <f>_xlfn.XLOOKUP(Y39,DEPARA!U:U,DEPARA!V:V)</f>
        <v>GLEIZE MAIANE PIMENTAL DE C S SANTOS</v>
      </c>
      <c r="Q39" s="22">
        <v>120626</v>
      </c>
      <c r="R39" s="22" t="s">
        <v>48</v>
      </c>
      <c r="S39" s="22"/>
      <c r="T39" s="22"/>
      <c r="U39" s="22" t="s">
        <v>216</v>
      </c>
      <c r="V39" s="22">
        <v>230</v>
      </c>
      <c r="W39" s="22">
        <v>280</v>
      </c>
      <c r="X39" s="22" t="s">
        <v>6</v>
      </c>
      <c r="Y39" s="22">
        <v>92611848</v>
      </c>
      <c r="Z39" s="22" t="s">
        <v>220</v>
      </c>
      <c r="AA39" s="23">
        <v>45813</v>
      </c>
    </row>
    <row r="40" spans="1:27" ht="12.95" customHeight="1" x14ac:dyDescent="0.2">
      <c r="A40" s="4" t="str">
        <f>_xlfn.XLOOKUP(U40,DEPARA!H:H,DEPARA!M:M)</f>
        <v>TND</v>
      </c>
      <c r="B40" s="4" t="str">
        <f t="shared" si="1"/>
        <v>TS01000</v>
      </c>
      <c r="C40" s="4" t="str">
        <f>_xlfn.XLOOKUP(Tabela1[[#This Row],[Nome Empresa]],DEPARA!G:G,DEPARA!L:L)</f>
        <v>SP</v>
      </c>
      <c r="D40" s="4" t="str">
        <f>_xlfn.XLOOKUP(U40,DEPARA!H:H,DEPARA!G:G)</f>
        <v>TND SOLUÇÕES</v>
      </c>
      <c r="E40" s="4" t="str">
        <f>_xlfn.XLOOKUP(U40,DEPARA!H:H,DEPARA!F:F)</f>
        <v>12870352000268</v>
      </c>
      <c r="F40" s="4" t="str">
        <f t="shared" si="2"/>
        <v>junho</v>
      </c>
      <c r="G40" s="4">
        <f t="shared" si="3"/>
        <v>2025</v>
      </c>
      <c r="H40" s="5">
        <f t="shared" si="4"/>
        <v>45813</v>
      </c>
      <c r="I40" s="4">
        <f t="shared" si="5"/>
        <v>120627</v>
      </c>
      <c r="J40" s="4" t="str">
        <f t="shared" si="6"/>
        <v>HS</v>
      </c>
      <c r="K40" s="4" t="str">
        <f>_xlfn.XLOOKUP(R40,DEPARA!A:A,DEPARA!B:B,)</f>
        <v>NF Serviço</v>
      </c>
      <c r="L40" s="4" t="str">
        <f>_xlfn.XLOOKUP(X40,DEPARA!AA:AA,DEPARA!AB:AB)</f>
        <v>Pendente Recebimento</v>
      </c>
      <c r="M40" s="4" t="str">
        <f>_xlfn.XLOOKUP(Y40,DEPARA!U:U,DEPARA!W:W)</f>
        <v>Comercial DBR</v>
      </c>
      <c r="N40" s="4">
        <f t="shared" si="7"/>
        <v>92611848</v>
      </c>
      <c r="O40" s="4" t="str">
        <f>_xlfn.XLOOKUP(Y40,DEPARA!U:U,DEPARA!V:V)</f>
        <v>GLEIZE MAIANE PIMENTAL DE C S SANTOS</v>
      </c>
      <c r="Q40" s="22">
        <v>120627</v>
      </c>
      <c r="R40" s="22" t="s">
        <v>48</v>
      </c>
      <c r="S40" s="22"/>
      <c r="T40" s="22"/>
      <c r="U40" s="22" t="s">
        <v>216</v>
      </c>
      <c r="V40" s="22">
        <v>230</v>
      </c>
      <c r="W40" s="22">
        <v>280</v>
      </c>
      <c r="X40" s="22" t="s">
        <v>6</v>
      </c>
      <c r="Y40" s="22">
        <v>92611848</v>
      </c>
      <c r="Z40" s="22" t="s">
        <v>220</v>
      </c>
      <c r="AA40" s="23">
        <v>45813</v>
      </c>
    </row>
    <row r="41" spans="1:27" ht="12.95" customHeight="1" x14ac:dyDescent="0.2">
      <c r="A41" s="4" t="str">
        <f>_xlfn.XLOOKUP(U41,DEPARA!H:H,DEPARA!M:M)</f>
        <v>MW</v>
      </c>
      <c r="B41" s="4" t="str">
        <f t="shared" si="1"/>
        <v>MS05000</v>
      </c>
      <c r="C41" s="4" t="str">
        <f>_xlfn.XLOOKUP(Tabela1[[#This Row],[Nome Empresa]],DEPARA!G:G,DEPARA!L:L)</f>
        <v>SUL</v>
      </c>
      <c r="D41" s="4" t="str">
        <f>_xlfn.XLOOKUP(U41,DEPARA!H:H,DEPARA!G:G)</f>
        <v>MW 49</v>
      </c>
      <c r="E41" s="4" t="str">
        <f>_xlfn.XLOOKUP(U41,DEPARA!H:H,DEPARA!F:F)</f>
        <v>07367724000540</v>
      </c>
      <c r="F41" s="4" t="str">
        <f t="shared" si="2"/>
        <v>maio</v>
      </c>
      <c r="G41" s="4">
        <f t="shared" si="3"/>
        <v>2025</v>
      </c>
      <c r="H41" s="5">
        <f t="shared" si="4"/>
        <v>45786</v>
      </c>
      <c r="I41" s="4">
        <f t="shared" si="5"/>
        <v>15036736</v>
      </c>
      <c r="J41" s="4" t="str">
        <f t="shared" si="6"/>
        <v>CA</v>
      </c>
      <c r="K41" s="4" t="str">
        <f>_xlfn.XLOOKUP(R41,DEPARA!A:A,DEPARA!B:B,)</f>
        <v>Aluguel</v>
      </c>
      <c r="L41" s="4" t="str">
        <f>_xlfn.XLOOKUP(X41,DEPARA!AA:AA,DEPARA!AB:AB)</f>
        <v>Pendente Recebimento</v>
      </c>
      <c r="M41" s="4" t="str">
        <f>_xlfn.XLOOKUP(Y41,DEPARA!U:U,DEPARA!W:W)</f>
        <v>Adm SJC</v>
      </c>
      <c r="N41" s="4">
        <f t="shared" si="7"/>
        <v>92611576</v>
      </c>
      <c r="O41" s="4" t="str">
        <f>_xlfn.XLOOKUP(Y41,DEPARA!U:U,DEPARA!V:V)</f>
        <v>GABRIELA JULIA DE SA ANDRADE DOS SANTOS</v>
      </c>
      <c r="Q41" s="22">
        <v>15036736</v>
      </c>
      <c r="R41" s="22" t="s">
        <v>4</v>
      </c>
      <c r="S41" s="22"/>
      <c r="T41" s="22"/>
      <c r="U41" s="22" t="s">
        <v>5</v>
      </c>
      <c r="V41" s="22">
        <v>999</v>
      </c>
      <c r="W41" s="22">
        <v>280</v>
      </c>
      <c r="X41" s="22" t="s">
        <v>6</v>
      </c>
      <c r="Y41" s="22">
        <v>92611576</v>
      </c>
      <c r="Z41" s="22" t="s">
        <v>7</v>
      </c>
      <c r="AA41" s="23">
        <v>45786</v>
      </c>
    </row>
    <row r="42" spans="1:27" ht="12.95" customHeight="1" x14ac:dyDescent="0.2">
      <c r="A42" s="4" t="str">
        <f>_xlfn.XLOOKUP(U42,DEPARA!H:H,DEPARA!M:M)</f>
        <v>MW</v>
      </c>
      <c r="B42" s="4" t="str">
        <f t="shared" si="1"/>
        <v>MS05000</v>
      </c>
      <c r="C42" s="4" t="str">
        <f>_xlfn.XLOOKUP(Tabela1[[#This Row],[Nome Empresa]],DEPARA!G:G,DEPARA!L:L)</f>
        <v>SUL</v>
      </c>
      <c r="D42" s="4" t="str">
        <f>_xlfn.XLOOKUP(U42,DEPARA!H:H,DEPARA!G:G)</f>
        <v>MW 49</v>
      </c>
      <c r="E42" s="4" t="str">
        <f>_xlfn.XLOOKUP(U42,DEPARA!H:H,DEPARA!F:F)</f>
        <v>07367724000540</v>
      </c>
      <c r="F42" s="4" t="str">
        <f t="shared" si="2"/>
        <v>maio</v>
      </c>
      <c r="G42" s="4">
        <f t="shared" si="3"/>
        <v>2025</v>
      </c>
      <c r="H42" s="5">
        <f t="shared" si="4"/>
        <v>45786</v>
      </c>
      <c r="I42" s="4">
        <f t="shared" si="5"/>
        <v>15036736</v>
      </c>
      <c r="J42" s="4" t="str">
        <f t="shared" si="6"/>
        <v>CA</v>
      </c>
      <c r="K42" s="4" t="str">
        <f>_xlfn.XLOOKUP(R42,DEPARA!A:A,DEPARA!B:B,)</f>
        <v>Aluguel</v>
      </c>
      <c r="L42" s="4" t="str">
        <f>_xlfn.XLOOKUP(X42,DEPARA!AA:AA,DEPARA!AB:AB)</f>
        <v>Pendente Recebimento</v>
      </c>
      <c r="M42" s="4" t="str">
        <f>_xlfn.XLOOKUP(Y42,DEPARA!U:U,DEPARA!W:W)</f>
        <v>Facilities</v>
      </c>
      <c r="N42" s="4">
        <f t="shared" si="7"/>
        <v>92611969</v>
      </c>
      <c r="O42" s="4" t="str">
        <f>_xlfn.XLOOKUP(Y42,DEPARA!U:U,DEPARA!V:V)</f>
        <v>DEISE LEITE ROSO</v>
      </c>
      <c r="Q42" s="22">
        <v>15036736</v>
      </c>
      <c r="R42" s="22" t="s">
        <v>4</v>
      </c>
      <c r="S42" s="22"/>
      <c r="T42" s="22"/>
      <c r="U42" s="22" t="s">
        <v>5</v>
      </c>
      <c r="V42" s="22">
        <v>999</v>
      </c>
      <c r="W42" s="22">
        <v>280</v>
      </c>
      <c r="X42" s="22" t="s">
        <v>6</v>
      </c>
      <c r="Y42" s="22">
        <v>92611969</v>
      </c>
      <c r="Z42" s="22" t="s">
        <v>20</v>
      </c>
      <c r="AA42" s="23">
        <v>45786</v>
      </c>
    </row>
    <row r="43" spans="1:27" ht="12.95" customHeight="1" x14ac:dyDescent="0.2">
      <c r="A43" s="4" t="str">
        <f>_xlfn.XLOOKUP(U43,DEPARA!H:H,DEPARA!M:M)</f>
        <v>MW</v>
      </c>
      <c r="B43" s="4" t="str">
        <f t="shared" si="1"/>
        <v>MS05000</v>
      </c>
      <c r="C43" s="4" t="str">
        <f>_xlfn.XLOOKUP(Tabela1[[#This Row],[Nome Empresa]],DEPARA!G:G,DEPARA!L:L)</f>
        <v>SUL</v>
      </c>
      <c r="D43" s="4" t="str">
        <f>_xlfn.XLOOKUP(U43,DEPARA!H:H,DEPARA!G:G)</f>
        <v>MW 49</v>
      </c>
      <c r="E43" s="4" t="str">
        <f>_xlfn.XLOOKUP(U43,DEPARA!H:H,DEPARA!F:F)</f>
        <v>07367724000540</v>
      </c>
      <c r="F43" s="4" t="str">
        <f t="shared" si="2"/>
        <v>maio</v>
      </c>
      <c r="G43" s="4">
        <f t="shared" si="3"/>
        <v>2025</v>
      </c>
      <c r="H43" s="5">
        <f t="shared" si="4"/>
        <v>45786</v>
      </c>
      <c r="I43" s="4">
        <f t="shared" si="5"/>
        <v>15036737</v>
      </c>
      <c r="J43" s="4" t="str">
        <f t="shared" si="6"/>
        <v>CA</v>
      </c>
      <c r="K43" s="4" t="str">
        <f>_xlfn.XLOOKUP(R43,DEPARA!A:A,DEPARA!B:B,)</f>
        <v>Aluguel</v>
      </c>
      <c r="L43" s="4" t="str">
        <f>_xlfn.XLOOKUP(X43,DEPARA!AA:AA,DEPARA!AB:AB)</f>
        <v>Pendente Recebimento</v>
      </c>
      <c r="M43" s="4" t="str">
        <f>_xlfn.XLOOKUP(Y43,DEPARA!U:U,DEPARA!W:W)</f>
        <v>Adm SJC</v>
      </c>
      <c r="N43" s="4">
        <f t="shared" si="7"/>
        <v>92611576</v>
      </c>
      <c r="O43" s="4" t="str">
        <f>_xlfn.XLOOKUP(Y43,DEPARA!U:U,DEPARA!V:V)</f>
        <v>GABRIELA JULIA DE SA ANDRADE DOS SANTOS</v>
      </c>
      <c r="Q43" s="22">
        <v>15036737</v>
      </c>
      <c r="R43" s="22" t="s">
        <v>4</v>
      </c>
      <c r="S43" s="22"/>
      <c r="T43" s="22"/>
      <c r="U43" s="22" t="s">
        <v>5</v>
      </c>
      <c r="V43" s="22">
        <v>999</v>
      </c>
      <c r="W43" s="22">
        <v>280</v>
      </c>
      <c r="X43" s="22" t="s">
        <v>6</v>
      </c>
      <c r="Y43" s="22">
        <v>92611576</v>
      </c>
      <c r="Z43" s="22" t="s">
        <v>7</v>
      </c>
      <c r="AA43" s="23">
        <v>45786</v>
      </c>
    </row>
    <row r="44" spans="1:27" ht="12.95" customHeight="1" x14ac:dyDescent="0.2">
      <c r="A44" s="4" t="str">
        <f>_xlfn.XLOOKUP(U44,DEPARA!H:H,DEPARA!M:M)</f>
        <v>MW</v>
      </c>
      <c r="B44" s="4" t="str">
        <f t="shared" si="1"/>
        <v>MS05000</v>
      </c>
      <c r="C44" s="4" t="str">
        <f>_xlfn.XLOOKUP(Tabela1[[#This Row],[Nome Empresa]],DEPARA!G:G,DEPARA!L:L)</f>
        <v>SUL</v>
      </c>
      <c r="D44" s="4" t="str">
        <f>_xlfn.XLOOKUP(U44,DEPARA!H:H,DEPARA!G:G)</f>
        <v>MW 49</v>
      </c>
      <c r="E44" s="4" t="str">
        <f>_xlfn.XLOOKUP(U44,DEPARA!H:H,DEPARA!F:F)</f>
        <v>07367724000540</v>
      </c>
      <c r="F44" s="4" t="str">
        <f t="shared" si="2"/>
        <v>maio</v>
      </c>
      <c r="G44" s="4">
        <f t="shared" si="3"/>
        <v>2025</v>
      </c>
      <c r="H44" s="5">
        <f t="shared" si="4"/>
        <v>45786</v>
      </c>
      <c r="I44" s="4">
        <f t="shared" si="5"/>
        <v>15036738</v>
      </c>
      <c r="J44" s="4" t="str">
        <f t="shared" si="6"/>
        <v>CA</v>
      </c>
      <c r="K44" s="4" t="str">
        <f>_xlfn.XLOOKUP(R44,DEPARA!A:A,DEPARA!B:B,)</f>
        <v>Aluguel</v>
      </c>
      <c r="L44" s="4" t="str">
        <f>_xlfn.XLOOKUP(X44,DEPARA!AA:AA,DEPARA!AB:AB)</f>
        <v>Pendente Recebimento</v>
      </c>
      <c r="M44" s="4" t="str">
        <f>_xlfn.XLOOKUP(Y44,DEPARA!U:U,DEPARA!W:W)</f>
        <v>Adm SJC</v>
      </c>
      <c r="N44" s="4">
        <f t="shared" si="7"/>
        <v>92611576</v>
      </c>
      <c r="O44" s="4" t="str">
        <f>_xlfn.XLOOKUP(Y44,DEPARA!U:U,DEPARA!V:V)</f>
        <v>GABRIELA JULIA DE SA ANDRADE DOS SANTOS</v>
      </c>
      <c r="Q44" s="22">
        <v>15036738</v>
      </c>
      <c r="R44" s="22" t="s">
        <v>4</v>
      </c>
      <c r="S44" s="22"/>
      <c r="T44" s="22"/>
      <c r="U44" s="22" t="s">
        <v>5</v>
      </c>
      <c r="V44" s="22">
        <v>999</v>
      </c>
      <c r="W44" s="22">
        <v>280</v>
      </c>
      <c r="X44" s="22" t="s">
        <v>6</v>
      </c>
      <c r="Y44" s="22">
        <v>92611576</v>
      </c>
      <c r="Z44" s="22" t="s">
        <v>7</v>
      </c>
      <c r="AA44" s="23">
        <v>45786</v>
      </c>
    </row>
    <row r="45" spans="1:27" ht="12.95" customHeight="1" x14ac:dyDescent="0.2">
      <c r="A45" s="4" t="str">
        <f>_xlfn.XLOOKUP(U45,DEPARA!H:H,DEPARA!M:M)</f>
        <v>MW</v>
      </c>
      <c r="B45" s="4" t="str">
        <f t="shared" si="1"/>
        <v>MS05000</v>
      </c>
      <c r="C45" s="4" t="str">
        <f>_xlfn.XLOOKUP(Tabela1[[#This Row],[Nome Empresa]],DEPARA!G:G,DEPARA!L:L)</f>
        <v>SUL</v>
      </c>
      <c r="D45" s="4" t="str">
        <f>_xlfn.XLOOKUP(U45,DEPARA!H:H,DEPARA!G:G)</f>
        <v>MW 49</v>
      </c>
      <c r="E45" s="4" t="str">
        <f>_xlfn.XLOOKUP(U45,DEPARA!H:H,DEPARA!F:F)</f>
        <v>07367724000540</v>
      </c>
      <c r="F45" s="4" t="str">
        <f t="shared" si="2"/>
        <v>maio</v>
      </c>
      <c r="G45" s="4">
        <f t="shared" si="3"/>
        <v>2025</v>
      </c>
      <c r="H45" s="5">
        <f t="shared" si="4"/>
        <v>45786</v>
      </c>
      <c r="I45" s="4">
        <f t="shared" si="5"/>
        <v>15036739</v>
      </c>
      <c r="J45" s="4" t="str">
        <f t="shared" si="6"/>
        <v>CA</v>
      </c>
      <c r="K45" s="4" t="str">
        <f>_xlfn.XLOOKUP(R45,DEPARA!A:A,DEPARA!B:B,)</f>
        <v>Aluguel</v>
      </c>
      <c r="L45" s="4" t="str">
        <f>_xlfn.XLOOKUP(X45,DEPARA!AA:AA,DEPARA!AB:AB)</f>
        <v>Pendente Recebimento</v>
      </c>
      <c r="M45" s="4" t="str">
        <f>_xlfn.XLOOKUP(Y45,DEPARA!U:U,DEPARA!W:W)</f>
        <v>Adm SJC</v>
      </c>
      <c r="N45" s="4">
        <f t="shared" si="7"/>
        <v>92611576</v>
      </c>
      <c r="O45" s="4" t="str">
        <f>_xlfn.XLOOKUP(Y45,DEPARA!U:U,DEPARA!V:V)</f>
        <v>GABRIELA JULIA DE SA ANDRADE DOS SANTOS</v>
      </c>
      <c r="Q45" s="22">
        <v>15036739</v>
      </c>
      <c r="R45" s="22" t="s">
        <v>4</v>
      </c>
      <c r="S45" s="22"/>
      <c r="T45" s="22"/>
      <c r="U45" s="22" t="s">
        <v>5</v>
      </c>
      <c r="V45" s="22">
        <v>230</v>
      </c>
      <c r="W45" s="22">
        <v>280</v>
      </c>
      <c r="X45" s="22" t="s">
        <v>6</v>
      </c>
      <c r="Y45" s="22">
        <v>92611576</v>
      </c>
      <c r="Z45" s="22" t="s">
        <v>7</v>
      </c>
      <c r="AA45" s="23">
        <v>45786</v>
      </c>
    </row>
    <row r="46" spans="1:27" ht="12.95" customHeight="1" x14ac:dyDescent="0.2">
      <c r="A46" s="4" t="str">
        <f>_xlfn.XLOOKUP(U46,DEPARA!H:H,DEPARA!M:M)</f>
        <v>MW</v>
      </c>
      <c r="B46" s="4" t="str">
        <f t="shared" si="1"/>
        <v>MS05000</v>
      </c>
      <c r="C46" s="4" t="str">
        <f>_xlfn.XLOOKUP(Tabela1[[#This Row],[Nome Empresa]],DEPARA!G:G,DEPARA!L:L)</f>
        <v>SUL</v>
      </c>
      <c r="D46" s="4" t="str">
        <f>_xlfn.XLOOKUP(U46,DEPARA!H:H,DEPARA!G:G)</f>
        <v>MW 49</v>
      </c>
      <c r="E46" s="4" t="str">
        <f>_xlfn.XLOOKUP(U46,DEPARA!H:H,DEPARA!F:F)</f>
        <v>07367724000540</v>
      </c>
      <c r="F46" s="4" t="str">
        <f t="shared" si="2"/>
        <v>maio</v>
      </c>
      <c r="G46" s="4">
        <f t="shared" si="3"/>
        <v>2025</v>
      </c>
      <c r="H46" s="5">
        <f t="shared" si="4"/>
        <v>45786</v>
      </c>
      <c r="I46" s="4">
        <f t="shared" si="5"/>
        <v>15036740</v>
      </c>
      <c r="J46" s="4" t="str">
        <f t="shared" si="6"/>
        <v>CA</v>
      </c>
      <c r="K46" s="4" t="str">
        <f>_xlfn.XLOOKUP(R46,DEPARA!A:A,DEPARA!B:B,)</f>
        <v>Aluguel</v>
      </c>
      <c r="L46" s="4" t="str">
        <f>_xlfn.XLOOKUP(X46,DEPARA!AA:AA,DEPARA!AB:AB)</f>
        <v>Pendente Recebimento</v>
      </c>
      <c r="M46" s="4" t="str">
        <f>_xlfn.XLOOKUP(Y46,DEPARA!U:U,DEPARA!W:W)</f>
        <v>Adm SJC</v>
      </c>
      <c r="N46" s="4">
        <f t="shared" si="7"/>
        <v>92611576</v>
      </c>
      <c r="O46" s="4" t="str">
        <f>_xlfn.XLOOKUP(Y46,DEPARA!U:U,DEPARA!V:V)</f>
        <v>GABRIELA JULIA DE SA ANDRADE DOS SANTOS</v>
      </c>
      <c r="Q46" s="22">
        <v>15036740</v>
      </c>
      <c r="R46" s="22" t="s">
        <v>4</v>
      </c>
      <c r="S46" s="22"/>
      <c r="T46" s="22"/>
      <c r="U46" s="22" t="s">
        <v>5</v>
      </c>
      <c r="V46" s="22">
        <v>999</v>
      </c>
      <c r="W46" s="22">
        <v>280</v>
      </c>
      <c r="X46" s="22" t="s">
        <v>6</v>
      </c>
      <c r="Y46" s="22">
        <v>92611576</v>
      </c>
      <c r="Z46" s="22" t="s">
        <v>7</v>
      </c>
      <c r="AA46" s="23">
        <v>45786</v>
      </c>
    </row>
    <row r="47" spans="1:27" ht="12.95" customHeight="1" x14ac:dyDescent="0.2">
      <c r="A47" s="4" t="str">
        <f>_xlfn.XLOOKUP(U47,DEPARA!H:H,DEPARA!M:M)</f>
        <v>MW</v>
      </c>
      <c r="B47" s="4" t="str">
        <f t="shared" si="1"/>
        <v>MS03000</v>
      </c>
      <c r="C47" s="4" t="str">
        <f>_xlfn.XLOOKUP(Tabela1[[#This Row],[Nome Empresa]],DEPARA!G:G,DEPARA!L:L)</f>
        <v>SUL</v>
      </c>
      <c r="D47" s="4" t="str">
        <f>_xlfn.XLOOKUP(U47,DEPARA!H:H,DEPARA!G:G)</f>
        <v>MW 46</v>
      </c>
      <c r="E47" s="4" t="str">
        <f>_xlfn.XLOOKUP(U47,DEPARA!H:H,DEPARA!F:F)</f>
        <v>07367724000389</v>
      </c>
      <c r="F47" s="4" t="str">
        <f t="shared" si="2"/>
        <v>maio</v>
      </c>
      <c r="G47" s="4">
        <f t="shared" si="3"/>
        <v>2025</v>
      </c>
      <c r="H47" s="5">
        <f t="shared" si="4"/>
        <v>45786</v>
      </c>
      <c r="I47" s="4">
        <f t="shared" si="5"/>
        <v>15036741</v>
      </c>
      <c r="J47" s="4" t="str">
        <f t="shared" si="6"/>
        <v>CA</v>
      </c>
      <c r="K47" s="4" t="str">
        <f>_xlfn.XLOOKUP(R47,DEPARA!A:A,DEPARA!B:B,)</f>
        <v>Aluguel</v>
      </c>
      <c r="L47" s="4" t="str">
        <f>_xlfn.XLOOKUP(X47,DEPARA!AA:AA,DEPARA!AB:AB)</f>
        <v>Pendente Recebimento</v>
      </c>
      <c r="M47" s="4" t="str">
        <f>_xlfn.XLOOKUP(Y47,DEPARA!U:U,DEPARA!W:W)</f>
        <v>Adm SJC</v>
      </c>
      <c r="N47" s="4">
        <f t="shared" si="7"/>
        <v>92611576</v>
      </c>
      <c r="O47" s="4" t="str">
        <f>_xlfn.XLOOKUP(Y47,DEPARA!U:U,DEPARA!V:V)</f>
        <v>GABRIELA JULIA DE SA ANDRADE DOS SANTOS</v>
      </c>
      <c r="Q47" s="22">
        <v>15036741</v>
      </c>
      <c r="R47" s="22" t="s">
        <v>4</v>
      </c>
      <c r="S47" s="22"/>
      <c r="T47" s="22"/>
      <c r="U47" s="22" t="s">
        <v>14</v>
      </c>
      <c r="V47" s="22">
        <v>999</v>
      </c>
      <c r="W47" s="22">
        <v>280</v>
      </c>
      <c r="X47" s="22" t="s">
        <v>6</v>
      </c>
      <c r="Y47" s="22">
        <v>92611576</v>
      </c>
      <c r="Z47" s="22" t="s">
        <v>7</v>
      </c>
      <c r="AA47" s="23">
        <v>45786</v>
      </c>
    </row>
    <row r="48" spans="1:27" ht="12.95" customHeight="1" x14ac:dyDescent="0.2">
      <c r="A48" s="4" t="str">
        <f>_xlfn.XLOOKUP(U48,DEPARA!H:H,DEPARA!M:M)</f>
        <v>CARD</v>
      </c>
      <c r="B48" s="4" t="str">
        <f t="shared" si="1"/>
        <v>GC09000</v>
      </c>
      <c r="C48" s="4" t="str">
        <f>_xlfn.XLOOKUP(Tabela1[[#This Row],[Nome Empresa]],DEPARA!G:G,DEPARA!L:L)</f>
        <v>SP</v>
      </c>
      <c r="D48" s="4" t="str">
        <f>_xlfn.XLOOKUP(U48,DEPARA!H:H,DEPARA!G:G)</f>
        <v>CARD 16</v>
      </c>
      <c r="E48" s="4" t="str">
        <f>_xlfn.XLOOKUP(U48,DEPARA!H:H,DEPARA!F:F)</f>
        <v>09427183000958</v>
      </c>
      <c r="F48" s="4" t="str">
        <f t="shared" si="2"/>
        <v>maio</v>
      </c>
      <c r="G48" s="4">
        <f t="shared" si="3"/>
        <v>2025</v>
      </c>
      <c r="H48" s="5">
        <f t="shared" si="4"/>
        <v>45792</v>
      </c>
      <c r="I48" s="4">
        <f t="shared" si="5"/>
        <v>15082595</v>
      </c>
      <c r="J48" s="4" t="str">
        <f t="shared" si="6"/>
        <v>CA</v>
      </c>
      <c r="K48" s="4" t="str">
        <f>_xlfn.XLOOKUP(R48,DEPARA!A:A,DEPARA!B:B,)</f>
        <v>Aluguel</v>
      </c>
      <c r="L48" s="4" t="str">
        <f>_xlfn.XLOOKUP(X48,DEPARA!AA:AA,DEPARA!AB:AB)</f>
        <v>Pendente Recebimento</v>
      </c>
      <c r="M48" s="4" t="str">
        <f>_xlfn.XLOOKUP(Y48,DEPARA!U:U,DEPARA!W:W)</f>
        <v>Adm SJC</v>
      </c>
      <c r="N48" s="4">
        <f t="shared" si="7"/>
        <v>92611576</v>
      </c>
      <c r="O48" s="4" t="str">
        <f>_xlfn.XLOOKUP(Y48,DEPARA!U:U,DEPARA!V:V)</f>
        <v>GABRIELA JULIA DE SA ANDRADE DOS SANTOS</v>
      </c>
      <c r="Q48" s="22">
        <v>15082595</v>
      </c>
      <c r="R48" s="22" t="s">
        <v>4</v>
      </c>
      <c r="S48" s="22"/>
      <c r="T48" s="22"/>
      <c r="U48" s="22" t="s">
        <v>52</v>
      </c>
      <c r="V48" s="22">
        <v>999</v>
      </c>
      <c r="W48" s="22">
        <v>280</v>
      </c>
      <c r="X48" s="22" t="s">
        <v>6</v>
      </c>
      <c r="Y48" s="22">
        <v>92611576</v>
      </c>
      <c r="Z48" s="22" t="s">
        <v>7</v>
      </c>
      <c r="AA48" s="23">
        <v>45792</v>
      </c>
    </row>
    <row r="49" spans="1:27" ht="12.95" customHeight="1" x14ac:dyDescent="0.2">
      <c r="A49" s="4" t="str">
        <f>_xlfn.XLOOKUP(U49,DEPARA!H:H,DEPARA!M:M)</f>
        <v>CARD</v>
      </c>
      <c r="B49" s="4" t="str">
        <f t="shared" si="1"/>
        <v>GC09000</v>
      </c>
      <c r="C49" s="4" t="str">
        <f>_xlfn.XLOOKUP(Tabela1[[#This Row],[Nome Empresa]],DEPARA!G:G,DEPARA!L:L)</f>
        <v>SP</v>
      </c>
      <c r="D49" s="4" t="str">
        <f>_xlfn.XLOOKUP(U49,DEPARA!H:H,DEPARA!G:G)</f>
        <v>CARD 16</v>
      </c>
      <c r="E49" s="4" t="str">
        <f>_xlfn.XLOOKUP(U49,DEPARA!H:H,DEPARA!F:F)</f>
        <v>09427183000958</v>
      </c>
      <c r="F49" s="4" t="str">
        <f t="shared" si="2"/>
        <v>maio</v>
      </c>
      <c r="G49" s="4">
        <f t="shared" si="3"/>
        <v>2025</v>
      </c>
      <c r="H49" s="5">
        <f t="shared" si="4"/>
        <v>45792</v>
      </c>
      <c r="I49" s="4">
        <f t="shared" si="5"/>
        <v>15082596</v>
      </c>
      <c r="J49" s="4" t="str">
        <f t="shared" si="6"/>
        <v>CA</v>
      </c>
      <c r="K49" s="4" t="str">
        <f>_xlfn.XLOOKUP(R49,DEPARA!A:A,DEPARA!B:B,)</f>
        <v>Aluguel</v>
      </c>
      <c r="L49" s="4" t="str">
        <f>_xlfn.XLOOKUP(X49,DEPARA!AA:AA,DEPARA!AB:AB)</f>
        <v>Pendente Recebimento</v>
      </c>
      <c r="M49" s="4" t="str">
        <f>_xlfn.XLOOKUP(Y49,DEPARA!U:U,DEPARA!W:W)</f>
        <v>Adm SJC</v>
      </c>
      <c r="N49" s="4">
        <f t="shared" si="7"/>
        <v>92611576</v>
      </c>
      <c r="O49" s="4" t="str">
        <f>_xlfn.XLOOKUP(Y49,DEPARA!U:U,DEPARA!V:V)</f>
        <v>GABRIELA JULIA DE SA ANDRADE DOS SANTOS</v>
      </c>
      <c r="Q49" s="22">
        <v>15082596</v>
      </c>
      <c r="R49" s="22" t="s">
        <v>4</v>
      </c>
      <c r="S49" s="22"/>
      <c r="T49" s="22"/>
      <c r="U49" s="22" t="s">
        <v>52</v>
      </c>
      <c r="V49" s="22">
        <v>999</v>
      </c>
      <c r="W49" s="22">
        <v>280</v>
      </c>
      <c r="X49" s="22" t="s">
        <v>6</v>
      </c>
      <c r="Y49" s="22">
        <v>92611576</v>
      </c>
      <c r="Z49" s="22" t="s">
        <v>7</v>
      </c>
      <c r="AA49" s="23">
        <v>45792</v>
      </c>
    </row>
    <row r="50" spans="1:27" ht="12.95" customHeight="1" x14ac:dyDescent="0.2">
      <c r="A50" s="4" t="str">
        <f>_xlfn.XLOOKUP(U50,DEPARA!H:H,DEPARA!M:M)</f>
        <v>CARD</v>
      </c>
      <c r="B50" s="4" t="str">
        <f t="shared" si="1"/>
        <v>GC01000</v>
      </c>
      <c r="C50" s="4" t="str">
        <f>_xlfn.XLOOKUP(Tabela1[[#This Row],[Nome Empresa]],DEPARA!G:G,DEPARA!L:L)</f>
        <v>SP</v>
      </c>
      <c r="D50" s="4" t="str">
        <f>_xlfn.XLOOKUP(U50,DEPARA!H:H,DEPARA!G:G)</f>
        <v>CARD 12</v>
      </c>
      <c r="E50" s="4" t="str">
        <f>_xlfn.XLOOKUP(U50,DEPARA!H:H,DEPARA!F:F)</f>
        <v>09427183000109</v>
      </c>
      <c r="F50" s="4" t="str">
        <f t="shared" si="2"/>
        <v>junho</v>
      </c>
      <c r="G50" s="4">
        <f t="shared" si="3"/>
        <v>2025</v>
      </c>
      <c r="H50" s="5">
        <f t="shared" si="4"/>
        <v>45810</v>
      </c>
      <c r="I50" s="4">
        <f t="shared" si="5"/>
        <v>15210482</v>
      </c>
      <c r="J50" s="4" t="str">
        <f t="shared" si="6"/>
        <v>CA</v>
      </c>
      <c r="K50" s="4" t="str">
        <f>_xlfn.XLOOKUP(R50,DEPARA!A:A,DEPARA!B:B,)</f>
        <v>Aluguel</v>
      </c>
      <c r="L50" s="4" t="str">
        <f>_xlfn.XLOOKUP(X50,DEPARA!AA:AA,DEPARA!AB:AB)</f>
        <v>Pendente Recebimento</v>
      </c>
      <c r="M50" s="4" t="str">
        <f>_xlfn.XLOOKUP(Y50,DEPARA!U:U,DEPARA!W:W)</f>
        <v>Facilities</v>
      </c>
      <c r="N50" s="4">
        <f t="shared" si="7"/>
        <v>92611969</v>
      </c>
      <c r="O50" s="4" t="str">
        <f>_xlfn.XLOOKUP(Y50,DEPARA!U:U,DEPARA!V:V)</f>
        <v>DEISE LEITE ROSO</v>
      </c>
      <c r="Q50" s="22">
        <v>15210482</v>
      </c>
      <c r="R50" s="22" t="s">
        <v>4</v>
      </c>
      <c r="S50" s="22"/>
      <c r="T50" s="22"/>
      <c r="U50" s="22" t="s">
        <v>10</v>
      </c>
      <c r="V50" s="22">
        <v>999</v>
      </c>
      <c r="W50" s="22">
        <v>280</v>
      </c>
      <c r="X50" s="22" t="s">
        <v>6</v>
      </c>
      <c r="Y50" s="22">
        <v>92611969</v>
      </c>
      <c r="Z50" s="22" t="s">
        <v>20</v>
      </c>
      <c r="AA50" s="23">
        <v>45810</v>
      </c>
    </row>
    <row r="51" spans="1:27" ht="12.95" customHeight="1" x14ac:dyDescent="0.2">
      <c r="A51" s="4" t="str">
        <f>_xlfn.XLOOKUP(U51,DEPARA!H:H,DEPARA!M:M)</f>
        <v>CARD</v>
      </c>
      <c r="B51" s="4" t="str">
        <f t="shared" si="1"/>
        <v>GC22000</v>
      </c>
      <c r="C51" s="4" t="str">
        <f>_xlfn.XLOOKUP(Tabela1[[#This Row],[Nome Empresa]],DEPARA!G:G,DEPARA!L:L)</f>
        <v>RJ/ES</v>
      </c>
      <c r="D51" s="4" t="str">
        <f>_xlfn.XLOOKUP(U51,DEPARA!H:H,DEPARA!G:G)</f>
        <v>CARD 21 RJC</v>
      </c>
      <c r="E51" s="4" t="str">
        <f>_xlfn.XLOOKUP(U51,DEPARA!H:H,DEPARA!F:F)</f>
        <v>09427183002225</v>
      </c>
      <c r="F51" s="4" t="str">
        <f t="shared" si="2"/>
        <v>junho</v>
      </c>
      <c r="G51" s="4">
        <f t="shared" si="3"/>
        <v>2025</v>
      </c>
      <c r="H51" s="5">
        <f t="shared" si="4"/>
        <v>45810</v>
      </c>
      <c r="I51" s="4">
        <f t="shared" si="5"/>
        <v>15210495</v>
      </c>
      <c r="J51" s="4" t="str">
        <f t="shared" si="6"/>
        <v>CA</v>
      </c>
      <c r="K51" s="4" t="str">
        <f>_xlfn.XLOOKUP(R51,DEPARA!A:A,DEPARA!B:B,)</f>
        <v>Aluguel</v>
      </c>
      <c r="L51" s="4" t="str">
        <f>_xlfn.XLOOKUP(X51,DEPARA!AA:AA,DEPARA!AB:AB)</f>
        <v>Pendente Recebimento</v>
      </c>
      <c r="M51" s="4" t="str">
        <f>_xlfn.XLOOKUP(Y51,DEPARA!U:U,DEPARA!W:W)</f>
        <v>Facilities</v>
      </c>
      <c r="N51" s="4">
        <f t="shared" si="7"/>
        <v>92611969</v>
      </c>
      <c r="O51" s="4" t="str">
        <f>_xlfn.XLOOKUP(Y51,DEPARA!U:U,DEPARA!V:V)</f>
        <v>DEISE LEITE ROSO</v>
      </c>
      <c r="Q51" s="22">
        <v>15210495</v>
      </c>
      <c r="R51" s="22" t="s">
        <v>4</v>
      </c>
      <c r="S51" s="22"/>
      <c r="T51" s="22"/>
      <c r="U51" s="22" t="s">
        <v>47</v>
      </c>
      <c r="V51" s="22">
        <v>230</v>
      </c>
      <c r="W51" s="22">
        <v>280</v>
      </c>
      <c r="X51" s="22" t="s">
        <v>6</v>
      </c>
      <c r="Y51" s="22">
        <v>92611969</v>
      </c>
      <c r="Z51" s="22" t="s">
        <v>20</v>
      </c>
      <c r="AA51" s="23">
        <v>45810</v>
      </c>
    </row>
    <row r="52" spans="1:27" ht="12.95" customHeight="1" x14ac:dyDescent="0.2">
      <c r="A52" s="4" t="str">
        <f>_xlfn.XLOOKUP(U52,DEPARA!H:H,DEPARA!M:M)</f>
        <v>CARD</v>
      </c>
      <c r="B52" s="4" t="str">
        <f t="shared" si="1"/>
        <v>GC41000</v>
      </c>
      <c r="C52" s="4" t="str">
        <f>_xlfn.XLOOKUP(Tabela1[[#This Row],[Nome Empresa]],DEPARA!G:G,DEPARA!L:L)</f>
        <v>CO</v>
      </c>
      <c r="D52" s="4" t="str">
        <f>_xlfn.XLOOKUP(U52,DEPARA!H:H,DEPARA!G:G)</f>
        <v>CARD 67</v>
      </c>
      <c r="E52" s="4" t="str">
        <f>_xlfn.XLOOKUP(U52,DEPARA!H:H,DEPARA!F:F)</f>
        <v>09427183004198</v>
      </c>
      <c r="F52" s="4" t="str">
        <f t="shared" si="2"/>
        <v>junho</v>
      </c>
      <c r="G52" s="4">
        <f t="shared" si="3"/>
        <v>2025</v>
      </c>
      <c r="H52" s="5">
        <f t="shared" si="4"/>
        <v>45810</v>
      </c>
      <c r="I52" s="4">
        <f t="shared" si="5"/>
        <v>15210879</v>
      </c>
      <c r="J52" s="4" t="str">
        <f t="shared" si="6"/>
        <v>CA</v>
      </c>
      <c r="K52" s="4" t="str">
        <f>_xlfn.XLOOKUP(R52,DEPARA!A:A,DEPARA!B:B,)</f>
        <v>Aluguel</v>
      </c>
      <c r="L52" s="4" t="str">
        <f>_xlfn.XLOOKUP(X52,DEPARA!AA:AA,DEPARA!AB:AB)</f>
        <v>Pendente Recebimento</v>
      </c>
      <c r="M52" s="4" t="str">
        <f>_xlfn.XLOOKUP(Y52,DEPARA!U:U,DEPARA!W:W)</f>
        <v>Facilities</v>
      </c>
      <c r="N52" s="4">
        <f t="shared" si="7"/>
        <v>92611969</v>
      </c>
      <c r="O52" s="4" t="str">
        <f>_xlfn.XLOOKUP(Y52,DEPARA!U:U,DEPARA!V:V)</f>
        <v>DEISE LEITE ROSO</v>
      </c>
      <c r="Q52" s="22">
        <v>15210879</v>
      </c>
      <c r="R52" s="22" t="s">
        <v>4</v>
      </c>
      <c r="S52" s="22"/>
      <c r="T52" s="22"/>
      <c r="U52" s="22" t="s">
        <v>29</v>
      </c>
      <c r="V52" s="22">
        <v>999</v>
      </c>
      <c r="W52" s="22">
        <v>280</v>
      </c>
      <c r="X52" s="22" t="s">
        <v>6</v>
      </c>
      <c r="Y52" s="22">
        <v>92611969</v>
      </c>
      <c r="Z52" s="22" t="s">
        <v>20</v>
      </c>
      <c r="AA52" s="23">
        <v>45810</v>
      </c>
    </row>
    <row r="53" spans="1:27" ht="12.95" customHeight="1" x14ac:dyDescent="0.2">
      <c r="A53" s="4" t="str">
        <f>_xlfn.XLOOKUP(U53,DEPARA!H:H,DEPARA!M:M)</f>
        <v>CARD</v>
      </c>
      <c r="B53" s="4" t="str">
        <f t="shared" si="1"/>
        <v>GC01000</v>
      </c>
      <c r="C53" s="4" t="str">
        <f>_xlfn.XLOOKUP(Tabela1[[#This Row],[Nome Empresa]],DEPARA!G:G,DEPARA!L:L)</f>
        <v>SP</v>
      </c>
      <c r="D53" s="4" t="str">
        <f>_xlfn.XLOOKUP(U53,DEPARA!H:H,DEPARA!G:G)</f>
        <v>CARD 12</v>
      </c>
      <c r="E53" s="4" t="str">
        <f>_xlfn.XLOOKUP(U53,DEPARA!H:H,DEPARA!F:F)</f>
        <v>09427183000109</v>
      </c>
      <c r="F53" s="4" t="str">
        <f t="shared" si="2"/>
        <v>junho</v>
      </c>
      <c r="G53" s="4">
        <f t="shared" si="3"/>
        <v>2025</v>
      </c>
      <c r="H53" s="5">
        <f t="shared" si="4"/>
        <v>45811</v>
      </c>
      <c r="I53" s="4">
        <f t="shared" si="5"/>
        <v>15213717</v>
      </c>
      <c r="J53" s="4" t="str">
        <f t="shared" si="6"/>
        <v>CA</v>
      </c>
      <c r="K53" s="4" t="str">
        <f>_xlfn.XLOOKUP(R53,DEPARA!A:A,DEPARA!B:B,)</f>
        <v>Aluguel</v>
      </c>
      <c r="L53" s="4" t="str">
        <f>_xlfn.XLOOKUP(X53,DEPARA!AA:AA,DEPARA!AB:AB)</f>
        <v>Pendente Recebimento</v>
      </c>
      <c r="M53" s="4" t="str">
        <f>_xlfn.XLOOKUP(Y53,DEPARA!U:U,DEPARA!W:W)</f>
        <v>Facilities</v>
      </c>
      <c r="N53" s="4">
        <f t="shared" si="7"/>
        <v>92611969</v>
      </c>
      <c r="O53" s="4" t="str">
        <f>_xlfn.XLOOKUP(Y53,DEPARA!U:U,DEPARA!V:V)</f>
        <v>DEISE LEITE ROSO</v>
      </c>
      <c r="Q53" s="22">
        <v>15213717</v>
      </c>
      <c r="R53" s="22" t="s">
        <v>4</v>
      </c>
      <c r="S53" s="22"/>
      <c r="T53" s="22"/>
      <c r="U53" s="22" t="s">
        <v>10</v>
      </c>
      <c r="V53" s="22">
        <v>230</v>
      </c>
      <c r="W53" s="22">
        <v>280</v>
      </c>
      <c r="X53" s="22" t="s">
        <v>6</v>
      </c>
      <c r="Y53" s="22">
        <v>92611969</v>
      </c>
      <c r="Z53" s="22" t="s">
        <v>20</v>
      </c>
      <c r="AA53" s="23">
        <v>45811</v>
      </c>
    </row>
    <row r="54" spans="1:27" ht="12.95" customHeight="1" x14ac:dyDescent="0.2">
      <c r="A54" s="4" t="str">
        <f>_xlfn.XLOOKUP(U54,DEPARA!H:H,DEPARA!M:M)</f>
        <v>CARD</v>
      </c>
      <c r="B54" s="4" t="str">
        <f t="shared" si="1"/>
        <v>GC01000</v>
      </c>
      <c r="C54" s="4" t="str">
        <f>_xlfn.XLOOKUP(Tabela1[[#This Row],[Nome Empresa]],DEPARA!G:G,DEPARA!L:L)</f>
        <v>SP</v>
      </c>
      <c r="D54" s="4" t="str">
        <f>_xlfn.XLOOKUP(U54,DEPARA!H:H,DEPARA!G:G)</f>
        <v>CARD 12</v>
      </c>
      <c r="E54" s="4" t="str">
        <f>_xlfn.XLOOKUP(U54,DEPARA!H:H,DEPARA!F:F)</f>
        <v>09427183000109</v>
      </c>
      <c r="F54" s="4" t="str">
        <f t="shared" si="2"/>
        <v>junho</v>
      </c>
      <c r="G54" s="4">
        <f t="shared" si="3"/>
        <v>2025</v>
      </c>
      <c r="H54" s="5">
        <f t="shared" si="4"/>
        <v>45811</v>
      </c>
      <c r="I54" s="4">
        <f t="shared" si="5"/>
        <v>15213725</v>
      </c>
      <c r="J54" s="4" t="str">
        <f t="shared" si="6"/>
        <v>CA</v>
      </c>
      <c r="K54" s="4" t="str">
        <f>_xlfn.XLOOKUP(R54,DEPARA!A:A,DEPARA!B:B,)</f>
        <v>Aluguel</v>
      </c>
      <c r="L54" s="4" t="str">
        <f>_xlfn.XLOOKUP(X54,DEPARA!AA:AA,DEPARA!AB:AB)</f>
        <v>Pendente Recebimento</v>
      </c>
      <c r="M54" s="4" t="str">
        <f>_xlfn.XLOOKUP(Y54,DEPARA!U:U,DEPARA!W:W)</f>
        <v>Facilities</v>
      </c>
      <c r="N54" s="4">
        <f t="shared" si="7"/>
        <v>92611969</v>
      </c>
      <c r="O54" s="4" t="str">
        <f>_xlfn.XLOOKUP(Y54,DEPARA!U:U,DEPARA!V:V)</f>
        <v>DEISE LEITE ROSO</v>
      </c>
      <c r="Q54" s="22">
        <v>15213725</v>
      </c>
      <c r="R54" s="22" t="s">
        <v>4</v>
      </c>
      <c r="S54" s="22"/>
      <c r="T54" s="22"/>
      <c r="U54" s="22" t="s">
        <v>10</v>
      </c>
      <c r="V54" s="22">
        <v>230</v>
      </c>
      <c r="W54" s="22">
        <v>280</v>
      </c>
      <c r="X54" s="22" t="s">
        <v>6</v>
      </c>
      <c r="Y54" s="22">
        <v>92611969</v>
      </c>
      <c r="Z54" s="22" t="s">
        <v>20</v>
      </c>
      <c r="AA54" s="23">
        <v>45811</v>
      </c>
    </row>
    <row r="55" spans="1:27" ht="12.95" customHeight="1" x14ac:dyDescent="0.2">
      <c r="A55" s="4" t="str">
        <f>_xlfn.XLOOKUP(U55,DEPARA!H:H,DEPARA!M:M)</f>
        <v>CARD</v>
      </c>
      <c r="B55" s="4" t="str">
        <f t="shared" si="1"/>
        <v>GC24000</v>
      </c>
      <c r="C55" s="4" t="str">
        <f>_xlfn.XLOOKUP(Tabela1[[#This Row],[Nome Empresa]],DEPARA!G:G,DEPARA!L:L)</f>
        <v>RJ/ES</v>
      </c>
      <c r="D55" s="4" t="str">
        <f>_xlfn.XLOOKUP(U55,DEPARA!H:H,DEPARA!G:G)</f>
        <v>CARD 24</v>
      </c>
      <c r="E55" s="4" t="str">
        <f>_xlfn.XLOOKUP(U55,DEPARA!H:H,DEPARA!F:F)</f>
        <v>09427183002497</v>
      </c>
      <c r="F55" s="4" t="str">
        <f t="shared" si="2"/>
        <v>junho</v>
      </c>
      <c r="G55" s="4">
        <f t="shared" si="3"/>
        <v>2025</v>
      </c>
      <c r="H55" s="5">
        <f t="shared" si="4"/>
        <v>45811</v>
      </c>
      <c r="I55" s="4">
        <f t="shared" si="5"/>
        <v>15213728</v>
      </c>
      <c r="J55" s="4" t="str">
        <f t="shared" si="6"/>
        <v>CA</v>
      </c>
      <c r="K55" s="4" t="str">
        <f>_xlfn.XLOOKUP(R55,DEPARA!A:A,DEPARA!B:B,)</f>
        <v>Aluguel</v>
      </c>
      <c r="L55" s="4" t="str">
        <f>_xlfn.XLOOKUP(X55,DEPARA!AA:AA,DEPARA!AB:AB)</f>
        <v>Pendente Recebimento</v>
      </c>
      <c r="M55" s="4" t="str">
        <f>_xlfn.XLOOKUP(Y55,DEPARA!U:U,DEPARA!W:W)</f>
        <v>Facilities</v>
      </c>
      <c r="N55" s="4">
        <f t="shared" si="7"/>
        <v>92611969</v>
      </c>
      <c r="O55" s="4" t="str">
        <f>_xlfn.XLOOKUP(Y55,DEPARA!U:U,DEPARA!V:V)</f>
        <v>DEISE LEITE ROSO</v>
      </c>
      <c r="Q55" s="22">
        <v>15213728</v>
      </c>
      <c r="R55" s="22" t="s">
        <v>4</v>
      </c>
      <c r="S55" s="22"/>
      <c r="T55" s="22"/>
      <c r="U55" s="22" t="s">
        <v>120</v>
      </c>
      <c r="V55" s="22">
        <v>230</v>
      </c>
      <c r="W55" s="22">
        <v>280</v>
      </c>
      <c r="X55" s="22" t="s">
        <v>6</v>
      </c>
      <c r="Y55" s="22">
        <v>92611969</v>
      </c>
      <c r="Z55" s="22" t="s">
        <v>20</v>
      </c>
      <c r="AA55" s="23">
        <v>45811</v>
      </c>
    </row>
    <row r="56" spans="1:27" ht="12.95" customHeight="1" x14ac:dyDescent="0.2">
      <c r="A56" s="4" t="str">
        <f>_xlfn.XLOOKUP(U56,DEPARA!H:H,DEPARA!M:M)</f>
        <v>CARD</v>
      </c>
      <c r="B56" s="4" t="str">
        <f t="shared" si="1"/>
        <v>GC01000</v>
      </c>
      <c r="C56" s="4" t="str">
        <f>_xlfn.XLOOKUP(Tabela1[[#This Row],[Nome Empresa]],DEPARA!G:G,DEPARA!L:L)</f>
        <v>SP</v>
      </c>
      <c r="D56" s="4" t="str">
        <f>_xlfn.XLOOKUP(U56,DEPARA!H:H,DEPARA!G:G)</f>
        <v>CARD 12</v>
      </c>
      <c r="E56" s="4" t="str">
        <f>_xlfn.XLOOKUP(U56,DEPARA!H:H,DEPARA!F:F)</f>
        <v>09427183000109</v>
      </c>
      <c r="F56" s="4" t="str">
        <f t="shared" si="2"/>
        <v>junho</v>
      </c>
      <c r="G56" s="4">
        <f t="shared" si="3"/>
        <v>2025</v>
      </c>
      <c r="H56" s="5">
        <f t="shared" si="4"/>
        <v>45811</v>
      </c>
      <c r="I56" s="4">
        <f t="shared" si="5"/>
        <v>15213733</v>
      </c>
      <c r="J56" s="4" t="str">
        <f t="shared" si="6"/>
        <v>CA</v>
      </c>
      <c r="K56" s="4" t="str">
        <f>_xlfn.XLOOKUP(R56,DEPARA!A:A,DEPARA!B:B,)</f>
        <v>Aluguel</v>
      </c>
      <c r="L56" s="4" t="str">
        <f>_xlfn.XLOOKUP(X56,DEPARA!AA:AA,DEPARA!AB:AB)</f>
        <v>Pendente Recebimento</v>
      </c>
      <c r="M56" s="4" t="str">
        <f>_xlfn.XLOOKUP(Y56,DEPARA!U:U,DEPARA!W:W)</f>
        <v>Facilities</v>
      </c>
      <c r="N56" s="4">
        <f t="shared" si="7"/>
        <v>92611969</v>
      </c>
      <c r="O56" s="4" t="str">
        <f>_xlfn.XLOOKUP(Y56,DEPARA!U:U,DEPARA!V:V)</f>
        <v>DEISE LEITE ROSO</v>
      </c>
      <c r="Q56" s="22">
        <v>15213733</v>
      </c>
      <c r="R56" s="22" t="s">
        <v>4</v>
      </c>
      <c r="S56" s="22"/>
      <c r="T56" s="22"/>
      <c r="U56" s="22" t="s">
        <v>10</v>
      </c>
      <c r="V56" s="22">
        <v>230</v>
      </c>
      <c r="W56" s="22">
        <v>280</v>
      </c>
      <c r="X56" s="22" t="s">
        <v>6</v>
      </c>
      <c r="Y56" s="22">
        <v>92611969</v>
      </c>
      <c r="Z56" s="22" t="s">
        <v>20</v>
      </c>
      <c r="AA56" s="23">
        <v>45811</v>
      </c>
    </row>
    <row r="57" spans="1:27" ht="12.95" customHeight="1" x14ac:dyDescent="0.2">
      <c r="A57" s="4" t="str">
        <f>_xlfn.XLOOKUP(U57,DEPARA!H:H,DEPARA!M:M)</f>
        <v>CARD</v>
      </c>
      <c r="B57" s="4" t="str">
        <f t="shared" si="1"/>
        <v>GC21000</v>
      </c>
      <c r="C57" s="4" t="str">
        <f>_xlfn.XLOOKUP(Tabela1[[#This Row],[Nome Empresa]],DEPARA!G:G,DEPARA!L:L)</f>
        <v>RJ/ES</v>
      </c>
      <c r="D57" s="4" t="str">
        <f>_xlfn.XLOOKUP(U57,DEPARA!H:H,DEPARA!G:G)</f>
        <v>CARD 28</v>
      </c>
      <c r="E57" s="4" t="str">
        <f>_xlfn.XLOOKUP(U57,DEPARA!H:H,DEPARA!F:F)</f>
        <v>09427183002144</v>
      </c>
      <c r="F57" s="4" t="str">
        <f t="shared" si="2"/>
        <v>junho</v>
      </c>
      <c r="G57" s="4">
        <f t="shared" si="3"/>
        <v>2025</v>
      </c>
      <c r="H57" s="5">
        <f t="shared" si="4"/>
        <v>45811</v>
      </c>
      <c r="I57" s="4">
        <f t="shared" si="5"/>
        <v>15213734</v>
      </c>
      <c r="J57" s="4" t="str">
        <f t="shared" si="6"/>
        <v>CA</v>
      </c>
      <c r="K57" s="4" t="str">
        <f>_xlfn.XLOOKUP(R57,DEPARA!A:A,DEPARA!B:B,)</f>
        <v>Aluguel</v>
      </c>
      <c r="L57" s="4" t="str">
        <f>_xlfn.XLOOKUP(X57,DEPARA!AA:AA,DEPARA!AB:AB)</f>
        <v>Pendente Recebimento</v>
      </c>
      <c r="M57" s="4" t="str">
        <f>_xlfn.XLOOKUP(Y57,DEPARA!U:U,DEPARA!W:W)</f>
        <v>Facilities</v>
      </c>
      <c r="N57" s="4">
        <f t="shared" si="7"/>
        <v>92611969</v>
      </c>
      <c r="O57" s="4" t="str">
        <f>_xlfn.XLOOKUP(Y57,DEPARA!U:U,DEPARA!V:V)</f>
        <v>DEISE LEITE ROSO</v>
      </c>
      <c r="Q57" s="22">
        <v>15213734</v>
      </c>
      <c r="R57" s="22" t="s">
        <v>4</v>
      </c>
      <c r="S57" s="22"/>
      <c r="T57" s="22"/>
      <c r="U57" s="22" t="s">
        <v>455</v>
      </c>
      <c r="V57" s="22">
        <v>230</v>
      </c>
      <c r="W57" s="22">
        <v>280</v>
      </c>
      <c r="X57" s="22" t="s">
        <v>6</v>
      </c>
      <c r="Y57" s="22">
        <v>92611969</v>
      </c>
      <c r="Z57" s="22" t="s">
        <v>20</v>
      </c>
      <c r="AA57" s="23">
        <v>45811</v>
      </c>
    </row>
    <row r="58" spans="1:27" ht="12.95" customHeight="1" x14ac:dyDescent="0.2">
      <c r="A58" s="4" t="str">
        <f>_xlfn.XLOOKUP(U58,DEPARA!H:H,DEPARA!M:M)</f>
        <v>CARD</v>
      </c>
      <c r="B58" s="4" t="str">
        <f t="shared" si="1"/>
        <v>GC21000</v>
      </c>
      <c r="C58" s="4" t="str">
        <f>_xlfn.XLOOKUP(Tabela1[[#This Row],[Nome Empresa]],DEPARA!G:G,DEPARA!L:L)</f>
        <v>RJ/ES</v>
      </c>
      <c r="D58" s="4" t="str">
        <f>_xlfn.XLOOKUP(U58,DEPARA!H:H,DEPARA!G:G)</f>
        <v>CARD 28</v>
      </c>
      <c r="E58" s="4" t="str">
        <f>_xlfn.XLOOKUP(U58,DEPARA!H:H,DEPARA!F:F)</f>
        <v>09427183002144</v>
      </c>
      <c r="F58" s="4" t="str">
        <f t="shared" si="2"/>
        <v>junho</v>
      </c>
      <c r="G58" s="4">
        <f t="shared" si="3"/>
        <v>2025</v>
      </c>
      <c r="H58" s="5">
        <f t="shared" si="4"/>
        <v>45811</v>
      </c>
      <c r="I58" s="4">
        <f t="shared" si="5"/>
        <v>15213735</v>
      </c>
      <c r="J58" s="4" t="str">
        <f t="shared" si="6"/>
        <v>CA</v>
      </c>
      <c r="K58" s="4" t="str">
        <f>_xlfn.XLOOKUP(R58,DEPARA!A:A,DEPARA!B:B,)</f>
        <v>Aluguel</v>
      </c>
      <c r="L58" s="4" t="str">
        <f>_xlfn.XLOOKUP(X58,DEPARA!AA:AA,DEPARA!AB:AB)</f>
        <v>Pendente Recebimento</v>
      </c>
      <c r="M58" s="4" t="str">
        <f>_xlfn.XLOOKUP(Y58,DEPARA!U:U,DEPARA!W:W)</f>
        <v>Facilities</v>
      </c>
      <c r="N58" s="4">
        <f t="shared" si="7"/>
        <v>92611969</v>
      </c>
      <c r="O58" s="4" t="str">
        <f>_xlfn.XLOOKUP(Y58,DEPARA!U:U,DEPARA!V:V)</f>
        <v>DEISE LEITE ROSO</v>
      </c>
      <c r="Q58" s="22">
        <v>15213735</v>
      </c>
      <c r="R58" s="22" t="s">
        <v>4</v>
      </c>
      <c r="S58" s="22"/>
      <c r="T58" s="22"/>
      <c r="U58" s="22" t="s">
        <v>455</v>
      </c>
      <c r="V58" s="22">
        <v>230</v>
      </c>
      <c r="W58" s="22">
        <v>280</v>
      </c>
      <c r="X58" s="22" t="s">
        <v>6</v>
      </c>
      <c r="Y58" s="22">
        <v>92611969</v>
      </c>
      <c r="Z58" s="22" t="s">
        <v>20</v>
      </c>
      <c r="AA58" s="23">
        <v>45811</v>
      </c>
    </row>
    <row r="59" spans="1:27" ht="12.95" customHeight="1" x14ac:dyDescent="0.2">
      <c r="A59" s="4" t="str">
        <f>_xlfn.XLOOKUP(U59,DEPARA!H:H,DEPARA!M:M)</f>
        <v>CARD</v>
      </c>
      <c r="B59" s="4" t="str">
        <f t="shared" si="1"/>
        <v>GC05000</v>
      </c>
      <c r="C59" s="4" t="str">
        <f>_xlfn.XLOOKUP(Tabela1[[#This Row],[Nome Empresa]],DEPARA!G:G,DEPARA!L:L)</f>
        <v>SP</v>
      </c>
      <c r="D59" s="4" t="str">
        <f>_xlfn.XLOOKUP(U59,DEPARA!H:H,DEPARA!G:G)</f>
        <v>CARD 11 ZS</v>
      </c>
      <c r="E59" s="4" t="str">
        <f>_xlfn.XLOOKUP(U59,DEPARA!H:H,DEPARA!F:F)</f>
        <v>09427183000524</v>
      </c>
      <c r="F59" s="4" t="str">
        <f t="shared" si="2"/>
        <v>junho</v>
      </c>
      <c r="G59" s="4">
        <f t="shared" si="3"/>
        <v>2025</v>
      </c>
      <c r="H59" s="5">
        <f t="shared" si="4"/>
        <v>45812</v>
      </c>
      <c r="I59" s="4">
        <f t="shared" si="5"/>
        <v>15217295</v>
      </c>
      <c r="J59" s="4" t="str">
        <f t="shared" si="6"/>
        <v>CA</v>
      </c>
      <c r="K59" s="4" t="str">
        <f>_xlfn.XLOOKUP(R59,DEPARA!A:A,DEPARA!B:B,)</f>
        <v>Aluguel</v>
      </c>
      <c r="L59" s="4" t="str">
        <f>_xlfn.XLOOKUP(X59,DEPARA!AA:AA,DEPARA!AB:AB)</f>
        <v>Pendente Recebimento</v>
      </c>
      <c r="M59" s="4" t="str">
        <f>_xlfn.XLOOKUP(Y59,DEPARA!U:U,DEPARA!W:W)</f>
        <v>Adm SJC</v>
      </c>
      <c r="N59" s="4">
        <f t="shared" si="7"/>
        <v>92611576</v>
      </c>
      <c r="O59" s="4" t="str">
        <f>_xlfn.XLOOKUP(Y59,DEPARA!U:U,DEPARA!V:V)</f>
        <v>GABRIELA JULIA DE SA ANDRADE DOS SANTOS</v>
      </c>
      <c r="Q59" s="22">
        <v>15217295</v>
      </c>
      <c r="R59" s="22" t="s">
        <v>4</v>
      </c>
      <c r="S59" s="22"/>
      <c r="T59" s="22"/>
      <c r="U59" s="22" t="s">
        <v>34</v>
      </c>
      <c r="V59" s="22">
        <v>230</v>
      </c>
      <c r="W59" s="22">
        <v>280</v>
      </c>
      <c r="X59" s="22" t="s">
        <v>6</v>
      </c>
      <c r="Y59" s="22">
        <v>92611576</v>
      </c>
      <c r="Z59" s="22" t="s">
        <v>7</v>
      </c>
      <c r="AA59" s="23">
        <v>45812</v>
      </c>
    </row>
    <row r="60" spans="1:27" ht="12.95" customHeight="1" x14ac:dyDescent="0.2">
      <c r="A60" s="4" t="str">
        <f>_xlfn.XLOOKUP(U60,DEPARA!H:H,DEPARA!M:M)</f>
        <v>MW</v>
      </c>
      <c r="B60" s="4" t="str">
        <f t="shared" si="1"/>
        <v>ML03000</v>
      </c>
      <c r="C60" s="4" t="str">
        <f>_xlfn.XLOOKUP(Tabela1[[#This Row],[Nome Empresa]],DEPARA!G:G,DEPARA!L:L)</f>
        <v>RJ/ES</v>
      </c>
      <c r="D60" s="4" t="str">
        <f>_xlfn.XLOOKUP(U60,DEPARA!H:H,DEPARA!G:G)</f>
        <v>MW 22</v>
      </c>
      <c r="E60" s="4" t="str">
        <f>_xlfn.XLOOKUP(U60,DEPARA!H:H,DEPARA!F:F)</f>
        <v>09107337000339</v>
      </c>
      <c r="F60" s="4" t="str">
        <f t="shared" si="2"/>
        <v>junho</v>
      </c>
      <c r="G60" s="4">
        <f t="shared" si="3"/>
        <v>2025</v>
      </c>
      <c r="H60" s="5">
        <f t="shared" si="4"/>
        <v>45812</v>
      </c>
      <c r="I60" s="4">
        <f t="shared" si="5"/>
        <v>15217304</v>
      </c>
      <c r="J60" s="4" t="str">
        <f t="shared" si="6"/>
        <v>CA</v>
      </c>
      <c r="K60" s="4" t="str">
        <f>_xlfn.XLOOKUP(R60,DEPARA!A:A,DEPARA!B:B,)</f>
        <v>Aluguel</v>
      </c>
      <c r="L60" s="4" t="str">
        <f>_xlfn.XLOOKUP(X60,DEPARA!AA:AA,DEPARA!AB:AB)</f>
        <v>Pendente Recebimento</v>
      </c>
      <c r="M60" s="4" t="str">
        <f>_xlfn.XLOOKUP(Y60,DEPARA!U:U,DEPARA!W:W)</f>
        <v>Adm SJC</v>
      </c>
      <c r="N60" s="4">
        <f t="shared" si="7"/>
        <v>92611576</v>
      </c>
      <c r="O60" s="4" t="str">
        <f>_xlfn.XLOOKUP(Y60,DEPARA!U:U,DEPARA!V:V)</f>
        <v>GABRIELA JULIA DE SA ANDRADE DOS SANTOS</v>
      </c>
      <c r="Q60" s="22">
        <v>15217304</v>
      </c>
      <c r="R60" s="22" t="s">
        <v>4</v>
      </c>
      <c r="S60" s="22"/>
      <c r="T60" s="22"/>
      <c r="U60" s="22" t="s">
        <v>8</v>
      </c>
      <c r="V60" s="22">
        <v>230</v>
      </c>
      <c r="W60" s="22">
        <v>280</v>
      </c>
      <c r="X60" s="22" t="s">
        <v>6</v>
      </c>
      <c r="Y60" s="22">
        <v>92611576</v>
      </c>
      <c r="Z60" s="22" t="s">
        <v>7</v>
      </c>
      <c r="AA60" s="23">
        <v>45812</v>
      </c>
    </row>
    <row r="61" spans="1:27" ht="12.95" customHeight="1" x14ac:dyDescent="0.2">
      <c r="A61" s="4" t="str">
        <f>_xlfn.XLOOKUP(U61,DEPARA!H:H,DEPARA!M:M)</f>
        <v>MW</v>
      </c>
      <c r="B61" s="4" t="str">
        <f t="shared" si="1"/>
        <v>ML03000</v>
      </c>
      <c r="C61" s="4" t="str">
        <f>_xlfn.XLOOKUP(Tabela1[[#This Row],[Nome Empresa]],DEPARA!G:G,DEPARA!L:L)</f>
        <v>RJ/ES</v>
      </c>
      <c r="D61" s="4" t="str">
        <f>_xlfn.XLOOKUP(U61,DEPARA!H:H,DEPARA!G:G)</f>
        <v>MW 22</v>
      </c>
      <c r="E61" s="4" t="str">
        <f>_xlfn.XLOOKUP(U61,DEPARA!H:H,DEPARA!F:F)</f>
        <v>09107337000339</v>
      </c>
      <c r="F61" s="4" t="str">
        <f t="shared" si="2"/>
        <v>junho</v>
      </c>
      <c r="G61" s="4">
        <f t="shared" si="3"/>
        <v>2025</v>
      </c>
      <c r="H61" s="5">
        <f t="shared" si="4"/>
        <v>45812</v>
      </c>
      <c r="I61" s="4">
        <f t="shared" si="5"/>
        <v>15217305</v>
      </c>
      <c r="J61" s="4" t="str">
        <f t="shared" si="6"/>
        <v>CA</v>
      </c>
      <c r="K61" s="4" t="str">
        <f>_xlfn.XLOOKUP(R61,DEPARA!A:A,DEPARA!B:B,)</f>
        <v>Aluguel</v>
      </c>
      <c r="L61" s="4" t="str">
        <f>_xlfn.XLOOKUP(X61,DEPARA!AA:AA,DEPARA!AB:AB)</f>
        <v>Pendente Recebimento</v>
      </c>
      <c r="M61" s="4" t="str">
        <f>_xlfn.XLOOKUP(Y61,DEPARA!U:U,DEPARA!W:W)</f>
        <v>Adm SJC</v>
      </c>
      <c r="N61" s="4">
        <f t="shared" si="7"/>
        <v>92611576</v>
      </c>
      <c r="O61" s="4" t="str">
        <f>_xlfn.XLOOKUP(Y61,DEPARA!U:U,DEPARA!V:V)</f>
        <v>GABRIELA JULIA DE SA ANDRADE DOS SANTOS</v>
      </c>
      <c r="Q61" s="22">
        <v>15217305</v>
      </c>
      <c r="R61" s="22" t="s">
        <v>4</v>
      </c>
      <c r="S61" s="22"/>
      <c r="T61" s="22"/>
      <c r="U61" s="22" t="s">
        <v>8</v>
      </c>
      <c r="V61" s="22">
        <v>230</v>
      </c>
      <c r="W61" s="22">
        <v>280</v>
      </c>
      <c r="X61" s="22" t="s">
        <v>6</v>
      </c>
      <c r="Y61" s="22">
        <v>92611576</v>
      </c>
      <c r="Z61" s="22" t="s">
        <v>7</v>
      </c>
      <c r="AA61" s="23">
        <v>45812</v>
      </c>
    </row>
    <row r="62" spans="1:27" ht="12.95" customHeight="1" x14ac:dyDescent="0.2">
      <c r="A62" s="4" t="str">
        <f>_xlfn.XLOOKUP(U62,DEPARA!H:H,DEPARA!M:M)</f>
        <v>MW</v>
      </c>
      <c r="B62" s="4" t="str">
        <f t="shared" si="1"/>
        <v>ML03000</v>
      </c>
      <c r="C62" s="4" t="str">
        <f>_xlfn.XLOOKUP(Tabela1[[#This Row],[Nome Empresa]],DEPARA!G:G,DEPARA!L:L)</f>
        <v>RJ/ES</v>
      </c>
      <c r="D62" s="4" t="str">
        <f>_xlfn.XLOOKUP(U62,DEPARA!H:H,DEPARA!G:G)</f>
        <v>MW 22</v>
      </c>
      <c r="E62" s="4" t="str">
        <f>_xlfn.XLOOKUP(U62,DEPARA!H:H,DEPARA!F:F)</f>
        <v>09107337000339</v>
      </c>
      <c r="F62" s="4" t="str">
        <f t="shared" si="2"/>
        <v>junho</v>
      </c>
      <c r="G62" s="4">
        <f t="shared" si="3"/>
        <v>2025</v>
      </c>
      <c r="H62" s="5">
        <f t="shared" si="4"/>
        <v>45812</v>
      </c>
      <c r="I62" s="4">
        <f t="shared" si="5"/>
        <v>15217307</v>
      </c>
      <c r="J62" s="4" t="str">
        <f t="shared" si="6"/>
        <v>CA</v>
      </c>
      <c r="K62" s="4" t="str">
        <f>_xlfn.XLOOKUP(R62,DEPARA!A:A,DEPARA!B:B,)</f>
        <v>Aluguel</v>
      </c>
      <c r="L62" s="4" t="str">
        <f>_xlfn.XLOOKUP(X62,DEPARA!AA:AA,DEPARA!AB:AB)</f>
        <v>Pendente Recebimento</v>
      </c>
      <c r="M62" s="4" t="str">
        <f>_xlfn.XLOOKUP(Y62,DEPARA!U:U,DEPARA!W:W)</f>
        <v>Adm SJC</v>
      </c>
      <c r="N62" s="4">
        <f t="shared" si="7"/>
        <v>92611576</v>
      </c>
      <c r="O62" s="4" t="str">
        <f>_xlfn.XLOOKUP(Y62,DEPARA!U:U,DEPARA!V:V)</f>
        <v>GABRIELA JULIA DE SA ANDRADE DOS SANTOS</v>
      </c>
      <c r="Q62" s="22">
        <v>15217307</v>
      </c>
      <c r="R62" s="22" t="s">
        <v>4</v>
      </c>
      <c r="S62" s="22"/>
      <c r="T62" s="22"/>
      <c r="U62" s="22" t="s">
        <v>8</v>
      </c>
      <c r="V62" s="22">
        <v>230</v>
      </c>
      <c r="W62" s="22">
        <v>280</v>
      </c>
      <c r="X62" s="22" t="s">
        <v>6</v>
      </c>
      <c r="Y62" s="22">
        <v>92611576</v>
      </c>
      <c r="Z62" s="22" t="s">
        <v>7</v>
      </c>
      <c r="AA62" s="23">
        <v>45812</v>
      </c>
    </row>
    <row r="63" spans="1:27" ht="12.95" customHeight="1" x14ac:dyDescent="0.2">
      <c r="A63" s="4" t="str">
        <f>_xlfn.XLOOKUP(U63,DEPARA!H:H,DEPARA!M:M)</f>
        <v>MW</v>
      </c>
      <c r="B63" s="4" t="str">
        <f t="shared" si="1"/>
        <v>MS01000</v>
      </c>
      <c r="C63" s="4" t="str">
        <f>_xlfn.XLOOKUP(Tabela1[[#This Row],[Nome Empresa]],DEPARA!G:G,DEPARA!L:L)</f>
        <v>SUL</v>
      </c>
      <c r="D63" s="4" t="str">
        <f>_xlfn.XLOOKUP(U63,DEPARA!H:H,DEPARA!G:G)</f>
        <v>MW 51</v>
      </c>
      <c r="E63" s="4" t="str">
        <f>_xlfn.XLOOKUP(U63,DEPARA!H:H,DEPARA!F:F)</f>
        <v>07367724000117</v>
      </c>
      <c r="F63" s="4" t="str">
        <f t="shared" si="2"/>
        <v>março</v>
      </c>
      <c r="G63" s="4">
        <f t="shared" si="3"/>
        <v>2025</v>
      </c>
      <c r="H63" s="5">
        <f t="shared" si="4"/>
        <v>45722</v>
      </c>
      <c r="I63" s="4">
        <f t="shared" si="5"/>
        <v>14625903</v>
      </c>
      <c r="J63" s="4" t="str">
        <f t="shared" si="6"/>
        <v>HA</v>
      </c>
      <c r="K63" s="4" t="str">
        <f>_xlfn.XLOOKUP(R63,DEPARA!A:A,DEPARA!B:B,)</f>
        <v>Móveis - Imobilizado</v>
      </c>
      <c r="L63" s="4" t="str">
        <f>_xlfn.XLOOKUP(X63,DEPARA!AA:AA,DEPARA!AB:AB)</f>
        <v>Pendente Recebimento</v>
      </c>
      <c r="M63" s="4" t="str">
        <f>_xlfn.XLOOKUP(Y63,DEPARA!U:U,DEPARA!W:W)</f>
        <v>Adm SJC</v>
      </c>
      <c r="N63" s="4">
        <f t="shared" si="7"/>
        <v>92611576</v>
      </c>
      <c r="O63" s="4" t="str">
        <f>_xlfn.XLOOKUP(Y63,DEPARA!U:U,DEPARA!V:V)</f>
        <v>GABRIELA JULIA DE SA ANDRADE DOS SANTOS</v>
      </c>
      <c r="Q63" s="22">
        <v>14625903</v>
      </c>
      <c r="R63" s="22" t="s">
        <v>17</v>
      </c>
      <c r="S63" s="22"/>
      <c r="T63" s="22"/>
      <c r="U63" s="22" t="s">
        <v>13</v>
      </c>
      <c r="V63" s="22">
        <v>999</v>
      </c>
      <c r="W63" s="22">
        <v>280</v>
      </c>
      <c r="X63" s="22" t="s">
        <v>6</v>
      </c>
      <c r="Y63" s="22">
        <v>92611576</v>
      </c>
      <c r="Z63" s="22" t="s">
        <v>7</v>
      </c>
      <c r="AA63" s="23">
        <v>45722</v>
      </c>
    </row>
    <row r="64" spans="1:27" ht="12.95" customHeight="1" x14ac:dyDescent="0.2">
      <c r="A64" s="4" t="str">
        <f>_xlfn.XLOOKUP(U64,DEPARA!H:H,DEPARA!M:M)</f>
        <v>CARD</v>
      </c>
      <c r="B64" s="4" t="str">
        <f t="shared" si="1"/>
        <v>GC12000</v>
      </c>
      <c r="C64" s="4" t="str">
        <f>_xlfn.XLOOKUP(Tabela1[[#This Row],[Nome Empresa]],DEPARA!G:G,DEPARA!L:L)</f>
        <v>SP</v>
      </c>
      <c r="D64" s="4" t="str">
        <f>_xlfn.XLOOKUP(U64,DEPARA!H:H,DEPARA!G:G)</f>
        <v>CARD 19</v>
      </c>
      <c r="E64" s="4" t="str">
        <f>_xlfn.XLOOKUP(U64,DEPARA!H:H,DEPARA!F:F)</f>
        <v>09427183001253</v>
      </c>
      <c r="F64" s="4" t="str">
        <f t="shared" si="2"/>
        <v>junho</v>
      </c>
      <c r="G64" s="4">
        <f t="shared" si="3"/>
        <v>2025</v>
      </c>
      <c r="H64" s="5">
        <f t="shared" si="4"/>
        <v>45812</v>
      </c>
      <c r="I64" s="4">
        <f t="shared" si="5"/>
        <v>15217288</v>
      </c>
      <c r="J64" s="4" t="str">
        <f t="shared" si="6"/>
        <v>HA</v>
      </c>
      <c r="K64" s="4" t="str">
        <f>_xlfn.XLOOKUP(R64,DEPARA!A:A,DEPARA!B:B,)</f>
        <v>Móveis - Imobilizado</v>
      </c>
      <c r="L64" s="4" t="str">
        <f>_xlfn.XLOOKUP(X64,DEPARA!AA:AA,DEPARA!AB:AB)</f>
        <v>Pendente Recebimento</v>
      </c>
      <c r="M64" s="4" t="str">
        <f>_xlfn.XLOOKUP(Y64,DEPARA!U:U,DEPARA!W:W)</f>
        <v>Adm</v>
      </c>
      <c r="N64" s="4">
        <f t="shared" si="7"/>
        <v>92612813</v>
      </c>
      <c r="O64" s="4" t="str">
        <f>_xlfn.XLOOKUP(Y64,DEPARA!U:U,DEPARA!V:V)</f>
        <v>ALINE DA GAMA POGORZELSKI</v>
      </c>
      <c r="Q64" s="22">
        <v>15217288</v>
      </c>
      <c r="R64" s="22" t="s">
        <v>17</v>
      </c>
      <c r="S64" s="22"/>
      <c r="T64" s="22"/>
      <c r="U64" s="22" t="s">
        <v>55</v>
      </c>
      <c r="V64" s="22">
        <v>230</v>
      </c>
      <c r="W64" s="22">
        <v>280</v>
      </c>
      <c r="X64" s="22" t="s">
        <v>6</v>
      </c>
      <c r="Y64" s="22">
        <v>92612813</v>
      </c>
      <c r="Z64" s="22" t="s">
        <v>41</v>
      </c>
      <c r="AA64" s="23">
        <v>45812</v>
      </c>
    </row>
    <row r="65" spans="1:27" ht="12.95" customHeight="1" x14ac:dyDescent="0.2">
      <c r="A65" s="4" t="str">
        <f>_xlfn.XLOOKUP(U65,DEPARA!H:H,DEPARA!M:M)</f>
        <v>MW</v>
      </c>
      <c r="B65" s="4" t="str">
        <f t="shared" si="1"/>
        <v>MM04000</v>
      </c>
      <c r="C65" s="4" t="str">
        <f>_xlfn.XLOOKUP(Tabela1[[#This Row],[Nome Empresa]],DEPARA!G:G,DEPARA!L:L)</f>
        <v>MG</v>
      </c>
      <c r="D65" s="4" t="str">
        <f>_xlfn.XLOOKUP(U65,DEPARA!H:H,DEPARA!G:G)</f>
        <v>MW 32</v>
      </c>
      <c r="E65" s="4" t="str">
        <f>_xlfn.XLOOKUP(U65,DEPARA!H:H,DEPARA!F:F)</f>
        <v>05846607000453</v>
      </c>
      <c r="F65" s="4" t="str">
        <f t="shared" si="2"/>
        <v>fevereiro</v>
      </c>
      <c r="G65" s="4">
        <f t="shared" si="3"/>
        <v>2025</v>
      </c>
      <c r="H65" s="5">
        <f t="shared" si="4"/>
        <v>45705</v>
      </c>
      <c r="I65" s="4">
        <f t="shared" si="5"/>
        <v>14525347</v>
      </c>
      <c r="J65" s="4" t="str">
        <f t="shared" si="6"/>
        <v>HD</v>
      </c>
      <c r="K65" s="4" t="str">
        <f>_xlfn.XLOOKUP(R65,DEPARA!A:A,DEPARA!B:B,)</f>
        <v>Pagamento com recibo/Cupom fiscal</v>
      </c>
      <c r="L65" s="4" t="str">
        <f>_xlfn.XLOOKUP(X65,DEPARA!AA:AA,DEPARA!AB:AB)</f>
        <v>Pendente Recebimento</v>
      </c>
      <c r="M65" s="4" t="str">
        <f>_xlfn.XLOOKUP(Y65,DEPARA!U:U,DEPARA!W:W)</f>
        <v>Facilities</v>
      </c>
      <c r="N65" s="4">
        <f t="shared" si="7"/>
        <v>92611969</v>
      </c>
      <c r="O65" s="4" t="str">
        <f>_xlfn.XLOOKUP(Y65,DEPARA!U:U,DEPARA!V:V)</f>
        <v>DEISE LEITE ROSO</v>
      </c>
      <c r="Q65" s="22">
        <v>14525347</v>
      </c>
      <c r="R65" s="22" t="s">
        <v>21</v>
      </c>
      <c r="S65" s="22"/>
      <c r="T65" s="22"/>
      <c r="U65" s="22" t="s">
        <v>22</v>
      </c>
      <c r="V65" s="22">
        <v>280</v>
      </c>
      <c r="W65" s="22">
        <v>400</v>
      </c>
      <c r="X65" s="22" t="s">
        <v>6</v>
      </c>
      <c r="Y65" s="22">
        <v>92611969</v>
      </c>
      <c r="Z65" s="22" t="s">
        <v>20</v>
      </c>
      <c r="AA65" s="23">
        <v>45705</v>
      </c>
    </row>
    <row r="66" spans="1:27" ht="12.95" customHeight="1" x14ac:dyDescent="0.2">
      <c r="A66" s="4" t="str">
        <f>_xlfn.XLOOKUP(U66,DEPARA!H:H,DEPARA!M:M)</f>
        <v>MW</v>
      </c>
      <c r="B66" s="4" t="str">
        <f t="shared" si="1"/>
        <v>MM01000</v>
      </c>
      <c r="C66" s="4" t="str">
        <f>_xlfn.XLOOKUP(Tabela1[[#This Row],[Nome Empresa]],DEPARA!G:G,DEPARA!L:L)</f>
        <v>MG</v>
      </c>
      <c r="D66" s="4" t="str">
        <f>_xlfn.XLOOKUP(U66,DEPARA!H:H,DEPARA!G:G)</f>
        <v>MW 31</v>
      </c>
      <c r="E66" s="4" t="str">
        <f>_xlfn.XLOOKUP(U66,DEPARA!H:H,DEPARA!F:F)</f>
        <v>05846607000100</v>
      </c>
      <c r="F66" s="4" t="str">
        <f t="shared" si="2"/>
        <v>maio</v>
      </c>
      <c r="G66" s="4">
        <f t="shared" si="3"/>
        <v>2025</v>
      </c>
      <c r="H66" s="5">
        <f t="shared" si="4"/>
        <v>45786</v>
      </c>
      <c r="I66" s="4">
        <f t="shared" si="5"/>
        <v>15036789</v>
      </c>
      <c r="J66" s="4" t="str">
        <f t="shared" si="6"/>
        <v>HD</v>
      </c>
      <c r="K66" s="4" t="str">
        <f>_xlfn.XLOOKUP(R66,DEPARA!A:A,DEPARA!B:B,)</f>
        <v>Pagamento com recibo/Cupom fiscal</v>
      </c>
      <c r="L66" s="4" t="str">
        <f>_xlfn.XLOOKUP(X66,DEPARA!AA:AA,DEPARA!AB:AB)</f>
        <v>Pendente Recebimento</v>
      </c>
      <c r="M66" s="4" t="str">
        <f>_xlfn.XLOOKUP(Y66,DEPARA!U:U,DEPARA!W:W)</f>
        <v>Adm SP</v>
      </c>
      <c r="N66" s="4">
        <f t="shared" ref="N66:N97" si="8">Y66</f>
        <v>92612815</v>
      </c>
      <c r="O66" s="4" t="str">
        <f>_xlfn.XLOOKUP(Y66,DEPARA!U:U,DEPARA!V:V)</f>
        <v>ANA CRISTINA CHALLITA</v>
      </c>
      <c r="Q66" s="22">
        <v>15036789</v>
      </c>
      <c r="R66" s="22" t="s">
        <v>21</v>
      </c>
      <c r="S66" s="22"/>
      <c r="T66" s="22"/>
      <c r="U66" s="22" t="s">
        <v>27</v>
      </c>
      <c r="V66" s="22">
        <v>999</v>
      </c>
      <c r="W66" s="22">
        <v>280</v>
      </c>
      <c r="X66" s="22" t="s">
        <v>6</v>
      </c>
      <c r="Y66" s="22">
        <v>92612815</v>
      </c>
      <c r="Z66" s="22" t="s">
        <v>24</v>
      </c>
      <c r="AA66" s="23">
        <v>45786</v>
      </c>
    </row>
    <row r="67" spans="1:27" ht="12.95" customHeight="1" x14ac:dyDescent="0.2">
      <c r="A67" s="4" t="str">
        <f>_xlfn.XLOOKUP(U67,DEPARA!H:H,DEPARA!M:M)</f>
        <v>MW</v>
      </c>
      <c r="B67" s="4" t="str">
        <f t="shared" ref="B67:B130" si="9">U67</f>
        <v>MM01000</v>
      </c>
      <c r="C67" s="4" t="str">
        <f>_xlfn.XLOOKUP(Tabela1[[#This Row],[Nome Empresa]],DEPARA!G:G,DEPARA!L:L)</f>
        <v>MG</v>
      </c>
      <c r="D67" s="4" t="str">
        <f>_xlfn.XLOOKUP(U67,DEPARA!H:H,DEPARA!G:G)</f>
        <v>MW 31</v>
      </c>
      <c r="E67" s="4" t="str">
        <f>_xlfn.XLOOKUP(U67,DEPARA!H:H,DEPARA!F:F)</f>
        <v>05846607000100</v>
      </c>
      <c r="F67" s="4" t="str">
        <f t="shared" ref="F67:F130" si="10">TEXT(AA67,"MMMM")</f>
        <v>junho</v>
      </c>
      <c r="G67" s="4">
        <f t="shared" ref="G67:G130" si="11">YEAR(AA67)</f>
        <v>2025</v>
      </c>
      <c r="H67" s="5">
        <f t="shared" ref="H67:H130" si="12">AA67</f>
        <v>45810</v>
      </c>
      <c r="I67" s="4">
        <f t="shared" ref="I67:I130" si="13">Q67</f>
        <v>15210888</v>
      </c>
      <c r="J67" s="4" t="str">
        <f t="shared" ref="J67:J130" si="14">R67</f>
        <v>HD</v>
      </c>
      <c r="K67" s="4" t="str">
        <f>_xlfn.XLOOKUP(R67,DEPARA!A:A,DEPARA!B:B,)</f>
        <v>Pagamento com recibo/Cupom fiscal</v>
      </c>
      <c r="L67" s="4" t="str">
        <f>_xlfn.XLOOKUP(X67,DEPARA!AA:AA,DEPARA!AB:AB)</f>
        <v>Pendente Recebimento</v>
      </c>
      <c r="M67" s="4" t="str">
        <f>_xlfn.XLOOKUP(Y67,DEPARA!U:U,DEPARA!W:W)</f>
        <v>Adm SP</v>
      </c>
      <c r="N67" s="4">
        <f t="shared" si="8"/>
        <v>92612815</v>
      </c>
      <c r="O67" s="4" t="str">
        <f>_xlfn.XLOOKUP(Y67,DEPARA!U:U,DEPARA!V:V)</f>
        <v>ANA CRISTINA CHALLITA</v>
      </c>
      <c r="Q67" s="22">
        <v>15210888</v>
      </c>
      <c r="R67" s="22" t="s">
        <v>21</v>
      </c>
      <c r="S67" s="22"/>
      <c r="T67" s="22"/>
      <c r="U67" s="22" t="s">
        <v>27</v>
      </c>
      <c r="V67" s="22">
        <v>230</v>
      </c>
      <c r="W67" s="22">
        <v>280</v>
      </c>
      <c r="X67" s="22" t="s">
        <v>6</v>
      </c>
      <c r="Y67" s="22">
        <v>92612815</v>
      </c>
      <c r="Z67" s="22" t="s">
        <v>24</v>
      </c>
      <c r="AA67" s="23">
        <v>45810</v>
      </c>
    </row>
    <row r="68" spans="1:27" ht="12.95" customHeight="1" x14ac:dyDescent="0.2">
      <c r="A68" s="4" t="str">
        <f>_xlfn.XLOOKUP(U68,DEPARA!H:H,DEPARA!M:M)</f>
        <v>CARD</v>
      </c>
      <c r="B68" s="4" t="str">
        <f t="shared" si="9"/>
        <v>GC01000</v>
      </c>
      <c r="C68" s="4" t="str">
        <f>_xlfn.XLOOKUP(Tabela1[[#This Row],[Nome Empresa]],DEPARA!G:G,DEPARA!L:L)</f>
        <v>SP</v>
      </c>
      <c r="D68" s="4" t="str">
        <f>_xlfn.XLOOKUP(U68,DEPARA!H:H,DEPARA!G:G)</f>
        <v>CARD 12</v>
      </c>
      <c r="E68" s="4" t="str">
        <f>_xlfn.XLOOKUP(U68,DEPARA!H:H,DEPARA!F:F)</f>
        <v>09427183000109</v>
      </c>
      <c r="F68" s="4" t="str">
        <f t="shared" si="10"/>
        <v>junho</v>
      </c>
      <c r="G68" s="4">
        <f t="shared" si="11"/>
        <v>2025</v>
      </c>
      <c r="H68" s="5">
        <f t="shared" si="12"/>
        <v>45812</v>
      </c>
      <c r="I68" s="4">
        <f t="shared" si="13"/>
        <v>15217297</v>
      </c>
      <c r="J68" s="4" t="str">
        <f t="shared" si="14"/>
        <v>HD</v>
      </c>
      <c r="K68" s="4" t="str">
        <f>_xlfn.XLOOKUP(R68,DEPARA!A:A,DEPARA!B:B,)</f>
        <v>Pagamento com recibo/Cupom fiscal</v>
      </c>
      <c r="L68" s="4" t="str">
        <f>_xlfn.XLOOKUP(X68,DEPARA!AA:AA,DEPARA!AB:AB)</f>
        <v>Pendente Recebimento</v>
      </c>
      <c r="M68" s="4" t="str">
        <f>_xlfn.XLOOKUP(Y68,DEPARA!U:U,DEPARA!W:W)</f>
        <v>Adm SP</v>
      </c>
      <c r="N68" s="4">
        <f t="shared" si="8"/>
        <v>92612815</v>
      </c>
      <c r="O68" s="4" t="str">
        <f>_xlfn.XLOOKUP(Y68,DEPARA!U:U,DEPARA!V:V)</f>
        <v>ANA CRISTINA CHALLITA</v>
      </c>
      <c r="Q68" s="22">
        <v>15217297</v>
      </c>
      <c r="R68" s="22" t="s">
        <v>21</v>
      </c>
      <c r="S68" s="22"/>
      <c r="T68" s="22"/>
      <c r="U68" s="22" t="s">
        <v>10</v>
      </c>
      <c r="V68" s="22">
        <v>230</v>
      </c>
      <c r="W68" s="22">
        <v>280</v>
      </c>
      <c r="X68" s="22" t="s">
        <v>6</v>
      </c>
      <c r="Y68" s="22">
        <v>92612815</v>
      </c>
      <c r="Z68" s="22" t="s">
        <v>24</v>
      </c>
      <c r="AA68" s="23">
        <v>45812</v>
      </c>
    </row>
    <row r="69" spans="1:27" ht="12.95" customHeight="1" x14ac:dyDescent="0.2">
      <c r="A69" s="4" t="str">
        <f>_xlfn.XLOOKUP(U69,DEPARA!H:H,DEPARA!M:M)</f>
        <v>CARD</v>
      </c>
      <c r="B69" s="4" t="str">
        <f t="shared" si="9"/>
        <v>GC01000</v>
      </c>
      <c r="C69" s="4" t="str">
        <f>_xlfn.XLOOKUP(Tabela1[[#This Row],[Nome Empresa]],DEPARA!G:G,DEPARA!L:L)</f>
        <v>SP</v>
      </c>
      <c r="D69" s="4" t="str">
        <f>_xlfn.XLOOKUP(U69,DEPARA!H:H,DEPARA!G:G)</f>
        <v>CARD 12</v>
      </c>
      <c r="E69" s="4" t="str">
        <f>_xlfn.XLOOKUP(U69,DEPARA!H:H,DEPARA!F:F)</f>
        <v>09427183000109</v>
      </c>
      <c r="F69" s="4" t="str">
        <f t="shared" si="10"/>
        <v>junho</v>
      </c>
      <c r="G69" s="4">
        <f t="shared" si="11"/>
        <v>2025</v>
      </c>
      <c r="H69" s="5">
        <f t="shared" si="12"/>
        <v>45812</v>
      </c>
      <c r="I69" s="4">
        <f t="shared" si="13"/>
        <v>15217310</v>
      </c>
      <c r="J69" s="4" t="str">
        <f t="shared" si="14"/>
        <v>HD</v>
      </c>
      <c r="K69" s="4" t="str">
        <f>_xlfn.XLOOKUP(R69,DEPARA!A:A,DEPARA!B:B,)</f>
        <v>Pagamento com recibo/Cupom fiscal</v>
      </c>
      <c r="L69" s="4" t="str">
        <f>_xlfn.XLOOKUP(X69,DEPARA!AA:AA,DEPARA!AB:AB)</f>
        <v>Pendente Recebimento</v>
      </c>
      <c r="M69" s="4" t="str">
        <f>_xlfn.XLOOKUP(Y69,DEPARA!U:U,DEPARA!W:W)</f>
        <v>Adm SP</v>
      </c>
      <c r="N69" s="4">
        <f t="shared" si="8"/>
        <v>92612815</v>
      </c>
      <c r="O69" s="4" t="str">
        <f>_xlfn.XLOOKUP(Y69,DEPARA!U:U,DEPARA!V:V)</f>
        <v>ANA CRISTINA CHALLITA</v>
      </c>
      <c r="Q69" s="22">
        <v>15217310</v>
      </c>
      <c r="R69" s="22" t="s">
        <v>21</v>
      </c>
      <c r="S69" s="22"/>
      <c r="T69" s="22"/>
      <c r="U69" s="22" t="s">
        <v>10</v>
      </c>
      <c r="V69" s="22">
        <v>230</v>
      </c>
      <c r="W69" s="22">
        <v>280</v>
      </c>
      <c r="X69" s="22" t="s">
        <v>6</v>
      </c>
      <c r="Y69" s="22">
        <v>92612815</v>
      </c>
      <c r="Z69" s="22" t="s">
        <v>24</v>
      </c>
      <c r="AA69" s="23">
        <v>45812</v>
      </c>
    </row>
    <row r="70" spans="1:27" ht="12.95" customHeight="1" x14ac:dyDescent="0.2">
      <c r="A70" s="4" t="str">
        <f>_xlfn.XLOOKUP(U70,DEPARA!H:H,DEPARA!M:M)</f>
        <v>MW</v>
      </c>
      <c r="B70" s="4" t="str">
        <f t="shared" si="9"/>
        <v>MM01000</v>
      </c>
      <c r="C70" s="4" t="str">
        <f>_xlfn.XLOOKUP(Tabela1[[#This Row],[Nome Empresa]],DEPARA!G:G,DEPARA!L:L)</f>
        <v>MG</v>
      </c>
      <c r="D70" s="4" t="str">
        <f>_xlfn.XLOOKUP(U70,DEPARA!H:H,DEPARA!G:G)</f>
        <v>MW 31</v>
      </c>
      <c r="E70" s="4" t="str">
        <f>_xlfn.XLOOKUP(U70,DEPARA!H:H,DEPARA!F:F)</f>
        <v>05846607000100</v>
      </c>
      <c r="F70" s="4" t="str">
        <f t="shared" si="10"/>
        <v>junho</v>
      </c>
      <c r="G70" s="4">
        <f t="shared" si="11"/>
        <v>2025</v>
      </c>
      <c r="H70" s="5">
        <f t="shared" si="12"/>
        <v>45812</v>
      </c>
      <c r="I70" s="4">
        <f t="shared" si="13"/>
        <v>15217313</v>
      </c>
      <c r="J70" s="4" t="str">
        <f t="shared" si="14"/>
        <v>HD</v>
      </c>
      <c r="K70" s="4" t="str">
        <f>_xlfn.XLOOKUP(R70,DEPARA!A:A,DEPARA!B:B,)</f>
        <v>Pagamento com recibo/Cupom fiscal</v>
      </c>
      <c r="L70" s="4" t="str">
        <f>_xlfn.XLOOKUP(X70,DEPARA!AA:AA,DEPARA!AB:AB)</f>
        <v>Pendente Recebimento</v>
      </c>
      <c r="M70" s="4" t="str">
        <f>_xlfn.XLOOKUP(Y70,DEPARA!U:U,DEPARA!W:W)</f>
        <v>Adm SJC</v>
      </c>
      <c r="N70" s="4">
        <f t="shared" si="8"/>
        <v>92611576</v>
      </c>
      <c r="O70" s="4" t="str">
        <f>_xlfn.XLOOKUP(Y70,DEPARA!U:U,DEPARA!V:V)</f>
        <v>GABRIELA JULIA DE SA ANDRADE DOS SANTOS</v>
      </c>
      <c r="Q70" s="22">
        <v>15217313</v>
      </c>
      <c r="R70" s="22" t="s">
        <v>21</v>
      </c>
      <c r="S70" s="22"/>
      <c r="T70" s="22"/>
      <c r="U70" s="22" t="s">
        <v>27</v>
      </c>
      <c r="V70" s="22">
        <v>230</v>
      </c>
      <c r="W70" s="22">
        <v>280</v>
      </c>
      <c r="X70" s="22" t="s">
        <v>6</v>
      </c>
      <c r="Y70" s="22">
        <v>92611576</v>
      </c>
      <c r="Z70" s="22" t="s">
        <v>7</v>
      </c>
      <c r="AA70" s="23">
        <v>45812</v>
      </c>
    </row>
    <row r="71" spans="1:27" ht="12.95" customHeight="1" x14ac:dyDescent="0.2">
      <c r="A71" s="4" t="str">
        <f>_xlfn.XLOOKUP(U71,DEPARA!H:H,DEPARA!M:M)</f>
        <v>MW</v>
      </c>
      <c r="B71" s="4" t="str">
        <f t="shared" si="9"/>
        <v>MM01000</v>
      </c>
      <c r="C71" s="4" t="str">
        <f>_xlfn.XLOOKUP(Tabela1[[#This Row],[Nome Empresa]],DEPARA!G:G,DEPARA!L:L)</f>
        <v>MG</v>
      </c>
      <c r="D71" s="4" t="str">
        <f>_xlfn.XLOOKUP(U71,DEPARA!H:H,DEPARA!G:G)</f>
        <v>MW 31</v>
      </c>
      <c r="E71" s="4" t="str">
        <f>_xlfn.XLOOKUP(U71,DEPARA!H:H,DEPARA!F:F)</f>
        <v>05846607000100</v>
      </c>
      <c r="F71" s="4" t="str">
        <f t="shared" si="10"/>
        <v>junho</v>
      </c>
      <c r="G71" s="4">
        <f t="shared" si="11"/>
        <v>2025</v>
      </c>
      <c r="H71" s="5">
        <f t="shared" si="12"/>
        <v>45812</v>
      </c>
      <c r="I71" s="4">
        <f t="shared" si="13"/>
        <v>15217319</v>
      </c>
      <c r="J71" s="4" t="str">
        <f t="shared" si="14"/>
        <v>HD</v>
      </c>
      <c r="K71" s="4" t="str">
        <f>_xlfn.XLOOKUP(R71,DEPARA!A:A,DEPARA!B:B,)</f>
        <v>Pagamento com recibo/Cupom fiscal</v>
      </c>
      <c r="L71" s="4" t="str">
        <f>_xlfn.XLOOKUP(X71,DEPARA!AA:AA,DEPARA!AB:AB)</f>
        <v>Pendente Recebimento</v>
      </c>
      <c r="M71" s="4" t="str">
        <f>_xlfn.XLOOKUP(Y71,DEPARA!U:U,DEPARA!W:W)</f>
        <v>Adm SJC</v>
      </c>
      <c r="N71" s="4">
        <f t="shared" si="8"/>
        <v>92611576</v>
      </c>
      <c r="O71" s="4" t="str">
        <f>_xlfn.XLOOKUP(Y71,DEPARA!U:U,DEPARA!V:V)</f>
        <v>GABRIELA JULIA DE SA ANDRADE DOS SANTOS</v>
      </c>
      <c r="Q71" s="22">
        <v>15217319</v>
      </c>
      <c r="R71" s="22" t="s">
        <v>21</v>
      </c>
      <c r="S71" s="22"/>
      <c r="T71" s="22"/>
      <c r="U71" s="22" t="s">
        <v>27</v>
      </c>
      <c r="V71" s="22">
        <v>230</v>
      </c>
      <c r="W71" s="22">
        <v>280</v>
      </c>
      <c r="X71" s="22" t="s">
        <v>6</v>
      </c>
      <c r="Y71" s="22">
        <v>92611576</v>
      </c>
      <c r="Z71" s="22" t="s">
        <v>7</v>
      </c>
      <c r="AA71" s="23">
        <v>45812</v>
      </c>
    </row>
    <row r="72" spans="1:27" ht="12.95" customHeight="1" x14ac:dyDescent="0.2">
      <c r="A72" s="4" t="str">
        <f>_xlfn.XLOOKUP(U72,DEPARA!H:H,DEPARA!M:M)</f>
        <v>CARD</v>
      </c>
      <c r="B72" s="4" t="str">
        <f t="shared" si="9"/>
        <v>GC32000</v>
      </c>
      <c r="C72" s="4" t="str">
        <f>_xlfn.XLOOKUP(Tabela1[[#This Row],[Nome Empresa]],DEPARA!G:G,DEPARA!L:L)</f>
        <v>SUL</v>
      </c>
      <c r="D72" s="4" t="str">
        <f>_xlfn.XLOOKUP(U72,DEPARA!H:H,DEPARA!G:G)</f>
        <v>CARD 54</v>
      </c>
      <c r="E72" s="4" t="str">
        <f>_xlfn.XLOOKUP(U72,DEPARA!H:H,DEPARA!F:F)</f>
        <v>09427183003205</v>
      </c>
      <c r="F72" s="4" t="str">
        <f t="shared" si="10"/>
        <v>maio</v>
      </c>
      <c r="G72" s="4">
        <f t="shared" si="11"/>
        <v>2025</v>
      </c>
      <c r="H72" s="5">
        <f t="shared" si="12"/>
        <v>45806</v>
      </c>
      <c r="I72" s="4">
        <f t="shared" si="13"/>
        <v>15181702</v>
      </c>
      <c r="J72" s="4" t="str">
        <f t="shared" si="14"/>
        <v>HF</v>
      </c>
      <c r="K72" s="4" t="str">
        <f>_xlfn.XLOOKUP(R72,DEPARA!A:A,DEPARA!B:B,)</f>
        <v>CTE-Frete</v>
      </c>
      <c r="L72" s="4" t="str">
        <f>_xlfn.XLOOKUP(X72,DEPARA!AA:AA,DEPARA!AB:AB)</f>
        <v>Pendente Recebimento</v>
      </c>
      <c r="M72" s="4" t="str">
        <f>_xlfn.XLOOKUP(Y72,DEPARA!U:U,DEPARA!W:W)</f>
        <v>Facilities</v>
      </c>
      <c r="N72" s="4">
        <f t="shared" si="8"/>
        <v>92611969</v>
      </c>
      <c r="O72" s="4" t="str">
        <f>_xlfn.XLOOKUP(Y72,DEPARA!U:U,DEPARA!V:V)</f>
        <v>DEISE LEITE ROSO</v>
      </c>
      <c r="Q72" s="22">
        <v>15181702</v>
      </c>
      <c r="R72" s="22" t="s">
        <v>250</v>
      </c>
      <c r="S72" s="22"/>
      <c r="T72" s="22"/>
      <c r="U72" s="22" t="s">
        <v>19</v>
      </c>
      <c r="V72" s="22">
        <v>999</v>
      </c>
      <c r="W72" s="22">
        <v>280</v>
      </c>
      <c r="X72" s="22" t="s">
        <v>6</v>
      </c>
      <c r="Y72" s="22">
        <v>92611969</v>
      </c>
      <c r="Z72" s="22" t="s">
        <v>20</v>
      </c>
      <c r="AA72" s="23">
        <v>45806</v>
      </c>
    </row>
    <row r="73" spans="1:27" ht="12.95" customHeight="1" x14ac:dyDescent="0.2">
      <c r="A73" s="4" t="str">
        <f>_xlfn.XLOOKUP(U73,DEPARA!H:H,DEPARA!M:M)</f>
        <v>CARD</v>
      </c>
      <c r="B73" s="4" t="str">
        <f t="shared" si="9"/>
        <v>GC01000</v>
      </c>
      <c r="C73" s="4" t="str">
        <f>_xlfn.XLOOKUP(Tabela1[[#This Row],[Nome Empresa]],DEPARA!G:G,DEPARA!L:L)</f>
        <v>SP</v>
      </c>
      <c r="D73" s="4" t="str">
        <f>_xlfn.XLOOKUP(U73,DEPARA!H:H,DEPARA!G:G)</f>
        <v>CARD 12</v>
      </c>
      <c r="E73" s="4" t="str">
        <f>_xlfn.XLOOKUP(U73,DEPARA!H:H,DEPARA!F:F)</f>
        <v>09427183000109</v>
      </c>
      <c r="F73" s="4" t="str">
        <f t="shared" si="10"/>
        <v>dezembro</v>
      </c>
      <c r="G73" s="4">
        <f t="shared" si="11"/>
        <v>2024</v>
      </c>
      <c r="H73" s="5">
        <f t="shared" si="12"/>
        <v>45644</v>
      </c>
      <c r="I73" s="4">
        <f t="shared" si="13"/>
        <v>14131442</v>
      </c>
      <c r="J73" s="4" t="str">
        <f t="shared" si="14"/>
        <v>HG</v>
      </c>
      <c r="K73" s="4" t="str">
        <f>_xlfn.XLOOKUP(R73,DEPARA!A:A,DEPARA!B:B,)</f>
        <v>Uso e consumo  - Danfe</v>
      </c>
      <c r="L73" s="4" t="str">
        <f>_xlfn.XLOOKUP(X73,DEPARA!AA:AA,DEPARA!AB:AB)</f>
        <v>Pendente Recebimento</v>
      </c>
      <c r="M73" s="4" t="str">
        <f>_xlfn.XLOOKUP(Y73,DEPARA!U:U,DEPARA!W:W)</f>
        <v>Compras</v>
      </c>
      <c r="N73" s="4">
        <f t="shared" si="8"/>
        <v>92612119</v>
      </c>
      <c r="O73" s="4" t="str">
        <f>_xlfn.XLOOKUP(Y73,DEPARA!U:U,DEPARA!V:V)</f>
        <v>JOSE LEONARDO DO CARMO OLIVEIRA</v>
      </c>
      <c r="Q73" s="22">
        <v>14131442</v>
      </c>
      <c r="R73" s="22" t="s">
        <v>32</v>
      </c>
      <c r="S73" s="22"/>
      <c r="T73" s="22"/>
      <c r="U73" s="22" t="s">
        <v>10</v>
      </c>
      <c r="V73" s="22">
        <v>999</v>
      </c>
      <c r="W73" s="22">
        <v>280</v>
      </c>
      <c r="X73" s="22" t="s">
        <v>6</v>
      </c>
      <c r="Y73" s="22">
        <v>92612119</v>
      </c>
      <c r="Z73" s="22" t="s">
        <v>33</v>
      </c>
      <c r="AA73" s="23">
        <v>45644</v>
      </c>
    </row>
    <row r="74" spans="1:27" ht="12.95" customHeight="1" x14ac:dyDescent="0.2">
      <c r="A74" s="4" t="str">
        <f>_xlfn.XLOOKUP(U74,DEPARA!H:H,DEPARA!M:M)</f>
        <v>CARD</v>
      </c>
      <c r="B74" s="4" t="str">
        <f t="shared" si="9"/>
        <v>GC01000</v>
      </c>
      <c r="C74" s="4" t="str">
        <f>_xlfn.XLOOKUP(Tabela1[[#This Row],[Nome Empresa]],DEPARA!G:G,DEPARA!L:L)</f>
        <v>SP</v>
      </c>
      <c r="D74" s="4" t="str">
        <f>_xlfn.XLOOKUP(U74,DEPARA!H:H,DEPARA!G:G)</f>
        <v>CARD 12</v>
      </c>
      <c r="E74" s="4" t="str">
        <f>_xlfn.XLOOKUP(U74,DEPARA!H:H,DEPARA!F:F)</f>
        <v>09427183000109</v>
      </c>
      <c r="F74" s="4" t="str">
        <f t="shared" si="10"/>
        <v>dezembro</v>
      </c>
      <c r="G74" s="4">
        <f t="shared" si="11"/>
        <v>2024</v>
      </c>
      <c r="H74" s="5">
        <f t="shared" si="12"/>
        <v>45644</v>
      </c>
      <c r="I74" s="4">
        <f t="shared" si="13"/>
        <v>14131443</v>
      </c>
      <c r="J74" s="4" t="str">
        <f t="shared" si="14"/>
        <v>HG</v>
      </c>
      <c r="K74" s="4" t="str">
        <f>_xlfn.XLOOKUP(R74,DEPARA!A:A,DEPARA!B:B,)</f>
        <v>Uso e consumo  - Danfe</v>
      </c>
      <c r="L74" s="4" t="str">
        <f>_xlfn.XLOOKUP(X74,DEPARA!AA:AA,DEPARA!AB:AB)</f>
        <v>Pendente Recebimento</v>
      </c>
      <c r="M74" s="4" t="str">
        <f>_xlfn.XLOOKUP(Y74,DEPARA!U:U,DEPARA!W:W)</f>
        <v>Compras</v>
      </c>
      <c r="N74" s="4">
        <f t="shared" si="8"/>
        <v>92612119</v>
      </c>
      <c r="O74" s="4" t="str">
        <f>_xlfn.XLOOKUP(Y74,DEPARA!U:U,DEPARA!V:V)</f>
        <v>JOSE LEONARDO DO CARMO OLIVEIRA</v>
      </c>
      <c r="Q74" s="22">
        <v>14131443</v>
      </c>
      <c r="R74" s="22" t="s">
        <v>32</v>
      </c>
      <c r="S74" s="22"/>
      <c r="T74" s="22"/>
      <c r="U74" s="22" t="s">
        <v>10</v>
      </c>
      <c r="V74" s="22">
        <v>999</v>
      </c>
      <c r="W74" s="22">
        <v>280</v>
      </c>
      <c r="X74" s="22" t="s">
        <v>6</v>
      </c>
      <c r="Y74" s="22">
        <v>92612119</v>
      </c>
      <c r="Z74" s="22" t="s">
        <v>33</v>
      </c>
      <c r="AA74" s="23">
        <v>45644</v>
      </c>
    </row>
    <row r="75" spans="1:27" ht="12.95" customHeight="1" x14ac:dyDescent="0.2">
      <c r="A75" s="4" t="str">
        <f>_xlfn.XLOOKUP(U75,DEPARA!H:H,DEPARA!M:M)</f>
        <v>CARD</v>
      </c>
      <c r="B75" s="4" t="str">
        <f t="shared" si="9"/>
        <v>GC01000</v>
      </c>
      <c r="C75" s="4" t="str">
        <f>_xlfn.XLOOKUP(Tabela1[[#This Row],[Nome Empresa]],DEPARA!G:G,DEPARA!L:L)</f>
        <v>SP</v>
      </c>
      <c r="D75" s="4" t="str">
        <f>_xlfn.XLOOKUP(U75,DEPARA!H:H,DEPARA!G:G)</f>
        <v>CARD 12</v>
      </c>
      <c r="E75" s="4" t="str">
        <f>_xlfn.XLOOKUP(U75,DEPARA!H:H,DEPARA!F:F)</f>
        <v>09427183000109</v>
      </c>
      <c r="F75" s="4" t="str">
        <f t="shared" si="10"/>
        <v>dezembro</v>
      </c>
      <c r="G75" s="4">
        <f t="shared" si="11"/>
        <v>2024</v>
      </c>
      <c r="H75" s="5">
        <f t="shared" si="12"/>
        <v>45644</v>
      </c>
      <c r="I75" s="4">
        <f t="shared" si="13"/>
        <v>14131445</v>
      </c>
      <c r="J75" s="4" t="str">
        <f t="shared" si="14"/>
        <v>HG</v>
      </c>
      <c r="K75" s="4" t="str">
        <f>_xlfn.XLOOKUP(R75,DEPARA!A:A,DEPARA!B:B,)</f>
        <v>Uso e consumo  - Danfe</v>
      </c>
      <c r="L75" s="4" t="str">
        <f>_xlfn.XLOOKUP(X75,DEPARA!AA:AA,DEPARA!AB:AB)</f>
        <v>Pendente Recebimento</v>
      </c>
      <c r="M75" s="4" t="str">
        <f>_xlfn.XLOOKUP(Y75,DEPARA!U:U,DEPARA!W:W)</f>
        <v>Compras</v>
      </c>
      <c r="N75" s="4">
        <f t="shared" si="8"/>
        <v>92612119</v>
      </c>
      <c r="O75" s="4" t="str">
        <f>_xlfn.XLOOKUP(Y75,DEPARA!U:U,DEPARA!V:V)</f>
        <v>JOSE LEONARDO DO CARMO OLIVEIRA</v>
      </c>
      <c r="Q75" s="22">
        <v>14131445</v>
      </c>
      <c r="R75" s="22" t="s">
        <v>32</v>
      </c>
      <c r="S75" s="22"/>
      <c r="T75" s="22"/>
      <c r="U75" s="22" t="s">
        <v>10</v>
      </c>
      <c r="V75" s="22">
        <v>999</v>
      </c>
      <c r="W75" s="22">
        <v>280</v>
      </c>
      <c r="X75" s="22" t="s">
        <v>6</v>
      </c>
      <c r="Y75" s="22">
        <v>92612119</v>
      </c>
      <c r="Z75" s="22" t="s">
        <v>33</v>
      </c>
      <c r="AA75" s="23">
        <v>45644</v>
      </c>
    </row>
    <row r="76" spans="1:27" ht="12.95" customHeight="1" x14ac:dyDescent="0.2">
      <c r="A76" s="4" t="str">
        <f>_xlfn.XLOOKUP(U76,DEPARA!H:H,DEPARA!M:M)</f>
        <v>CARD</v>
      </c>
      <c r="B76" s="4" t="str">
        <f t="shared" si="9"/>
        <v>GC05000</v>
      </c>
      <c r="C76" s="4" t="str">
        <f>_xlfn.XLOOKUP(Tabela1[[#This Row],[Nome Empresa]],DEPARA!G:G,DEPARA!L:L)</f>
        <v>SP</v>
      </c>
      <c r="D76" s="4" t="str">
        <f>_xlfn.XLOOKUP(U76,DEPARA!H:H,DEPARA!G:G)</f>
        <v>CARD 11 ZS</v>
      </c>
      <c r="E76" s="4" t="str">
        <f>_xlfn.XLOOKUP(U76,DEPARA!H:H,DEPARA!F:F)</f>
        <v>09427183000524</v>
      </c>
      <c r="F76" s="4" t="str">
        <f t="shared" si="10"/>
        <v>janeiro</v>
      </c>
      <c r="G76" s="4">
        <f t="shared" si="11"/>
        <v>2025</v>
      </c>
      <c r="H76" s="5">
        <f t="shared" si="12"/>
        <v>45687</v>
      </c>
      <c r="I76" s="4">
        <f t="shared" si="13"/>
        <v>14402940</v>
      </c>
      <c r="J76" s="4" t="str">
        <f t="shared" si="14"/>
        <v>HG</v>
      </c>
      <c r="K76" s="4" t="str">
        <f>_xlfn.XLOOKUP(R76,DEPARA!A:A,DEPARA!B:B,)</f>
        <v>Uso e consumo  - Danfe</v>
      </c>
      <c r="L76" s="4" t="str">
        <f>_xlfn.XLOOKUP(X76,DEPARA!AA:AA,DEPARA!AB:AB)</f>
        <v>Pendente Recebimento</v>
      </c>
      <c r="M76" s="4" t="str">
        <f>_xlfn.XLOOKUP(Y76,DEPARA!U:U,DEPARA!W:W)</f>
        <v>Compras</v>
      </c>
      <c r="N76" s="4">
        <f t="shared" si="8"/>
        <v>92602108</v>
      </c>
      <c r="O76" s="4" t="str">
        <f>_xlfn.XLOOKUP(Y76,DEPARA!U:U,DEPARA!V:V)</f>
        <v>ANA CLAUDIA ALIOTTI SANTOS</v>
      </c>
      <c r="Q76" s="22">
        <v>14402940</v>
      </c>
      <c r="R76" s="22" t="s">
        <v>32</v>
      </c>
      <c r="S76" s="22"/>
      <c r="T76" s="22"/>
      <c r="U76" s="22" t="s">
        <v>34</v>
      </c>
      <c r="V76" s="22">
        <v>999</v>
      </c>
      <c r="W76" s="22">
        <v>280</v>
      </c>
      <c r="X76" s="22" t="s">
        <v>6</v>
      </c>
      <c r="Y76" s="22">
        <v>92602108</v>
      </c>
      <c r="Z76" s="22" t="s">
        <v>18</v>
      </c>
      <c r="AA76" s="23">
        <v>45687</v>
      </c>
    </row>
    <row r="77" spans="1:27" ht="12.95" customHeight="1" x14ac:dyDescent="0.2">
      <c r="A77" s="4" t="str">
        <f>_xlfn.XLOOKUP(U77,DEPARA!H:H,DEPARA!M:M)</f>
        <v>CARD</v>
      </c>
      <c r="B77" s="4" t="str">
        <f t="shared" si="9"/>
        <v>GC01000</v>
      </c>
      <c r="C77" s="4" t="str">
        <f>_xlfn.XLOOKUP(Tabela1[[#This Row],[Nome Empresa]],DEPARA!G:G,DEPARA!L:L)</f>
        <v>SP</v>
      </c>
      <c r="D77" s="4" t="str">
        <f>_xlfn.XLOOKUP(U77,DEPARA!H:H,DEPARA!G:G)</f>
        <v>CARD 12</v>
      </c>
      <c r="E77" s="4" t="str">
        <f>_xlfn.XLOOKUP(U77,DEPARA!H:H,DEPARA!F:F)</f>
        <v>09427183000109</v>
      </c>
      <c r="F77" s="4" t="str">
        <f t="shared" si="10"/>
        <v>fevereiro</v>
      </c>
      <c r="G77" s="4">
        <f t="shared" si="11"/>
        <v>2025</v>
      </c>
      <c r="H77" s="5">
        <f t="shared" si="12"/>
        <v>45692</v>
      </c>
      <c r="I77" s="4">
        <f t="shared" si="13"/>
        <v>14434239</v>
      </c>
      <c r="J77" s="4" t="str">
        <f t="shared" si="14"/>
        <v>HG</v>
      </c>
      <c r="K77" s="4" t="str">
        <f>_xlfn.XLOOKUP(R77,DEPARA!A:A,DEPARA!B:B,)</f>
        <v>Uso e consumo  - Danfe</v>
      </c>
      <c r="L77" s="4" t="str">
        <f>_xlfn.XLOOKUP(X77,DEPARA!AA:AA,DEPARA!AB:AB)</f>
        <v>Pendente Recebimento</v>
      </c>
      <c r="M77" s="4" t="str">
        <f>_xlfn.XLOOKUP(Y77,DEPARA!U:U,DEPARA!W:W)</f>
        <v>Compras</v>
      </c>
      <c r="N77" s="4">
        <f t="shared" si="8"/>
        <v>92612119</v>
      </c>
      <c r="O77" s="4" t="str">
        <f>_xlfn.XLOOKUP(Y77,DEPARA!U:U,DEPARA!V:V)</f>
        <v>JOSE LEONARDO DO CARMO OLIVEIRA</v>
      </c>
      <c r="Q77" s="22">
        <v>14434239</v>
      </c>
      <c r="R77" s="22" t="s">
        <v>32</v>
      </c>
      <c r="S77" s="22"/>
      <c r="T77" s="22"/>
      <c r="U77" s="22" t="s">
        <v>10</v>
      </c>
      <c r="V77" s="22">
        <v>999</v>
      </c>
      <c r="W77" s="22">
        <v>280</v>
      </c>
      <c r="X77" s="22" t="s">
        <v>6</v>
      </c>
      <c r="Y77" s="22">
        <v>92612119</v>
      </c>
      <c r="Z77" s="22" t="s">
        <v>33</v>
      </c>
      <c r="AA77" s="23">
        <v>45692</v>
      </c>
    </row>
    <row r="78" spans="1:27" ht="12.95" customHeight="1" x14ac:dyDescent="0.2">
      <c r="A78" s="4" t="str">
        <f>_xlfn.XLOOKUP(U78,DEPARA!H:H,DEPARA!M:M)</f>
        <v>CARD</v>
      </c>
      <c r="B78" s="4" t="str">
        <f t="shared" si="9"/>
        <v>GC01000</v>
      </c>
      <c r="C78" s="4" t="str">
        <f>_xlfn.XLOOKUP(Tabela1[[#This Row],[Nome Empresa]],DEPARA!G:G,DEPARA!L:L)</f>
        <v>SP</v>
      </c>
      <c r="D78" s="4" t="str">
        <f>_xlfn.XLOOKUP(U78,DEPARA!H:H,DEPARA!G:G)</f>
        <v>CARD 12</v>
      </c>
      <c r="E78" s="4" t="str">
        <f>_xlfn.XLOOKUP(U78,DEPARA!H:H,DEPARA!F:F)</f>
        <v>09427183000109</v>
      </c>
      <c r="F78" s="4" t="str">
        <f t="shared" si="10"/>
        <v>abril</v>
      </c>
      <c r="G78" s="4">
        <f t="shared" si="11"/>
        <v>2025</v>
      </c>
      <c r="H78" s="5">
        <f t="shared" si="12"/>
        <v>45754</v>
      </c>
      <c r="I78" s="4">
        <f t="shared" si="13"/>
        <v>14827736</v>
      </c>
      <c r="J78" s="4" t="str">
        <f t="shared" si="14"/>
        <v>HG</v>
      </c>
      <c r="K78" s="4" t="str">
        <f>_xlfn.XLOOKUP(R78,DEPARA!A:A,DEPARA!B:B,)</f>
        <v>Uso e consumo  - Danfe</v>
      </c>
      <c r="L78" s="4" t="str">
        <f>_xlfn.XLOOKUP(X78,DEPARA!AA:AA,DEPARA!AB:AB)</f>
        <v>Pendente Recebimento</v>
      </c>
      <c r="M78" s="4" t="str">
        <f>_xlfn.XLOOKUP(Y78,DEPARA!U:U,DEPARA!W:W)</f>
        <v>Compras</v>
      </c>
      <c r="N78" s="4">
        <f t="shared" si="8"/>
        <v>92602108</v>
      </c>
      <c r="O78" s="4" t="str">
        <f>_xlfn.XLOOKUP(Y78,DEPARA!U:U,DEPARA!V:V)</f>
        <v>ANA CLAUDIA ALIOTTI SANTOS</v>
      </c>
      <c r="Q78" s="22">
        <v>14827736</v>
      </c>
      <c r="R78" s="22" t="s">
        <v>32</v>
      </c>
      <c r="S78" s="22"/>
      <c r="T78" s="22"/>
      <c r="U78" s="22" t="s">
        <v>10</v>
      </c>
      <c r="V78" s="22">
        <v>999</v>
      </c>
      <c r="W78" s="22">
        <v>280</v>
      </c>
      <c r="X78" s="22" t="s">
        <v>6</v>
      </c>
      <c r="Y78" s="22">
        <v>92602108</v>
      </c>
      <c r="Z78" s="22" t="s">
        <v>18</v>
      </c>
      <c r="AA78" s="23">
        <v>45754</v>
      </c>
    </row>
    <row r="79" spans="1:27" ht="12.95" customHeight="1" x14ac:dyDescent="0.2">
      <c r="A79" s="4" t="str">
        <f>_xlfn.XLOOKUP(U79,DEPARA!H:H,DEPARA!M:M)</f>
        <v>CARD</v>
      </c>
      <c r="B79" s="4" t="str">
        <f t="shared" si="9"/>
        <v>GC01000</v>
      </c>
      <c r="C79" s="4" t="str">
        <f>_xlfn.XLOOKUP(Tabela1[[#This Row],[Nome Empresa]],DEPARA!G:G,DEPARA!L:L)</f>
        <v>SP</v>
      </c>
      <c r="D79" s="4" t="str">
        <f>_xlfn.XLOOKUP(U79,DEPARA!H:H,DEPARA!G:G)</f>
        <v>CARD 12</v>
      </c>
      <c r="E79" s="4" t="str">
        <f>_xlfn.XLOOKUP(U79,DEPARA!H:H,DEPARA!F:F)</f>
        <v>09427183000109</v>
      </c>
      <c r="F79" s="4" t="str">
        <f t="shared" si="10"/>
        <v>abril</v>
      </c>
      <c r="G79" s="4">
        <f t="shared" si="11"/>
        <v>2025</v>
      </c>
      <c r="H79" s="5">
        <f t="shared" si="12"/>
        <v>45754</v>
      </c>
      <c r="I79" s="4">
        <f t="shared" si="13"/>
        <v>14827736</v>
      </c>
      <c r="J79" s="4" t="str">
        <f t="shared" si="14"/>
        <v>HG</v>
      </c>
      <c r="K79" s="4" t="str">
        <f>_xlfn.XLOOKUP(R79,DEPARA!A:A,DEPARA!B:B,)</f>
        <v>Uso e consumo  - Danfe</v>
      </c>
      <c r="L79" s="4" t="str">
        <f>_xlfn.XLOOKUP(X79,DEPARA!AA:AA,DEPARA!AB:AB)</f>
        <v>Pendente Recebimento</v>
      </c>
      <c r="M79" s="4" t="str">
        <f>_xlfn.XLOOKUP(Y79,DEPARA!U:U,DEPARA!W:W)</f>
        <v>Compras</v>
      </c>
      <c r="N79" s="4">
        <f t="shared" si="8"/>
        <v>92602108</v>
      </c>
      <c r="O79" s="4" t="str">
        <f>_xlfn.XLOOKUP(Y79,DEPARA!U:U,DEPARA!V:V)</f>
        <v>ANA CLAUDIA ALIOTTI SANTOS</v>
      </c>
      <c r="Q79" s="22">
        <v>14827736</v>
      </c>
      <c r="R79" s="22" t="s">
        <v>32</v>
      </c>
      <c r="S79" s="22">
        <v>14568200</v>
      </c>
      <c r="T79" s="22" t="s">
        <v>32</v>
      </c>
      <c r="U79" s="22" t="s">
        <v>10</v>
      </c>
      <c r="V79" s="22">
        <v>999</v>
      </c>
      <c r="W79" s="22">
        <v>280</v>
      </c>
      <c r="X79" s="22" t="s">
        <v>6</v>
      </c>
      <c r="Y79" s="22">
        <v>92602108</v>
      </c>
      <c r="Z79" s="22" t="s">
        <v>18</v>
      </c>
      <c r="AA79" s="23">
        <v>45754</v>
      </c>
    </row>
    <row r="80" spans="1:27" ht="12.95" customHeight="1" x14ac:dyDescent="0.2">
      <c r="A80" s="4" t="str">
        <f>_xlfn.XLOOKUP(U80,DEPARA!H:H,DEPARA!M:M)</f>
        <v>CARD</v>
      </c>
      <c r="B80" s="4" t="str">
        <f t="shared" si="9"/>
        <v>GC01000</v>
      </c>
      <c r="C80" s="4" t="str">
        <f>_xlfn.XLOOKUP(Tabela1[[#This Row],[Nome Empresa]],DEPARA!G:G,DEPARA!L:L)</f>
        <v>SP</v>
      </c>
      <c r="D80" s="4" t="str">
        <f>_xlfn.XLOOKUP(U80,DEPARA!H:H,DEPARA!G:G)</f>
        <v>CARD 12</v>
      </c>
      <c r="E80" s="4" t="str">
        <f>_xlfn.XLOOKUP(U80,DEPARA!H:H,DEPARA!F:F)</f>
        <v>09427183000109</v>
      </c>
      <c r="F80" s="4" t="str">
        <f t="shared" si="10"/>
        <v>maio</v>
      </c>
      <c r="G80" s="4">
        <f t="shared" si="11"/>
        <v>2025</v>
      </c>
      <c r="H80" s="5">
        <f t="shared" si="12"/>
        <v>45779</v>
      </c>
      <c r="I80" s="4">
        <f t="shared" si="13"/>
        <v>14989822</v>
      </c>
      <c r="J80" s="4" t="str">
        <f t="shared" si="14"/>
        <v>HG</v>
      </c>
      <c r="K80" s="4" t="str">
        <f>_xlfn.XLOOKUP(R80,DEPARA!A:A,DEPARA!B:B,)</f>
        <v>Uso e consumo  - Danfe</v>
      </c>
      <c r="L80" s="4" t="str">
        <f>_xlfn.XLOOKUP(X80,DEPARA!AA:AA,DEPARA!AB:AB)</f>
        <v>Pendente Recebimento</v>
      </c>
      <c r="M80" s="4" t="str">
        <f>_xlfn.XLOOKUP(Y80,DEPARA!U:U,DEPARA!W:W)</f>
        <v>Facilities</v>
      </c>
      <c r="N80" s="4">
        <f t="shared" si="8"/>
        <v>92611969</v>
      </c>
      <c r="O80" s="4" t="str">
        <f>_xlfn.XLOOKUP(Y80,DEPARA!U:U,DEPARA!V:V)</f>
        <v>DEISE LEITE ROSO</v>
      </c>
      <c r="Q80" s="22">
        <v>14989822</v>
      </c>
      <c r="R80" s="22" t="s">
        <v>32</v>
      </c>
      <c r="S80" s="22">
        <v>14900553</v>
      </c>
      <c r="T80" s="22" t="s">
        <v>32</v>
      </c>
      <c r="U80" s="22" t="s">
        <v>10</v>
      </c>
      <c r="V80" s="22">
        <v>999</v>
      </c>
      <c r="W80" s="22">
        <v>280</v>
      </c>
      <c r="X80" s="22" t="s">
        <v>6</v>
      </c>
      <c r="Y80" s="22">
        <v>92611969</v>
      </c>
      <c r="Z80" s="22" t="s">
        <v>20</v>
      </c>
      <c r="AA80" s="23">
        <v>45779</v>
      </c>
    </row>
    <row r="81" spans="1:27" ht="12.95" customHeight="1" x14ac:dyDescent="0.2">
      <c r="A81" s="4" t="str">
        <f>_xlfn.XLOOKUP(U81,DEPARA!H:H,DEPARA!M:M)</f>
        <v>MW</v>
      </c>
      <c r="B81" s="4" t="str">
        <f t="shared" si="9"/>
        <v>MM01000</v>
      </c>
      <c r="C81" s="4" t="str">
        <f>_xlfn.XLOOKUP(Tabela1[[#This Row],[Nome Empresa]],DEPARA!G:G,DEPARA!L:L)</f>
        <v>MG</v>
      </c>
      <c r="D81" s="4" t="str">
        <f>_xlfn.XLOOKUP(U81,DEPARA!H:H,DEPARA!G:G)</f>
        <v>MW 31</v>
      </c>
      <c r="E81" s="4" t="str">
        <f>_xlfn.XLOOKUP(U81,DEPARA!H:H,DEPARA!F:F)</f>
        <v>05846607000100</v>
      </c>
      <c r="F81" s="4" t="str">
        <f t="shared" si="10"/>
        <v>maio</v>
      </c>
      <c r="G81" s="4">
        <f t="shared" si="11"/>
        <v>2025</v>
      </c>
      <c r="H81" s="5">
        <f t="shared" si="12"/>
        <v>45784</v>
      </c>
      <c r="I81" s="4">
        <f t="shared" si="13"/>
        <v>15022980</v>
      </c>
      <c r="J81" s="4" t="str">
        <f t="shared" si="14"/>
        <v>HG</v>
      </c>
      <c r="K81" s="4" t="str">
        <f>_xlfn.XLOOKUP(R81,DEPARA!A:A,DEPARA!B:B,)</f>
        <v>Uso e consumo  - Danfe</v>
      </c>
      <c r="L81" s="4" t="str">
        <f>_xlfn.XLOOKUP(X81,DEPARA!AA:AA,DEPARA!AB:AB)</f>
        <v>Pendente Recebimento</v>
      </c>
      <c r="M81" s="4" t="str">
        <f>_xlfn.XLOOKUP(Y81,DEPARA!U:U,DEPARA!W:W)</f>
        <v>Adm</v>
      </c>
      <c r="N81" s="4">
        <f t="shared" si="8"/>
        <v>92612813</v>
      </c>
      <c r="O81" s="4" t="str">
        <f>_xlfn.XLOOKUP(Y81,DEPARA!U:U,DEPARA!V:V)</f>
        <v>ALINE DA GAMA POGORZELSKI</v>
      </c>
      <c r="Q81" s="22">
        <v>15022980</v>
      </c>
      <c r="R81" s="22" t="s">
        <v>32</v>
      </c>
      <c r="S81" s="22"/>
      <c r="T81" s="22"/>
      <c r="U81" s="22" t="s">
        <v>27</v>
      </c>
      <c r="V81" s="22">
        <v>230</v>
      </c>
      <c r="W81" s="22">
        <v>280</v>
      </c>
      <c r="X81" s="22" t="s">
        <v>6</v>
      </c>
      <c r="Y81" s="22">
        <v>92612813</v>
      </c>
      <c r="Z81" s="22" t="s">
        <v>41</v>
      </c>
      <c r="AA81" s="23">
        <v>45784</v>
      </c>
    </row>
    <row r="82" spans="1:27" ht="12.95" customHeight="1" x14ac:dyDescent="0.2">
      <c r="A82" s="4" t="str">
        <f>_xlfn.XLOOKUP(U82,DEPARA!H:H,DEPARA!M:M)</f>
        <v>MW</v>
      </c>
      <c r="B82" s="4" t="str">
        <f t="shared" si="9"/>
        <v>ML09000</v>
      </c>
      <c r="C82" s="4" t="str">
        <f>_xlfn.XLOOKUP(Tabela1[[#This Row],[Nome Empresa]],DEPARA!G:G,DEPARA!L:L)</f>
        <v>CO</v>
      </c>
      <c r="D82" s="4" t="str">
        <f>_xlfn.XLOOKUP(U82,DEPARA!H:H,DEPARA!G:G)</f>
        <v>MW 64</v>
      </c>
      <c r="E82" s="4" t="str">
        <f>_xlfn.XLOOKUP(U82,DEPARA!H:H,DEPARA!F:F)</f>
        <v>09107337000924</v>
      </c>
      <c r="F82" s="4" t="str">
        <f t="shared" si="10"/>
        <v>maio</v>
      </c>
      <c r="G82" s="4">
        <f t="shared" si="11"/>
        <v>2025</v>
      </c>
      <c r="H82" s="5">
        <f t="shared" si="12"/>
        <v>45791</v>
      </c>
      <c r="I82" s="4">
        <f t="shared" si="13"/>
        <v>15072248</v>
      </c>
      <c r="J82" s="4" t="str">
        <f t="shared" si="14"/>
        <v>HG</v>
      </c>
      <c r="K82" s="4" t="str">
        <f>_xlfn.XLOOKUP(R82,DEPARA!A:A,DEPARA!B:B,)</f>
        <v>Uso e consumo  - Danfe</v>
      </c>
      <c r="L82" s="4" t="str">
        <f>_xlfn.XLOOKUP(X82,DEPARA!AA:AA,DEPARA!AB:AB)</f>
        <v>Pendente Recebimento</v>
      </c>
      <c r="M82" s="4" t="str">
        <f>_xlfn.XLOOKUP(Y82,DEPARA!U:U,DEPARA!W:W)</f>
        <v>Compras</v>
      </c>
      <c r="N82" s="4">
        <f t="shared" si="8"/>
        <v>92602108</v>
      </c>
      <c r="O82" s="4" t="str">
        <f>_xlfn.XLOOKUP(Y82,DEPARA!U:U,DEPARA!V:V)</f>
        <v>ANA CLAUDIA ALIOTTI SANTOS</v>
      </c>
      <c r="Q82" s="22">
        <v>15072248</v>
      </c>
      <c r="R82" s="22" t="s">
        <v>32</v>
      </c>
      <c r="S82" s="22">
        <v>15072204</v>
      </c>
      <c r="T82" s="22" t="s">
        <v>32</v>
      </c>
      <c r="U82" s="22" t="s">
        <v>31</v>
      </c>
      <c r="V82" s="22">
        <v>230</v>
      </c>
      <c r="W82" s="22">
        <v>280</v>
      </c>
      <c r="X82" s="22" t="s">
        <v>6</v>
      </c>
      <c r="Y82" s="22">
        <v>92602108</v>
      </c>
      <c r="Z82" s="22" t="s">
        <v>18</v>
      </c>
      <c r="AA82" s="23">
        <v>45791</v>
      </c>
    </row>
    <row r="83" spans="1:27" ht="12.95" customHeight="1" x14ac:dyDescent="0.2">
      <c r="A83" s="4" t="str">
        <f>_xlfn.XLOOKUP(U83,DEPARA!H:H,DEPARA!M:M)</f>
        <v>MW</v>
      </c>
      <c r="B83" s="4" t="str">
        <f t="shared" si="9"/>
        <v>MS01000</v>
      </c>
      <c r="C83" s="4" t="str">
        <f>_xlfn.XLOOKUP(Tabela1[[#This Row],[Nome Empresa]],DEPARA!G:G,DEPARA!L:L)</f>
        <v>SUL</v>
      </c>
      <c r="D83" s="4" t="str">
        <f>_xlfn.XLOOKUP(U83,DEPARA!H:H,DEPARA!G:G)</f>
        <v>MW 51</v>
      </c>
      <c r="E83" s="4" t="str">
        <f>_xlfn.XLOOKUP(U83,DEPARA!H:H,DEPARA!F:F)</f>
        <v>07367724000117</v>
      </c>
      <c r="F83" s="4" t="str">
        <f t="shared" si="10"/>
        <v>maio</v>
      </c>
      <c r="G83" s="4">
        <f t="shared" si="11"/>
        <v>2025</v>
      </c>
      <c r="H83" s="5">
        <f t="shared" si="12"/>
        <v>45793</v>
      </c>
      <c r="I83" s="4">
        <f t="shared" si="13"/>
        <v>15090323</v>
      </c>
      <c r="J83" s="4" t="str">
        <f t="shared" si="14"/>
        <v>HG</v>
      </c>
      <c r="K83" s="4" t="str">
        <f>_xlfn.XLOOKUP(R83,DEPARA!A:A,DEPARA!B:B,)</f>
        <v>Uso e consumo  - Danfe</v>
      </c>
      <c r="L83" s="4" t="str">
        <f>_xlfn.XLOOKUP(X83,DEPARA!AA:AA,DEPARA!AB:AB)</f>
        <v>Pendente Recebimento</v>
      </c>
      <c r="M83" s="4" t="str">
        <f>_xlfn.XLOOKUP(Y83,DEPARA!U:U,DEPARA!W:W)</f>
        <v>Adm</v>
      </c>
      <c r="N83" s="4">
        <f t="shared" si="8"/>
        <v>92612813</v>
      </c>
      <c r="O83" s="4" t="str">
        <f>_xlfn.XLOOKUP(Y83,DEPARA!U:U,DEPARA!V:V)</f>
        <v>ALINE DA GAMA POGORZELSKI</v>
      </c>
      <c r="Q83" s="22">
        <v>15090323</v>
      </c>
      <c r="R83" s="22" t="s">
        <v>32</v>
      </c>
      <c r="S83" s="22"/>
      <c r="T83" s="22"/>
      <c r="U83" s="22" t="s">
        <v>13</v>
      </c>
      <c r="V83" s="22">
        <v>230</v>
      </c>
      <c r="W83" s="22">
        <v>280</v>
      </c>
      <c r="X83" s="22" t="s">
        <v>6</v>
      </c>
      <c r="Y83" s="22">
        <v>92612813</v>
      </c>
      <c r="Z83" s="22" t="s">
        <v>41</v>
      </c>
      <c r="AA83" s="23">
        <v>45793</v>
      </c>
    </row>
    <row r="84" spans="1:27" ht="12.95" customHeight="1" x14ac:dyDescent="0.2">
      <c r="A84" s="4" t="str">
        <f>_xlfn.XLOOKUP(U84,DEPARA!H:H,DEPARA!M:M)</f>
        <v>MW</v>
      </c>
      <c r="B84" s="4" t="str">
        <f t="shared" si="9"/>
        <v>MS05000</v>
      </c>
      <c r="C84" s="4" t="str">
        <f>_xlfn.XLOOKUP(Tabela1[[#This Row],[Nome Empresa]],DEPARA!G:G,DEPARA!L:L)</f>
        <v>SUL</v>
      </c>
      <c r="D84" s="4" t="str">
        <f>_xlfn.XLOOKUP(U84,DEPARA!H:H,DEPARA!G:G)</f>
        <v>MW 49</v>
      </c>
      <c r="E84" s="4" t="str">
        <f>_xlfn.XLOOKUP(U84,DEPARA!H:H,DEPARA!F:F)</f>
        <v>07367724000540</v>
      </c>
      <c r="F84" s="4" t="str">
        <f t="shared" si="10"/>
        <v>maio</v>
      </c>
      <c r="G84" s="4">
        <f t="shared" si="11"/>
        <v>2025</v>
      </c>
      <c r="H84" s="5">
        <f t="shared" si="12"/>
        <v>45805</v>
      </c>
      <c r="I84" s="4">
        <f t="shared" si="13"/>
        <v>15171506</v>
      </c>
      <c r="J84" s="4" t="str">
        <f t="shared" si="14"/>
        <v>HG</v>
      </c>
      <c r="K84" s="4" t="str">
        <f>_xlfn.XLOOKUP(R84,DEPARA!A:A,DEPARA!B:B,)</f>
        <v>Uso e consumo  - Danfe</v>
      </c>
      <c r="L84" s="4" t="str">
        <f>_xlfn.XLOOKUP(X84,DEPARA!AA:AA,DEPARA!AB:AB)</f>
        <v>Pendente Recebimento</v>
      </c>
      <c r="M84" s="4" t="str">
        <f>_xlfn.XLOOKUP(Y84,DEPARA!U:U,DEPARA!W:W)</f>
        <v>Adm</v>
      </c>
      <c r="N84" s="4">
        <f t="shared" si="8"/>
        <v>92612813</v>
      </c>
      <c r="O84" s="4" t="str">
        <f>_xlfn.XLOOKUP(Y84,DEPARA!U:U,DEPARA!V:V)</f>
        <v>ALINE DA GAMA POGORZELSKI</v>
      </c>
      <c r="Q84" s="22">
        <v>15171506</v>
      </c>
      <c r="R84" s="22" t="s">
        <v>32</v>
      </c>
      <c r="S84" s="22"/>
      <c r="T84" s="22"/>
      <c r="U84" s="22" t="s">
        <v>5</v>
      </c>
      <c r="V84" s="22">
        <v>230</v>
      </c>
      <c r="W84" s="22">
        <v>280</v>
      </c>
      <c r="X84" s="22" t="s">
        <v>6</v>
      </c>
      <c r="Y84" s="22">
        <v>92612813</v>
      </c>
      <c r="Z84" s="22" t="s">
        <v>41</v>
      </c>
      <c r="AA84" s="23">
        <v>45805</v>
      </c>
    </row>
    <row r="85" spans="1:27" ht="12.95" customHeight="1" x14ac:dyDescent="0.2">
      <c r="A85" s="4" t="str">
        <f>_xlfn.XLOOKUP(U85,DEPARA!H:H,DEPARA!M:M)</f>
        <v>MW</v>
      </c>
      <c r="B85" s="4" t="str">
        <f t="shared" si="9"/>
        <v>MS01000</v>
      </c>
      <c r="C85" s="4" t="str">
        <f>_xlfn.XLOOKUP(Tabela1[[#This Row],[Nome Empresa]],DEPARA!G:G,DEPARA!L:L)</f>
        <v>SUL</v>
      </c>
      <c r="D85" s="4" t="str">
        <f>_xlfn.XLOOKUP(U85,DEPARA!H:H,DEPARA!G:G)</f>
        <v>MW 51</v>
      </c>
      <c r="E85" s="4" t="str">
        <f>_xlfn.XLOOKUP(U85,DEPARA!H:H,DEPARA!F:F)</f>
        <v>07367724000117</v>
      </c>
      <c r="F85" s="4" t="str">
        <f t="shared" si="10"/>
        <v>maio</v>
      </c>
      <c r="G85" s="4">
        <f t="shared" si="11"/>
        <v>2025</v>
      </c>
      <c r="H85" s="5">
        <f t="shared" si="12"/>
        <v>45806</v>
      </c>
      <c r="I85" s="4">
        <f t="shared" si="13"/>
        <v>15181643</v>
      </c>
      <c r="J85" s="4" t="str">
        <f t="shared" si="14"/>
        <v>HG</v>
      </c>
      <c r="K85" s="4" t="str">
        <f>_xlfn.XLOOKUP(R85,DEPARA!A:A,DEPARA!B:B,)</f>
        <v>Uso e consumo  - Danfe</v>
      </c>
      <c r="L85" s="4" t="str">
        <f>_xlfn.XLOOKUP(X85,DEPARA!AA:AA,DEPARA!AB:AB)</f>
        <v>Pendente Recebimento</v>
      </c>
      <c r="M85" s="4" t="str">
        <f>_xlfn.XLOOKUP(Y85,DEPARA!U:U,DEPARA!W:W)</f>
        <v>Adm</v>
      </c>
      <c r="N85" s="4">
        <f t="shared" si="8"/>
        <v>92612813</v>
      </c>
      <c r="O85" s="4" t="str">
        <f>_xlfn.XLOOKUP(Y85,DEPARA!U:U,DEPARA!V:V)</f>
        <v>ALINE DA GAMA POGORZELSKI</v>
      </c>
      <c r="Q85" s="22">
        <v>15181643</v>
      </c>
      <c r="R85" s="22" t="s">
        <v>32</v>
      </c>
      <c r="S85" s="22"/>
      <c r="T85" s="22"/>
      <c r="U85" s="22" t="s">
        <v>13</v>
      </c>
      <c r="V85" s="22">
        <v>230</v>
      </c>
      <c r="W85" s="22">
        <v>280</v>
      </c>
      <c r="X85" s="22" t="s">
        <v>6</v>
      </c>
      <c r="Y85" s="22">
        <v>92612813</v>
      </c>
      <c r="Z85" s="22" t="s">
        <v>41</v>
      </c>
      <c r="AA85" s="23">
        <v>45806</v>
      </c>
    </row>
    <row r="86" spans="1:27" ht="12.95" customHeight="1" x14ac:dyDescent="0.2">
      <c r="A86" s="4" t="str">
        <f>_xlfn.XLOOKUP(U86,DEPARA!H:H,DEPARA!M:M)</f>
        <v>CARD</v>
      </c>
      <c r="B86" s="4" t="str">
        <f t="shared" si="9"/>
        <v>GC32000</v>
      </c>
      <c r="C86" s="4" t="str">
        <f>_xlfn.XLOOKUP(Tabela1[[#This Row],[Nome Empresa]],DEPARA!G:G,DEPARA!L:L)</f>
        <v>SUL</v>
      </c>
      <c r="D86" s="4" t="str">
        <f>_xlfn.XLOOKUP(U86,DEPARA!H:H,DEPARA!G:G)</f>
        <v>CARD 54</v>
      </c>
      <c r="E86" s="4" t="str">
        <f>_xlfn.XLOOKUP(U86,DEPARA!H:H,DEPARA!F:F)</f>
        <v>09427183003205</v>
      </c>
      <c r="F86" s="4" t="str">
        <f t="shared" si="10"/>
        <v>junho</v>
      </c>
      <c r="G86" s="4">
        <f t="shared" si="11"/>
        <v>2025</v>
      </c>
      <c r="H86" s="5">
        <f t="shared" si="12"/>
        <v>45810</v>
      </c>
      <c r="I86" s="4">
        <f t="shared" si="13"/>
        <v>15210473</v>
      </c>
      <c r="J86" s="4" t="str">
        <f t="shared" si="14"/>
        <v>HG</v>
      </c>
      <c r="K86" s="4" t="str">
        <f>_xlfn.XLOOKUP(R86,DEPARA!A:A,DEPARA!B:B,)</f>
        <v>Uso e consumo  - Danfe</v>
      </c>
      <c r="L86" s="4" t="str">
        <f>_xlfn.XLOOKUP(X86,DEPARA!AA:AA,DEPARA!AB:AB)</f>
        <v>Pendente Recebimento</v>
      </c>
      <c r="M86" s="4" t="str">
        <f>_xlfn.XLOOKUP(Y86,DEPARA!U:U,DEPARA!W:W)</f>
        <v>Adm</v>
      </c>
      <c r="N86" s="4">
        <f t="shared" si="8"/>
        <v>92612813</v>
      </c>
      <c r="O86" s="4" t="str">
        <f>_xlfn.XLOOKUP(Y86,DEPARA!U:U,DEPARA!V:V)</f>
        <v>ALINE DA GAMA POGORZELSKI</v>
      </c>
      <c r="Q86" s="22">
        <v>15210473</v>
      </c>
      <c r="R86" s="22" t="s">
        <v>32</v>
      </c>
      <c r="S86" s="22"/>
      <c r="T86" s="22"/>
      <c r="U86" s="22" t="s">
        <v>19</v>
      </c>
      <c r="V86" s="22">
        <v>230</v>
      </c>
      <c r="W86" s="22">
        <v>280</v>
      </c>
      <c r="X86" s="22" t="s">
        <v>6</v>
      </c>
      <c r="Y86" s="22">
        <v>92612813</v>
      </c>
      <c r="Z86" s="22" t="s">
        <v>41</v>
      </c>
      <c r="AA86" s="23">
        <v>45810</v>
      </c>
    </row>
    <row r="87" spans="1:27" ht="12.95" customHeight="1" x14ac:dyDescent="0.2">
      <c r="A87" s="4" t="str">
        <f>_xlfn.XLOOKUP(U87,DEPARA!H:H,DEPARA!M:M)</f>
        <v>MW</v>
      </c>
      <c r="B87" s="4" t="str">
        <f t="shared" si="9"/>
        <v>MM01000</v>
      </c>
      <c r="C87" s="4" t="str">
        <f>_xlfn.XLOOKUP(Tabela1[[#This Row],[Nome Empresa]],DEPARA!G:G,DEPARA!L:L)</f>
        <v>MG</v>
      </c>
      <c r="D87" s="4" t="str">
        <f>_xlfn.XLOOKUP(U87,DEPARA!H:H,DEPARA!G:G)</f>
        <v>MW 31</v>
      </c>
      <c r="E87" s="4" t="str">
        <f>_xlfn.XLOOKUP(U87,DEPARA!H:H,DEPARA!F:F)</f>
        <v>05846607000100</v>
      </c>
      <c r="F87" s="4" t="str">
        <f t="shared" si="10"/>
        <v>junho</v>
      </c>
      <c r="G87" s="4">
        <f t="shared" si="11"/>
        <v>2025</v>
      </c>
      <c r="H87" s="5">
        <f t="shared" si="12"/>
        <v>45810</v>
      </c>
      <c r="I87" s="4">
        <f t="shared" si="13"/>
        <v>15210499</v>
      </c>
      <c r="J87" s="4" t="str">
        <f t="shared" si="14"/>
        <v>HG</v>
      </c>
      <c r="K87" s="4" t="str">
        <f>_xlfn.XLOOKUP(R87,DEPARA!A:A,DEPARA!B:B,)</f>
        <v>Uso e consumo  - Danfe</v>
      </c>
      <c r="L87" s="4" t="str">
        <f>_xlfn.XLOOKUP(X87,DEPARA!AA:AA,DEPARA!AB:AB)</f>
        <v>Pendente Recebimento</v>
      </c>
      <c r="M87" s="4" t="str">
        <f>_xlfn.XLOOKUP(Y87,DEPARA!U:U,DEPARA!W:W)</f>
        <v>Compras</v>
      </c>
      <c r="N87" s="4">
        <f t="shared" si="8"/>
        <v>92602108</v>
      </c>
      <c r="O87" s="4" t="str">
        <f>_xlfn.XLOOKUP(Y87,DEPARA!U:U,DEPARA!V:V)</f>
        <v>ANA CLAUDIA ALIOTTI SANTOS</v>
      </c>
      <c r="Q87" s="22">
        <v>15210499</v>
      </c>
      <c r="R87" s="22" t="s">
        <v>32</v>
      </c>
      <c r="S87" s="22"/>
      <c r="T87" s="22"/>
      <c r="U87" s="22" t="s">
        <v>27</v>
      </c>
      <c r="V87" s="22">
        <v>230</v>
      </c>
      <c r="W87" s="22">
        <v>280</v>
      </c>
      <c r="X87" s="22" t="s">
        <v>6</v>
      </c>
      <c r="Y87" s="22">
        <v>92602108</v>
      </c>
      <c r="Z87" s="22" t="s">
        <v>18</v>
      </c>
      <c r="AA87" s="23">
        <v>45810</v>
      </c>
    </row>
    <row r="88" spans="1:27" ht="12.95" customHeight="1" x14ac:dyDescent="0.2">
      <c r="A88" s="4" t="str">
        <f>_xlfn.XLOOKUP(U88,DEPARA!H:H,DEPARA!M:M)</f>
        <v>MW</v>
      </c>
      <c r="B88" s="4" t="str">
        <f t="shared" si="9"/>
        <v>MS05000</v>
      </c>
      <c r="C88" s="4" t="str">
        <f>_xlfn.XLOOKUP(Tabela1[[#This Row],[Nome Empresa]],DEPARA!G:G,DEPARA!L:L)</f>
        <v>SUL</v>
      </c>
      <c r="D88" s="4" t="str">
        <f>_xlfn.XLOOKUP(U88,DEPARA!H:H,DEPARA!G:G)</f>
        <v>MW 49</v>
      </c>
      <c r="E88" s="4" t="str">
        <f>_xlfn.XLOOKUP(U88,DEPARA!H:H,DEPARA!F:F)</f>
        <v>07367724000540</v>
      </c>
      <c r="F88" s="4" t="str">
        <f t="shared" si="10"/>
        <v>junho</v>
      </c>
      <c r="G88" s="4">
        <f t="shared" si="11"/>
        <v>2025</v>
      </c>
      <c r="H88" s="5">
        <f t="shared" si="12"/>
        <v>45810</v>
      </c>
      <c r="I88" s="4">
        <f t="shared" si="13"/>
        <v>15210871</v>
      </c>
      <c r="J88" s="4" t="str">
        <f t="shared" si="14"/>
        <v>HG</v>
      </c>
      <c r="K88" s="4" t="str">
        <f>_xlfn.XLOOKUP(R88,DEPARA!A:A,DEPARA!B:B,)</f>
        <v>Uso e consumo  - Danfe</v>
      </c>
      <c r="L88" s="4" t="str">
        <f>_xlfn.XLOOKUP(X88,DEPARA!AA:AA,DEPARA!AB:AB)</f>
        <v>Pendente Recebimento</v>
      </c>
      <c r="M88" s="4" t="str">
        <f>_xlfn.XLOOKUP(Y88,DEPARA!U:U,DEPARA!W:W)</f>
        <v>Compras</v>
      </c>
      <c r="N88" s="4">
        <f t="shared" si="8"/>
        <v>92602108</v>
      </c>
      <c r="O88" s="4" t="str">
        <f>_xlfn.XLOOKUP(Y88,DEPARA!U:U,DEPARA!V:V)</f>
        <v>ANA CLAUDIA ALIOTTI SANTOS</v>
      </c>
      <c r="Q88" s="22">
        <v>15210871</v>
      </c>
      <c r="R88" s="22" t="s">
        <v>32</v>
      </c>
      <c r="S88" s="22">
        <v>15183633</v>
      </c>
      <c r="T88" s="22" t="s">
        <v>32</v>
      </c>
      <c r="U88" s="22" t="s">
        <v>5</v>
      </c>
      <c r="V88" s="22">
        <v>230</v>
      </c>
      <c r="W88" s="22">
        <v>280</v>
      </c>
      <c r="X88" s="22" t="s">
        <v>6</v>
      </c>
      <c r="Y88" s="22">
        <v>92602108</v>
      </c>
      <c r="Z88" s="22" t="s">
        <v>18</v>
      </c>
      <c r="AA88" s="23">
        <v>45810</v>
      </c>
    </row>
    <row r="89" spans="1:27" ht="12.95" customHeight="1" x14ac:dyDescent="0.2">
      <c r="A89" s="4" t="str">
        <f>_xlfn.XLOOKUP(U89,DEPARA!H:H,DEPARA!M:M)</f>
        <v>CARD</v>
      </c>
      <c r="B89" s="4" t="str">
        <f t="shared" si="9"/>
        <v>GC41000</v>
      </c>
      <c r="C89" s="4" t="str">
        <f>_xlfn.XLOOKUP(Tabela1[[#This Row],[Nome Empresa]],DEPARA!G:G,DEPARA!L:L)</f>
        <v>CO</v>
      </c>
      <c r="D89" s="4" t="str">
        <f>_xlfn.XLOOKUP(U89,DEPARA!H:H,DEPARA!G:G)</f>
        <v>CARD 67</v>
      </c>
      <c r="E89" s="4" t="str">
        <f>_xlfn.XLOOKUP(U89,DEPARA!H:H,DEPARA!F:F)</f>
        <v>09427183004198</v>
      </c>
      <c r="F89" s="4" t="str">
        <f t="shared" si="10"/>
        <v>junho</v>
      </c>
      <c r="G89" s="4">
        <f t="shared" si="11"/>
        <v>2025</v>
      </c>
      <c r="H89" s="5">
        <f t="shared" si="12"/>
        <v>45810</v>
      </c>
      <c r="I89" s="4">
        <f t="shared" si="13"/>
        <v>15210907</v>
      </c>
      <c r="J89" s="4" t="str">
        <f t="shared" si="14"/>
        <v>HG</v>
      </c>
      <c r="K89" s="4" t="str">
        <f>_xlfn.XLOOKUP(R89,DEPARA!A:A,DEPARA!B:B,)</f>
        <v>Uso e consumo  - Danfe</v>
      </c>
      <c r="L89" s="4" t="str">
        <f>_xlfn.XLOOKUP(X89,DEPARA!AA:AA,DEPARA!AB:AB)</f>
        <v>Pendente Recebimento</v>
      </c>
      <c r="M89" s="4" t="str">
        <f>_xlfn.XLOOKUP(Y89,DEPARA!U:U,DEPARA!W:W)</f>
        <v>Compras</v>
      </c>
      <c r="N89" s="4">
        <f t="shared" si="8"/>
        <v>92602108</v>
      </c>
      <c r="O89" s="4" t="str">
        <f>_xlfn.XLOOKUP(Y89,DEPARA!U:U,DEPARA!V:V)</f>
        <v>ANA CLAUDIA ALIOTTI SANTOS</v>
      </c>
      <c r="Q89" s="22">
        <v>15210907</v>
      </c>
      <c r="R89" s="22" t="s">
        <v>32</v>
      </c>
      <c r="S89" s="22"/>
      <c r="T89" s="22"/>
      <c r="U89" s="22" t="s">
        <v>29</v>
      </c>
      <c r="V89" s="22">
        <v>230</v>
      </c>
      <c r="W89" s="22">
        <v>280</v>
      </c>
      <c r="X89" s="22" t="s">
        <v>6</v>
      </c>
      <c r="Y89" s="22">
        <v>92602108</v>
      </c>
      <c r="Z89" s="22" t="s">
        <v>18</v>
      </c>
      <c r="AA89" s="23">
        <v>45810</v>
      </c>
    </row>
    <row r="90" spans="1:27" ht="12.95" customHeight="1" x14ac:dyDescent="0.2">
      <c r="A90" s="4" t="str">
        <f>_xlfn.XLOOKUP(U90,DEPARA!H:H,DEPARA!M:M)</f>
        <v>CARD</v>
      </c>
      <c r="B90" s="4" t="str">
        <f t="shared" si="9"/>
        <v>GC41000</v>
      </c>
      <c r="C90" s="4" t="str">
        <f>_xlfn.XLOOKUP(Tabela1[[#This Row],[Nome Empresa]],DEPARA!G:G,DEPARA!L:L)</f>
        <v>CO</v>
      </c>
      <c r="D90" s="4" t="str">
        <f>_xlfn.XLOOKUP(U90,DEPARA!H:H,DEPARA!G:G)</f>
        <v>CARD 67</v>
      </c>
      <c r="E90" s="4" t="str">
        <f>_xlfn.XLOOKUP(U90,DEPARA!H:H,DEPARA!F:F)</f>
        <v>09427183004198</v>
      </c>
      <c r="F90" s="4" t="str">
        <f t="shared" si="10"/>
        <v>junho</v>
      </c>
      <c r="G90" s="4">
        <f t="shared" si="11"/>
        <v>2025</v>
      </c>
      <c r="H90" s="5">
        <f t="shared" si="12"/>
        <v>45810</v>
      </c>
      <c r="I90" s="4">
        <f t="shared" si="13"/>
        <v>15210309</v>
      </c>
      <c r="J90" s="4" t="str">
        <f t="shared" si="14"/>
        <v>HK</v>
      </c>
      <c r="K90" s="4" t="str">
        <f>_xlfn.XLOOKUP(R90,DEPARA!A:A,DEPARA!B:B,)</f>
        <v>Trade - Processos (REC/VPC/VAC)</v>
      </c>
      <c r="L90" s="4" t="str">
        <f>_xlfn.XLOOKUP(X90,DEPARA!AA:AA,DEPARA!AB:AB)</f>
        <v>Pendente Recebimento</v>
      </c>
      <c r="M90" s="4" t="str">
        <f>_xlfn.XLOOKUP(Y90,DEPARA!U:U,DEPARA!W:W)</f>
        <v>Trade</v>
      </c>
      <c r="N90" s="4">
        <f t="shared" si="8"/>
        <v>92612005</v>
      </c>
      <c r="O90" s="4" t="str">
        <f>_xlfn.XLOOKUP(Y90,DEPARA!U:U,DEPARA!V:V)</f>
        <v>LARISSA ELIANA SANTOS DE FARIA</v>
      </c>
      <c r="Q90" s="22">
        <v>15210309</v>
      </c>
      <c r="R90" s="22" t="s">
        <v>45</v>
      </c>
      <c r="S90" s="22">
        <v>14988900</v>
      </c>
      <c r="T90" s="22" t="s">
        <v>45</v>
      </c>
      <c r="U90" s="22" t="s">
        <v>29</v>
      </c>
      <c r="V90" s="22">
        <v>280</v>
      </c>
      <c r="W90" s="22">
        <v>400</v>
      </c>
      <c r="X90" s="22" t="s">
        <v>6</v>
      </c>
      <c r="Y90" s="22">
        <v>92612005</v>
      </c>
      <c r="Z90" s="22" t="s">
        <v>46</v>
      </c>
      <c r="AA90" s="23">
        <v>45810</v>
      </c>
    </row>
    <row r="91" spans="1:27" ht="12.95" customHeight="1" x14ac:dyDescent="0.2">
      <c r="A91" s="4" t="str">
        <f>_xlfn.XLOOKUP(U91,DEPARA!H:H,DEPARA!M:M)</f>
        <v>CARD</v>
      </c>
      <c r="B91" s="4" t="str">
        <f t="shared" si="9"/>
        <v>GC01000</v>
      </c>
      <c r="C91" s="4" t="str">
        <f>_xlfn.XLOOKUP(Tabela1[[#This Row],[Nome Empresa]],DEPARA!G:G,DEPARA!L:L)</f>
        <v>SP</v>
      </c>
      <c r="D91" s="4" t="str">
        <f>_xlfn.XLOOKUP(U91,DEPARA!H:H,DEPARA!G:G)</f>
        <v>CARD 12</v>
      </c>
      <c r="E91" s="4" t="str">
        <f>_xlfn.XLOOKUP(U91,DEPARA!H:H,DEPARA!F:F)</f>
        <v>09427183000109</v>
      </c>
      <c r="F91" s="4" t="str">
        <f t="shared" si="10"/>
        <v>junho</v>
      </c>
      <c r="G91" s="4">
        <f t="shared" si="11"/>
        <v>2025</v>
      </c>
      <c r="H91" s="5">
        <f t="shared" si="12"/>
        <v>45810</v>
      </c>
      <c r="I91" s="4">
        <f t="shared" si="13"/>
        <v>15210311</v>
      </c>
      <c r="J91" s="4" t="str">
        <f t="shared" si="14"/>
        <v>HK</v>
      </c>
      <c r="K91" s="4" t="str">
        <f>_xlfn.XLOOKUP(R91,DEPARA!A:A,DEPARA!B:B,)</f>
        <v>Trade - Processos (REC/VPC/VAC)</v>
      </c>
      <c r="L91" s="4" t="str">
        <f>_xlfn.XLOOKUP(X91,DEPARA!AA:AA,DEPARA!AB:AB)</f>
        <v>Pendente Recebimento</v>
      </c>
      <c r="M91" s="4" t="str">
        <f>_xlfn.XLOOKUP(Y91,DEPARA!U:U,DEPARA!W:W)</f>
        <v>Trade</v>
      </c>
      <c r="N91" s="4">
        <f t="shared" si="8"/>
        <v>92612005</v>
      </c>
      <c r="O91" s="4" t="str">
        <f>_xlfn.XLOOKUP(Y91,DEPARA!U:U,DEPARA!V:V)</f>
        <v>LARISSA ELIANA SANTOS DE FARIA</v>
      </c>
      <c r="Q91" s="22">
        <v>15210311</v>
      </c>
      <c r="R91" s="22" t="s">
        <v>45</v>
      </c>
      <c r="S91" s="22">
        <v>14988903</v>
      </c>
      <c r="T91" s="22" t="s">
        <v>45</v>
      </c>
      <c r="U91" s="22" t="s">
        <v>10</v>
      </c>
      <c r="V91" s="22">
        <v>280</v>
      </c>
      <c r="W91" s="22">
        <v>400</v>
      </c>
      <c r="X91" s="22" t="s">
        <v>6</v>
      </c>
      <c r="Y91" s="22">
        <v>92612005</v>
      </c>
      <c r="Z91" s="22" t="s">
        <v>46</v>
      </c>
      <c r="AA91" s="23">
        <v>45810</v>
      </c>
    </row>
    <row r="92" spans="1:27" ht="12.95" customHeight="1" x14ac:dyDescent="0.2">
      <c r="A92" s="4" t="str">
        <f>_xlfn.XLOOKUP(U92,DEPARA!H:H,DEPARA!M:M)</f>
        <v>CARD</v>
      </c>
      <c r="B92" s="4" t="str">
        <f t="shared" si="9"/>
        <v>GC01000</v>
      </c>
      <c r="C92" s="4" t="str">
        <f>_xlfn.XLOOKUP(Tabela1[[#This Row],[Nome Empresa]],DEPARA!G:G,DEPARA!L:L)</f>
        <v>SP</v>
      </c>
      <c r="D92" s="4" t="str">
        <f>_xlfn.XLOOKUP(U92,DEPARA!H:H,DEPARA!G:G)</f>
        <v>CARD 12</v>
      </c>
      <c r="E92" s="4" t="str">
        <f>_xlfn.XLOOKUP(U92,DEPARA!H:H,DEPARA!F:F)</f>
        <v>09427183000109</v>
      </c>
      <c r="F92" s="4" t="str">
        <f t="shared" si="10"/>
        <v>junho</v>
      </c>
      <c r="G92" s="4">
        <f t="shared" si="11"/>
        <v>2025</v>
      </c>
      <c r="H92" s="5">
        <f t="shared" si="12"/>
        <v>45810</v>
      </c>
      <c r="I92" s="4">
        <f t="shared" si="13"/>
        <v>15210327</v>
      </c>
      <c r="J92" s="4" t="str">
        <f t="shared" si="14"/>
        <v>HK</v>
      </c>
      <c r="K92" s="4" t="str">
        <f>_xlfn.XLOOKUP(R92,DEPARA!A:A,DEPARA!B:B,)</f>
        <v>Trade - Processos (REC/VPC/VAC)</v>
      </c>
      <c r="L92" s="4" t="str">
        <f>_xlfn.XLOOKUP(X92,DEPARA!AA:AA,DEPARA!AB:AB)</f>
        <v>Pendente Recebimento</v>
      </c>
      <c r="M92" s="4" t="str">
        <f>_xlfn.XLOOKUP(Y92,DEPARA!U:U,DEPARA!W:W)</f>
        <v>Trade</v>
      </c>
      <c r="N92" s="4">
        <f t="shared" si="8"/>
        <v>92612005</v>
      </c>
      <c r="O92" s="4" t="str">
        <f>_xlfn.XLOOKUP(Y92,DEPARA!U:U,DEPARA!V:V)</f>
        <v>LARISSA ELIANA SANTOS DE FARIA</v>
      </c>
      <c r="Q92" s="22">
        <v>15210327</v>
      </c>
      <c r="R92" s="22" t="s">
        <v>45</v>
      </c>
      <c r="S92" s="22">
        <v>14988922</v>
      </c>
      <c r="T92" s="22" t="s">
        <v>45</v>
      </c>
      <c r="U92" s="22" t="s">
        <v>10</v>
      </c>
      <c r="V92" s="22">
        <v>280</v>
      </c>
      <c r="W92" s="22">
        <v>400</v>
      </c>
      <c r="X92" s="22" t="s">
        <v>6</v>
      </c>
      <c r="Y92" s="22">
        <v>92612005</v>
      </c>
      <c r="Z92" s="22" t="s">
        <v>46</v>
      </c>
      <c r="AA92" s="23">
        <v>45810</v>
      </c>
    </row>
    <row r="93" spans="1:27" ht="12.95" customHeight="1" x14ac:dyDescent="0.2">
      <c r="A93" s="4" t="str">
        <f>_xlfn.XLOOKUP(U93,DEPARA!H:H,DEPARA!M:M)</f>
        <v>MW</v>
      </c>
      <c r="B93" s="4" t="str">
        <f t="shared" si="9"/>
        <v>MS01000</v>
      </c>
      <c r="C93" s="4" t="str">
        <f>_xlfn.XLOOKUP(Tabela1[[#This Row],[Nome Empresa]],DEPARA!G:G,DEPARA!L:L)</f>
        <v>SUL</v>
      </c>
      <c r="D93" s="4" t="str">
        <f>_xlfn.XLOOKUP(U93,DEPARA!H:H,DEPARA!G:G)</f>
        <v>MW 51</v>
      </c>
      <c r="E93" s="4" t="str">
        <f>_xlfn.XLOOKUP(U93,DEPARA!H:H,DEPARA!F:F)</f>
        <v>07367724000117</v>
      </c>
      <c r="F93" s="4" t="str">
        <f t="shared" si="10"/>
        <v>junho</v>
      </c>
      <c r="G93" s="4">
        <f t="shared" si="11"/>
        <v>2025</v>
      </c>
      <c r="H93" s="5">
        <f t="shared" si="12"/>
        <v>45810</v>
      </c>
      <c r="I93" s="4">
        <f t="shared" si="13"/>
        <v>15210876</v>
      </c>
      <c r="J93" s="4" t="str">
        <f t="shared" si="14"/>
        <v>HK</v>
      </c>
      <c r="K93" s="4" t="str">
        <f>_xlfn.XLOOKUP(R93,DEPARA!A:A,DEPARA!B:B,)</f>
        <v>Trade - Processos (REC/VPC/VAC)</v>
      </c>
      <c r="L93" s="4" t="str">
        <f>_xlfn.XLOOKUP(X93,DEPARA!AA:AA,DEPARA!AB:AB)</f>
        <v>Pendente Recebimento</v>
      </c>
      <c r="M93" s="4" t="str">
        <f>_xlfn.XLOOKUP(Y93,DEPARA!U:U,DEPARA!W:W)</f>
        <v>Trade</v>
      </c>
      <c r="N93" s="4">
        <f t="shared" si="8"/>
        <v>92612005</v>
      </c>
      <c r="O93" s="4" t="str">
        <f>_xlfn.XLOOKUP(Y93,DEPARA!U:U,DEPARA!V:V)</f>
        <v>LARISSA ELIANA SANTOS DE FARIA</v>
      </c>
      <c r="Q93" s="22">
        <v>15210876</v>
      </c>
      <c r="R93" s="22" t="s">
        <v>45</v>
      </c>
      <c r="S93" s="22">
        <v>14989802</v>
      </c>
      <c r="T93" s="22" t="s">
        <v>45</v>
      </c>
      <c r="U93" s="22" t="s">
        <v>13</v>
      </c>
      <c r="V93" s="22">
        <v>230</v>
      </c>
      <c r="W93" s="22">
        <v>280</v>
      </c>
      <c r="X93" s="22" t="s">
        <v>6</v>
      </c>
      <c r="Y93" s="22">
        <v>92612005</v>
      </c>
      <c r="Z93" s="22" t="s">
        <v>46</v>
      </c>
      <c r="AA93" s="23">
        <v>45810</v>
      </c>
    </row>
    <row r="94" spans="1:27" ht="12.95" customHeight="1" x14ac:dyDescent="0.2">
      <c r="A94" s="4" t="str">
        <f>_xlfn.XLOOKUP(U94,DEPARA!H:H,DEPARA!M:M)</f>
        <v>CARD</v>
      </c>
      <c r="B94" s="4" t="str">
        <f t="shared" si="9"/>
        <v>GC22000</v>
      </c>
      <c r="C94" s="4" t="str">
        <f>_xlfn.XLOOKUP(Tabela1[[#This Row],[Nome Empresa]],DEPARA!G:G,DEPARA!L:L)</f>
        <v>RJ/ES</v>
      </c>
      <c r="D94" s="4" t="str">
        <f>_xlfn.XLOOKUP(U94,DEPARA!H:H,DEPARA!G:G)</f>
        <v>CARD 21 RJC</v>
      </c>
      <c r="E94" s="4" t="str">
        <f>_xlfn.XLOOKUP(U94,DEPARA!H:H,DEPARA!F:F)</f>
        <v>09427183002225</v>
      </c>
      <c r="F94" s="4" t="str">
        <f t="shared" si="10"/>
        <v>junho</v>
      </c>
      <c r="G94" s="4">
        <f t="shared" si="11"/>
        <v>2025</v>
      </c>
      <c r="H94" s="5">
        <f t="shared" si="12"/>
        <v>45810</v>
      </c>
      <c r="I94" s="4">
        <f t="shared" si="13"/>
        <v>15210891</v>
      </c>
      <c r="J94" s="4" t="str">
        <f t="shared" si="14"/>
        <v>HK</v>
      </c>
      <c r="K94" s="4" t="str">
        <f>_xlfn.XLOOKUP(R94,DEPARA!A:A,DEPARA!B:B,)</f>
        <v>Trade - Processos (REC/VPC/VAC)</v>
      </c>
      <c r="L94" s="4" t="str">
        <f>_xlfn.XLOOKUP(X94,DEPARA!AA:AA,DEPARA!AB:AB)</f>
        <v>Pendente Recebimento</v>
      </c>
      <c r="M94" s="4" t="str">
        <f>_xlfn.XLOOKUP(Y94,DEPARA!U:U,DEPARA!W:W)</f>
        <v>Trade</v>
      </c>
      <c r="N94" s="4">
        <f t="shared" si="8"/>
        <v>92612005</v>
      </c>
      <c r="O94" s="4" t="str">
        <f>_xlfn.XLOOKUP(Y94,DEPARA!U:U,DEPARA!V:V)</f>
        <v>LARISSA ELIANA SANTOS DE FARIA</v>
      </c>
      <c r="Q94" s="22">
        <v>15210891</v>
      </c>
      <c r="R94" s="22" t="s">
        <v>45</v>
      </c>
      <c r="S94" s="22">
        <v>15018729</v>
      </c>
      <c r="T94" s="22" t="s">
        <v>45</v>
      </c>
      <c r="U94" s="22" t="s">
        <v>47</v>
      </c>
      <c r="V94" s="22">
        <v>230</v>
      </c>
      <c r="W94" s="22">
        <v>280</v>
      </c>
      <c r="X94" s="22" t="s">
        <v>6</v>
      </c>
      <c r="Y94" s="22">
        <v>92612005</v>
      </c>
      <c r="Z94" s="22" t="s">
        <v>46</v>
      </c>
      <c r="AA94" s="23">
        <v>45810</v>
      </c>
    </row>
    <row r="95" spans="1:27" ht="12.95" customHeight="1" x14ac:dyDescent="0.2">
      <c r="A95" s="4" t="str">
        <f>_xlfn.XLOOKUP(U95,DEPARA!H:H,DEPARA!M:M)</f>
        <v>MW</v>
      </c>
      <c r="B95" s="4" t="str">
        <f t="shared" si="9"/>
        <v>ML08000</v>
      </c>
      <c r="C95" s="4" t="str">
        <f>_xlfn.XLOOKUP(Tabela1[[#This Row],[Nome Empresa]],DEPARA!G:G,DEPARA!L:L)</f>
        <v>RJ/ES</v>
      </c>
      <c r="D95" s="4" t="str">
        <f>_xlfn.XLOOKUP(U95,DEPARA!H:H,DEPARA!G:G)</f>
        <v>MW 21</v>
      </c>
      <c r="E95" s="4" t="str">
        <f>_xlfn.XLOOKUP(U95,DEPARA!H:H,DEPARA!F:F)</f>
        <v>09107337000843</v>
      </c>
      <c r="F95" s="4" t="str">
        <f t="shared" si="10"/>
        <v>junho</v>
      </c>
      <c r="G95" s="4">
        <f t="shared" si="11"/>
        <v>2025</v>
      </c>
      <c r="H95" s="5">
        <f t="shared" si="12"/>
        <v>45811</v>
      </c>
      <c r="I95" s="4">
        <f t="shared" si="13"/>
        <v>15213774</v>
      </c>
      <c r="J95" s="4" t="str">
        <f t="shared" si="14"/>
        <v>HK</v>
      </c>
      <c r="K95" s="4" t="str">
        <f>_xlfn.XLOOKUP(R95,DEPARA!A:A,DEPARA!B:B,)</f>
        <v>Trade - Processos (REC/VPC/VAC)</v>
      </c>
      <c r="L95" s="4" t="str">
        <f>_xlfn.XLOOKUP(X95,DEPARA!AA:AA,DEPARA!AB:AB)</f>
        <v>Pendente Recebimento</v>
      </c>
      <c r="M95" s="4" t="str">
        <f>_xlfn.XLOOKUP(Y95,DEPARA!U:U,DEPARA!W:W)</f>
        <v>Trade</v>
      </c>
      <c r="N95" s="4">
        <f t="shared" si="8"/>
        <v>92612005</v>
      </c>
      <c r="O95" s="4" t="str">
        <f>_xlfn.XLOOKUP(Y95,DEPARA!U:U,DEPARA!V:V)</f>
        <v>LARISSA ELIANA SANTOS DE FARIA</v>
      </c>
      <c r="Q95" s="22">
        <v>15213774</v>
      </c>
      <c r="R95" s="22" t="s">
        <v>45</v>
      </c>
      <c r="S95" s="22">
        <v>14973044</v>
      </c>
      <c r="T95" s="22" t="s">
        <v>45</v>
      </c>
      <c r="U95" s="22" t="s">
        <v>15</v>
      </c>
      <c r="V95" s="22">
        <v>230</v>
      </c>
      <c r="W95" s="22">
        <v>280</v>
      </c>
      <c r="X95" s="22" t="s">
        <v>6</v>
      </c>
      <c r="Y95" s="22">
        <v>92612005</v>
      </c>
      <c r="Z95" s="22" t="s">
        <v>46</v>
      </c>
      <c r="AA95" s="23">
        <v>45811</v>
      </c>
    </row>
    <row r="96" spans="1:27" ht="12.95" customHeight="1" x14ac:dyDescent="0.2">
      <c r="A96" s="4" t="str">
        <f>_xlfn.XLOOKUP(U96,DEPARA!H:H,DEPARA!M:M)</f>
        <v>CARD</v>
      </c>
      <c r="B96" s="4" t="str">
        <f t="shared" si="9"/>
        <v>GC22000</v>
      </c>
      <c r="C96" s="4" t="str">
        <f>_xlfn.XLOOKUP(Tabela1[[#This Row],[Nome Empresa]],DEPARA!G:G,DEPARA!L:L)</f>
        <v>RJ/ES</v>
      </c>
      <c r="D96" s="4" t="str">
        <f>_xlfn.XLOOKUP(U96,DEPARA!H:H,DEPARA!G:G)</f>
        <v>CARD 21 RJC</v>
      </c>
      <c r="E96" s="4" t="str">
        <f>_xlfn.XLOOKUP(U96,DEPARA!H:H,DEPARA!F:F)</f>
        <v>09427183002225</v>
      </c>
      <c r="F96" s="4" t="str">
        <f t="shared" si="10"/>
        <v>junho</v>
      </c>
      <c r="G96" s="4">
        <f t="shared" si="11"/>
        <v>2025</v>
      </c>
      <c r="H96" s="5">
        <f t="shared" si="12"/>
        <v>45811</v>
      </c>
      <c r="I96" s="4">
        <f t="shared" si="13"/>
        <v>15213776</v>
      </c>
      <c r="J96" s="4" t="str">
        <f t="shared" si="14"/>
        <v>HK</v>
      </c>
      <c r="K96" s="4" t="str">
        <f>_xlfn.XLOOKUP(R96,DEPARA!A:A,DEPARA!B:B,)</f>
        <v>Trade - Processos (REC/VPC/VAC)</v>
      </c>
      <c r="L96" s="4" t="str">
        <f>_xlfn.XLOOKUP(X96,DEPARA!AA:AA,DEPARA!AB:AB)</f>
        <v>Pendente Recebimento</v>
      </c>
      <c r="M96" s="4" t="str">
        <f>_xlfn.XLOOKUP(Y96,DEPARA!U:U,DEPARA!W:W)</f>
        <v>Trade</v>
      </c>
      <c r="N96" s="4">
        <f t="shared" si="8"/>
        <v>92612005</v>
      </c>
      <c r="O96" s="4" t="str">
        <f>_xlfn.XLOOKUP(Y96,DEPARA!U:U,DEPARA!V:V)</f>
        <v>LARISSA ELIANA SANTOS DE FARIA</v>
      </c>
      <c r="Q96" s="22">
        <v>15213776</v>
      </c>
      <c r="R96" s="22" t="s">
        <v>45</v>
      </c>
      <c r="S96" s="22">
        <v>14970266</v>
      </c>
      <c r="T96" s="22" t="s">
        <v>45</v>
      </c>
      <c r="U96" s="22" t="s">
        <v>47</v>
      </c>
      <c r="V96" s="22">
        <v>230</v>
      </c>
      <c r="W96" s="22">
        <v>280</v>
      </c>
      <c r="X96" s="22" t="s">
        <v>6</v>
      </c>
      <c r="Y96" s="22">
        <v>92612005</v>
      </c>
      <c r="Z96" s="22" t="s">
        <v>46</v>
      </c>
      <c r="AA96" s="23">
        <v>45811</v>
      </c>
    </row>
    <row r="97" spans="1:27" ht="12.95" customHeight="1" x14ac:dyDescent="0.2">
      <c r="A97" s="4" t="str">
        <f>_xlfn.XLOOKUP(U97,DEPARA!H:H,DEPARA!M:M)</f>
        <v>MW</v>
      </c>
      <c r="B97" s="4" t="str">
        <f t="shared" si="9"/>
        <v>MM01000</v>
      </c>
      <c r="C97" s="4" t="str">
        <f>_xlfn.XLOOKUP(Tabela1[[#This Row],[Nome Empresa]],DEPARA!G:G,DEPARA!L:L)</f>
        <v>MG</v>
      </c>
      <c r="D97" s="4" t="str">
        <f>_xlfn.XLOOKUP(U97,DEPARA!H:H,DEPARA!G:G)</f>
        <v>MW 31</v>
      </c>
      <c r="E97" s="4" t="str">
        <f>_xlfn.XLOOKUP(U97,DEPARA!H:H,DEPARA!F:F)</f>
        <v>05846607000100</v>
      </c>
      <c r="F97" s="4" t="str">
        <f t="shared" si="10"/>
        <v>junho</v>
      </c>
      <c r="G97" s="4">
        <f t="shared" si="11"/>
        <v>2025</v>
      </c>
      <c r="H97" s="5">
        <f t="shared" si="12"/>
        <v>45812</v>
      </c>
      <c r="I97" s="4">
        <f t="shared" si="13"/>
        <v>15217296</v>
      </c>
      <c r="J97" s="4" t="str">
        <f t="shared" si="14"/>
        <v>HK</v>
      </c>
      <c r="K97" s="4" t="str">
        <f>_xlfn.XLOOKUP(R97,DEPARA!A:A,DEPARA!B:B,)</f>
        <v>Trade - Processos (REC/VPC/VAC)</v>
      </c>
      <c r="L97" s="4" t="str">
        <f>_xlfn.XLOOKUP(X97,DEPARA!AA:AA,DEPARA!AB:AB)</f>
        <v>Pendente Recebimento</v>
      </c>
      <c r="M97" s="4" t="str">
        <f>_xlfn.XLOOKUP(Y97,DEPARA!U:U,DEPARA!W:W)</f>
        <v>Trade</v>
      </c>
      <c r="N97" s="4">
        <f t="shared" si="8"/>
        <v>92612005</v>
      </c>
      <c r="O97" s="4" t="str">
        <f>_xlfn.XLOOKUP(Y97,DEPARA!U:U,DEPARA!V:V)</f>
        <v>LARISSA ELIANA SANTOS DE FARIA</v>
      </c>
      <c r="Q97" s="22">
        <v>15217296</v>
      </c>
      <c r="R97" s="22" t="s">
        <v>45</v>
      </c>
      <c r="S97" s="22">
        <v>15018737</v>
      </c>
      <c r="T97" s="22" t="s">
        <v>45</v>
      </c>
      <c r="U97" s="22" t="s">
        <v>27</v>
      </c>
      <c r="V97" s="22">
        <v>230</v>
      </c>
      <c r="W97" s="22">
        <v>280</v>
      </c>
      <c r="X97" s="22" t="s">
        <v>6</v>
      </c>
      <c r="Y97" s="22">
        <v>92612005</v>
      </c>
      <c r="Z97" s="22" t="s">
        <v>46</v>
      </c>
      <c r="AA97" s="23">
        <v>45812</v>
      </c>
    </row>
    <row r="98" spans="1:27" ht="12.95" customHeight="1" x14ac:dyDescent="0.2">
      <c r="A98" s="4" t="str">
        <f>_xlfn.XLOOKUP(U98,DEPARA!H:H,DEPARA!M:M)</f>
        <v>MW</v>
      </c>
      <c r="B98" s="4" t="str">
        <f t="shared" si="9"/>
        <v>ML03000</v>
      </c>
      <c r="C98" s="4" t="str">
        <f>_xlfn.XLOOKUP(Tabela1[[#This Row],[Nome Empresa]],DEPARA!G:G,DEPARA!L:L)</f>
        <v>RJ/ES</v>
      </c>
      <c r="D98" s="4" t="str">
        <f>_xlfn.XLOOKUP(U98,DEPARA!H:H,DEPARA!G:G)</f>
        <v>MW 22</v>
      </c>
      <c r="E98" s="4" t="str">
        <f>_xlfn.XLOOKUP(U98,DEPARA!H:H,DEPARA!F:F)</f>
        <v>09107337000339</v>
      </c>
      <c r="F98" s="4" t="str">
        <f t="shared" si="10"/>
        <v>junho</v>
      </c>
      <c r="G98" s="4">
        <f t="shared" si="11"/>
        <v>2025</v>
      </c>
      <c r="H98" s="5">
        <f t="shared" si="12"/>
        <v>45812</v>
      </c>
      <c r="I98" s="4">
        <f t="shared" si="13"/>
        <v>15217301</v>
      </c>
      <c r="J98" s="4" t="str">
        <f t="shared" si="14"/>
        <v>HK</v>
      </c>
      <c r="K98" s="4" t="str">
        <f>_xlfn.XLOOKUP(R98,DEPARA!A:A,DEPARA!B:B,)</f>
        <v>Trade - Processos (REC/VPC/VAC)</v>
      </c>
      <c r="L98" s="4" t="str">
        <f>_xlfn.XLOOKUP(X98,DEPARA!AA:AA,DEPARA!AB:AB)</f>
        <v>Pendente Recebimento</v>
      </c>
      <c r="M98" s="4" t="str">
        <f>_xlfn.XLOOKUP(Y98,DEPARA!U:U,DEPARA!W:W)</f>
        <v>Trade</v>
      </c>
      <c r="N98" s="4">
        <f t="shared" ref="N98:N129" si="15">Y98</f>
        <v>92612005</v>
      </c>
      <c r="O98" s="4" t="str">
        <f>_xlfn.XLOOKUP(Y98,DEPARA!U:U,DEPARA!V:V)</f>
        <v>LARISSA ELIANA SANTOS DE FARIA</v>
      </c>
      <c r="Q98" s="22">
        <v>15217301</v>
      </c>
      <c r="R98" s="22" t="s">
        <v>45</v>
      </c>
      <c r="S98" s="22">
        <v>14827652</v>
      </c>
      <c r="T98" s="22" t="s">
        <v>45</v>
      </c>
      <c r="U98" s="22" t="s">
        <v>8</v>
      </c>
      <c r="V98" s="22">
        <v>230</v>
      </c>
      <c r="W98" s="22">
        <v>280</v>
      </c>
      <c r="X98" s="22" t="s">
        <v>6</v>
      </c>
      <c r="Y98" s="22">
        <v>92612005</v>
      </c>
      <c r="Z98" s="22" t="s">
        <v>46</v>
      </c>
      <c r="AA98" s="23">
        <v>45812</v>
      </c>
    </row>
    <row r="99" spans="1:27" ht="12.95" customHeight="1" x14ac:dyDescent="0.2">
      <c r="A99" s="4" t="str">
        <f>_xlfn.XLOOKUP(U99,DEPARA!H:H,DEPARA!M:M)</f>
        <v>CARD</v>
      </c>
      <c r="B99" s="4" t="str">
        <f t="shared" si="9"/>
        <v>GC22000</v>
      </c>
      <c r="C99" s="4" t="str">
        <f>_xlfn.XLOOKUP(Tabela1[[#This Row],[Nome Empresa]],DEPARA!G:G,DEPARA!L:L)</f>
        <v>RJ/ES</v>
      </c>
      <c r="D99" s="4" t="str">
        <f>_xlfn.XLOOKUP(U99,DEPARA!H:H,DEPARA!G:G)</f>
        <v>CARD 21 RJC</v>
      </c>
      <c r="E99" s="4" t="str">
        <f>_xlfn.XLOOKUP(U99,DEPARA!H:H,DEPARA!F:F)</f>
        <v>09427183002225</v>
      </c>
      <c r="F99" s="4" t="str">
        <f t="shared" si="10"/>
        <v>junho</v>
      </c>
      <c r="G99" s="4">
        <f t="shared" si="11"/>
        <v>2025</v>
      </c>
      <c r="H99" s="5">
        <f t="shared" si="12"/>
        <v>45812</v>
      </c>
      <c r="I99" s="4">
        <f t="shared" si="13"/>
        <v>15217320</v>
      </c>
      <c r="J99" s="4" t="str">
        <f t="shared" si="14"/>
        <v>HK</v>
      </c>
      <c r="K99" s="4" t="str">
        <f>_xlfn.XLOOKUP(R99,DEPARA!A:A,DEPARA!B:B,)</f>
        <v>Trade - Processos (REC/VPC/VAC)</v>
      </c>
      <c r="L99" s="4" t="str">
        <f>_xlfn.XLOOKUP(X99,DEPARA!AA:AA,DEPARA!AB:AB)</f>
        <v>Pendente Recebimento</v>
      </c>
      <c r="M99" s="4" t="str">
        <f>_xlfn.XLOOKUP(Y99,DEPARA!U:U,DEPARA!W:W)</f>
        <v>Trade</v>
      </c>
      <c r="N99" s="4">
        <f t="shared" si="15"/>
        <v>92612005</v>
      </c>
      <c r="O99" s="4" t="str">
        <f>_xlfn.XLOOKUP(Y99,DEPARA!U:U,DEPARA!V:V)</f>
        <v>LARISSA ELIANA SANTOS DE FARIA</v>
      </c>
      <c r="Q99" s="22">
        <v>15217320</v>
      </c>
      <c r="R99" s="22" t="s">
        <v>45</v>
      </c>
      <c r="S99" s="22">
        <v>14970256</v>
      </c>
      <c r="T99" s="22" t="s">
        <v>45</v>
      </c>
      <c r="U99" s="22" t="s">
        <v>47</v>
      </c>
      <c r="V99" s="22">
        <v>230</v>
      </c>
      <c r="W99" s="22">
        <v>280</v>
      </c>
      <c r="X99" s="22" t="s">
        <v>6</v>
      </c>
      <c r="Y99" s="22">
        <v>92612005</v>
      </c>
      <c r="Z99" s="22" t="s">
        <v>46</v>
      </c>
      <c r="AA99" s="23">
        <v>45812</v>
      </c>
    </row>
    <row r="100" spans="1:27" ht="12.95" customHeight="1" x14ac:dyDescent="0.2">
      <c r="A100" s="4" t="str">
        <f>_xlfn.XLOOKUP(U100,DEPARA!H:H,DEPARA!M:M)</f>
        <v>CARD</v>
      </c>
      <c r="B100" s="4" t="str">
        <f t="shared" si="9"/>
        <v>GC01000</v>
      </c>
      <c r="C100" s="4" t="str">
        <f>_xlfn.XLOOKUP(Tabela1[[#This Row],[Nome Empresa]],DEPARA!G:G,DEPARA!L:L)</f>
        <v>SP</v>
      </c>
      <c r="D100" s="4" t="str">
        <f>_xlfn.XLOOKUP(U100,DEPARA!H:H,DEPARA!G:G)</f>
        <v>CARD 12</v>
      </c>
      <c r="E100" s="4" t="str">
        <f>_xlfn.XLOOKUP(U100,DEPARA!H:H,DEPARA!F:F)</f>
        <v>09427183000109</v>
      </c>
      <c r="F100" s="4" t="str">
        <f t="shared" si="10"/>
        <v>junho</v>
      </c>
      <c r="G100" s="4">
        <f t="shared" si="11"/>
        <v>2025</v>
      </c>
      <c r="H100" s="5">
        <f t="shared" si="12"/>
        <v>45812</v>
      </c>
      <c r="I100" s="4">
        <f t="shared" si="13"/>
        <v>15217322</v>
      </c>
      <c r="J100" s="4" t="str">
        <f t="shared" si="14"/>
        <v>HK</v>
      </c>
      <c r="K100" s="4" t="str">
        <f>_xlfn.XLOOKUP(R100,DEPARA!A:A,DEPARA!B:B,)</f>
        <v>Trade - Processos (REC/VPC/VAC)</v>
      </c>
      <c r="L100" s="4" t="str">
        <f>_xlfn.XLOOKUP(X100,DEPARA!AA:AA,DEPARA!AB:AB)</f>
        <v>Pendente Recebimento</v>
      </c>
      <c r="M100" s="4" t="str">
        <f>_xlfn.XLOOKUP(Y100,DEPARA!U:U,DEPARA!W:W)</f>
        <v>Trade</v>
      </c>
      <c r="N100" s="4">
        <f t="shared" si="15"/>
        <v>92612005</v>
      </c>
      <c r="O100" s="4" t="str">
        <f>_xlfn.XLOOKUP(Y100,DEPARA!U:U,DEPARA!V:V)</f>
        <v>LARISSA ELIANA SANTOS DE FARIA</v>
      </c>
      <c r="Q100" s="22">
        <v>15217322</v>
      </c>
      <c r="R100" s="22" t="s">
        <v>45</v>
      </c>
      <c r="S100" s="22">
        <v>15034152</v>
      </c>
      <c r="T100" s="22" t="s">
        <v>45</v>
      </c>
      <c r="U100" s="22" t="s">
        <v>10</v>
      </c>
      <c r="V100" s="22">
        <v>230</v>
      </c>
      <c r="W100" s="22">
        <v>280</v>
      </c>
      <c r="X100" s="22" t="s">
        <v>6</v>
      </c>
      <c r="Y100" s="22">
        <v>92612005</v>
      </c>
      <c r="Z100" s="22" t="s">
        <v>46</v>
      </c>
      <c r="AA100" s="23">
        <v>45812</v>
      </c>
    </row>
    <row r="101" spans="1:27" ht="12.95" customHeight="1" x14ac:dyDescent="0.2">
      <c r="A101" s="4" t="str">
        <f>_xlfn.XLOOKUP(U101,DEPARA!H:H,DEPARA!M:M)</f>
        <v>CARD</v>
      </c>
      <c r="B101" s="4" t="str">
        <f t="shared" si="9"/>
        <v>GC01000</v>
      </c>
      <c r="C101" s="4" t="str">
        <f>_xlfn.XLOOKUP(Tabela1[[#This Row],[Nome Empresa]],DEPARA!G:G,DEPARA!L:L)</f>
        <v>SP</v>
      </c>
      <c r="D101" s="4" t="str">
        <f>_xlfn.XLOOKUP(U101,DEPARA!H:H,DEPARA!G:G)</f>
        <v>CARD 12</v>
      </c>
      <c r="E101" s="4" t="str">
        <f>_xlfn.XLOOKUP(U101,DEPARA!H:H,DEPARA!F:F)</f>
        <v>09427183000109</v>
      </c>
      <c r="F101" s="4" t="str">
        <f t="shared" si="10"/>
        <v>março</v>
      </c>
      <c r="G101" s="4">
        <f t="shared" si="11"/>
        <v>2025</v>
      </c>
      <c r="H101" s="5">
        <f t="shared" si="12"/>
        <v>45727</v>
      </c>
      <c r="I101" s="4">
        <f t="shared" si="13"/>
        <v>14657755</v>
      </c>
      <c r="J101" s="4" t="str">
        <f t="shared" si="14"/>
        <v>HS</v>
      </c>
      <c r="K101" s="4" t="str">
        <f>_xlfn.XLOOKUP(R101,DEPARA!A:A,DEPARA!B:B,)</f>
        <v>NF Serviço</v>
      </c>
      <c r="L101" s="4" t="str">
        <f>_xlfn.XLOOKUP(X101,DEPARA!AA:AA,DEPARA!AB:AB)</f>
        <v>Pendente Recebimento</v>
      </c>
      <c r="M101" s="4" t="str">
        <f>_xlfn.XLOOKUP(Y101,DEPARA!U:U,DEPARA!W:W)</f>
        <v>Facilities</v>
      </c>
      <c r="N101" s="4">
        <f t="shared" si="15"/>
        <v>92611969</v>
      </c>
      <c r="O101" s="4" t="str">
        <f>_xlfn.XLOOKUP(Y101,DEPARA!U:U,DEPARA!V:V)</f>
        <v>DEISE LEITE ROSO</v>
      </c>
      <c r="Q101" s="22">
        <v>14657755</v>
      </c>
      <c r="R101" s="22" t="s">
        <v>48</v>
      </c>
      <c r="S101" s="22"/>
      <c r="T101" s="22"/>
      <c r="U101" s="22" t="s">
        <v>10</v>
      </c>
      <c r="V101" s="22">
        <v>999</v>
      </c>
      <c r="W101" s="22">
        <v>280</v>
      </c>
      <c r="X101" s="22" t="s">
        <v>6</v>
      </c>
      <c r="Y101" s="22">
        <v>92611969</v>
      </c>
      <c r="Z101" s="22" t="s">
        <v>20</v>
      </c>
      <c r="AA101" s="23">
        <v>45727</v>
      </c>
    </row>
    <row r="102" spans="1:27" ht="12.95" customHeight="1" x14ac:dyDescent="0.2">
      <c r="A102" s="4" t="str">
        <f>_xlfn.XLOOKUP(U102,DEPARA!H:H,DEPARA!M:M)</f>
        <v>CARD</v>
      </c>
      <c r="B102" s="4" t="str">
        <f t="shared" si="9"/>
        <v>GC01000</v>
      </c>
      <c r="C102" s="4" t="str">
        <f>_xlfn.XLOOKUP(Tabela1[[#This Row],[Nome Empresa]],DEPARA!G:G,DEPARA!L:L)</f>
        <v>SP</v>
      </c>
      <c r="D102" s="4" t="str">
        <f>_xlfn.XLOOKUP(U102,DEPARA!H:H,DEPARA!G:G)</f>
        <v>CARD 12</v>
      </c>
      <c r="E102" s="4" t="str">
        <f>_xlfn.XLOOKUP(U102,DEPARA!H:H,DEPARA!F:F)</f>
        <v>09427183000109</v>
      </c>
      <c r="F102" s="4" t="str">
        <f t="shared" si="10"/>
        <v>março</v>
      </c>
      <c r="G102" s="4">
        <f t="shared" si="11"/>
        <v>2025</v>
      </c>
      <c r="H102" s="5">
        <f t="shared" si="12"/>
        <v>45727</v>
      </c>
      <c r="I102" s="4">
        <f t="shared" si="13"/>
        <v>14657757</v>
      </c>
      <c r="J102" s="4" t="str">
        <f t="shared" si="14"/>
        <v>HS</v>
      </c>
      <c r="K102" s="4" t="str">
        <f>_xlfn.XLOOKUP(R102,DEPARA!A:A,DEPARA!B:B,)</f>
        <v>NF Serviço</v>
      </c>
      <c r="L102" s="4" t="str">
        <f>_xlfn.XLOOKUP(X102,DEPARA!AA:AA,DEPARA!AB:AB)</f>
        <v>Pendente Recebimento</v>
      </c>
      <c r="M102" s="4" t="str">
        <f>_xlfn.XLOOKUP(Y102,DEPARA!U:U,DEPARA!W:W)</f>
        <v>Facilities</v>
      </c>
      <c r="N102" s="4">
        <f t="shared" si="15"/>
        <v>92611969</v>
      </c>
      <c r="O102" s="4" t="str">
        <f>_xlfn.XLOOKUP(Y102,DEPARA!U:U,DEPARA!V:V)</f>
        <v>DEISE LEITE ROSO</v>
      </c>
      <c r="Q102" s="22">
        <v>14657757</v>
      </c>
      <c r="R102" s="22" t="s">
        <v>48</v>
      </c>
      <c r="S102" s="22"/>
      <c r="T102" s="22"/>
      <c r="U102" s="22" t="s">
        <v>10</v>
      </c>
      <c r="V102" s="22">
        <v>230</v>
      </c>
      <c r="W102" s="22">
        <v>280</v>
      </c>
      <c r="X102" s="22" t="s">
        <v>6</v>
      </c>
      <c r="Y102" s="22">
        <v>92611969</v>
      </c>
      <c r="Z102" s="22" t="s">
        <v>20</v>
      </c>
      <c r="AA102" s="23">
        <v>45727</v>
      </c>
    </row>
    <row r="103" spans="1:27" ht="12.95" customHeight="1" x14ac:dyDescent="0.2">
      <c r="A103" s="4" t="str">
        <f>_xlfn.XLOOKUP(U103,DEPARA!H:H,DEPARA!M:M)</f>
        <v>CARD</v>
      </c>
      <c r="B103" s="4" t="str">
        <f t="shared" si="9"/>
        <v>GC01000</v>
      </c>
      <c r="C103" s="4" t="str">
        <f>_xlfn.XLOOKUP(Tabela1[[#This Row],[Nome Empresa]],DEPARA!G:G,DEPARA!L:L)</f>
        <v>SP</v>
      </c>
      <c r="D103" s="4" t="str">
        <f>_xlfn.XLOOKUP(U103,DEPARA!H:H,DEPARA!G:G)</f>
        <v>CARD 12</v>
      </c>
      <c r="E103" s="4" t="str">
        <f>_xlfn.XLOOKUP(U103,DEPARA!H:H,DEPARA!F:F)</f>
        <v>09427183000109</v>
      </c>
      <c r="F103" s="4" t="str">
        <f t="shared" si="10"/>
        <v>abril</v>
      </c>
      <c r="G103" s="4">
        <f t="shared" si="11"/>
        <v>2025</v>
      </c>
      <c r="H103" s="5">
        <f t="shared" si="12"/>
        <v>45750</v>
      </c>
      <c r="I103" s="4">
        <f t="shared" si="13"/>
        <v>14799478</v>
      </c>
      <c r="J103" s="4" t="str">
        <f t="shared" si="14"/>
        <v>HS</v>
      </c>
      <c r="K103" s="4" t="str">
        <f>_xlfn.XLOOKUP(R103,DEPARA!A:A,DEPARA!B:B,)</f>
        <v>NF Serviço</v>
      </c>
      <c r="L103" s="4" t="str">
        <f>_xlfn.XLOOKUP(X103,DEPARA!AA:AA,DEPARA!AB:AB)</f>
        <v>Pendente Recebimento</v>
      </c>
      <c r="M103" s="4" t="str">
        <f>_xlfn.XLOOKUP(Y103,DEPARA!U:U,DEPARA!W:W)</f>
        <v>Adm SJC</v>
      </c>
      <c r="N103" s="4">
        <f t="shared" si="15"/>
        <v>92611576</v>
      </c>
      <c r="O103" s="4" t="str">
        <f>_xlfn.XLOOKUP(Y103,DEPARA!U:U,DEPARA!V:V)</f>
        <v>GABRIELA JULIA DE SA ANDRADE DOS SANTOS</v>
      </c>
      <c r="Q103" s="22">
        <v>14799478</v>
      </c>
      <c r="R103" s="22" t="s">
        <v>48</v>
      </c>
      <c r="S103" s="22"/>
      <c r="T103" s="22"/>
      <c r="U103" s="22" t="s">
        <v>10</v>
      </c>
      <c r="V103" s="22">
        <v>230</v>
      </c>
      <c r="W103" s="22">
        <v>280</v>
      </c>
      <c r="X103" s="22" t="s">
        <v>6</v>
      </c>
      <c r="Y103" s="22">
        <v>92611576</v>
      </c>
      <c r="Z103" s="22" t="s">
        <v>7</v>
      </c>
      <c r="AA103" s="23">
        <v>45750</v>
      </c>
    </row>
    <row r="104" spans="1:27" ht="12.95" customHeight="1" x14ac:dyDescent="0.2">
      <c r="A104" s="4" t="str">
        <f>_xlfn.XLOOKUP(U104,DEPARA!H:H,DEPARA!M:M)</f>
        <v>CARD</v>
      </c>
      <c r="B104" s="4" t="str">
        <f t="shared" si="9"/>
        <v>GC01000</v>
      </c>
      <c r="C104" s="4" t="str">
        <f>_xlfn.XLOOKUP(Tabela1[[#This Row],[Nome Empresa]],DEPARA!G:G,DEPARA!L:L)</f>
        <v>SP</v>
      </c>
      <c r="D104" s="4" t="str">
        <f>_xlfn.XLOOKUP(U104,DEPARA!H:H,DEPARA!G:G)</f>
        <v>CARD 12</v>
      </c>
      <c r="E104" s="4" t="str">
        <f>_xlfn.XLOOKUP(U104,DEPARA!H:H,DEPARA!F:F)</f>
        <v>09427183000109</v>
      </c>
      <c r="F104" s="4" t="str">
        <f t="shared" si="10"/>
        <v>abril</v>
      </c>
      <c r="G104" s="4">
        <f t="shared" si="11"/>
        <v>2025</v>
      </c>
      <c r="H104" s="5">
        <f t="shared" si="12"/>
        <v>45771</v>
      </c>
      <c r="I104" s="4">
        <f t="shared" si="13"/>
        <v>14941376</v>
      </c>
      <c r="J104" s="4" t="str">
        <f t="shared" si="14"/>
        <v>HS</v>
      </c>
      <c r="K104" s="4" t="str">
        <f>_xlfn.XLOOKUP(R104,DEPARA!A:A,DEPARA!B:B,)</f>
        <v>NF Serviço</v>
      </c>
      <c r="L104" s="4" t="str">
        <f>_xlfn.XLOOKUP(X104,DEPARA!AA:AA,DEPARA!AB:AB)</f>
        <v>Pendente Recebimento</v>
      </c>
      <c r="M104" s="4" t="str">
        <f>_xlfn.XLOOKUP(Y104,DEPARA!U:U,DEPARA!W:W)</f>
        <v>Facilities</v>
      </c>
      <c r="N104" s="4">
        <f t="shared" si="15"/>
        <v>92611969</v>
      </c>
      <c r="O104" s="4" t="str">
        <f>_xlfn.XLOOKUP(Y104,DEPARA!U:U,DEPARA!V:V)</f>
        <v>DEISE LEITE ROSO</v>
      </c>
      <c r="Q104" s="22">
        <v>14941376</v>
      </c>
      <c r="R104" s="22" t="s">
        <v>48</v>
      </c>
      <c r="S104" s="22">
        <v>14716214</v>
      </c>
      <c r="T104" s="22" t="s">
        <v>48</v>
      </c>
      <c r="U104" s="22" t="s">
        <v>10</v>
      </c>
      <c r="V104" s="22">
        <v>999</v>
      </c>
      <c r="W104" s="22">
        <v>280</v>
      </c>
      <c r="X104" s="22" t="s">
        <v>6</v>
      </c>
      <c r="Y104" s="22">
        <v>92611969</v>
      </c>
      <c r="Z104" s="22" t="s">
        <v>20</v>
      </c>
      <c r="AA104" s="23">
        <v>45771</v>
      </c>
    </row>
    <row r="105" spans="1:27" ht="12.95" customHeight="1" x14ac:dyDescent="0.2">
      <c r="A105" s="4" t="str">
        <f>_xlfn.XLOOKUP(U105,DEPARA!H:H,DEPARA!M:M)</f>
        <v>MW</v>
      </c>
      <c r="B105" s="4" t="str">
        <f t="shared" si="9"/>
        <v>ML06000</v>
      </c>
      <c r="C105" s="4" t="str">
        <f>_xlfn.XLOOKUP(Tabela1[[#This Row],[Nome Empresa]],DEPARA!G:G,DEPARA!L:L)</f>
        <v>RJ/ES</v>
      </c>
      <c r="D105" s="4" t="str">
        <f>_xlfn.XLOOKUP(U105,DEPARA!H:H,DEPARA!G:G)</f>
        <v>MW 28</v>
      </c>
      <c r="E105" s="4" t="str">
        <f>_xlfn.XLOOKUP(U105,DEPARA!H:H,DEPARA!F:F)</f>
        <v>09107337000681</v>
      </c>
      <c r="F105" s="4" t="str">
        <f t="shared" si="10"/>
        <v>maio</v>
      </c>
      <c r="G105" s="4">
        <f t="shared" si="11"/>
        <v>2025</v>
      </c>
      <c r="H105" s="5">
        <f t="shared" si="12"/>
        <v>45789</v>
      </c>
      <c r="I105" s="4">
        <f t="shared" si="13"/>
        <v>15065183</v>
      </c>
      <c r="J105" s="4" t="str">
        <f t="shared" si="14"/>
        <v>HS</v>
      </c>
      <c r="K105" s="4" t="str">
        <f>_xlfn.XLOOKUP(R105,DEPARA!A:A,DEPARA!B:B,)</f>
        <v>NF Serviço</v>
      </c>
      <c r="L105" s="4" t="str">
        <f>_xlfn.XLOOKUP(X105,DEPARA!AA:AA,DEPARA!AB:AB)</f>
        <v>Pendente Recebimento</v>
      </c>
      <c r="M105" s="4" t="str">
        <f>_xlfn.XLOOKUP(Y105,DEPARA!U:U,DEPARA!W:W)</f>
        <v>Facilities</v>
      </c>
      <c r="N105" s="4">
        <f t="shared" si="15"/>
        <v>92611969</v>
      </c>
      <c r="O105" s="4" t="str">
        <f>_xlfn.XLOOKUP(Y105,DEPARA!U:U,DEPARA!V:V)</f>
        <v>DEISE LEITE ROSO</v>
      </c>
      <c r="Q105" s="22">
        <v>15065183</v>
      </c>
      <c r="R105" s="22" t="s">
        <v>48</v>
      </c>
      <c r="S105" s="22">
        <v>15065177</v>
      </c>
      <c r="T105" s="22" t="s">
        <v>48</v>
      </c>
      <c r="U105" s="22" t="s">
        <v>30</v>
      </c>
      <c r="V105" s="22">
        <v>999</v>
      </c>
      <c r="W105" s="22">
        <v>280</v>
      </c>
      <c r="X105" s="22" t="s">
        <v>6</v>
      </c>
      <c r="Y105" s="22">
        <v>92611969</v>
      </c>
      <c r="Z105" s="22" t="s">
        <v>20</v>
      </c>
      <c r="AA105" s="23">
        <v>45789</v>
      </c>
    </row>
    <row r="106" spans="1:27" ht="12.95" customHeight="1" x14ac:dyDescent="0.2">
      <c r="A106" s="4" t="str">
        <f>_xlfn.XLOOKUP(U106,DEPARA!H:H,DEPARA!M:M)</f>
        <v>MW</v>
      </c>
      <c r="B106" s="4" t="str">
        <f t="shared" si="9"/>
        <v>ML08000</v>
      </c>
      <c r="C106" s="4" t="str">
        <f>_xlfn.XLOOKUP(Tabela1[[#This Row],[Nome Empresa]],DEPARA!G:G,DEPARA!L:L)</f>
        <v>RJ/ES</v>
      </c>
      <c r="D106" s="4" t="str">
        <f>_xlfn.XLOOKUP(U106,DEPARA!H:H,DEPARA!G:G)</f>
        <v>MW 21</v>
      </c>
      <c r="E106" s="4" t="str">
        <f>_xlfn.XLOOKUP(U106,DEPARA!H:H,DEPARA!F:F)</f>
        <v>09107337000843</v>
      </c>
      <c r="F106" s="4" t="str">
        <f t="shared" si="10"/>
        <v>maio</v>
      </c>
      <c r="G106" s="4">
        <f t="shared" si="11"/>
        <v>2025</v>
      </c>
      <c r="H106" s="5">
        <f t="shared" si="12"/>
        <v>45793</v>
      </c>
      <c r="I106" s="4">
        <f t="shared" si="13"/>
        <v>15090284</v>
      </c>
      <c r="J106" s="4" t="str">
        <f t="shared" si="14"/>
        <v>HS</v>
      </c>
      <c r="K106" s="4" t="str">
        <f>_xlfn.XLOOKUP(R106,DEPARA!A:A,DEPARA!B:B,)</f>
        <v>NF Serviço</v>
      </c>
      <c r="L106" s="4" t="str">
        <f>_xlfn.XLOOKUP(X106,DEPARA!AA:AA,DEPARA!AB:AB)</f>
        <v>Pendente Recebimento</v>
      </c>
      <c r="M106" s="4" t="str">
        <f>_xlfn.XLOOKUP(Y106,DEPARA!U:U,DEPARA!W:W)</f>
        <v>Facilities</v>
      </c>
      <c r="N106" s="4">
        <f t="shared" si="15"/>
        <v>92611969</v>
      </c>
      <c r="O106" s="4" t="str">
        <f>_xlfn.XLOOKUP(Y106,DEPARA!U:U,DEPARA!V:V)</f>
        <v>DEISE LEITE ROSO</v>
      </c>
      <c r="Q106" s="22">
        <v>15090284</v>
      </c>
      <c r="R106" s="22" t="s">
        <v>48</v>
      </c>
      <c r="S106" s="22">
        <v>14254351</v>
      </c>
      <c r="T106" s="22" t="s">
        <v>48</v>
      </c>
      <c r="U106" s="22" t="s">
        <v>15</v>
      </c>
      <c r="V106" s="22">
        <v>230</v>
      </c>
      <c r="W106" s="22">
        <v>280</v>
      </c>
      <c r="X106" s="22" t="s">
        <v>6</v>
      </c>
      <c r="Y106" s="22">
        <v>92611969</v>
      </c>
      <c r="Z106" s="22" t="s">
        <v>20</v>
      </c>
      <c r="AA106" s="23">
        <v>45793</v>
      </c>
    </row>
    <row r="107" spans="1:27" ht="12.95" customHeight="1" x14ac:dyDescent="0.2">
      <c r="A107" s="4" t="str">
        <f>_xlfn.XLOOKUP(U107,DEPARA!H:H,DEPARA!M:M)</f>
        <v>CARD</v>
      </c>
      <c r="B107" s="4" t="str">
        <f t="shared" si="9"/>
        <v>GC41000</v>
      </c>
      <c r="C107" s="4" t="str">
        <f>_xlfn.XLOOKUP(Tabela1[[#This Row],[Nome Empresa]],DEPARA!G:G,DEPARA!L:L)</f>
        <v>CO</v>
      </c>
      <c r="D107" s="4" t="str">
        <f>_xlfn.XLOOKUP(U107,DEPARA!H:H,DEPARA!G:G)</f>
        <v>CARD 67</v>
      </c>
      <c r="E107" s="4" t="str">
        <f>_xlfn.XLOOKUP(U107,DEPARA!H:H,DEPARA!F:F)</f>
        <v>09427183004198</v>
      </c>
      <c r="F107" s="4" t="str">
        <f t="shared" si="10"/>
        <v>maio</v>
      </c>
      <c r="G107" s="4">
        <f t="shared" si="11"/>
        <v>2025</v>
      </c>
      <c r="H107" s="5">
        <f t="shared" si="12"/>
        <v>45793</v>
      </c>
      <c r="I107" s="4">
        <f t="shared" si="13"/>
        <v>15090294</v>
      </c>
      <c r="J107" s="4" t="str">
        <f t="shared" si="14"/>
        <v>HS</v>
      </c>
      <c r="K107" s="4" t="str">
        <f>_xlfn.XLOOKUP(R107,DEPARA!A:A,DEPARA!B:B,)</f>
        <v>NF Serviço</v>
      </c>
      <c r="L107" s="4" t="str">
        <f>_xlfn.XLOOKUP(X107,DEPARA!AA:AA,DEPARA!AB:AB)</f>
        <v>Pendente Recebimento</v>
      </c>
      <c r="M107" s="4" t="str">
        <f>_xlfn.XLOOKUP(Y107,DEPARA!U:U,DEPARA!W:W)</f>
        <v>Facilities</v>
      </c>
      <c r="N107" s="4">
        <f t="shared" si="15"/>
        <v>92611969</v>
      </c>
      <c r="O107" s="4" t="str">
        <f>_xlfn.XLOOKUP(Y107,DEPARA!U:U,DEPARA!V:V)</f>
        <v>DEISE LEITE ROSO</v>
      </c>
      <c r="Q107" s="22">
        <v>15090294</v>
      </c>
      <c r="R107" s="22" t="s">
        <v>48</v>
      </c>
      <c r="S107" s="22">
        <v>14890129</v>
      </c>
      <c r="T107" s="22" t="s">
        <v>48</v>
      </c>
      <c r="U107" s="22" t="s">
        <v>29</v>
      </c>
      <c r="V107" s="22">
        <v>230</v>
      </c>
      <c r="W107" s="22">
        <v>280</v>
      </c>
      <c r="X107" s="22" t="s">
        <v>6</v>
      </c>
      <c r="Y107" s="22">
        <v>92611969</v>
      </c>
      <c r="Z107" s="22" t="s">
        <v>20</v>
      </c>
      <c r="AA107" s="23">
        <v>45793</v>
      </c>
    </row>
    <row r="108" spans="1:27" ht="12.95" customHeight="1" x14ac:dyDescent="0.2">
      <c r="A108" s="4" t="str">
        <f>_xlfn.XLOOKUP(U108,DEPARA!H:H,DEPARA!M:M)</f>
        <v>MW</v>
      </c>
      <c r="B108" s="4" t="str">
        <f t="shared" si="9"/>
        <v>ML03000</v>
      </c>
      <c r="C108" s="4" t="str">
        <f>_xlfn.XLOOKUP(Tabela1[[#This Row],[Nome Empresa]],DEPARA!G:G,DEPARA!L:L)</f>
        <v>RJ/ES</v>
      </c>
      <c r="D108" s="4" t="str">
        <f>_xlfn.XLOOKUP(U108,DEPARA!H:H,DEPARA!G:G)</f>
        <v>MW 22</v>
      </c>
      <c r="E108" s="4" t="str">
        <f>_xlfn.XLOOKUP(U108,DEPARA!H:H,DEPARA!F:F)</f>
        <v>09107337000339</v>
      </c>
      <c r="F108" s="4" t="str">
        <f t="shared" si="10"/>
        <v>maio</v>
      </c>
      <c r="G108" s="4">
        <f t="shared" si="11"/>
        <v>2025</v>
      </c>
      <c r="H108" s="5">
        <f t="shared" si="12"/>
        <v>45797</v>
      </c>
      <c r="I108" s="4">
        <f t="shared" si="13"/>
        <v>15124825</v>
      </c>
      <c r="J108" s="4" t="str">
        <f t="shared" si="14"/>
        <v>HS</v>
      </c>
      <c r="K108" s="4" t="str">
        <f>_xlfn.XLOOKUP(R108,DEPARA!A:A,DEPARA!B:B,)</f>
        <v>NF Serviço</v>
      </c>
      <c r="L108" s="4" t="str">
        <f>_xlfn.XLOOKUP(X108,DEPARA!AA:AA,DEPARA!AB:AB)</f>
        <v>Pendente Recebimento</v>
      </c>
      <c r="M108" s="4" t="str">
        <f>_xlfn.XLOOKUP(Y108,DEPARA!U:U,DEPARA!W:W)</f>
        <v>Facilities</v>
      </c>
      <c r="N108" s="4">
        <f t="shared" si="15"/>
        <v>92611969</v>
      </c>
      <c r="O108" s="4" t="str">
        <f>_xlfn.XLOOKUP(Y108,DEPARA!U:U,DEPARA!V:V)</f>
        <v>DEISE LEITE ROSO</v>
      </c>
      <c r="Q108" s="22">
        <v>15124825</v>
      </c>
      <c r="R108" s="22" t="s">
        <v>48</v>
      </c>
      <c r="S108" s="22"/>
      <c r="T108" s="22"/>
      <c r="U108" s="22" t="s">
        <v>8</v>
      </c>
      <c r="V108" s="22">
        <v>230</v>
      </c>
      <c r="W108" s="22">
        <v>280</v>
      </c>
      <c r="X108" s="22" t="s">
        <v>6</v>
      </c>
      <c r="Y108" s="22">
        <v>92611969</v>
      </c>
      <c r="Z108" s="22" t="s">
        <v>20</v>
      </c>
      <c r="AA108" s="23">
        <v>45797</v>
      </c>
    </row>
    <row r="109" spans="1:27" ht="12.95" customHeight="1" x14ac:dyDescent="0.2">
      <c r="A109" s="4" t="str">
        <f>_xlfn.XLOOKUP(U109,DEPARA!H:H,DEPARA!M:M)</f>
        <v>CARD</v>
      </c>
      <c r="B109" s="4" t="str">
        <f t="shared" si="9"/>
        <v>GC01000</v>
      </c>
      <c r="C109" s="4" t="str">
        <f>_xlfn.XLOOKUP(Tabela1[[#This Row],[Nome Empresa]],DEPARA!G:G,DEPARA!L:L)</f>
        <v>SP</v>
      </c>
      <c r="D109" s="4" t="str">
        <f>_xlfn.XLOOKUP(U109,DEPARA!H:H,DEPARA!G:G)</f>
        <v>CARD 12</v>
      </c>
      <c r="E109" s="4" t="str">
        <f>_xlfn.XLOOKUP(U109,DEPARA!H:H,DEPARA!F:F)</f>
        <v>09427183000109</v>
      </c>
      <c r="F109" s="4" t="str">
        <f t="shared" si="10"/>
        <v>maio</v>
      </c>
      <c r="G109" s="4">
        <f t="shared" si="11"/>
        <v>2025</v>
      </c>
      <c r="H109" s="5">
        <f t="shared" si="12"/>
        <v>45799</v>
      </c>
      <c r="I109" s="4">
        <f t="shared" si="13"/>
        <v>15138060</v>
      </c>
      <c r="J109" s="4" t="str">
        <f t="shared" si="14"/>
        <v>HS</v>
      </c>
      <c r="K109" s="4" t="str">
        <f>_xlfn.XLOOKUP(R109,DEPARA!A:A,DEPARA!B:B,)</f>
        <v>NF Serviço</v>
      </c>
      <c r="L109" s="4" t="str">
        <f>_xlfn.XLOOKUP(X109,DEPARA!AA:AA,DEPARA!AB:AB)</f>
        <v>Pendente Recebimento</v>
      </c>
      <c r="M109" s="4" t="str">
        <f>_xlfn.XLOOKUP(Y109,DEPARA!U:U,DEPARA!W:W)</f>
        <v>Facilities</v>
      </c>
      <c r="N109" s="4">
        <f t="shared" si="15"/>
        <v>92611969</v>
      </c>
      <c r="O109" s="4" t="str">
        <f>_xlfn.XLOOKUP(Y109,DEPARA!U:U,DEPARA!V:V)</f>
        <v>DEISE LEITE ROSO</v>
      </c>
      <c r="Q109" s="2">
        <v>15138060</v>
      </c>
      <c r="R109" s="2" t="s">
        <v>48</v>
      </c>
      <c r="U109" s="2" t="s">
        <v>10</v>
      </c>
      <c r="V109" s="2">
        <v>230</v>
      </c>
      <c r="W109" s="2">
        <v>280</v>
      </c>
      <c r="X109" s="2" t="s">
        <v>6</v>
      </c>
      <c r="Y109" s="2">
        <v>92611969</v>
      </c>
      <c r="Z109" s="2" t="s">
        <v>20</v>
      </c>
      <c r="AA109" s="24">
        <v>45799</v>
      </c>
    </row>
    <row r="110" spans="1:27" ht="12.95" customHeight="1" x14ac:dyDescent="0.2">
      <c r="A110" s="4" t="str">
        <f>_xlfn.XLOOKUP(U110,DEPARA!H:H,DEPARA!M:M)</f>
        <v>CARD</v>
      </c>
      <c r="B110" s="4" t="str">
        <f t="shared" si="9"/>
        <v>GC12000</v>
      </c>
      <c r="C110" s="4" t="str">
        <f>_xlfn.XLOOKUP(Tabela1[[#This Row],[Nome Empresa]],DEPARA!G:G,DEPARA!L:L)</f>
        <v>SP</v>
      </c>
      <c r="D110" s="4" t="str">
        <f>_xlfn.XLOOKUP(U110,DEPARA!H:H,DEPARA!G:G)</f>
        <v>CARD 19</v>
      </c>
      <c r="E110" s="4" t="str">
        <f>_xlfn.XLOOKUP(U110,DEPARA!H:H,DEPARA!F:F)</f>
        <v>09427183001253</v>
      </c>
      <c r="F110" s="4" t="str">
        <f t="shared" si="10"/>
        <v>maio</v>
      </c>
      <c r="G110" s="4">
        <f t="shared" si="11"/>
        <v>2025</v>
      </c>
      <c r="H110" s="5">
        <f t="shared" si="12"/>
        <v>45800</v>
      </c>
      <c r="I110" s="4">
        <f t="shared" si="13"/>
        <v>15140122</v>
      </c>
      <c r="J110" s="4" t="str">
        <f t="shared" si="14"/>
        <v>HS</v>
      </c>
      <c r="K110" s="4" t="str">
        <f>_xlfn.XLOOKUP(R110,DEPARA!A:A,DEPARA!B:B,)</f>
        <v>NF Serviço</v>
      </c>
      <c r="L110" s="4" t="str">
        <f>_xlfn.XLOOKUP(X110,DEPARA!AA:AA,DEPARA!AB:AB)</f>
        <v>Pendente Recebimento</v>
      </c>
      <c r="M110" s="4" t="str">
        <f>_xlfn.XLOOKUP(Y110,DEPARA!U:U,DEPARA!W:W)</f>
        <v>Facilities</v>
      </c>
      <c r="N110" s="4">
        <f t="shared" si="15"/>
        <v>92611969</v>
      </c>
      <c r="O110" s="4" t="str">
        <f>_xlfn.XLOOKUP(Y110,DEPARA!U:U,DEPARA!V:V)</f>
        <v>DEISE LEITE ROSO</v>
      </c>
      <c r="Q110" s="2">
        <v>15140122</v>
      </c>
      <c r="R110" s="2" t="s">
        <v>48</v>
      </c>
      <c r="S110" s="2">
        <v>14943294</v>
      </c>
      <c r="T110" s="2" t="s">
        <v>48</v>
      </c>
      <c r="U110" s="2" t="s">
        <v>55</v>
      </c>
      <c r="V110" s="2">
        <v>999</v>
      </c>
      <c r="W110" s="2">
        <v>280</v>
      </c>
      <c r="X110" s="2" t="s">
        <v>6</v>
      </c>
      <c r="Y110" s="2">
        <v>92611969</v>
      </c>
      <c r="Z110" s="2" t="s">
        <v>20</v>
      </c>
      <c r="AA110" s="24">
        <v>45800</v>
      </c>
    </row>
    <row r="111" spans="1:27" ht="12.95" customHeight="1" x14ac:dyDescent="0.2">
      <c r="A111" s="4" t="str">
        <f>_xlfn.XLOOKUP(U111,DEPARA!H:H,DEPARA!M:M)</f>
        <v>CARD</v>
      </c>
      <c r="B111" s="4" t="str">
        <f t="shared" si="9"/>
        <v>GC22000</v>
      </c>
      <c r="C111" s="4" t="str">
        <f>_xlfn.XLOOKUP(Tabela1[[#This Row],[Nome Empresa]],DEPARA!G:G,DEPARA!L:L)</f>
        <v>RJ/ES</v>
      </c>
      <c r="D111" s="4" t="str">
        <f>_xlfn.XLOOKUP(U111,DEPARA!H:H,DEPARA!G:G)</f>
        <v>CARD 21 RJC</v>
      </c>
      <c r="E111" s="4" t="str">
        <f>_xlfn.XLOOKUP(U111,DEPARA!H:H,DEPARA!F:F)</f>
        <v>09427183002225</v>
      </c>
      <c r="F111" s="4" t="str">
        <f t="shared" si="10"/>
        <v>maio</v>
      </c>
      <c r="G111" s="4">
        <f t="shared" si="11"/>
        <v>2025</v>
      </c>
      <c r="H111" s="5">
        <f t="shared" si="12"/>
        <v>45800</v>
      </c>
      <c r="I111" s="4">
        <f t="shared" si="13"/>
        <v>15140130</v>
      </c>
      <c r="J111" s="4" t="str">
        <f t="shared" si="14"/>
        <v>HS</v>
      </c>
      <c r="K111" s="4" t="str">
        <f>_xlfn.XLOOKUP(R111,DEPARA!A:A,DEPARA!B:B,)</f>
        <v>NF Serviço</v>
      </c>
      <c r="L111" s="4" t="str">
        <f>_xlfn.XLOOKUP(X111,DEPARA!AA:AA,DEPARA!AB:AB)</f>
        <v>Pendente Recebimento</v>
      </c>
      <c r="M111" s="4" t="str">
        <f>_xlfn.XLOOKUP(Y111,DEPARA!U:U,DEPARA!W:W)</f>
        <v>Facilities</v>
      </c>
      <c r="N111" s="4">
        <f t="shared" si="15"/>
        <v>92611969</v>
      </c>
      <c r="O111" s="4" t="str">
        <f>_xlfn.XLOOKUP(Y111,DEPARA!U:U,DEPARA!V:V)</f>
        <v>DEISE LEITE ROSO</v>
      </c>
      <c r="Q111" s="2">
        <v>15140130</v>
      </c>
      <c r="R111" s="2" t="s">
        <v>48</v>
      </c>
      <c r="S111" s="2">
        <v>14943306</v>
      </c>
      <c r="T111" s="2" t="s">
        <v>48</v>
      </c>
      <c r="U111" s="2" t="s">
        <v>47</v>
      </c>
      <c r="V111" s="2">
        <v>999</v>
      </c>
      <c r="W111" s="2">
        <v>280</v>
      </c>
      <c r="X111" s="2" t="s">
        <v>6</v>
      </c>
      <c r="Y111" s="2">
        <v>92611969</v>
      </c>
      <c r="Z111" s="2" t="s">
        <v>20</v>
      </c>
      <c r="AA111" s="24">
        <v>45800</v>
      </c>
    </row>
    <row r="112" spans="1:27" ht="12.95" customHeight="1" x14ac:dyDescent="0.2">
      <c r="A112" s="4" t="str">
        <f>_xlfn.XLOOKUP(U112,DEPARA!H:H,DEPARA!M:M)</f>
        <v>CARD</v>
      </c>
      <c r="B112" s="4" t="str">
        <f t="shared" si="9"/>
        <v>GC41000</v>
      </c>
      <c r="C112" s="4" t="str">
        <f>_xlfn.XLOOKUP(Tabela1[[#This Row],[Nome Empresa]],DEPARA!G:G,DEPARA!L:L)</f>
        <v>CO</v>
      </c>
      <c r="D112" s="4" t="str">
        <f>_xlfn.XLOOKUP(U112,DEPARA!H:H,DEPARA!G:G)</f>
        <v>CARD 67</v>
      </c>
      <c r="E112" s="4" t="str">
        <f>_xlfn.XLOOKUP(U112,DEPARA!H:H,DEPARA!F:F)</f>
        <v>09427183004198</v>
      </c>
      <c r="F112" s="4" t="str">
        <f t="shared" si="10"/>
        <v>maio</v>
      </c>
      <c r="G112" s="4">
        <f t="shared" si="11"/>
        <v>2025</v>
      </c>
      <c r="H112" s="5">
        <f t="shared" si="12"/>
        <v>45803</v>
      </c>
      <c r="I112" s="4">
        <f t="shared" si="13"/>
        <v>15165403</v>
      </c>
      <c r="J112" s="4" t="str">
        <f t="shared" si="14"/>
        <v>HS</v>
      </c>
      <c r="K112" s="4" t="str">
        <f>_xlfn.XLOOKUP(R112,DEPARA!A:A,DEPARA!B:B,)</f>
        <v>NF Serviço</v>
      </c>
      <c r="L112" s="4" t="str">
        <f>_xlfn.XLOOKUP(X112,DEPARA!AA:AA,DEPARA!AB:AB)</f>
        <v>Pendente Recebimento</v>
      </c>
      <c r="M112" s="4" t="str">
        <f>_xlfn.XLOOKUP(Y112,DEPARA!U:U,DEPARA!W:W)</f>
        <v>Facilities</v>
      </c>
      <c r="N112" s="4">
        <f t="shared" si="15"/>
        <v>92611969</v>
      </c>
      <c r="O112" s="4" t="str">
        <f>_xlfn.XLOOKUP(Y112,DEPARA!U:U,DEPARA!V:V)</f>
        <v>DEISE LEITE ROSO</v>
      </c>
      <c r="Q112" s="2">
        <v>15165403</v>
      </c>
      <c r="R112" s="2" t="s">
        <v>48</v>
      </c>
      <c r="U112" s="2" t="s">
        <v>29</v>
      </c>
      <c r="V112" s="2">
        <v>999</v>
      </c>
      <c r="W112" s="2">
        <v>280</v>
      </c>
      <c r="X112" s="2" t="s">
        <v>6</v>
      </c>
      <c r="Y112" s="2">
        <v>92611969</v>
      </c>
      <c r="Z112" s="2" t="s">
        <v>20</v>
      </c>
      <c r="AA112" s="24">
        <v>45803</v>
      </c>
    </row>
    <row r="113" spans="1:27" ht="12.95" customHeight="1" x14ac:dyDescent="0.2">
      <c r="A113" s="4" t="str">
        <f>_xlfn.XLOOKUP(U113,DEPARA!H:H,DEPARA!M:M)</f>
        <v>MW</v>
      </c>
      <c r="B113" s="4" t="str">
        <f t="shared" si="9"/>
        <v>MS01000</v>
      </c>
      <c r="C113" s="4" t="str">
        <f>_xlfn.XLOOKUP(Tabela1[[#This Row],[Nome Empresa]],DEPARA!G:G,DEPARA!L:L)</f>
        <v>SUL</v>
      </c>
      <c r="D113" s="4" t="str">
        <f>_xlfn.XLOOKUP(U113,DEPARA!H:H,DEPARA!G:G)</f>
        <v>MW 51</v>
      </c>
      <c r="E113" s="4" t="str">
        <f>_xlfn.XLOOKUP(U113,DEPARA!H:H,DEPARA!F:F)</f>
        <v>07367724000117</v>
      </c>
      <c r="F113" s="4" t="str">
        <f t="shared" si="10"/>
        <v>maio</v>
      </c>
      <c r="G113" s="4">
        <f t="shared" si="11"/>
        <v>2025</v>
      </c>
      <c r="H113" s="5">
        <f t="shared" si="12"/>
        <v>45803</v>
      </c>
      <c r="I113" s="4">
        <f t="shared" si="13"/>
        <v>15165489</v>
      </c>
      <c r="J113" s="4" t="str">
        <f t="shared" si="14"/>
        <v>HS</v>
      </c>
      <c r="K113" s="4" t="str">
        <f>_xlfn.XLOOKUP(R113,DEPARA!A:A,DEPARA!B:B,)</f>
        <v>NF Serviço</v>
      </c>
      <c r="L113" s="4" t="str">
        <f>_xlfn.XLOOKUP(X113,DEPARA!AA:AA,DEPARA!AB:AB)</f>
        <v>Pendente Recebimento</v>
      </c>
      <c r="M113" s="4" t="str">
        <f>_xlfn.XLOOKUP(Y113,DEPARA!U:U,DEPARA!W:W)</f>
        <v>Facilities</v>
      </c>
      <c r="N113" s="4">
        <f t="shared" si="15"/>
        <v>92611969</v>
      </c>
      <c r="O113" s="4" t="str">
        <f>_xlfn.XLOOKUP(Y113,DEPARA!U:U,DEPARA!V:V)</f>
        <v>DEISE LEITE ROSO</v>
      </c>
      <c r="Q113" s="2">
        <v>15165489</v>
      </c>
      <c r="R113" s="2" t="s">
        <v>48</v>
      </c>
      <c r="S113" s="2">
        <v>15124825</v>
      </c>
      <c r="T113" s="2" t="s">
        <v>48</v>
      </c>
      <c r="U113" s="2" t="s">
        <v>13</v>
      </c>
      <c r="V113" s="2">
        <v>230</v>
      </c>
      <c r="W113" s="2">
        <v>280</v>
      </c>
      <c r="X113" s="2" t="s">
        <v>6</v>
      </c>
      <c r="Y113" s="2">
        <v>92611969</v>
      </c>
      <c r="Z113" s="2" t="s">
        <v>20</v>
      </c>
      <c r="AA113" s="24">
        <v>45803</v>
      </c>
    </row>
    <row r="114" spans="1:27" ht="12.95" customHeight="1" x14ac:dyDescent="0.2">
      <c r="A114" s="4" t="str">
        <f>_xlfn.XLOOKUP(U114,DEPARA!H:H,DEPARA!M:M)</f>
        <v>CARD</v>
      </c>
      <c r="B114" s="4" t="str">
        <f t="shared" si="9"/>
        <v>GC19000</v>
      </c>
      <c r="C114" s="4" t="str">
        <f>_xlfn.XLOOKUP(Tabela1[[#This Row],[Nome Empresa]],DEPARA!G:G,DEPARA!L:L)</f>
        <v>RJ/ES</v>
      </c>
      <c r="D114" s="4" t="str">
        <f>_xlfn.XLOOKUP(U114,DEPARA!H:H,DEPARA!G:G)</f>
        <v>CARD 28</v>
      </c>
      <c r="E114" s="4" t="str">
        <f>_xlfn.XLOOKUP(U114,DEPARA!H:H,DEPARA!F:F)</f>
        <v>09427183001920</v>
      </c>
      <c r="F114" s="4" t="str">
        <f t="shared" si="10"/>
        <v>maio</v>
      </c>
      <c r="G114" s="4">
        <f t="shared" si="11"/>
        <v>2025</v>
      </c>
      <c r="H114" s="5">
        <f t="shared" si="12"/>
        <v>45805</v>
      </c>
      <c r="I114" s="4">
        <f t="shared" si="13"/>
        <v>15171510</v>
      </c>
      <c r="J114" s="4" t="str">
        <f t="shared" si="14"/>
        <v>HS</v>
      </c>
      <c r="K114" s="4" t="str">
        <f>_xlfn.XLOOKUP(R114,DEPARA!A:A,DEPARA!B:B,)</f>
        <v>NF Serviço</v>
      </c>
      <c r="L114" s="4" t="str">
        <f>_xlfn.XLOOKUP(X114,DEPARA!AA:AA,DEPARA!AB:AB)</f>
        <v>Pendente Recebimento</v>
      </c>
      <c r="M114" s="4" t="str">
        <f>_xlfn.XLOOKUP(Y114,DEPARA!U:U,DEPARA!W:W)</f>
        <v>Adm SP</v>
      </c>
      <c r="N114" s="4">
        <f t="shared" si="15"/>
        <v>92612815</v>
      </c>
      <c r="O114" s="4" t="str">
        <f>_xlfn.XLOOKUP(Y114,DEPARA!U:U,DEPARA!V:V)</f>
        <v>ANA CRISTINA CHALLITA</v>
      </c>
      <c r="Q114" s="2">
        <v>15171510</v>
      </c>
      <c r="R114" s="2" t="s">
        <v>48</v>
      </c>
      <c r="U114" s="2" t="s">
        <v>123</v>
      </c>
      <c r="V114" s="2">
        <v>230</v>
      </c>
      <c r="W114" s="2">
        <v>280</v>
      </c>
      <c r="X114" s="2" t="s">
        <v>6</v>
      </c>
      <c r="Y114" s="2">
        <v>92612815</v>
      </c>
      <c r="Z114" s="2" t="s">
        <v>24</v>
      </c>
      <c r="AA114" s="24">
        <v>45805</v>
      </c>
    </row>
    <row r="115" spans="1:27" ht="12.95" customHeight="1" x14ac:dyDescent="0.2">
      <c r="A115" s="4" t="str">
        <f>_xlfn.XLOOKUP(U115,DEPARA!H:H,DEPARA!M:M)</f>
        <v>CARD</v>
      </c>
      <c r="B115" s="4" t="str">
        <f t="shared" si="9"/>
        <v>GC01000</v>
      </c>
      <c r="C115" s="4" t="str">
        <f>_xlfn.XLOOKUP(Tabela1[[#This Row],[Nome Empresa]],DEPARA!G:G,DEPARA!L:L)</f>
        <v>SP</v>
      </c>
      <c r="D115" s="4" t="str">
        <f>_xlfn.XLOOKUP(U115,DEPARA!H:H,DEPARA!G:G)</f>
        <v>CARD 12</v>
      </c>
      <c r="E115" s="4" t="str">
        <f>_xlfn.XLOOKUP(U115,DEPARA!H:H,DEPARA!F:F)</f>
        <v>09427183000109</v>
      </c>
      <c r="F115" s="4" t="str">
        <f t="shared" si="10"/>
        <v>maio</v>
      </c>
      <c r="G115" s="4">
        <f t="shared" si="11"/>
        <v>2025</v>
      </c>
      <c r="H115" s="5">
        <f t="shared" si="12"/>
        <v>45806</v>
      </c>
      <c r="I115" s="4">
        <f t="shared" si="13"/>
        <v>15181486</v>
      </c>
      <c r="J115" s="4" t="str">
        <f t="shared" si="14"/>
        <v>HS</v>
      </c>
      <c r="K115" s="4" t="str">
        <f>_xlfn.XLOOKUP(R115,DEPARA!A:A,DEPARA!B:B,)</f>
        <v>NF Serviço</v>
      </c>
      <c r="L115" s="4" t="str">
        <f>_xlfn.XLOOKUP(X115,DEPARA!AA:AA,DEPARA!AB:AB)</f>
        <v>Pendente Recebimento</v>
      </c>
      <c r="M115" s="4" t="str">
        <f>_xlfn.XLOOKUP(Y115,DEPARA!U:U,DEPARA!W:W)</f>
        <v>Facilities</v>
      </c>
      <c r="N115" s="4">
        <f t="shared" si="15"/>
        <v>92611969</v>
      </c>
      <c r="O115" s="4" t="str">
        <f>_xlfn.XLOOKUP(Y115,DEPARA!U:U,DEPARA!V:V)</f>
        <v>DEISE LEITE ROSO</v>
      </c>
      <c r="Q115" s="2">
        <v>15181486</v>
      </c>
      <c r="R115" s="2" t="s">
        <v>48</v>
      </c>
      <c r="U115" s="2" t="s">
        <v>10</v>
      </c>
      <c r="V115" s="2">
        <v>230</v>
      </c>
      <c r="W115" s="2">
        <v>280</v>
      </c>
      <c r="X115" s="2" t="s">
        <v>6</v>
      </c>
      <c r="Y115" s="2">
        <v>92611969</v>
      </c>
      <c r="Z115" s="2" t="s">
        <v>20</v>
      </c>
      <c r="AA115" s="24">
        <v>45806</v>
      </c>
    </row>
    <row r="116" spans="1:27" ht="12.95" customHeight="1" x14ac:dyDescent="0.2">
      <c r="A116" s="4" t="str">
        <f>_xlfn.XLOOKUP(U116,DEPARA!H:H,DEPARA!M:M)</f>
        <v>CARD</v>
      </c>
      <c r="B116" s="4" t="str">
        <f t="shared" si="9"/>
        <v>GC01000</v>
      </c>
      <c r="C116" s="4" t="str">
        <f>_xlfn.XLOOKUP(Tabela1[[#This Row],[Nome Empresa]],DEPARA!G:G,DEPARA!L:L)</f>
        <v>SP</v>
      </c>
      <c r="D116" s="4" t="str">
        <f>_xlfn.XLOOKUP(U116,DEPARA!H:H,DEPARA!G:G)</f>
        <v>CARD 12</v>
      </c>
      <c r="E116" s="4" t="str">
        <f>_xlfn.XLOOKUP(U116,DEPARA!H:H,DEPARA!F:F)</f>
        <v>09427183000109</v>
      </c>
      <c r="F116" s="4" t="str">
        <f t="shared" si="10"/>
        <v>maio</v>
      </c>
      <c r="G116" s="4">
        <f t="shared" si="11"/>
        <v>2025</v>
      </c>
      <c r="H116" s="5">
        <f t="shared" si="12"/>
        <v>45806</v>
      </c>
      <c r="I116" s="4">
        <f t="shared" si="13"/>
        <v>15181486</v>
      </c>
      <c r="J116" s="4" t="str">
        <f t="shared" si="14"/>
        <v>HS</v>
      </c>
      <c r="K116" s="4" t="str">
        <f>_xlfn.XLOOKUP(R116,DEPARA!A:A,DEPARA!B:B,)</f>
        <v>NF Serviço</v>
      </c>
      <c r="L116" s="4" t="str">
        <f>_xlfn.XLOOKUP(X116,DEPARA!AA:AA,DEPARA!AB:AB)</f>
        <v>Pendente Recebimento</v>
      </c>
      <c r="M116" s="4" t="str">
        <f>_xlfn.XLOOKUP(Y116,DEPARA!U:U,DEPARA!W:W)</f>
        <v>Facilities</v>
      </c>
      <c r="N116" s="4">
        <f t="shared" si="15"/>
        <v>92611969</v>
      </c>
      <c r="O116" s="4" t="str">
        <f>_xlfn.XLOOKUP(Y116,DEPARA!U:U,DEPARA!V:V)</f>
        <v>DEISE LEITE ROSO</v>
      </c>
      <c r="Q116" s="2">
        <v>15181486</v>
      </c>
      <c r="R116" s="2" t="s">
        <v>48</v>
      </c>
      <c r="S116" s="2">
        <v>14657755</v>
      </c>
      <c r="T116" s="2" t="s">
        <v>48</v>
      </c>
      <c r="U116" s="2" t="s">
        <v>10</v>
      </c>
      <c r="V116" s="2">
        <v>230</v>
      </c>
      <c r="W116" s="2">
        <v>280</v>
      </c>
      <c r="X116" s="2" t="s">
        <v>6</v>
      </c>
      <c r="Y116" s="2">
        <v>92611969</v>
      </c>
      <c r="Z116" s="2" t="s">
        <v>20</v>
      </c>
      <c r="AA116" s="24">
        <v>45806</v>
      </c>
    </row>
    <row r="117" spans="1:27" ht="12.95" customHeight="1" x14ac:dyDescent="0.2">
      <c r="A117" s="4" t="str">
        <f>_xlfn.XLOOKUP(U117,DEPARA!H:H,DEPARA!M:M)</f>
        <v>CARD</v>
      </c>
      <c r="B117" s="4" t="str">
        <f t="shared" si="9"/>
        <v>GC01000</v>
      </c>
      <c r="C117" s="4" t="str">
        <f>_xlfn.XLOOKUP(Tabela1[[#This Row],[Nome Empresa]],DEPARA!G:G,DEPARA!L:L)</f>
        <v>SP</v>
      </c>
      <c r="D117" s="4" t="str">
        <f>_xlfn.XLOOKUP(U117,DEPARA!H:H,DEPARA!G:G)</f>
        <v>CARD 12</v>
      </c>
      <c r="E117" s="4" t="str">
        <f>_xlfn.XLOOKUP(U117,DEPARA!H:H,DEPARA!F:F)</f>
        <v>09427183000109</v>
      </c>
      <c r="F117" s="4" t="str">
        <f t="shared" si="10"/>
        <v>maio</v>
      </c>
      <c r="G117" s="4">
        <f t="shared" si="11"/>
        <v>2025</v>
      </c>
      <c r="H117" s="5">
        <f t="shared" si="12"/>
        <v>45806</v>
      </c>
      <c r="I117" s="4">
        <f t="shared" si="13"/>
        <v>15181551</v>
      </c>
      <c r="J117" s="4" t="str">
        <f t="shared" si="14"/>
        <v>HS</v>
      </c>
      <c r="K117" s="4" t="str">
        <f>_xlfn.XLOOKUP(R117,DEPARA!A:A,DEPARA!B:B,)</f>
        <v>NF Serviço</v>
      </c>
      <c r="L117" s="4" t="str">
        <f>_xlfn.XLOOKUP(X117,DEPARA!AA:AA,DEPARA!AB:AB)</f>
        <v>Pendente Recebimento</v>
      </c>
      <c r="M117" s="4" t="str">
        <f>_xlfn.XLOOKUP(Y117,DEPARA!U:U,DEPARA!W:W)</f>
        <v>Facilities</v>
      </c>
      <c r="N117" s="4">
        <f t="shared" si="15"/>
        <v>92611969</v>
      </c>
      <c r="O117" s="4" t="str">
        <f>_xlfn.XLOOKUP(Y117,DEPARA!U:U,DEPARA!V:V)</f>
        <v>DEISE LEITE ROSO</v>
      </c>
      <c r="Q117" s="2">
        <v>15181551</v>
      </c>
      <c r="R117" s="2" t="s">
        <v>48</v>
      </c>
      <c r="S117" s="2">
        <v>15181486</v>
      </c>
      <c r="T117" s="2" t="s">
        <v>48</v>
      </c>
      <c r="U117" s="2" t="s">
        <v>10</v>
      </c>
      <c r="V117" s="2">
        <v>230</v>
      </c>
      <c r="W117" s="2">
        <v>280</v>
      </c>
      <c r="X117" s="2" t="s">
        <v>6</v>
      </c>
      <c r="Y117" s="2">
        <v>92611969</v>
      </c>
      <c r="Z117" s="2" t="s">
        <v>20</v>
      </c>
      <c r="AA117" s="24">
        <v>45806</v>
      </c>
    </row>
    <row r="118" spans="1:27" ht="12.95" customHeight="1" x14ac:dyDescent="0.2">
      <c r="A118" s="4" t="str">
        <f>_xlfn.XLOOKUP(U118,DEPARA!H:H,DEPARA!M:M)</f>
        <v>CARD</v>
      </c>
      <c r="B118" s="4" t="str">
        <f t="shared" si="9"/>
        <v>GC01000</v>
      </c>
      <c r="C118" s="4" t="str">
        <f>_xlfn.XLOOKUP(Tabela1[[#This Row],[Nome Empresa]],DEPARA!G:G,DEPARA!L:L)</f>
        <v>SP</v>
      </c>
      <c r="D118" s="4" t="str">
        <f>_xlfn.XLOOKUP(U118,DEPARA!H:H,DEPARA!G:G)</f>
        <v>CARD 12</v>
      </c>
      <c r="E118" s="4" t="str">
        <f>_xlfn.XLOOKUP(U118,DEPARA!H:H,DEPARA!F:F)</f>
        <v>09427183000109</v>
      </c>
      <c r="F118" s="4" t="str">
        <f t="shared" si="10"/>
        <v>maio</v>
      </c>
      <c r="G118" s="4">
        <f t="shared" si="11"/>
        <v>2025</v>
      </c>
      <c r="H118" s="5">
        <f t="shared" si="12"/>
        <v>45806</v>
      </c>
      <c r="I118" s="4">
        <f t="shared" si="13"/>
        <v>15181615</v>
      </c>
      <c r="J118" s="4" t="str">
        <f t="shared" si="14"/>
        <v>HS</v>
      </c>
      <c r="K118" s="4" t="str">
        <f>_xlfn.XLOOKUP(R118,DEPARA!A:A,DEPARA!B:B,)</f>
        <v>NF Serviço</v>
      </c>
      <c r="L118" s="4" t="str">
        <f>_xlfn.XLOOKUP(X118,DEPARA!AA:AA,DEPARA!AB:AB)</f>
        <v>Pendente Recebimento</v>
      </c>
      <c r="M118" s="4" t="str">
        <f>_xlfn.XLOOKUP(Y118,DEPARA!U:U,DEPARA!W:W)</f>
        <v>Adm SJC</v>
      </c>
      <c r="N118" s="4">
        <f t="shared" si="15"/>
        <v>92611202</v>
      </c>
      <c r="O118" s="4" t="str">
        <f>_xlfn.XLOOKUP(Y118,DEPARA!U:U,DEPARA!V:V)</f>
        <v>LILIANE PEREIRA DOS SANTOS</v>
      </c>
      <c r="Q118" s="2">
        <v>15181615</v>
      </c>
      <c r="R118" s="2" t="s">
        <v>48</v>
      </c>
      <c r="U118" s="2" t="s">
        <v>10</v>
      </c>
      <c r="V118" s="2">
        <v>230</v>
      </c>
      <c r="W118" s="2">
        <v>280</v>
      </c>
      <c r="X118" s="2" t="s">
        <v>6</v>
      </c>
      <c r="Y118" s="2">
        <v>92611202</v>
      </c>
      <c r="Z118" s="2" t="s">
        <v>284</v>
      </c>
      <c r="AA118" s="24">
        <v>45806</v>
      </c>
    </row>
    <row r="119" spans="1:27" ht="12.95" customHeight="1" x14ac:dyDescent="0.2">
      <c r="A119" s="4" t="str">
        <f>_xlfn.XLOOKUP(U119,DEPARA!H:H,DEPARA!M:M)</f>
        <v>CARD</v>
      </c>
      <c r="B119" s="4" t="str">
        <f t="shared" si="9"/>
        <v>GC05000</v>
      </c>
      <c r="C119" s="4" t="str">
        <f>_xlfn.XLOOKUP(Tabela1[[#This Row],[Nome Empresa]],DEPARA!G:G,DEPARA!L:L)</f>
        <v>SP</v>
      </c>
      <c r="D119" s="4" t="str">
        <f>_xlfn.XLOOKUP(U119,DEPARA!H:H,DEPARA!G:G)</f>
        <v>CARD 11 ZS</v>
      </c>
      <c r="E119" s="4" t="str">
        <f>_xlfn.XLOOKUP(U119,DEPARA!H:H,DEPARA!F:F)</f>
        <v>09427183000524</v>
      </c>
      <c r="F119" s="4" t="str">
        <f t="shared" si="10"/>
        <v>maio</v>
      </c>
      <c r="G119" s="4">
        <f t="shared" si="11"/>
        <v>2025</v>
      </c>
      <c r="H119" s="5">
        <f t="shared" si="12"/>
        <v>45807</v>
      </c>
      <c r="I119" s="4">
        <f t="shared" si="13"/>
        <v>15183598</v>
      </c>
      <c r="J119" s="4" t="str">
        <f t="shared" si="14"/>
        <v>HS</v>
      </c>
      <c r="K119" s="4" t="str">
        <f>_xlfn.XLOOKUP(R119,DEPARA!A:A,DEPARA!B:B,)</f>
        <v>NF Serviço</v>
      </c>
      <c r="L119" s="4" t="str">
        <f>_xlfn.XLOOKUP(X119,DEPARA!AA:AA,DEPARA!AB:AB)</f>
        <v>Pendente Recebimento</v>
      </c>
      <c r="M119" s="4" t="str">
        <f>_xlfn.XLOOKUP(Y119,DEPARA!U:U,DEPARA!W:W)</f>
        <v>Facilities</v>
      </c>
      <c r="N119" s="4">
        <f t="shared" si="15"/>
        <v>92611969</v>
      </c>
      <c r="O119" s="4" t="str">
        <f>_xlfn.XLOOKUP(Y119,DEPARA!U:U,DEPARA!V:V)</f>
        <v>DEISE LEITE ROSO</v>
      </c>
      <c r="Q119" s="2">
        <v>15183598</v>
      </c>
      <c r="R119" s="2" t="s">
        <v>48</v>
      </c>
      <c r="U119" s="2" t="s">
        <v>34</v>
      </c>
      <c r="V119" s="2">
        <v>230</v>
      </c>
      <c r="W119" s="2">
        <v>280</v>
      </c>
      <c r="X119" s="2" t="s">
        <v>6</v>
      </c>
      <c r="Y119" s="2">
        <v>92611969</v>
      </c>
      <c r="Z119" s="2" t="s">
        <v>20</v>
      </c>
      <c r="AA119" s="24">
        <v>45807</v>
      </c>
    </row>
    <row r="120" spans="1:27" ht="12.95" customHeight="1" x14ac:dyDescent="0.2">
      <c r="A120" s="4" t="str">
        <f>_xlfn.XLOOKUP(U120,DEPARA!H:H,DEPARA!M:M)</f>
        <v>CARD</v>
      </c>
      <c r="B120" s="4" t="str">
        <f t="shared" si="9"/>
        <v>GC01000</v>
      </c>
      <c r="C120" s="4" t="str">
        <f>_xlfn.XLOOKUP(Tabela1[[#This Row],[Nome Empresa]],DEPARA!G:G,DEPARA!L:L)</f>
        <v>SP</v>
      </c>
      <c r="D120" s="4" t="str">
        <f>_xlfn.XLOOKUP(U120,DEPARA!H:H,DEPARA!G:G)</f>
        <v>CARD 12</v>
      </c>
      <c r="E120" s="4" t="str">
        <f>_xlfn.XLOOKUP(U120,DEPARA!H:H,DEPARA!F:F)</f>
        <v>09427183000109</v>
      </c>
      <c r="F120" s="4" t="str">
        <f t="shared" si="10"/>
        <v>maio</v>
      </c>
      <c r="G120" s="4">
        <f t="shared" si="11"/>
        <v>2025</v>
      </c>
      <c r="H120" s="5">
        <f t="shared" si="12"/>
        <v>45807</v>
      </c>
      <c r="I120" s="4">
        <f t="shared" si="13"/>
        <v>15183602</v>
      </c>
      <c r="J120" s="4" t="str">
        <f t="shared" si="14"/>
        <v>HS</v>
      </c>
      <c r="K120" s="4" t="str">
        <f>_xlfn.XLOOKUP(R120,DEPARA!A:A,DEPARA!B:B,)</f>
        <v>NF Serviço</v>
      </c>
      <c r="L120" s="4" t="str">
        <f>_xlfn.XLOOKUP(X120,DEPARA!AA:AA,DEPARA!AB:AB)</f>
        <v>Pendente Recebimento</v>
      </c>
      <c r="M120" s="4" t="str">
        <f>_xlfn.XLOOKUP(Y120,DEPARA!U:U,DEPARA!W:W)</f>
        <v>Facilities</v>
      </c>
      <c r="N120" s="4">
        <f t="shared" si="15"/>
        <v>92611969</v>
      </c>
      <c r="O120" s="4" t="str">
        <f>_xlfn.XLOOKUP(Y120,DEPARA!U:U,DEPARA!V:V)</f>
        <v>DEISE LEITE ROSO</v>
      </c>
      <c r="Q120" s="2">
        <v>15183602</v>
      </c>
      <c r="R120" s="2" t="s">
        <v>48</v>
      </c>
      <c r="S120" s="2">
        <v>14928869</v>
      </c>
      <c r="T120" s="2" t="s">
        <v>48</v>
      </c>
      <c r="U120" s="2" t="s">
        <v>10</v>
      </c>
      <c r="V120" s="2">
        <v>999</v>
      </c>
      <c r="W120" s="2">
        <v>280</v>
      </c>
      <c r="X120" s="2" t="s">
        <v>6</v>
      </c>
      <c r="Y120" s="2">
        <v>92611969</v>
      </c>
      <c r="Z120" s="2" t="s">
        <v>20</v>
      </c>
      <c r="AA120" s="24">
        <v>45807</v>
      </c>
    </row>
    <row r="121" spans="1:27" ht="12.95" customHeight="1" x14ac:dyDescent="0.2">
      <c r="A121" s="4" t="str">
        <f>_xlfn.XLOOKUP(U121,DEPARA!H:H,DEPARA!M:M)</f>
        <v>MW</v>
      </c>
      <c r="B121" s="4" t="str">
        <f t="shared" si="9"/>
        <v>MS03000</v>
      </c>
      <c r="C121" s="4" t="str">
        <f>_xlfn.XLOOKUP(Tabela1[[#This Row],[Nome Empresa]],DEPARA!G:G,DEPARA!L:L)</f>
        <v>SUL</v>
      </c>
      <c r="D121" s="4" t="str">
        <f>_xlfn.XLOOKUP(U121,DEPARA!H:H,DEPARA!G:G)</f>
        <v>MW 46</v>
      </c>
      <c r="E121" s="4" t="str">
        <f>_xlfn.XLOOKUP(U121,DEPARA!H:H,DEPARA!F:F)</f>
        <v>07367724000389</v>
      </c>
      <c r="F121" s="4" t="str">
        <f t="shared" si="10"/>
        <v>maio</v>
      </c>
      <c r="G121" s="4">
        <f t="shared" si="11"/>
        <v>2025</v>
      </c>
      <c r="H121" s="5">
        <f t="shared" si="12"/>
        <v>45807</v>
      </c>
      <c r="I121" s="4">
        <f t="shared" si="13"/>
        <v>15183629</v>
      </c>
      <c r="J121" s="4" t="str">
        <f t="shared" si="14"/>
        <v>HS</v>
      </c>
      <c r="K121" s="4" t="str">
        <f>_xlfn.XLOOKUP(R121,DEPARA!A:A,DEPARA!B:B,)</f>
        <v>NF Serviço</v>
      </c>
      <c r="L121" s="4" t="str">
        <f>_xlfn.XLOOKUP(X121,DEPARA!AA:AA,DEPARA!AB:AB)</f>
        <v>Pendente Recebimento</v>
      </c>
      <c r="M121" s="4" t="str">
        <f>_xlfn.XLOOKUP(Y121,DEPARA!U:U,DEPARA!W:W)</f>
        <v>Adm SP</v>
      </c>
      <c r="N121" s="4">
        <f t="shared" si="15"/>
        <v>92612815</v>
      </c>
      <c r="O121" s="4" t="str">
        <f>_xlfn.XLOOKUP(Y121,DEPARA!U:U,DEPARA!V:V)</f>
        <v>ANA CRISTINA CHALLITA</v>
      </c>
      <c r="Q121" s="2">
        <v>15183629</v>
      </c>
      <c r="R121" s="2" t="s">
        <v>48</v>
      </c>
      <c r="U121" s="2" t="s">
        <v>14</v>
      </c>
      <c r="V121" s="2">
        <v>230</v>
      </c>
      <c r="W121" s="2">
        <v>280</v>
      </c>
      <c r="X121" s="2" t="s">
        <v>6</v>
      </c>
      <c r="Y121" s="2">
        <v>92612815</v>
      </c>
      <c r="Z121" s="2" t="s">
        <v>24</v>
      </c>
      <c r="AA121" s="24">
        <v>45807</v>
      </c>
    </row>
    <row r="122" spans="1:27" ht="12.95" customHeight="1" x14ac:dyDescent="0.2">
      <c r="A122" s="4" t="str">
        <f>_xlfn.XLOOKUP(U122,DEPARA!H:H,DEPARA!M:M)</f>
        <v>CARD</v>
      </c>
      <c r="B122" s="4" t="str">
        <f t="shared" si="9"/>
        <v>GC19000</v>
      </c>
      <c r="C122" s="4" t="str">
        <f>_xlfn.XLOOKUP(Tabela1[[#This Row],[Nome Empresa]],DEPARA!G:G,DEPARA!L:L)</f>
        <v>RJ/ES</v>
      </c>
      <c r="D122" s="4" t="str">
        <f>_xlfn.XLOOKUP(U122,DEPARA!H:H,DEPARA!G:G)</f>
        <v>CARD 28</v>
      </c>
      <c r="E122" s="4" t="str">
        <f>_xlfn.XLOOKUP(U122,DEPARA!H:H,DEPARA!F:F)</f>
        <v>09427183001920</v>
      </c>
      <c r="F122" s="4" t="str">
        <f t="shared" si="10"/>
        <v>junho</v>
      </c>
      <c r="G122" s="4">
        <f t="shared" si="11"/>
        <v>2025</v>
      </c>
      <c r="H122" s="5">
        <f t="shared" si="12"/>
        <v>45810</v>
      </c>
      <c r="I122" s="4">
        <f t="shared" si="13"/>
        <v>15210465</v>
      </c>
      <c r="J122" s="4" t="str">
        <f t="shared" si="14"/>
        <v>HS</v>
      </c>
      <c r="K122" s="4" t="str">
        <f>_xlfn.XLOOKUP(R122,DEPARA!A:A,DEPARA!B:B,)</f>
        <v>NF Serviço</v>
      </c>
      <c r="L122" s="4" t="str">
        <f>_xlfn.XLOOKUP(X122,DEPARA!AA:AA,DEPARA!AB:AB)</f>
        <v>Pendente Recebimento</v>
      </c>
      <c r="M122" s="4" t="str">
        <f>_xlfn.XLOOKUP(Y122,DEPARA!U:U,DEPARA!W:W)</f>
        <v>Facilities</v>
      </c>
      <c r="N122" s="4">
        <f t="shared" si="15"/>
        <v>92611969</v>
      </c>
      <c r="O122" s="4" t="str">
        <f>_xlfn.XLOOKUP(Y122,DEPARA!U:U,DEPARA!V:V)</f>
        <v>DEISE LEITE ROSO</v>
      </c>
      <c r="Q122" s="2">
        <v>15210465</v>
      </c>
      <c r="R122" s="2" t="s">
        <v>48</v>
      </c>
      <c r="U122" s="2" t="s">
        <v>123</v>
      </c>
      <c r="V122" s="2">
        <v>230</v>
      </c>
      <c r="W122" s="2">
        <v>280</v>
      </c>
      <c r="X122" s="2" t="s">
        <v>6</v>
      </c>
      <c r="Y122" s="2">
        <v>92611969</v>
      </c>
      <c r="Z122" s="2" t="s">
        <v>20</v>
      </c>
      <c r="AA122" s="24">
        <v>45810</v>
      </c>
    </row>
    <row r="123" spans="1:27" ht="12.95" customHeight="1" x14ac:dyDescent="0.2">
      <c r="A123" s="4" t="str">
        <f>_xlfn.XLOOKUP(U123,DEPARA!H:H,DEPARA!M:M)</f>
        <v>MW</v>
      </c>
      <c r="B123" s="4" t="str">
        <f t="shared" si="9"/>
        <v>MC01000</v>
      </c>
      <c r="C123" s="4" t="str">
        <f>_xlfn.XLOOKUP(Tabela1[[#This Row],[Nome Empresa]],DEPARA!G:G,DEPARA!L:L)</f>
        <v>MG</v>
      </c>
      <c r="D123" s="4" t="str">
        <f>_xlfn.XLOOKUP(U123,DEPARA!H:H,DEPARA!G:G)</f>
        <v>MW COMERCIO</v>
      </c>
      <c r="E123" s="4" t="str">
        <f>_xlfn.XLOOKUP(U123,DEPARA!H:H,DEPARA!F:F)</f>
        <v>11185583000199</v>
      </c>
      <c r="F123" s="4" t="str">
        <f t="shared" si="10"/>
        <v>junho</v>
      </c>
      <c r="G123" s="4">
        <f t="shared" si="11"/>
        <v>2025</v>
      </c>
      <c r="H123" s="5">
        <f t="shared" si="12"/>
        <v>45810</v>
      </c>
      <c r="I123" s="4">
        <f t="shared" si="13"/>
        <v>15210501</v>
      </c>
      <c r="J123" s="4" t="str">
        <f t="shared" si="14"/>
        <v>HS</v>
      </c>
      <c r="K123" s="4" t="str">
        <f>_xlfn.XLOOKUP(R123,DEPARA!A:A,DEPARA!B:B,)</f>
        <v>NF Serviço</v>
      </c>
      <c r="L123" s="4" t="str">
        <f>_xlfn.XLOOKUP(X123,DEPARA!AA:AA,DEPARA!AB:AB)</f>
        <v>Pendente Recebimento</v>
      </c>
      <c r="M123" s="4" t="str">
        <f>_xlfn.XLOOKUP(Y123,DEPARA!U:U,DEPARA!W:W)</f>
        <v>Faturamento</v>
      </c>
      <c r="N123" s="4">
        <f t="shared" si="15"/>
        <v>92612139</v>
      </c>
      <c r="O123" s="4" t="str">
        <f>_xlfn.XLOOKUP(Y123,DEPARA!U:U,DEPARA!V:V)</f>
        <v>CAROLINE SANTOS SILVA</v>
      </c>
      <c r="Q123" s="2">
        <v>15210501</v>
      </c>
      <c r="R123" s="2" t="s">
        <v>48</v>
      </c>
      <c r="U123" s="2" t="s">
        <v>49</v>
      </c>
      <c r="V123" s="2">
        <v>230</v>
      </c>
      <c r="W123" s="2">
        <v>280</v>
      </c>
      <c r="X123" s="2" t="s">
        <v>6</v>
      </c>
      <c r="Y123" s="2">
        <v>92612139</v>
      </c>
      <c r="Z123" s="2" t="s">
        <v>54</v>
      </c>
      <c r="AA123" s="24">
        <v>45810</v>
      </c>
    </row>
    <row r="124" spans="1:27" ht="12.95" customHeight="1" x14ac:dyDescent="0.2">
      <c r="A124" s="4" t="str">
        <f>_xlfn.XLOOKUP(U124,DEPARA!H:H,DEPARA!M:M)</f>
        <v>MW</v>
      </c>
      <c r="B124" s="4" t="str">
        <f t="shared" si="9"/>
        <v>MC01000</v>
      </c>
      <c r="C124" s="4" t="str">
        <f>_xlfn.XLOOKUP(Tabela1[[#This Row],[Nome Empresa]],DEPARA!G:G,DEPARA!L:L)</f>
        <v>MG</v>
      </c>
      <c r="D124" s="4" t="str">
        <f>_xlfn.XLOOKUP(U124,DEPARA!H:H,DEPARA!G:G)</f>
        <v>MW COMERCIO</v>
      </c>
      <c r="E124" s="4" t="str">
        <f>_xlfn.XLOOKUP(U124,DEPARA!H:H,DEPARA!F:F)</f>
        <v>11185583000199</v>
      </c>
      <c r="F124" s="4" t="str">
        <f t="shared" si="10"/>
        <v>junho</v>
      </c>
      <c r="G124" s="4">
        <f t="shared" si="11"/>
        <v>2025</v>
      </c>
      <c r="H124" s="5">
        <f t="shared" si="12"/>
        <v>45810</v>
      </c>
      <c r="I124" s="4">
        <f t="shared" si="13"/>
        <v>15210502</v>
      </c>
      <c r="J124" s="4" t="str">
        <f t="shared" si="14"/>
        <v>HS</v>
      </c>
      <c r="K124" s="4" t="str">
        <f>_xlfn.XLOOKUP(R124,DEPARA!A:A,DEPARA!B:B,)</f>
        <v>NF Serviço</v>
      </c>
      <c r="L124" s="4" t="str">
        <f>_xlfn.XLOOKUP(X124,DEPARA!AA:AA,DEPARA!AB:AB)</f>
        <v>Pendente Recebimento</v>
      </c>
      <c r="M124" s="4" t="str">
        <f>_xlfn.XLOOKUP(Y124,DEPARA!U:U,DEPARA!W:W)</f>
        <v>Faturamento</v>
      </c>
      <c r="N124" s="4">
        <f t="shared" si="15"/>
        <v>92612139</v>
      </c>
      <c r="O124" s="4" t="str">
        <f>_xlfn.XLOOKUP(Y124,DEPARA!U:U,DEPARA!V:V)</f>
        <v>CAROLINE SANTOS SILVA</v>
      </c>
      <c r="Q124" s="2">
        <v>15210502</v>
      </c>
      <c r="R124" s="2" t="s">
        <v>48</v>
      </c>
      <c r="U124" s="2" t="s">
        <v>49</v>
      </c>
      <c r="V124" s="2">
        <v>230</v>
      </c>
      <c r="W124" s="2">
        <v>280</v>
      </c>
      <c r="X124" s="2" t="s">
        <v>6</v>
      </c>
      <c r="Y124" s="2">
        <v>92612139</v>
      </c>
      <c r="Z124" s="2" t="s">
        <v>54</v>
      </c>
      <c r="AA124" s="24">
        <v>45810</v>
      </c>
    </row>
    <row r="125" spans="1:27" ht="12.95" customHeight="1" x14ac:dyDescent="0.2">
      <c r="A125" s="4" t="str">
        <f>_xlfn.XLOOKUP(U125,DEPARA!H:H,DEPARA!M:M)</f>
        <v>CARD</v>
      </c>
      <c r="B125" s="4" t="str">
        <f t="shared" si="9"/>
        <v>GC01000</v>
      </c>
      <c r="C125" s="4" t="str">
        <f>_xlfn.XLOOKUP(Tabela1[[#This Row],[Nome Empresa]],DEPARA!G:G,DEPARA!L:L)</f>
        <v>SP</v>
      </c>
      <c r="D125" s="4" t="str">
        <f>_xlfn.XLOOKUP(U125,DEPARA!H:H,DEPARA!G:G)</f>
        <v>CARD 12</v>
      </c>
      <c r="E125" s="4" t="str">
        <f>_xlfn.XLOOKUP(U125,DEPARA!H:H,DEPARA!F:F)</f>
        <v>09427183000109</v>
      </c>
      <c r="F125" s="4" t="str">
        <f t="shared" si="10"/>
        <v>junho</v>
      </c>
      <c r="G125" s="4">
        <f t="shared" si="11"/>
        <v>2025</v>
      </c>
      <c r="H125" s="5">
        <f t="shared" si="12"/>
        <v>45810</v>
      </c>
      <c r="I125" s="4">
        <f t="shared" si="13"/>
        <v>15210878</v>
      </c>
      <c r="J125" s="4" t="str">
        <f t="shared" si="14"/>
        <v>HS</v>
      </c>
      <c r="K125" s="4" t="str">
        <f>_xlfn.XLOOKUP(R125,DEPARA!A:A,DEPARA!B:B,)</f>
        <v>NF Serviço</v>
      </c>
      <c r="L125" s="4" t="str">
        <f>_xlfn.XLOOKUP(X125,DEPARA!AA:AA,DEPARA!AB:AB)</f>
        <v>Pendente Recebimento</v>
      </c>
      <c r="M125" s="4" t="str">
        <f>_xlfn.XLOOKUP(Y125,DEPARA!U:U,DEPARA!W:W)</f>
        <v>Adm SP</v>
      </c>
      <c r="N125" s="4">
        <f t="shared" si="15"/>
        <v>92612815</v>
      </c>
      <c r="O125" s="4" t="str">
        <f>_xlfn.XLOOKUP(Y125,DEPARA!U:U,DEPARA!V:V)</f>
        <v>ANA CRISTINA CHALLITA</v>
      </c>
      <c r="Q125" s="2">
        <v>15210878</v>
      </c>
      <c r="R125" s="2" t="s">
        <v>48</v>
      </c>
      <c r="U125" s="2" t="s">
        <v>10</v>
      </c>
      <c r="V125" s="2">
        <v>230</v>
      </c>
      <c r="W125" s="2">
        <v>280</v>
      </c>
      <c r="X125" s="2" t="s">
        <v>6</v>
      </c>
      <c r="Y125" s="2">
        <v>92612815</v>
      </c>
      <c r="Z125" s="2" t="s">
        <v>24</v>
      </c>
      <c r="AA125" s="24">
        <v>45810</v>
      </c>
    </row>
    <row r="126" spans="1:27" ht="12.95" customHeight="1" x14ac:dyDescent="0.2">
      <c r="A126" s="4" t="str">
        <f>_xlfn.XLOOKUP(U126,DEPARA!H:H,DEPARA!M:M)</f>
        <v>CARD</v>
      </c>
      <c r="B126" s="4" t="str">
        <f t="shared" si="9"/>
        <v>GC05000</v>
      </c>
      <c r="C126" s="4" t="str">
        <f>_xlfn.XLOOKUP(Tabela1[[#This Row],[Nome Empresa]],DEPARA!G:G,DEPARA!L:L)</f>
        <v>SP</v>
      </c>
      <c r="D126" s="4" t="str">
        <f>_xlfn.XLOOKUP(U126,DEPARA!H:H,DEPARA!G:G)</f>
        <v>CARD 11 ZS</v>
      </c>
      <c r="E126" s="4" t="str">
        <f>_xlfn.XLOOKUP(U126,DEPARA!H:H,DEPARA!F:F)</f>
        <v>09427183000524</v>
      </c>
      <c r="F126" s="4" t="str">
        <f t="shared" si="10"/>
        <v>junho</v>
      </c>
      <c r="G126" s="4">
        <f t="shared" si="11"/>
        <v>2025</v>
      </c>
      <c r="H126" s="5">
        <f t="shared" si="12"/>
        <v>45810</v>
      </c>
      <c r="I126" s="4">
        <f t="shared" si="13"/>
        <v>15210896</v>
      </c>
      <c r="J126" s="4" t="str">
        <f t="shared" si="14"/>
        <v>HS</v>
      </c>
      <c r="K126" s="4" t="str">
        <f>_xlfn.XLOOKUP(R126,DEPARA!A:A,DEPARA!B:B,)</f>
        <v>NF Serviço</v>
      </c>
      <c r="L126" s="4" t="str">
        <f>_xlfn.XLOOKUP(X126,DEPARA!AA:AA,DEPARA!AB:AB)</f>
        <v>Pendente Recebimento</v>
      </c>
      <c r="M126" s="4" t="str">
        <f>_xlfn.XLOOKUP(Y126,DEPARA!U:U,DEPARA!W:W)</f>
        <v>Adm SP</v>
      </c>
      <c r="N126" s="4">
        <f t="shared" si="15"/>
        <v>92612815</v>
      </c>
      <c r="O126" s="4" t="str">
        <f>_xlfn.XLOOKUP(Y126,DEPARA!U:U,DEPARA!V:V)</f>
        <v>ANA CRISTINA CHALLITA</v>
      </c>
      <c r="Q126" s="2">
        <v>15210896</v>
      </c>
      <c r="R126" s="2" t="s">
        <v>48</v>
      </c>
      <c r="U126" s="2" t="s">
        <v>34</v>
      </c>
      <c r="V126" s="2">
        <v>230</v>
      </c>
      <c r="W126" s="2">
        <v>280</v>
      </c>
      <c r="X126" s="2" t="s">
        <v>6</v>
      </c>
      <c r="Y126" s="2">
        <v>92612815</v>
      </c>
      <c r="Z126" s="2" t="s">
        <v>24</v>
      </c>
      <c r="AA126" s="24">
        <v>45810</v>
      </c>
    </row>
    <row r="127" spans="1:27" ht="12.95" customHeight="1" x14ac:dyDescent="0.2">
      <c r="A127" s="4" t="str">
        <f>_xlfn.XLOOKUP(U127,DEPARA!H:H,DEPARA!M:M)</f>
        <v>CARD</v>
      </c>
      <c r="B127" s="4" t="str">
        <f t="shared" si="9"/>
        <v>GC41000</v>
      </c>
      <c r="C127" s="4" t="str">
        <f>_xlfn.XLOOKUP(Tabela1[[#This Row],[Nome Empresa]],DEPARA!G:G,DEPARA!L:L)</f>
        <v>CO</v>
      </c>
      <c r="D127" s="4" t="str">
        <f>_xlfn.XLOOKUP(U127,DEPARA!H:H,DEPARA!G:G)</f>
        <v>CARD 67</v>
      </c>
      <c r="E127" s="4" t="str">
        <f>_xlfn.XLOOKUP(U127,DEPARA!H:H,DEPARA!F:F)</f>
        <v>09427183004198</v>
      </c>
      <c r="F127" s="4" t="str">
        <f t="shared" si="10"/>
        <v>junho</v>
      </c>
      <c r="G127" s="4">
        <f t="shared" si="11"/>
        <v>2025</v>
      </c>
      <c r="H127" s="5">
        <f t="shared" si="12"/>
        <v>45810</v>
      </c>
      <c r="I127" s="4">
        <f t="shared" si="13"/>
        <v>15210900</v>
      </c>
      <c r="J127" s="4" t="str">
        <f t="shared" si="14"/>
        <v>HS</v>
      </c>
      <c r="K127" s="4" t="str">
        <f>_xlfn.XLOOKUP(R127,DEPARA!A:A,DEPARA!B:B,)</f>
        <v>NF Serviço</v>
      </c>
      <c r="L127" s="4" t="str">
        <f>_xlfn.XLOOKUP(X127,DEPARA!AA:AA,DEPARA!AB:AB)</f>
        <v>Pendente Recebimento</v>
      </c>
      <c r="M127" s="4" t="str">
        <f>_xlfn.XLOOKUP(Y127,DEPARA!U:U,DEPARA!W:W)</f>
        <v>Adm SP</v>
      </c>
      <c r="N127" s="4">
        <f t="shared" si="15"/>
        <v>92612815</v>
      </c>
      <c r="O127" s="4" t="str">
        <f>_xlfn.XLOOKUP(Y127,DEPARA!U:U,DEPARA!V:V)</f>
        <v>ANA CRISTINA CHALLITA</v>
      </c>
      <c r="Q127" s="2">
        <v>15210900</v>
      </c>
      <c r="R127" s="2" t="s">
        <v>48</v>
      </c>
      <c r="U127" s="2" t="s">
        <v>29</v>
      </c>
      <c r="V127" s="2">
        <v>230</v>
      </c>
      <c r="W127" s="2">
        <v>280</v>
      </c>
      <c r="X127" s="2" t="s">
        <v>6</v>
      </c>
      <c r="Y127" s="2">
        <v>92612815</v>
      </c>
      <c r="Z127" s="2" t="s">
        <v>24</v>
      </c>
      <c r="AA127" s="24">
        <v>45810</v>
      </c>
    </row>
    <row r="128" spans="1:27" ht="12.95" customHeight="1" x14ac:dyDescent="0.2">
      <c r="A128" s="4" t="str">
        <f>_xlfn.XLOOKUP(U128,DEPARA!H:H,DEPARA!M:M)</f>
        <v>MW</v>
      </c>
      <c r="B128" s="4" t="str">
        <f t="shared" si="9"/>
        <v>ML03000</v>
      </c>
      <c r="C128" s="4" t="str">
        <f>_xlfn.XLOOKUP(Tabela1[[#This Row],[Nome Empresa]],DEPARA!G:G,DEPARA!L:L)</f>
        <v>RJ/ES</v>
      </c>
      <c r="D128" s="4" t="str">
        <f>_xlfn.XLOOKUP(U128,DEPARA!H:H,DEPARA!G:G)</f>
        <v>MW 22</v>
      </c>
      <c r="E128" s="4" t="str">
        <f>_xlfn.XLOOKUP(U128,DEPARA!H:H,DEPARA!F:F)</f>
        <v>09107337000339</v>
      </c>
      <c r="F128" s="4" t="str">
        <f t="shared" si="10"/>
        <v>junho</v>
      </c>
      <c r="G128" s="4">
        <f t="shared" si="11"/>
        <v>2025</v>
      </c>
      <c r="H128" s="5">
        <f t="shared" si="12"/>
        <v>45810</v>
      </c>
      <c r="I128" s="4">
        <f t="shared" si="13"/>
        <v>15210901</v>
      </c>
      <c r="J128" s="4" t="str">
        <f t="shared" si="14"/>
        <v>HS</v>
      </c>
      <c r="K128" s="4" t="str">
        <f>_xlfn.XLOOKUP(R128,DEPARA!A:A,DEPARA!B:B,)</f>
        <v>NF Serviço</v>
      </c>
      <c r="L128" s="4" t="str">
        <f>_xlfn.XLOOKUP(X128,DEPARA!AA:AA,DEPARA!AB:AB)</f>
        <v>Pendente Recebimento</v>
      </c>
      <c r="M128" s="4" t="str">
        <f>_xlfn.XLOOKUP(Y128,DEPARA!U:U,DEPARA!W:W)</f>
        <v>Adm SP</v>
      </c>
      <c r="N128" s="4">
        <f t="shared" si="15"/>
        <v>92612815</v>
      </c>
      <c r="O128" s="4" t="str">
        <f>_xlfn.XLOOKUP(Y128,DEPARA!U:U,DEPARA!V:V)</f>
        <v>ANA CRISTINA CHALLITA</v>
      </c>
      <c r="Q128" s="2">
        <v>15210901</v>
      </c>
      <c r="R128" s="2" t="s">
        <v>48</v>
      </c>
      <c r="U128" s="2" t="s">
        <v>8</v>
      </c>
      <c r="V128" s="2">
        <v>230</v>
      </c>
      <c r="W128" s="2">
        <v>280</v>
      </c>
      <c r="X128" s="2" t="s">
        <v>6</v>
      </c>
      <c r="Y128" s="2">
        <v>92612815</v>
      </c>
      <c r="Z128" s="2" t="s">
        <v>24</v>
      </c>
      <c r="AA128" s="24">
        <v>45810</v>
      </c>
    </row>
    <row r="129" spans="1:27" ht="12.95" customHeight="1" x14ac:dyDescent="0.2">
      <c r="A129" s="4" t="str">
        <f>_xlfn.XLOOKUP(U129,DEPARA!H:H,DEPARA!M:M)</f>
        <v>CARD</v>
      </c>
      <c r="B129" s="4" t="str">
        <f t="shared" si="9"/>
        <v>GC01000</v>
      </c>
      <c r="C129" s="4" t="str">
        <f>_xlfn.XLOOKUP(Tabela1[[#This Row],[Nome Empresa]],DEPARA!G:G,DEPARA!L:L)</f>
        <v>SP</v>
      </c>
      <c r="D129" s="4" t="str">
        <f>_xlfn.XLOOKUP(U129,DEPARA!H:H,DEPARA!G:G)</f>
        <v>CARD 12</v>
      </c>
      <c r="E129" s="4" t="str">
        <f>_xlfn.XLOOKUP(U129,DEPARA!H:H,DEPARA!F:F)</f>
        <v>09427183000109</v>
      </c>
      <c r="F129" s="4" t="str">
        <f t="shared" si="10"/>
        <v>junho</v>
      </c>
      <c r="G129" s="4">
        <f t="shared" si="11"/>
        <v>2025</v>
      </c>
      <c r="H129" s="5">
        <f t="shared" si="12"/>
        <v>45811</v>
      </c>
      <c r="I129" s="4">
        <f t="shared" si="13"/>
        <v>15213573</v>
      </c>
      <c r="J129" s="4" t="str">
        <f t="shared" si="14"/>
        <v>HS</v>
      </c>
      <c r="K129" s="4" t="str">
        <f>_xlfn.XLOOKUP(R129,DEPARA!A:A,DEPARA!B:B,)</f>
        <v>NF Serviço</v>
      </c>
      <c r="L129" s="4" t="str">
        <f>_xlfn.XLOOKUP(X129,DEPARA!AA:AA,DEPARA!AB:AB)</f>
        <v>Pendente Recebimento</v>
      </c>
      <c r="M129" s="4" t="str">
        <f>_xlfn.XLOOKUP(Y129,DEPARA!U:U,DEPARA!W:W)</f>
        <v>Adm SJC</v>
      </c>
      <c r="N129" s="4">
        <f t="shared" si="15"/>
        <v>92611202</v>
      </c>
      <c r="O129" s="4" t="str">
        <f>_xlfn.XLOOKUP(Y129,DEPARA!U:U,DEPARA!V:V)</f>
        <v>LILIANE PEREIRA DOS SANTOS</v>
      </c>
      <c r="Q129" s="2">
        <v>15213573</v>
      </c>
      <c r="R129" s="2" t="s">
        <v>48</v>
      </c>
      <c r="U129" s="2" t="s">
        <v>10</v>
      </c>
      <c r="V129" s="2">
        <v>230</v>
      </c>
      <c r="W129" s="2">
        <v>280</v>
      </c>
      <c r="X129" s="2" t="s">
        <v>6</v>
      </c>
      <c r="Y129" s="2">
        <v>92611202</v>
      </c>
      <c r="Z129" s="2" t="s">
        <v>284</v>
      </c>
      <c r="AA129" s="24">
        <v>45811</v>
      </c>
    </row>
    <row r="130" spans="1:27" ht="12.95" customHeight="1" x14ac:dyDescent="0.2">
      <c r="A130" s="4" t="str">
        <f>_xlfn.XLOOKUP(U130,DEPARA!H:H,DEPARA!M:M)</f>
        <v>CARD</v>
      </c>
      <c r="B130" s="4" t="str">
        <f t="shared" si="9"/>
        <v>GC34000</v>
      </c>
      <c r="C130" s="4" t="str">
        <f>_xlfn.XLOOKUP(Tabela1[[#This Row],[Nome Empresa]],DEPARA!G:G,DEPARA!L:L)</f>
        <v>SUL</v>
      </c>
      <c r="D130" s="4" t="str">
        <f>_xlfn.XLOOKUP(U130,DEPARA!H:H,DEPARA!G:G)</f>
        <v>CARD 53</v>
      </c>
      <c r="E130" s="4" t="str">
        <f>_xlfn.XLOOKUP(U130,DEPARA!H:H,DEPARA!F:F)</f>
        <v>09427183003469</v>
      </c>
      <c r="F130" s="4" t="str">
        <f t="shared" si="10"/>
        <v>junho</v>
      </c>
      <c r="G130" s="4">
        <f t="shared" si="11"/>
        <v>2025</v>
      </c>
      <c r="H130" s="5">
        <f t="shared" si="12"/>
        <v>45811</v>
      </c>
      <c r="I130" s="4">
        <f t="shared" si="13"/>
        <v>15213743</v>
      </c>
      <c r="J130" s="4" t="str">
        <f t="shared" si="14"/>
        <v>HS</v>
      </c>
      <c r="K130" s="4" t="str">
        <f>_xlfn.XLOOKUP(R130,DEPARA!A:A,DEPARA!B:B,)</f>
        <v>NF Serviço</v>
      </c>
      <c r="L130" s="4" t="str">
        <f>_xlfn.XLOOKUP(X130,DEPARA!AA:AA,DEPARA!AB:AB)</f>
        <v>Pendente Recebimento</v>
      </c>
      <c r="M130" s="4" t="str">
        <f>_xlfn.XLOOKUP(Y130,DEPARA!U:U,DEPARA!W:W)</f>
        <v>Adm SP</v>
      </c>
      <c r="N130" s="4">
        <f t="shared" ref="N130:N150" si="16">Y130</f>
        <v>92612815</v>
      </c>
      <c r="O130" s="4" t="str">
        <f>_xlfn.XLOOKUP(Y130,DEPARA!U:U,DEPARA!V:V)</f>
        <v>ANA CRISTINA CHALLITA</v>
      </c>
      <c r="Q130" s="2">
        <v>15213743</v>
      </c>
      <c r="R130" s="2" t="s">
        <v>48</v>
      </c>
      <c r="U130" s="2" t="s">
        <v>11</v>
      </c>
      <c r="V130" s="2">
        <v>230</v>
      </c>
      <c r="W130" s="2">
        <v>280</v>
      </c>
      <c r="X130" s="2" t="s">
        <v>6</v>
      </c>
      <c r="Y130" s="2">
        <v>92612815</v>
      </c>
      <c r="Z130" s="2" t="s">
        <v>24</v>
      </c>
      <c r="AA130" s="24">
        <v>45811</v>
      </c>
    </row>
    <row r="131" spans="1:27" ht="12.95" customHeight="1" x14ac:dyDescent="0.2">
      <c r="A131" s="4" t="str">
        <f>_xlfn.XLOOKUP(U131,DEPARA!H:H,DEPARA!M:M)</f>
        <v>CARD</v>
      </c>
      <c r="B131" s="4" t="str">
        <f t="shared" ref="B131:B150" si="17">U131</f>
        <v>GC01000</v>
      </c>
      <c r="C131" s="4" t="str">
        <f>_xlfn.XLOOKUP(Tabela1[[#This Row],[Nome Empresa]],DEPARA!G:G,DEPARA!L:L)</f>
        <v>SP</v>
      </c>
      <c r="D131" s="4" t="str">
        <f>_xlfn.XLOOKUP(U131,DEPARA!H:H,DEPARA!G:G)</f>
        <v>CARD 12</v>
      </c>
      <c r="E131" s="4" t="str">
        <f>_xlfn.XLOOKUP(U131,DEPARA!H:H,DEPARA!F:F)</f>
        <v>09427183000109</v>
      </c>
      <c r="F131" s="4" t="str">
        <f t="shared" ref="F131:F150" si="18">TEXT(AA131,"MMMM")</f>
        <v>junho</v>
      </c>
      <c r="G131" s="4">
        <f t="shared" ref="G131:G150" si="19">YEAR(AA131)</f>
        <v>2025</v>
      </c>
      <c r="H131" s="5">
        <f t="shared" ref="H131:H150" si="20">AA131</f>
        <v>45811</v>
      </c>
      <c r="I131" s="4">
        <f t="shared" ref="I131:I150" si="21">Q131</f>
        <v>15213745</v>
      </c>
      <c r="J131" s="4" t="str">
        <f t="shared" ref="J131:J150" si="22">R131</f>
        <v>HS</v>
      </c>
      <c r="K131" s="4" t="str">
        <f>_xlfn.XLOOKUP(R131,DEPARA!A:A,DEPARA!B:B,)</f>
        <v>NF Serviço</v>
      </c>
      <c r="L131" s="4" t="str">
        <f>_xlfn.XLOOKUP(X131,DEPARA!AA:AA,DEPARA!AB:AB)</f>
        <v>Pendente Recebimento</v>
      </c>
      <c r="M131" s="4" t="str">
        <f>_xlfn.XLOOKUP(Y131,DEPARA!U:U,DEPARA!W:W)</f>
        <v>Adm SP</v>
      </c>
      <c r="N131" s="4">
        <f t="shared" si="16"/>
        <v>92612815</v>
      </c>
      <c r="O131" s="4" t="str">
        <f>_xlfn.XLOOKUP(Y131,DEPARA!U:U,DEPARA!V:V)</f>
        <v>ANA CRISTINA CHALLITA</v>
      </c>
      <c r="Q131" s="2">
        <v>15213745</v>
      </c>
      <c r="R131" s="2" t="s">
        <v>48</v>
      </c>
      <c r="U131" s="2" t="s">
        <v>10</v>
      </c>
      <c r="V131" s="2">
        <v>230</v>
      </c>
      <c r="W131" s="2">
        <v>280</v>
      </c>
      <c r="X131" s="2" t="s">
        <v>6</v>
      </c>
      <c r="Y131" s="2">
        <v>92612815</v>
      </c>
      <c r="Z131" s="2" t="s">
        <v>24</v>
      </c>
      <c r="AA131" s="24">
        <v>45811</v>
      </c>
    </row>
    <row r="132" spans="1:27" ht="12.95" customHeight="1" x14ac:dyDescent="0.2">
      <c r="A132" s="4" t="str">
        <f>_xlfn.XLOOKUP(U132,DEPARA!H:H,DEPARA!M:M)</f>
        <v>CARD</v>
      </c>
      <c r="B132" s="4" t="str">
        <f t="shared" si="17"/>
        <v>GC24000</v>
      </c>
      <c r="C132" s="4" t="str">
        <f>_xlfn.XLOOKUP(Tabela1[[#This Row],[Nome Empresa]],DEPARA!G:G,DEPARA!L:L)</f>
        <v>RJ/ES</v>
      </c>
      <c r="D132" s="4" t="str">
        <f>_xlfn.XLOOKUP(U132,DEPARA!H:H,DEPARA!G:G)</f>
        <v>CARD 24</v>
      </c>
      <c r="E132" s="4" t="str">
        <f>_xlfn.XLOOKUP(U132,DEPARA!H:H,DEPARA!F:F)</f>
        <v>09427183002497</v>
      </c>
      <c r="F132" s="4" t="str">
        <f t="shared" si="18"/>
        <v>junho</v>
      </c>
      <c r="G132" s="4">
        <f t="shared" si="19"/>
        <v>2025</v>
      </c>
      <c r="H132" s="5">
        <f t="shared" si="20"/>
        <v>45811</v>
      </c>
      <c r="I132" s="4">
        <f t="shared" si="21"/>
        <v>15213750</v>
      </c>
      <c r="J132" s="4" t="str">
        <f t="shared" si="22"/>
        <v>HS</v>
      </c>
      <c r="K132" s="4" t="str">
        <f>_xlfn.XLOOKUP(R132,DEPARA!A:A,DEPARA!B:B,)</f>
        <v>NF Serviço</v>
      </c>
      <c r="L132" s="4" t="str">
        <f>_xlfn.XLOOKUP(X132,DEPARA!AA:AA,DEPARA!AB:AB)</f>
        <v>Pendente Recebimento</v>
      </c>
      <c r="M132" s="4" t="str">
        <f>_xlfn.XLOOKUP(Y132,DEPARA!U:U,DEPARA!W:W)</f>
        <v>Adm SP</v>
      </c>
      <c r="N132" s="4">
        <f t="shared" si="16"/>
        <v>92612815</v>
      </c>
      <c r="O132" s="4" t="str">
        <f>_xlfn.XLOOKUP(Y132,DEPARA!U:U,DEPARA!V:V)</f>
        <v>ANA CRISTINA CHALLITA</v>
      </c>
      <c r="Q132" s="2">
        <v>15213750</v>
      </c>
      <c r="R132" s="2" t="s">
        <v>48</v>
      </c>
      <c r="U132" s="2" t="s">
        <v>120</v>
      </c>
      <c r="V132" s="2">
        <v>230</v>
      </c>
      <c r="W132" s="2">
        <v>280</v>
      </c>
      <c r="X132" s="2" t="s">
        <v>6</v>
      </c>
      <c r="Y132" s="2">
        <v>92612815</v>
      </c>
      <c r="Z132" s="2" t="s">
        <v>24</v>
      </c>
      <c r="AA132" s="24">
        <v>45811</v>
      </c>
    </row>
    <row r="133" spans="1:27" ht="12.95" customHeight="1" x14ac:dyDescent="0.2">
      <c r="A133" s="4" t="str">
        <f>_xlfn.XLOOKUP(U133,DEPARA!H:H,DEPARA!M:M)</f>
        <v>CARD</v>
      </c>
      <c r="B133" s="4" t="str">
        <f t="shared" si="17"/>
        <v>GC19000</v>
      </c>
      <c r="C133" s="4" t="str">
        <f>_xlfn.XLOOKUP(Tabela1[[#This Row],[Nome Empresa]],DEPARA!G:G,DEPARA!L:L)</f>
        <v>RJ/ES</v>
      </c>
      <c r="D133" s="4" t="str">
        <f>_xlfn.XLOOKUP(U133,DEPARA!H:H,DEPARA!G:G)</f>
        <v>CARD 28</v>
      </c>
      <c r="E133" s="4" t="str">
        <f>_xlfn.XLOOKUP(U133,DEPARA!H:H,DEPARA!F:F)</f>
        <v>09427183001920</v>
      </c>
      <c r="F133" s="4" t="str">
        <f t="shared" si="18"/>
        <v>junho</v>
      </c>
      <c r="G133" s="4">
        <f t="shared" si="19"/>
        <v>2025</v>
      </c>
      <c r="H133" s="5">
        <f t="shared" si="20"/>
        <v>45811</v>
      </c>
      <c r="I133" s="4">
        <f t="shared" si="21"/>
        <v>15213760</v>
      </c>
      <c r="J133" s="4" t="str">
        <f t="shared" si="22"/>
        <v>HS</v>
      </c>
      <c r="K133" s="4" t="str">
        <f>_xlfn.XLOOKUP(R133,DEPARA!A:A,DEPARA!B:B,)</f>
        <v>NF Serviço</v>
      </c>
      <c r="L133" s="4" t="str">
        <f>_xlfn.XLOOKUP(X133,DEPARA!AA:AA,DEPARA!AB:AB)</f>
        <v>Pendente Recebimento</v>
      </c>
      <c r="M133" s="4" t="str">
        <f>_xlfn.XLOOKUP(Y133,DEPARA!U:U,DEPARA!W:W)</f>
        <v>Adm SP</v>
      </c>
      <c r="N133" s="4">
        <f t="shared" si="16"/>
        <v>92612815</v>
      </c>
      <c r="O133" s="4" t="str">
        <f>_xlfn.XLOOKUP(Y133,DEPARA!U:U,DEPARA!V:V)</f>
        <v>ANA CRISTINA CHALLITA</v>
      </c>
      <c r="Q133" s="2">
        <v>15213760</v>
      </c>
      <c r="R133" s="2" t="s">
        <v>48</v>
      </c>
      <c r="U133" s="2" t="s">
        <v>123</v>
      </c>
      <c r="V133" s="2">
        <v>230</v>
      </c>
      <c r="W133" s="2">
        <v>280</v>
      </c>
      <c r="X133" s="2" t="s">
        <v>6</v>
      </c>
      <c r="Y133" s="2">
        <v>92612815</v>
      </c>
      <c r="Z133" s="2" t="s">
        <v>24</v>
      </c>
      <c r="AA133" s="24">
        <v>45811</v>
      </c>
    </row>
    <row r="134" spans="1:27" ht="12.95" customHeight="1" x14ac:dyDescent="0.2">
      <c r="A134" s="4" t="str">
        <f>_xlfn.XLOOKUP(U134,DEPARA!H:H,DEPARA!M:M)</f>
        <v>CARD</v>
      </c>
      <c r="B134" s="4" t="str">
        <f t="shared" si="17"/>
        <v>GC32000</v>
      </c>
      <c r="C134" s="4" t="str">
        <f>_xlfn.XLOOKUP(Tabela1[[#This Row],[Nome Empresa]],DEPARA!G:G,DEPARA!L:L)</f>
        <v>SUL</v>
      </c>
      <c r="D134" s="4" t="str">
        <f>_xlfn.XLOOKUP(U134,DEPARA!H:H,DEPARA!G:G)</f>
        <v>CARD 54</v>
      </c>
      <c r="E134" s="4" t="str">
        <f>_xlfn.XLOOKUP(U134,DEPARA!H:H,DEPARA!F:F)</f>
        <v>09427183003205</v>
      </c>
      <c r="F134" s="4" t="str">
        <f t="shared" si="18"/>
        <v>junho</v>
      </c>
      <c r="G134" s="4">
        <f t="shared" si="19"/>
        <v>2025</v>
      </c>
      <c r="H134" s="5">
        <f t="shared" si="20"/>
        <v>45811</v>
      </c>
      <c r="I134" s="4">
        <f t="shared" si="21"/>
        <v>15213775</v>
      </c>
      <c r="J134" s="4" t="str">
        <f t="shared" si="22"/>
        <v>HS</v>
      </c>
      <c r="K134" s="4" t="str">
        <f>_xlfn.XLOOKUP(R134,DEPARA!A:A,DEPARA!B:B,)</f>
        <v>NF Serviço</v>
      </c>
      <c r="L134" s="4" t="str">
        <f>_xlfn.XLOOKUP(X134,DEPARA!AA:AA,DEPARA!AB:AB)</f>
        <v>Pendente Recebimento</v>
      </c>
      <c r="M134" s="4" t="str">
        <f>_xlfn.XLOOKUP(Y134,DEPARA!U:U,DEPARA!W:W)</f>
        <v>Facilities</v>
      </c>
      <c r="N134" s="4">
        <f t="shared" si="16"/>
        <v>92611969</v>
      </c>
      <c r="O134" s="4" t="str">
        <f>_xlfn.XLOOKUP(Y134,DEPARA!U:U,DEPARA!V:V)</f>
        <v>DEISE LEITE ROSO</v>
      </c>
      <c r="Q134" s="2">
        <v>15213775</v>
      </c>
      <c r="R134" s="2" t="s">
        <v>48</v>
      </c>
      <c r="U134" s="2" t="s">
        <v>19</v>
      </c>
      <c r="V134" s="2">
        <v>230</v>
      </c>
      <c r="W134" s="2">
        <v>280</v>
      </c>
      <c r="X134" s="2" t="s">
        <v>6</v>
      </c>
      <c r="Y134" s="2">
        <v>92611969</v>
      </c>
      <c r="Z134" s="2" t="s">
        <v>20</v>
      </c>
      <c r="AA134" s="24">
        <v>45811</v>
      </c>
    </row>
    <row r="135" spans="1:27" ht="12.95" customHeight="1" x14ac:dyDescent="0.2">
      <c r="A135" s="4" t="str">
        <f>_xlfn.XLOOKUP(U135,DEPARA!H:H,DEPARA!M:M)</f>
        <v>CARD</v>
      </c>
      <c r="B135" s="4" t="str">
        <f t="shared" si="17"/>
        <v>GC19000</v>
      </c>
      <c r="C135" s="4" t="str">
        <f>_xlfn.XLOOKUP(Tabela1[[#This Row],[Nome Empresa]],DEPARA!G:G,DEPARA!L:L)</f>
        <v>RJ/ES</v>
      </c>
      <c r="D135" s="4" t="str">
        <f>_xlfn.XLOOKUP(U135,DEPARA!H:H,DEPARA!G:G)</f>
        <v>CARD 28</v>
      </c>
      <c r="E135" s="4" t="str">
        <f>_xlfn.XLOOKUP(U135,DEPARA!H:H,DEPARA!F:F)</f>
        <v>09427183001920</v>
      </c>
      <c r="F135" s="4" t="str">
        <f t="shared" si="18"/>
        <v>junho</v>
      </c>
      <c r="G135" s="4">
        <f t="shared" si="19"/>
        <v>2025</v>
      </c>
      <c r="H135" s="5">
        <f t="shared" si="20"/>
        <v>45811</v>
      </c>
      <c r="I135" s="4">
        <f t="shared" si="21"/>
        <v>15213781</v>
      </c>
      <c r="J135" s="4" t="str">
        <f t="shared" si="22"/>
        <v>HS</v>
      </c>
      <c r="K135" s="4" t="str">
        <f>_xlfn.XLOOKUP(R135,DEPARA!A:A,DEPARA!B:B,)</f>
        <v>NF Serviço</v>
      </c>
      <c r="L135" s="4" t="str">
        <f>_xlfn.XLOOKUP(X135,DEPARA!AA:AA,DEPARA!AB:AB)</f>
        <v>Pendente Recebimento</v>
      </c>
      <c r="M135" s="4" t="str">
        <f>_xlfn.XLOOKUP(Y135,DEPARA!U:U,DEPARA!W:W)</f>
        <v>Facilities</v>
      </c>
      <c r="N135" s="4">
        <f t="shared" si="16"/>
        <v>92611969</v>
      </c>
      <c r="O135" s="4" t="str">
        <f>_xlfn.XLOOKUP(Y135,DEPARA!U:U,DEPARA!V:V)</f>
        <v>DEISE LEITE ROSO</v>
      </c>
      <c r="Q135" s="2">
        <v>15213781</v>
      </c>
      <c r="R135" s="2" t="s">
        <v>48</v>
      </c>
      <c r="U135" s="2" t="s">
        <v>123</v>
      </c>
      <c r="V135" s="2">
        <v>230</v>
      </c>
      <c r="W135" s="2">
        <v>280</v>
      </c>
      <c r="X135" s="2" t="s">
        <v>6</v>
      </c>
      <c r="Y135" s="2">
        <v>92611969</v>
      </c>
      <c r="Z135" s="2" t="s">
        <v>20</v>
      </c>
      <c r="AA135" s="24">
        <v>45811</v>
      </c>
    </row>
    <row r="136" spans="1:27" ht="12.95" customHeight="1" x14ac:dyDescent="0.2">
      <c r="A136" s="4" t="str">
        <f>_xlfn.XLOOKUP(U136,DEPARA!H:H,DEPARA!M:M)</f>
        <v>MW</v>
      </c>
      <c r="B136" s="4" t="str">
        <f t="shared" si="17"/>
        <v>ML03000</v>
      </c>
      <c r="C136" s="4" t="str">
        <f>_xlfn.XLOOKUP(Tabela1[[#This Row],[Nome Empresa]],DEPARA!G:G,DEPARA!L:L)</f>
        <v>RJ/ES</v>
      </c>
      <c r="D136" s="4" t="str">
        <f>_xlfn.XLOOKUP(U136,DEPARA!H:H,DEPARA!G:G)</f>
        <v>MW 22</v>
      </c>
      <c r="E136" s="4" t="str">
        <f>_xlfn.XLOOKUP(U136,DEPARA!H:H,DEPARA!F:F)</f>
        <v>09107337000339</v>
      </c>
      <c r="F136" s="4" t="str">
        <f t="shared" si="18"/>
        <v>junho</v>
      </c>
      <c r="G136" s="4">
        <f t="shared" si="19"/>
        <v>2025</v>
      </c>
      <c r="H136" s="5">
        <f t="shared" si="20"/>
        <v>45811</v>
      </c>
      <c r="I136" s="4">
        <f t="shared" si="21"/>
        <v>15213787</v>
      </c>
      <c r="J136" s="4" t="str">
        <f t="shared" si="22"/>
        <v>HS</v>
      </c>
      <c r="K136" s="4" t="str">
        <f>_xlfn.XLOOKUP(R136,DEPARA!A:A,DEPARA!B:B,)</f>
        <v>NF Serviço</v>
      </c>
      <c r="L136" s="4" t="str">
        <f>_xlfn.XLOOKUP(X136,DEPARA!AA:AA,DEPARA!AB:AB)</f>
        <v>Pendente Recebimento</v>
      </c>
      <c r="M136" s="4" t="str">
        <f>_xlfn.XLOOKUP(Y136,DEPARA!U:U,DEPARA!W:W)</f>
        <v>Facilities</v>
      </c>
      <c r="N136" s="4">
        <f t="shared" si="16"/>
        <v>92611969</v>
      </c>
      <c r="O136" s="4" t="str">
        <f>_xlfn.XLOOKUP(Y136,DEPARA!U:U,DEPARA!V:V)</f>
        <v>DEISE LEITE ROSO</v>
      </c>
      <c r="Q136" s="2">
        <v>15213787</v>
      </c>
      <c r="R136" s="2" t="s">
        <v>48</v>
      </c>
      <c r="U136" s="2" t="s">
        <v>8</v>
      </c>
      <c r="V136" s="2">
        <v>230</v>
      </c>
      <c r="W136" s="2">
        <v>280</v>
      </c>
      <c r="X136" s="2" t="s">
        <v>6</v>
      </c>
      <c r="Y136" s="2">
        <v>92611969</v>
      </c>
      <c r="Z136" s="2" t="s">
        <v>20</v>
      </c>
      <c r="AA136" s="24">
        <v>45811</v>
      </c>
    </row>
    <row r="137" spans="1:27" ht="12.95" customHeight="1" x14ac:dyDescent="0.2">
      <c r="A137" s="4" t="str">
        <f>_xlfn.XLOOKUP(U137,DEPARA!H:H,DEPARA!M:M)</f>
        <v>MW</v>
      </c>
      <c r="B137" s="4" t="str">
        <f t="shared" si="17"/>
        <v>MM01000</v>
      </c>
      <c r="C137" s="4" t="str">
        <f>_xlfn.XLOOKUP(Tabela1[[#This Row],[Nome Empresa]],DEPARA!G:G,DEPARA!L:L)</f>
        <v>MG</v>
      </c>
      <c r="D137" s="4" t="str">
        <f>_xlfn.XLOOKUP(U137,DEPARA!H:H,DEPARA!G:G)</f>
        <v>MW 31</v>
      </c>
      <c r="E137" s="4" t="str">
        <f>_xlfn.XLOOKUP(U137,DEPARA!H:H,DEPARA!F:F)</f>
        <v>05846607000100</v>
      </c>
      <c r="F137" s="4" t="str">
        <f t="shared" si="18"/>
        <v>junho</v>
      </c>
      <c r="G137" s="4">
        <f t="shared" si="19"/>
        <v>2025</v>
      </c>
      <c r="H137" s="5">
        <f t="shared" si="20"/>
        <v>45811</v>
      </c>
      <c r="I137" s="4">
        <f t="shared" si="21"/>
        <v>15213790</v>
      </c>
      <c r="J137" s="4" t="str">
        <f t="shared" si="22"/>
        <v>HS</v>
      </c>
      <c r="K137" s="4" t="str">
        <f>_xlfn.XLOOKUP(R137,DEPARA!A:A,DEPARA!B:B,)</f>
        <v>NF Serviço</v>
      </c>
      <c r="L137" s="4" t="str">
        <f>_xlfn.XLOOKUP(X137,DEPARA!AA:AA,DEPARA!AB:AB)</f>
        <v>Pendente Recebimento</v>
      </c>
      <c r="M137" s="4" t="str">
        <f>_xlfn.XLOOKUP(Y137,DEPARA!U:U,DEPARA!W:W)</f>
        <v>Facilities</v>
      </c>
      <c r="N137" s="4">
        <f t="shared" si="16"/>
        <v>92611969</v>
      </c>
      <c r="O137" s="4" t="str">
        <f>_xlfn.XLOOKUP(Y137,DEPARA!U:U,DEPARA!V:V)</f>
        <v>DEISE LEITE ROSO</v>
      </c>
      <c r="Q137" s="2">
        <v>15213790</v>
      </c>
      <c r="R137" s="2" t="s">
        <v>48</v>
      </c>
      <c r="U137" s="2" t="s">
        <v>27</v>
      </c>
      <c r="V137" s="2">
        <v>230</v>
      </c>
      <c r="W137" s="2">
        <v>280</v>
      </c>
      <c r="X137" s="2" t="s">
        <v>6</v>
      </c>
      <c r="Y137" s="2">
        <v>92611969</v>
      </c>
      <c r="Z137" s="2" t="s">
        <v>20</v>
      </c>
      <c r="AA137" s="24">
        <v>45811</v>
      </c>
    </row>
    <row r="138" spans="1:27" ht="12.95" customHeight="1" x14ac:dyDescent="0.2">
      <c r="A138" s="4" t="str">
        <f>_xlfn.XLOOKUP(U138,DEPARA!H:H,DEPARA!M:M)</f>
        <v>CARD</v>
      </c>
      <c r="B138" s="4" t="str">
        <f t="shared" si="17"/>
        <v>GC01000</v>
      </c>
      <c r="C138" s="4" t="str">
        <f>_xlfn.XLOOKUP(Tabela1[[#This Row],[Nome Empresa]],DEPARA!G:G,DEPARA!L:L)</f>
        <v>SP</v>
      </c>
      <c r="D138" s="4" t="str">
        <f>_xlfn.XLOOKUP(U138,DEPARA!H:H,DEPARA!G:G)</f>
        <v>CARD 12</v>
      </c>
      <c r="E138" s="4" t="str">
        <f>_xlfn.XLOOKUP(U138,DEPARA!H:H,DEPARA!F:F)</f>
        <v>09427183000109</v>
      </c>
      <c r="F138" s="4" t="str">
        <f t="shared" si="18"/>
        <v>junho</v>
      </c>
      <c r="G138" s="4">
        <f t="shared" si="19"/>
        <v>2025</v>
      </c>
      <c r="H138" s="5">
        <f t="shared" si="20"/>
        <v>45812</v>
      </c>
      <c r="I138" s="4">
        <f t="shared" si="21"/>
        <v>15217303</v>
      </c>
      <c r="J138" s="4" t="str">
        <f t="shared" si="22"/>
        <v>HS</v>
      </c>
      <c r="K138" s="4" t="str">
        <f>_xlfn.XLOOKUP(R138,DEPARA!A:A,DEPARA!B:B,)</f>
        <v>NF Serviço</v>
      </c>
      <c r="L138" s="4" t="str">
        <f>_xlfn.XLOOKUP(X138,DEPARA!AA:AA,DEPARA!AB:AB)</f>
        <v>Pendente Recebimento</v>
      </c>
      <c r="M138" s="4" t="str">
        <f>_xlfn.XLOOKUP(Y138,DEPARA!U:U,DEPARA!W:W)</f>
        <v>Facilities</v>
      </c>
      <c r="N138" s="4">
        <f t="shared" si="16"/>
        <v>92611969</v>
      </c>
      <c r="O138" s="4" t="str">
        <f>_xlfn.XLOOKUP(Y138,DEPARA!U:U,DEPARA!V:V)</f>
        <v>DEISE LEITE ROSO</v>
      </c>
      <c r="Q138" s="2">
        <v>15217303</v>
      </c>
      <c r="R138" s="2" t="s">
        <v>48</v>
      </c>
      <c r="U138" s="2" t="s">
        <v>10</v>
      </c>
      <c r="V138" s="2">
        <v>230</v>
      </c>
      <c r="W138" s="2">
        <v>280</v>
      </c>
      <c r="X138" s="2" t="s">
        <v>6</v>
      </c>
      <c r="Y138" s="2">
        <v>92611969</v>
      </c>
      <c r="Z138" s="2" t="s">
        <v>20</v>
      </c>
      <c r="AA138" s="24">
        <v>45812</v>
      </c>
    </row>
    <row r="139" spans="1:27" ht="12.95" customHeight="1" x14ac:dyDescent="0.2">
      <c r="A139" s="4" t="str">
        <f>_xlfn.XLOOKUP(U139,DEPARA!H:H,DEPARA!M:M)</f>
        <v>MW</v>
      </c>
      <c r="B139" s="4" t="str">
        <f t="shared" si="17"/>
        <v>MS03000</v>
      </c>
      <c r="C139" s="4" t="str">
        <f>_xlfn.XLOOKUP(Tabela1[[#This Row],[Nome Empresa]],DEPARA!G:G,DEPARA!L:L)</f>
        <v>SUL</v>
      </c>
      <c r="D139" s="4" t="str">
        <f>_xlfn.XLOOKUP(U139,DEPARA!H:H,DEPARA!G:G)</f>
        <v>MW 46</v>
      </c>
      <c r="E139" s="4" t="str">
        <f>_xlfn.XLOOKUP(U139,DEPARA!H:H,DEPARA!F:F)</f>
        <v>07367724000389</v>
      </c>
      <c r="F139" s="4" t="str">
        <f t="shared" si="18"/>
        <v>junho</v>
      </c>
      <c r="G139" s="4">
        <f t="shared" si="19"/>
        <v>2025</v>
      </c>
      <c r="H139" s="5">
        <f t="shared" si="20"/>
        <v>45812</v>
      </c>
      <c r="I139" s="4">
        <f t="shared" si="21"/>
        <v>15217311</v>
      </c>
      <c r="J139" s="4" t="str">
        <f t="shared" si="22"/>
        <v>HS</v>
      </c>
      <c r="K139" s="4" t="str">
        <f>_xlfn.XLOOKUP(R139,DEPARA!A:A,DEPARA!B:B,)</f>
        <v>NF Serviço</v>
      </c>
      <c r="L139" s="4" t="str">
        <f>_xlfn.XLOOKUP(X139,DEPARA!AA:AA,DEPARA!AB:AB)</f>
        <v>Pendente Recebimento</v>
      </c>
      <c r="M139" s="4" t="str">
        <f>_xlfn.XLOOKUP(Y139,DEPARA!U:U,DEPARA!W:W)</f>
        <v>Adm SJC</v>
      </c>
      <c r="N139" s="4">
        <f t="shared" si="16"/>
        <v>92611576</v>
      </c>
      <c r="O139" s="4" t="str">
        <f>_xlfn.XLOOKUP(Y139,DEPARA!U:U,DEPARA!V:V)</f>
        <v>GABRIELA JULIA DE SA ANDRADE DOS SANTOS</v>
      </c>
      <c r="Q139" s="2">
        <v>15217311</v>
      </c>
      <c r="R139" s="2" t="s">
        <v>48</v>
      </c>
      <c r="U139" s="2" t="s">
        <v>14</v>
      </c>
      <c r="V139" s="2">
        <v>230</v>
      </c>
      <c r="W139" s="2">
        <v>280</v>
      </c>
      <c r="X139" s="2" t="s">
        <v>6</v>
      </c>
      <c r="Y139" s="2">
        <v>92611576</v>
      </c>
      <c r="Z139" s="2" t="s">
        <v>7</v>
      </c>
      <c r="AA139" s="24">
        <v>45812</v>
      </c>
    </row>
    <row r="140" spans="1:27" ht="12.95" customHeight="1" x14ac:dyDescent="0.2">
      <c r="A140" s="4" t="str">
        <f>_xlfn.XLOOKUP(U140,DEPARA!H:H,DEPARA!M:M)</f>
        <v>MW</v>
      </c>
      <c r="B140" s="4" t="str">
        <f t="shared" si="17"/>
        <v>MM01000</v>
      </c>
      <c r="C140" s="4" t="str">
        <f>_xlfn.XLOOKUP(Tabela1[[#This Row],[Nome Empresa]],DEPARA!G:G,DEPARA!L:L)</f>
        <v>MG</v>
      </c>
      <c r="D140" s="4" t="str">
        <f>_xlfn.XLOOKUP(U140,DEPARA!H:H,DEPARA!G:G)</f>
        <v>MW 31</v>
      </c>
      <c r="E140" s="4" t="str">
        <f>_xlfn.XLOOKUP(U140,DEPARA!H:H,DEPARA!F:F)</f>
        <v>05846607000100</v>
      </c>
      <c r="F140" s="4" t="str">
        <f t="shared" si="18"/>
        <v>junho</v>
      </c>
      <c r="G140" s="4">
        <f t="shared" si="19"/>
        <v>2025</v>
      </c>
      <c r="H140" s="5">
        <f t="shared" si="20"/>
        <v>45812</v>
      </c>
      <c r="I140" s="4">
        <f t="shared" si="21"/>
        <v>15217312</v>
      </c>
      <c r="J140" s="4" t="str">
        <f t="shared" si="22"/>
        <v>HS</v>
      </c>
      <c r="K140" s="4" t="str">
        <f>_xlfn.XLOOKUP(R140,DEPARA!A:A,DEPARA!B:B,)</f>
        <v>NF Serviço</v>
      </c>
      <c r="L140" s="4" t="str">
        <f>_xlfn.XLOOKUP(X140,DEPARA!AA:AA,DEPARA!AB:AB)</f>
        <v>Pendente Recebimento</v>
      </c>
      <c r="M140" s="4" t="str">
        <f>_xlfn.XLOOKUP(Y140,DEPARA!U:U,DEPARA!W:W)</f>
        <v>Adm SJC</v>
      </c>
      <c r="N140" s="4">
        <f t="shared" si="16"/>
        <v>92611576</v>
      </c>
      <c r="O140" s="4" t="str">
        <f>_xlfn.XLOOKUP(Y140,DEPARA!U:U,DEPARA!V:V)</f>
        <v>GABRIELA JULIA DE SA ANDRADE DOS SANTOS</v>
      </c>
      <c r="Q140" s="2">
        <v>15217312</v>
      </c>
      <c r="R140" s="2" t="s">
        <v>48</v>
      </c>
      <c r="U140" s="2" t="s">
        <v>27</v>
      </c>
      <c r="V140" s="2">
        <v>230</v>
      </c>
      <c r="W140" s="2">
        <v>280</v>
      </c>
      <c r="X140" s="2" t="s">
        <v>6</v>
      </c>
      <c r="Y140" s="2">
        <v>92611576</v>
      </c>
      <c r="Z140" s="2" t="s">
        <v>7</v>
      </c>
      <c r="AA140" s="24">
        <v>45812</v>
      </c>
    </row>
    <row r="141" spans="1:27" ht="12.95" customHeight="1" x14ac:dyDescent="0.2">
      <c r="A141" s="4" t="str">
        <f>_xlfn.XLOOKUP(U141,DEPARA!H:H,DEPARA!M:M)</f>
        <v>CARD</v>
      </c>
      <c r="B141" s="4" t="str">
        <f t="shared" si="17"/>
        <v>GC01000</v>
      </c>
      <c r="C141" s="4" t="str">
        <f>_xlfn.XLOOKUP(Tabela1[[#This Row],[Nome Empresa]],DEPARA!G:G,DEPARA!L:L)</f>
        <v>SP</v>
      </c>
      <c r="D141" s="4" t="str">
        <f>_xlfn.XLOOKUP(U141,DEPARA!H:H,DEPARA!G:G)</f>
        <v>CARD 12</v>
      </c>
      <c r="E141" s="4" t="str">
        <f>_xlfn.XLOOKUP(U141,DEPARA!H:H,DEPARA!F:F)</f>
        <v>09427183000109</v>
      </c>
      <c r="F141" s="4" t="str">
        <f t="shared" si="18"/>
        <v>junho</v>
      </c>
      <c r="G141" s="4">
        <f t="shared" si="19"/>
        <v>2025</v>
      </c>
      <c r="H141" s="5">
        <f t="shared" si="20"/>
        <v>45812</v>
      </c>
      <c r="I141" s="4">
        <f t="shared" si="21"/>
        <v>15217321</v>
      </c>
      <c r="J141" s="4" t="str">
        <f t="shared" si="22"/>
        <v>HS</v>
      </c>
      <c r="K141" s="4" t="str">
        <f>_xlfn.XLOOKUP(R141,DEPARA!A:A,DEPARA!B:B,)</f>
        <v>NF Serviço</v>
      </c>
      <c r="L141" s="4" t="str">
        <f>_xlfn.XLOOKUP(X141,DEPARA!AA:AA,DEPARA!AB:AB)</f>
        <v>Pendente Recebimento</v>
      </c>
      <c r="M141" s="4" t="str">
        <f>_xlfn.XLOOKUP(Y141,DEPARA!U:U,DEPARA!W:W)</f>
        <v>Facilities</v>
      </c>
      <c r="N141" s="4">
        <f t="shared" si="16"/>
        <v>92611969</v>
      </c>
      <c r="O141" s="4" t="str">
        <f>_xlfn.XLOOKUP(Y141,DEPARA!U:U,DEPARA!V:V)</f>
        <v>DEISE LEITE ROSO</v>
      </c>
      <c r="Q141" s="2">
        <v>15217321</v>
      </c>
      <c r="R141" s="2" t="s">
        <v>48</v>
      </c>
      <c r="S141" s="2">
        <v>15068374</v>
      </c>
      <c r="T141" s="2" t="s">
        <v>48</v>
      </c>
      <c r="U141" s="2" t="s">
        <v>10</v>
      </c>
      <c r="V141" s="2">
        <v>230</v>
      </c>
      <c r="W141" s="2">
        <v>280</v>
      </c>
      <c r="X141" s="2" t="s">
        <v>6</v>
      </c>
      <c r="Y141" s="2">
        <v>92611969</v>
      </c>
      <c r="Z141" s="2" t="s">
        <v>20</v>
      </c>
      <c r="AA141" s="24">
        <v>45812</v>
      </c>
    </row>
    <row r="142" spans="1:27" ht="12.95" customHeight="1" x14ac:dyDescent="0.2">
      <c r="A142" s="4" t="str">
        <f>_xlfn.XLOOKUP(U142,DEPARA!H:H,DEPARA!M:M)</f>
        <v>MW</v>
      </c>
      <c r="B142" s="4" t="str">
        <f t="shared" si="17"/>
        <v>ML08000</v>
      </c>
      <c r="C142" s="4" t="str">
        <f>_xlfn.XLOOKUP(Tabela1[[#This Row],[Nome Empresa]],DEPARA!G:G,DEPARA!L:L)</f>
        <v>RJ/ES</v>
      </c>
      <c r="D142" s="4" t="str">
        <f>_xlfn.XLOOKUP(U142,DEPARA!H:H,DEPARA!G:G)</f>
        <v>MW 21</v>
      </c>
      <c r="E142" s="4" t="str">
        <f>_xlfn.XLOOKUP(U142,DEPARA!H:H,DEPARA!F:F)</f>
        <v>09107337000843</v>
      </c>
      <c r="F142" s="4" t="str">
        <f t="shared" si="18"/>
        <v>junho</v>
      </c>
      <c r="G142" s="4">
        <f t="shared" si="19"/>
        <v>2025</v>
      </c>
      <c r="H142" s="5">
        <f t="shared" si="20"/>
        <v>45812</v>
      </c>
      <c r="I142" s="4">
        <f t="shared" si="21"/>
        <v>15217324</v>
      </c>
      <c r="J142" s="4" t="str">
        <f t="shared" si="22"/>
        <v>HS</v>
      </c>
      <c r="K142" s="4" t="str">
        <f>_xlfn.XLOOKUP(R142,DEPARA!A:A,DEPARA!B:B,)</f>
        <v>NF Serviço</v>
      </c>
      <c r="L142" s="4" t="str">
        <f>_xlfn.XLOOKUP(X142,DEPARA!AA:AA,DEPARA!AB:AB)</f>
        <v>Pendente Recebimento</v>
      </c>
      <c r="M142" s="4" t="str">
        <f>_xlfn.XLOOKUP(Y142,DEPARA!U:U,DEPARA!W:W)</f>
        <v>Facilities</v>
      </c>
      <c r="N142" s="4">
        <f t="shared" si="16"/>
        <v>92611969</v>
      </c>
      <c r="O142" s="4" t="str">
        <f>_xlfn.XLOOKUP(Y142,DEPARA!U:U,DEPARA!V:V)</f>
        <v>DEISE LEITE ROSO</v>
      </c>
      <c r="Q142" s="2">
        <v>15217324</v>
      </c>
      <c r="R142" s="2" t="s">
        <v>48</v>
      </c>
      <c r="S142" s="2">
        <v>15090284</v>
      </c>
      <c r="T142" s="2" t="s">
        <v>48</v>
      </c>
      <c r="U142" s="2" t="s">
        <v>15</v>
      </c>
      <c r="V142" s="2">
        <v>230</v>
      </c>
      <c r="W142" s="2">
        <v>280</v>
      </c>
      <c r="X142" s="2" t="s">
        <v>6</v>
      </c>
      <c r="Y142" s="2">
        <v>92611969</v>
      </c>
      <c r="Z142" s="2" t="s">
        <v>20</v>
      </c>
      <c r="AA142" s="24">
        <v>45812</v>
      </c>
    </row>
    <row r="143" spans="1:27" ht="12.95" customHeight="1" x14ac:dyDescent="0.2">
      <c r="A143" s="4" t="str">
        <f>_xlfn.XLOOKUP(U143,DEPARA!H:H,DEPARA!M:M)</f>
        <v>MW</v>
      </c>
      <c r="B143" s="4" t="str">
        <f t="shared" si="17"/>
        <v>ML08000</v>
      </c>
      <c r="C143" s="4" t="str">
        <f>_xlfn.XLOOKUP(Tabela1[[#This Row],[Nome Empresa]],DEPARA!G:G,DEPARA!L:L)</f>
        <v>RJ/ES</v>
      </c>
      <c r="D143" s="4" t="str">
        <f>_xlfn.XLOOKUP(U143,DEPARA!H:H,DEPARA!G:G)</f>
        <v>MW 21</v>
      </c>
      <c r="E143" s="4" t="str">
        <f>_xlfn.XLOOKUP(U143,DEPARA!H:H,DEPARA!F:F)</f>
        <v>09107337000843</v>
      </c>
      <c r="F143" s="4" t="str">
        <f t="shared" si="18"/>
        <v>junho</v>
      </c>
      <c r="G143" s="4">
        <f t="shared" si="19"/>
        <v>2025</v>
      </c>
      <c r="H143" s="5">
        <f t="shared" si="20"/>
        <v>45812</v>
      </c>
      <c r="I143" s="4">
        <f t="shared" si="21"/>
        <v>15217325</v>
      </c>
      <c r="J143" s="4" t="str">
        <f t="shared" si="22"/>
        <v>HS</v>
      </c>
      <c r="K143" s="4" t="str">
        <f>_xlfn.XLOOKUP(R143,DEPARA!A:A,DEPARA!B:B,)</f>
        <v>NF Serviço</v>
      </c>
      <c r="L143" s="4" t="str">
        <f>_xlfn.XLOOKUP(X143,DEPARA!AA:AA,DEPARA!AB:AB)</f>
        <v>Pendente Recebimento</v>
      </c>
      <c r="M143" s="4" t="str">
        <f>_xlfn.XLOOKUP(Y143,DEPARA!U:U,DEPARA!W:W)</f>
        <v>Facilities</v>
      </c>
      <c r="N143" s="4">
        <f t="shared" si="16"/>
        <v>92611969</v>
      </c>
      <c r="O143" s="4" t="str">
        <f>_xlfn.XLOOKUP(Y143,DEPARA!U:U,DEPARA!V:V)</f>
        <v>DEISE LEITE ROSO</v>
      </c>
      <c r="Q143" s="2">
        <v>15217325</v>
      </c>
      <c r="R143" s="2" t="s">
        <v>48</v>
      </c>
      <c r="S143" s="2">
        <v>15217324</v>
      </c>
      <c r="T143" s="2" t="s">
        <v>48</v>
      </c>
      <c r="U143" s="2" t="s">
        <v>15</v>
      </c>
      <c r="V143" s="2">
        <v>230</v>
      </c>
      <c r="W143" s="2">
        <v>280</v>
      </c>
      <c r="X143" s="2" t="s">
        <v>6</v>
      </c>
      <c r="Y143" s="2">
        <v>92611969</v>
      </c>
      <c r="Z143" s="2" t="s">
        <v>20</v>
      </c>
      <c r="AA143" s="24">
        <v>45812</v>
      </c>
    </row>
    <row r="144" spans="1:27" ht="12.95" customHeight="1" x14ac:dyDescent="0.2">
      <c r="A144" s="4" t="str">
        <f>_xlfn.XLOOKUP(U144,DEPARA!H:H,DEPARA!M:M)</f>
        <v>MW</v>
      </c>
      <c r="B144" s="4" t="str">
        <f t="shared" si="17"/>
        <v>ML08000</v>
      </c>
      <c r="C144" s="4" t="str">
        <f>_xlfn.XLOOKUP(Tabela1[[#This Row],[Nome Empresa]],DEPARA!G:G,DEPARA!L:L)</f>
        <v>RJ/ES</v>
      </c>
      <c r="D144" s="4" t="str">
        <f>_xlfn.XLOOKUP(U144,DEPARA!H:H,DEPARA!G:G)</f>
        <v>MW 21</v>
      </c>
      <c r="E144" s="4" t="str">
        <f>_xlfn.XLOOKUP(U144,DEPARA!H:H,DEPARA!F:F)</f>
        <v>09107337000843</v>
      </c>
      <c r="F144" s="4" t="str">
        <f t="shared" si="18"/>
        <v>junho</v>
      </c>
      <c r="G144" s="4">
        <f t="shared" si="19"/>
        <v>2025</v>
      </c>
      <c r="H144" s="5">
        <f t="shared" si="20"/>
        <v>45812</v>
      </c>
      <c r="I144" s="4">
        <f t="shared" si="21"/>
        <v>15217326</v>
      </c>
      <c r="J144" s="4" t="str">
        <f t="shared" si="22"/>
        <v>HS</v>
      </c>
      <c r="K144" s="4" t="str">
        <f>_xlfn.XLOOKUP(R144,DEPARA!A:A,DEPARA!B:B,)</f>
        <v>NF Serviço</v>
      </c>
      <c r="L144" s="4" t="str">
        <f>_xlfn.XLOOKUP(X144,DEPARA!AA:AA,DEPARA!AB:AB)</f>
        <v>Pendente Recebimento</v>
      </c>
      <c r="M144" s="4" t="str">
        <f>_xlfn.XLOOKUP(Y144,DEPARA!U:U,DEPARA!W:W)</f>
        <v>Facilities</v>
      </c>
      <c r="N144" s="4">
        <f t="shared" si="16"/>
        <v>92611969</v>
      </c>
      <c r="O144" s="4" t="str">
        <f>_xlfn.XLOOKUP(Y144,DEPARA!U:U,DEPARA!V:V)</f>
        <v>DEISE LEITE ROSO</v>
      </c>
      <c r="Q144" s="2">
        <v>15217326</v>
      </c>
      <c r="R144" s="2" t="s">
        <v>48</v>
      </c>
      <c r="S144" s="2">
        <v>15217324</v>
      </c>
      <c r="T144" s="2" t="s">
        <v>48</v>
      </c>
      <c r="U144" s="2" t="s">
        <v>15</v>
      </c>
      <c r="V144" s="2">
        <v>230</v>
      </c>
      <c r="W144" s="2">
        <v>280</v>
      </c>
      <c r="X144" s="2" t="s">
        <v>6</v>
      </c>
      <c r="Y144" s="2">
        <v>92611969</v>
      </c>
      <c r="Z144" s="2" t="s">
        <v>20</v>
      </c>
      <c r="AA144" s="24">
        <v>45812</v>
      </c>
    </row>
    <row r="145" spans="1:27" ht="12.95" customHeight="1" x14ac:dyDescent="0.2">
      <c r="A145" s="4" t="str">
        <f>_xlfn.XLOOKUP(U145,DEPARA!H:H,DEPARA!M:M)</f>
        <v>MW</v>
      </c>
      <c r="B145" s="4" t="str">
        <f t="shared" si="17"/>
        <v>ML08000</v>
      </c>
      <c r="C145" s="4" t="str">
        <f>_xlfn.XLOOKUP(Tabela1[[#This Row],[Nome Empresa]],DEPARA!G:G,DEPARA!L:L)</f>
        <v>RJ/ES</v>
      </c>
      <c r="D145" s="4" t="str">
        <f>_xlfn.XLOOKUP(U145,DEPARA!H:H,DEPARA!G:G)</f>
        <v>MW 21</v>
      </c>
      <c r="E145" s="4" t="str">
        <f>_xlfn.XLOOKUP(U145,DEPARA!H:H,DEPARA!F:F)</f>
        <v>09107337000843</v>
      </c>
      <c r="F145" s="4" t="str">
        <f t="shared" si="18"/>
        <v>junho</v>
      </c>
      <c r="G145" s="4">
        <f t="shared" si="19"/>
        <v>2025</v>
      </c>
      <c r="H145" s="5">
        <f t="shared" si="20"/>
        <v>45812</v>
      </c>
      <c r="I145" s="4">
        <f t="shared" si="21"/>
        <v>15217328</v>
      </c>
      <c r="J145" s="4" t="str">
        <f t="shared" si="22"/>
        <v>HS</v>
      </c>
      <c r="K145" s="4" t="str">
        <f>_xlfn.XLOOKUP(R145,DEPARA!A:A,DEPARA!B:B,)</f>
        <v>NF Serviço</v>
      </c>
      <c r="L145" s="4" t="str">
        <f>_xlfn.XLOOKUP(X145,DEPARA!AA:AA,DEPARA!AB:AB)</f>
        <v>Pendente Recebimento</v>
      </c>
      <c r="M145" s="4" t="str">
        <f>_xlfn.XLOOKUP(Y145,DEPARA!U:U,DEPARA!W:W)</f>
        <v>Facilities</v>
      </c>
      <c r="N145" s="4">
        <f t="shared" si="16"/>
        <v>92611969</v>
      </c>
      <c r="O145" s="4" t="str">
        <f>_xlfn.XLOOKUP(Y145,DEPARA!U:U,DEPARA!V:V)</f>
        <v>DEISE LEITE ROSO</v>
      </c>
      <c r="Q145" s="2">
        <v>15217328</v>
      </c>
      <c r="R145" s="2" t="s">
        <v>48</v>
      </c>
      <c r="S145" s="2">
        <v>15217324</v>
      </c>
      <c r="T145" s="2" t="s">
        <v>48</v>
      </c>
      <c r="U145" s="2" t="s">
        <v>15</v>
      </c>
      <c r="V145" s="2">
        <v>230</v>
      </c>
      <c r="W145" s="2">
        <v>280</v>
      </c>
      <c r="X145" s="2" t="s">
        <v>6</v>
      </c>
      <c r="Y145" s="2">
        <v>92611969</v>
      </c>
      <c r="Z145" s="2" t="s">
        <v>20</v>
      </c>
      <c r="AA145" s="24">
        <v>45812</v>
      </c>
    </row>
    <row r="146" spans="1:27" ht="12.95" customHeight="1" x14ac:dyDescent="0.2">
      <c r="A146" s="4" t="str">
        <f>_xlfn.XLOOKUP(U146,DEPARA!H:H,DEPARA!M:M)</f>
        <v>MW</v>
      </c>
      <c r="B146" s="4" t="str">
        <f t="shared" si="17"/>
        <v>ML08000</v>
      </c>
      <c r="C146" s="4" t="str">
        <f>_xlfn.XLOOKUP(Tabela1[[#This Row],[Nome Empresa]],DEPARA!G:G,DEPARA!L:L)</f>
        <v>RJ/ES</v>
      </c>
      <c r="D146" s="4" t="str">
        <f>_xlfn.XLOOKUP(U146,DEPARA!H:H,DEPARA!G:G)</f>
        <v>MW 21</v>
      </c>
      <c r="E146" s="4" t="str">
        <f>_xlfn.XLOOKUP(U146,DEPARA!H:H,DEPARA!F:F)</f>
        <v>09107337000843</v>
      </c>
      <c r="F146" s="4" t="str">
        <f t="shared" si="18"/>
        <v>junho</v>
      </c>
      <c r="G146" s="4">
        <f t="shared" si="19"/>
        <v>2025</v>
      </c>
      <c r="H146" s="5">
        <f t="shared" si="20"/>
        <v>45812</v>
      </c>
      <c r="I146" s="4">
        <f t="shared" si="21"/>
        <v>15217330</v>
      </c>
      <c r="J146" s="4" t="str">
        <f t="shared" si="22"/>
        <v>HS</v>
      </c>
      <c r="K146" s="4" t="str">
        <f>_xlfn.XLOOKUP(R146,DEPARA!A:A,DEPARA!B:B,)</f>
        <v>NF Serviço</v>
      </c>
      <c r="L146" s="4" t="str">
        <f>_xlfn.XLOOKUP(X146,DEPARA!AA:AA,DEPARA!AB:AB)</f>
        <v>Pendente Recebimento</v>
      </c>
      <c r="M146" s="4" t="str">
        <f>_xlfn.XLOOKUP(Y146,DEPARA!U:U,DEPARA!W:W)</f>
        <v>Facilities</v>
      </c>
      <c r="N146" s="4">
        <f t="shared" si="16"/>
        <v>92611969</v>
      </c>
      <c r="O146" s="4" t="str">
        <f>_xlfn.XLOOKUP(Y146,DEPARA!U:U,DEPARA!V:V)</f>
        <v>DEISE LEITE ROSO</v>
      </c>
      <c r="Q146" s="2">
        <v>15217330</v>
      </c>
      <c r="R146" s="2" t="s">
        <v>48</v>
      </c>
      <c r="S146" s="2">
        <v>15217324</v>
      </c>
      <c r="T146" s="2" t="s">
        <v>48</v>
      </c>
      <c r="U146" s="2" t="s">
        <v>15</v>
      </c>
      <c r="V146" s="2">
        <v>230</v>
      </c>
      <c r="W146" s="2">
        <v>280</v>
      </c>
      <c r="X146" s="2" t="s">
        <v>6</v>
      </c>
      <c r="Y146" s="2">
        <v>92611969</v>
      </c>
      <c r="Z146" s="2" t="s">
        <v>20</v>
      </c>
      <c r="AA146" s="24">
        <v>45812</v>
      </c>
    </row>
    <row r="147" spans="1:27" ht="12.95" customHeight="1" x14ac:dyDescent="0.2">
      <c r="A147" s="4" t="str">
        <f>_xlfn.XLOOKUP(U147,DEPARA!H:H,DEPARA!M:M)</f>
        <v>MW</v>
      </c>
      <c r="B147" s="4" t="str">
        <f t="shared" si="17"/>
        <v>ML08000</v>
      </c>
      <c r="C147" s="4" t="str">
        <f>_xlfn.XLOOKUP(Tabela1[[#This Row],[Nome Empresa]],DEPARA!G:G,DEPARA!L:L)</f>
        <v>RJ/ES</v>
      </c>
      <c r="D147" s="4" t="str">
        <f>_xlfn.XLOOKUP(U147,DEPARA!H:H,DEPARA!G:G)</f>
        <v>MW 21</v>
      </c>
      <c r="E147" s="4" t="str">
        <f>_xlfn.XLOOKUP(U147,DEPARA!H:H,DEPARA!F:F)</f>
        <v>09107337000843</v>
      </c>
      <c r="F147" s="4" t="str">
        <f t="shared" si="18"/>
        <v>junho</v>
      </c>
      <c r="G147" s="4">
        <f t="shared" si="19"/>
        <v>2025</v>
      </c>
      <c r="H147" s="5">
        <f t="shared" si="20"/>
        <v>45812</v>
      </c>
      <c r="I147" s="4">
        <f t="shared" si="21"/>
        <v>15217332</v>
      </c>
      <c r="J147" s="4" t="str">
        <f t="shared" si="22"/>
        <v>HS</v>
      </c>
      <c r="K147" s="4" t="str">
        <f>_xlfn.XLOOKUP(R147,DEPARA!A:A,DEPARA!B:B,)</f>
        <v>NF Serviço</v>
      </c>
      <c r="L147" s="4" t="str">
        <f>_xlfn.XLOOKUP(X147,DEPARA!AA:AA,DEPARA!AB:AB)</f>
        <v>Pendente Recebimento</v>
      </c>
      <c r="M147" s="4" t="str">
        <f>_xlfn.XLOOKUP(Y147,DEPARA!U:U,DEPARA!W:W)</f>
        <v>Facilities</v>
      </c>
      <c r="N147" s="4">
        <f t="shared" si="16"/>
        <v>92611969</v>
      </c>
      <c r="O147" s="4" t="str">
        <f>_xlfn.XLOOKUP(Y147,DEPARA!U:U,DEPARA!V:V)</f>
        <v>DEISE LEITE ROSO</v>
      </c>
      <c r="Q147" s="2">
        <v>15217332</v>
      </c>
      <c r="R147" s="2" t="s">
        <v>48</v>
      </c>
      <c r="S147" s="2">
        <v>15217324</v>
      </c>
      <c r="T147" s="2" t="s">
        <v>48</v>
      </c>
      <c r="U147" s="2" t="s">
        <v>15</v>
      </c>
      <c r="V147" s="2">
        <v>230</v>
      </c>
      <c r="W147" s="2">
        <v>280</v>
      </c>
      <c r="X147" s="2" t="s">
        <v>6</v>
      </c>
      <c r="Y147" s="2">
        <v>92611969</v>
      </c>
      <c r="Z147" s="2" t="s">
        <v>20</v>
      </c>
      <c r="AA147" s="24">
        <v>45812</v>
      </c>
    </row>
    <row r="148" spans="1:27" ht="12.95" customHeight="1" x14ac:dyDescent="0.2">
      <c r="A148" s="4" t="str">
        <f>_xlfn.XLOOKUP(U148,DEPARA!H:H,DEPARA!M:M)</f>
        <v>MW</v>
      </c>
      <c r="B148" s="4" t="str">
        <f t="shared" si="17"/>
        <v>ML08000</v>
      </c>
      <c r="C148" s="4" t="str">
        <f>_xlfn.XLOOKUP(Tabela1[[#This Row],[Nome Empresa]],DEPARA!G:G,DEPARA!L:L)</f>
        <v>RJ/ES</v>
      </c>
      <c r="D148" s="4" t="str">
        <f>_xlfn.XLOOKUP(U148,DEPARA!H:H,DEPARA!G:G)</f>
        <v>MW 21</v>
      </c>
      <c r="E148" s="4" t="str">
        <f>_xlfn.XLOOKUP(U148,DEPARA!H:H,DEPARA!F:F)</f>
        <v>09107337000843</v>
      </c>
      <c r="F148" s="4" t="str">
        <f t="shared" si="18"/>
        <v>junho</v>
      </c>
      <c r="G148" s="4">
        <f t="shared" si="19"/>
        <v>2025</v>
      </c>
      <c r="H148" s="5">
        <f t="shared" si="20"/>
        <v>45812</v>
      </c>
      <c r="I148" s="4">
        <f t="shared" si="21"/>
        <v>15217334</v>
      </c>
      <c r="J148" s="4" t="str">
        <f t="shared" si="22"/>
        <v>HS</v>
      </c>
      <c r="K148" s="4" t="str">
        <f>_xlfn.XLOOKUP(R148,DEPARA!A:A,DEPARA!B:B,)</f>
        <v>NF Serviço</v>
      </c>
      <c r="L148" s="4" t="str">
        <f>_xlfn.XLOOKUP(X148,DEPARA!AA:AA,DEPARA!AB:AB)</f>
        <v>Pendente Recebimento</v>
      </c>
      <c r="M148" s="4" t="str">
        <f>_xlfn.XLOOKUP(Y148,DEPARA!U:U,DEPARA!W:W)</f>
        <v>Facilities</v>
      </c>
      <c r="N148" s="4">
        <f t="shared" si="16"/>
        <v>92611969</v>
      </c>
      <c r="O148" s="4" t="str">
        <f>_xlfn.XLOOKUP(Y148,DEPARA!U:U,DEPARA!V:V)</f>
        <v>DEISE LEITE ROSO</v>
      </c>
      <c r="Q148" s="2">
        <v>15217334</v>
      </c>
      <c r="R148" s="2" t="s">
        <v>48</v>
      </c>
      <c r="S148" s="2">
        <v>15217324</v>
      </c>
      <c r="T148" s="2" t="s">
        <v>48</v>
      </c>
      <c r="U148" s="2" t="s">
        <v>15</v>
      </c>
      <c r="V148" s="2">
        <v>230</v>
      </c>
      <c r="W148" s="2">
        <v>280</v>
      </c>
      <c r="X148" s="2" t="s">
        <v>6</v>
      </c>
      <c r="Y148" s="2">
        <v>92611969</v>
      </c>
      <c r="Z148" s="2" t="s">
        <v>20</v>
      </c>
      <c r="AA148" s="24">
        <v>45812</v>
      </c>
    </row>
    <row r="149" spans="1:27" ht="12.95" customHeight="1" x14ac:dyDescent="0.2">
      <c r="A149" s="4" t="str">
        <f>_xlfn.XLOOKUP(U149,DEPARA!H:H,DEPARA!M:M)</f>
        <v>CARD</v>
      </c>
      <c r="B149" s="4" t="str">
        <f t="shared" si="17"/>
        <v>GC01000</v>
      </c>
      <c r="C149" s="4" t="str">
        <f>_xlfn.XLOOKUP(Tabela1[[#This Row],[Nome Empresa]],DEPARA!G:G,DEPARA!L:L)</f>
        <v>SP</v>
      </c>
      <c r="D149" s="4" t="str">
        <f>_xlfn.XLOOKUP(U149,DEPARA!H:H,DEPARA!G:G)</f>
        <v>CARD 12</v>
      </c>
      <c r="E149" s="4" t="str">
        <f>_xlfn.XLOOKUP(U149,DEPARA!H:H,DEPARA!F:F)</f>
        <v>09427183000109</v>
      </c>
      <c r="F149" s="4" t="str">
        <f t="shared" si="18"/>
        <v>junho</v>
      </c>
      <c r="G149" s="4">
        <f t="shared" si="19"/>
        <v>2025</v>
      </c>
      <c r="H149" s="5">
        <f t="shared" si="20"/>
        <v>45812</v>
      </c>
      <c r="I149" s="4">
        <f t="shared" si="21"/>
        <v>15217342</v>
      </c>
      <c r="J149" s="4" t="str">
        <f t="shared" si="22"/>
        <v>HS</v>
      </c>
      <c r="K149" s="4" t="str">
        <f>_xlfn.XLOOKUP(R149,DEPARA!A:A,DEPARA!B:B,)</f>
        <v>NF Serviço</v>
      </c>
      <c r="L149" s="4" t="str">
        <f>_xlfn.XLOOKUP(X149,DEPARA!AA:AA,DEPARA!AB:AB)</f>
        <v>Pendente Recebimento</v>
      </c>
      <c r="M149" s="4" t="str">
        <f>_xlfn.XLOOKUP(Y149,DEPARA!U:U,DEPARA!W:W)</f>
        <v>Adm SJC</v>
      </c>
      <c r="N149" s="4">
        <f t="shared" si="16"/>
        <v>92611576</v>
      </c>
      <c r="O149" s="4" t="str">
        <f>_xlfn.XLOOKUP(Y149,DEPARA!U:U,DEPARA!V:V)</f>
        <v>GABRIELA JULIA DE SA ANDRADE DOS SANTOS</v>
      </c>
      <c r="Q149" s="2">
        <v>15217342</v>
      </c>
      <c r="R149" s="2" t="s">
        <v>48</v>
      </c>
      <c r="U149" s="2" t="s">
        <v>10</v>
      </c>
      <c r="V149" s="2">
        <v>230</v>
      </c>
      <c r="W149" s="2">
        <v>280</v>
      </c>
      <c r="X149" s="2" t="s">
        <v>6</v>
      </c>
      <c r="Y149" s="2">
        <v>92611576</v>
      </c>
      <c r="Z149" s="2" t="s">
        <v>7</v>
      </c>
      <c r="AA149" s="24">
        <v>45812</v>
      </c>
    </row>
    <row r="150" spans="1:27" ht="12.95" customHeight="1" x14ac:dyDescent="0.2">
      <c r="A150" s="4" t="str">
        <f>_xlfn.XLOOKUP(U150,DEPARA!H:H,DEPARA!M:M)</f>
        <v>CARD</v>
      </c>
      <c r="B150" s="4" t="str">
        <f t="shared" si="17"/>
        <v>GC22000</v>
      </c>
      <c r="C150" s="4" t="str">
        <f>_xlfn.XLOOKUP(Tabela1[[#This Row],[Nome Empresa]],DEPARA!G:G,DEPARA!L:L)</f>
        <v>RJ/ES</v>
      </c>
      <c r="D150" s="4" t="str">
        <f>_xlfn.XLOOKUP(U150,DEPARA!H:H,DEPARA!G:G)</f>
        <v>CARD 21 RJC</v>
      </c>
      <c r="E150" s="4" t="str">
        <f>_xlfn.XLOOKUP(U150,DEPARA!H:H,DEPARA!F:F)</f>
        <v>09427183002225</v>
      </c>
      <c r="F150" s="4" t="str">
        <f t="shared" si="18"/>
        <v>junho</v>
      </c>
      <c r="G150" s="4">
        <f t="shared" si="19"/>
        <v>2025</v>
      </c>
      <c r="H150" s="5">
        <f t="shared" si="20"/>
        <v>45810</v>
      </c>
      <c r="I150" s="4">
        <f t="shared" si="21"/>
        <v>15210445</v>
      </c>
      <c r="J150" s="4" t="str">
        <f t="shared" si="22"/>
        <v>TR</v>
      </c>
      <c r="K150" s="4" t="str">
        <f>_xlfn.XLOOKUP(R150,DEPARA!A:A,DEPARA!B:B,)</f>
        <v>Trade - Saving</v>
      </c>
      <c r="L150" s="4" t="str">
        <f>_xlfn.XLOOKUP(X150,DEPARA!AA:AA,DEPARA!AB:AB)</f>
        <v>Pendente Recebimento</v>
      </c>
      <c r="M150" s="4" t="str">
        <f>_xlfn.XLOOKUP(Y150,DEPARA!U:U,DEPARA!W:W)</f>
        <v>Trade</v>
      </c>
      <c r="N150" s="4">
        <f t="shared" si="16"/>
        <v>92612005</v>
      </c>
      <c r="O150" s="4" t="str">
        <f>_xlfn.XLOOKUP(Y150,DEPARA!U:U,DEPARA!V:V)</f>
        <v>LARISSA ELIANA SANTOS DE FARIA</v>
      </c>
      <c r="Q150" s="2">
        <v>15210445</v>
      </c>
      <c r="R150" s="2" t="s">
        <v>56</v>
      </c>
      <c r="S150" s="2">
        <v>15036766</v>
      </c>
      <c r="T150" s="2" t="s">
        <v>56</v>
      </c>
      <c r="U150" s="2" t="s">
        <v>47</v>
      </c>
      <c r="V150" s="2">
        <v>280</v>
      </c>
      <c r="W150" s="2">
        <v>400</v>
      </c>
      <c r="X150" s="2" t="s">
        <v>6</v>
      </c>
      <c r="Y150" s="2">
        <v>92612005</v>
      </c>
      <c r="Z150" s="2" t="s">
        <v>46</v>
      </c>
      <c r="AA150" s="24">
        <v>45810</v>
      </c>
    </row>
    <row r="151" spans="1:27" ht="12.95" customHeight="1" x14ac:dyDescent="0.2">
      <c r="A151" s="4" t="str">
        <f>_xlfn.XLOOKUP(U151,DEPARA!H:H,DEPARA!M:M)</f>
        <v>CARD</v>
      </c>
      <c r="B151" s="4" t="str">
        <f t="shared" ref="B151:B176" si="23">U151</f>
        <v>GC41000</v>
      </c>
      <c r="C151" s="4" t="str">
        <f>_xlfn.XLOOKUP(Tabela1[[#This Row],[Nome Empresa]],DEPARA!G:G,DEPARA!L:L)</f>
        <v>CO</v>
      </c>
      <c r="D151" s="4" t="str">
        <f>_xlfn.XLOOKUP(U151,DEPARA!H:H,DEPARA!G:G)</f>
        <v>CARD 67</v>
      </c>
      <c r="E151" s="4" t="str">
        <f>_xlfn.XLOOKUP(U151,DEPARA!H:H,DEPARA!F:F)</f>
        <v>09427183004198</v>
      </c>
      <c r="F151" s="4" t="str">
        <f t="shared" ref="F151:F176" si="24">TEXT(AA151,"MMMM")</f>
        <v>junho</v>
      </c>
      <c r="G151" s="4">
        <f t="shared" ref="G151:G176" si="25">YEAR(AA151)</f>
        <v>2025</v>
      </c>
      <c r="H151" s="5">
        <f t="shared" ref="H151:H176" si="26">AA151</f>
        <v>45810</v>
      </c>
      <c r="I151" s="4">
        <f t="shared" ref="I151:I176" si="27">Q151</f>
        <v>15210480</v>
      </c>
      <c r="J151" s="4" t="str">
        <f t="shared" ref="J151:J176" si="28">R151</f>
        <v>TR</v>
      </c>
      <c r="K151" s="4" t="str">
        <f>_xlfn.XLOOKUP(R151,DEPARA!A:A,DEPARA!B:B,)</f>
        <v>Trade - Saving</v>
      </c>
      <c r="L151" s="4" t="str">
        <f>_xlfn.XLOOKUP(X151,DEPARA!AA:AA,DEPARA!AB:AB)</f>
        <v>Pendente Recebimento</v>
      </c>
      <c r="M151" s="4" t="str">
        <f>_xlfn.XLOOKUP(Y151,DEPARA!U:U,DEPARA!W:W)</f>
        <v>Trade</v>
      </c>
      <c r="N151" s="4">
        <f t="shared" ref="N151:N176" si="29">Y151</f>
        <v>92612005</v>
      </c>
      <c r="O151" s="4" t="str">
        <f>_xlfn.XLOOKUP(Y151,DEPARA!U:U,DEPARA!V:V)</f>
        <v>LARISSA ELIANA SANTOS DE FARIA</v>
      </c>
      <c r="Q151" s="2">
        <v>15210480</v>
      </c>
      <c r="R151" s="2" t="s">
        <v>56</v>
      </c>
      <c r="S151" s="2">
        <v>15116295</v>
      </c>
      <c r="T151" s="2" t="s">
        <v>56</v>
      </c>
      <c r="U151" s="2" t="s">
        <v>29</v>
      </c>
      <c r="V151" s="2">
        <v>230</v>
      </c>
      <c r="W151" s="2">
        <v>280</v>
      </c>
      <c r="X151" s="2" t="s">
        <v>6</v>
      </c>
      <c r="Y151" s="2">
        <v>92612005</v>
      </c>
      <c r="Z151" s="2" t="s">
        <v>46</v>
      </c>
      <c r="AA151" s="24">
        <v>45810</v>
      </c>
    </row>
    <row r="152" spans="1:27" ht="12.95" customHeight="1" x14ac:dyDescent="0.2">
      <c r="A152" s="4" t="str">
        <f>_xlfn.XLOOKUP(U152,DEPARA!H:H,DEPARA!M:M)</f>
        <v>CARD</v>
      </c>
      <c r="B152" s="4" t="str">
        <f t="shared" si="23"/>
        <v>GC05000</v>
      </c>
      <c r="C152" s="4" t="str">
        <f>_xlfn.XLOOKUP(Tabela1[[#This Row],[Nome Empresa]],DEPARA!G:G,DEPARA!L:L)</f>
        <v>SP</v>
      </c>
      <c r="D152" s="4" t="str">
        <f>_xlfn.XLOOKUP(U152,DEPARA!H:H,DEPARA!G:G)</f>
        <v>CARD 11 ZS</v>
      </c>
      <c r="E152" s="4" t="str">
        <f>_xlfn.XLOOKUP(U152,DEPARA!H:H,DEPARA!F:F)</f>
        <v>09427183000524</v>
      </c>
      <c r="F152" s="4" t="str">
        <f t="shared" si="24"/>
        <v>junho</v>
      </c>
      <c r="G152" s="4">
        <f t="shared" si="25"/>
        <v>2025</v>
      </c>
      <c r="H152" s="5">
        <f t="shared" si="26"/>
        <v>45810</v>
      </c>
      <c r="I152" s="4">
        <f t="shared" si="27"/>
        <v>15210869</v>
      </c>
      <c r="J152" s="4" t="str">
        <f t="shared" si="28"/>
        <v>TR</v>
      </c>
      <c r="K152" s="4" t="str">
        <f>_xlfn.XLOOKUP(R152,DEPARA!A:A,DEPARA!B:B,)</f>
        <v>Trade - Saving</v>
      </c>
      <c r="L152" s="4" t="str">
        <f>_xlfn.XLOOKUP(X152,DEPARA!AA:AA,DEPARA!AB:AB)</f>
        <v>Pendente Recebimento</v>
      </c>
      <c r="M152" s="4" t="str">
        <f>_xlfn.XLOOKUP(Y152,DEPARA!U:U,DEPARA!W:W)</f>
        <v>Trade</v>
      </c>
      <c r="N152" s="4">
        <f t="shared" si="29"/>
        <v>92612005</v>
      </c>
      <c r="O152" s="4" t="str">
        <f>_xlfn.XLOOKUP(Y152,DEPARA!U:U,DEPARA!V:V)</f>
        <v>LARISSA ELIANA SANTOS DE FARIA</v>
      </c>
      <c r="Q152" s="2">
        <v>15210869</v>
      </c>
      <c r="R152" s="2" t="s">
        <v>56</v>
      </c>
      <c r="U152" s="2" t="s">
        <v>34</v>
      </c>
      <c r="V152" s="2">
        <v>230</v>
      </c>
      <c r="W152" s="2">
        <v>280</v>
      </c>
      <c r="X152" s="2" t="s">
        <v>6</v>
      </c>
      <c r="Y152" s="2">
        <v>92612005</v>
      </c>
      <c r="Z152" s="2" t="s">
        <v>46</v>
      </c>
      <c r="AA152" s="24">
        <v>45810</v>
      </c>
    </row>
    <row r="153" spans="1:27" ht="12.95" customHeight="1" x14ac:dyDescent="0.2">
      <c r="A153" s="4" t="str">
        <f>_xlfn.XLOOKUP(U153,DEPARA!H:H,DEPARA!M:M)</f>
        <v>CARD</v>
      </c>
      <c r="B153" s="4" t="str">
        <f t="shared" si="23"/>
        <v>GC01000</v>
      </c>
      <c r="C153" s="4" t="str">
        <f>_xlfn.XLOOKUP(Tabela1[[#This Row],[Nome Empresa]],DEPARA!G:G,DEPARA!L:L)</f>
        <v>SP</v>
      </c>
      <c r="D153" s="4" t="str">
        <f>_xlfn.XLOOKUP(U153,DEPARA!H:H,DEPARA!G:G)</f>
        <v>CARD 12</v>
      </c>
      <c r="E153" s="4" t="str">
        <f>_xlfn.XLOOKUP(U153,DEPARA!H:H,DEPARA!F:F)</f>
        <v>09427183000109</v>
      </c>
      <c r="F153" s="4" t="str">
        <f t="shared" si="24"/>
        <v>junho</v>
      </c>
      <c r="G153" s="4">
        <f t="shared" si="25"/>
        <v>2025</v>
      </c>
      <c r="H153" s="5">
        <f t="shared" si="26"/>
        <v>45811</v>
      </c>
      <c r="I153" s="4">
        <f t="shared" si="27"/>
        <v>15213782</v>
      </c>
      <c r="J153" s="4" t="str">
        <f t="shared" si="28"/>
        <v>TR</v>
      </c>
      <c r="K153" s="4" t="str">
        <f>_xlfn.XLOOKUP(R153,DEPARA!A:A,DEPARA!B:B,)</f>
        <v>Trade - Saving</v>
      </c>
      <c r="L153" s="4" t="str">
        <f>_xlfn.XLOOKUP(X153,DEPARA!AA:AA,DEPARA!AB:AB)</f>
        <v>Pendente Recebimento</v>
      </c>
      <c r="M153" s="4" t="str">
        <f>_xlfn.XLOOKUP(Y153,DEPARA!U:U,DEPARA!W:W)</f>
        <v>Trade</v>
      </c>
      <c r="N153" s="4">
        <f t="shared" si="29"/>
        <v>92612005</v>
      </c>
      <c r="O153" s="4" t="str">
        <f>_xlfn.XLOOKUP(Y153,DEPARA!U:U,DEPARA!V:V)</f>
        <v>LARISSA ELIANA SANTOS DE FARIA</v>
      </c>
      <c r="Q153" s="2">
        <v>15213782</v>
      </c>
      <c r="R153" s="2" t="s">
        <v>56</v>
      </c>
      <c r="S153" s="2">
        <v>15116293</v>
      </c>
      <c r="T153" s="2" t="s">
        <v>56</v>
      </c>
      <c r="U153" s="2" t="s">
        <v>10</v>
      </c>
      <c r="V153" s="2">
        <v>230</v>
      </c>
      <c r="W153" s="2">
        <v>280</v>
      </c>
      <c r="X153" s="2" t="s">
        <v>6</v>
      </c>
      <c r="Y153" s="2">
        <v>92612005</v>
      </c>
      <c r="Z153" s="2" t="s">
        <v>46</v>
      </c>
      <c r="AA153" s="24">
        <v>45811</v>
      </c>
    </row>
    <row r="154" spans="1:27" ht="12.95" customHeight="1" x14ac:dyDescent="0.2">
      <c r="A154" s="4" t="str">
        <f>_xlfn.XLOOKUP(U154,DEPARA!H:H,DEPARA!M:M)</f>
        <v>MW</v>
      </c>
      <c r="B154" s="4" t="str">
        <f t="shared" si="23"/>
        <v>MS01000</v>
      </c>
      <c r="C154" s="4" t="str">
        <f>_xlfn.XLOOKUP(Tabela1[[#This Row],[Nome Empresa]],DEPARA!G:G,DEPARA!L:L)</f>
        <v>SUL</v>
      </c>
      <c r="D154" s="4" t="str">
        <f>_xlfn.XLOOKUP(U154,DEPARA!H:H,DEPARA!G:G)</f>
        <v>MW 51</v>
      </c>
      <c r="E154" s="4" t="str">
        <f>_xlfn.XLOOKUP(U154,DEPARA!H:H,DEPARA!F:F)</f>
        <v>07367724000117</v>
      </c>
      <c r="F154" s="4" t="str">
        <f t="shared" si="24"/>
        <v>junho</v>
      </c>
      <c r="G154" s="4">
        <f t="shared" si="25"/>
        <v>2025</v>
      </c>
      <c r="H154" s="5">
        <f t="shared" si="26"/>
        <v>45811</v>
      </c>
      <c r="I154" s="4">
        <f t="shared" si="27"/>
        <v>15213785</v>
      </c>
      <c r="J154" s="4" t="str">
        <f t="shared" si="28"/>
        <v>TR</v>
      </c>
      <c r="K154" s="4" t="str">
        <f>_xlfn.XLOOKUP(R154,DEPARA!A:A,DEPARA!B:B,)</f>
        <v>Trade - Saving</v>
      </c>
      <c r="L154" s="4" t="str">
        <f>_xlfn.XLOOKUP(X154,DEPARA!AA:AA,DEPARA!AB:AB)</f>
        <v>Pendente Recebimento</v>
      </c>
      <c r="M154" s="4" t="str">
        <f>_xlfn.XLOOKUP(Y154,DEPARA!U:U,DEPARA!W:W)</f>
        <v>Trade</v>
      </c>
      <c r="N154" s="4">
        <f t="shared" si="29"/>
        <v>92612005</v>
      </c>
      <c r="O154" s="4" t="str">
        <f>_xlfn.XLOOKUP(Y154,DEPARA!U:U,DEPARA!V:V)</f>
        <v>LARISSA ELIANA SANTOS DE FARIA</v>
      </c>
      <c r="Q154" s="2">
        <v>15213785</v>
      </c>
      <c r="R154" s="2" t="s">
        <v>56</v>
      </c>
      <c r="S154" s="2">
        <v>15213784</v>
      </c>
      <c r="T154" s="2" t="s">
        <v>56</v>
      </c>
      <c r="U154" s="2" t="s">
        <v>13</v>
      </c>
      <c r="V154" s="2">
        <v>230</v>
      </c>
      <c r="W154" s="2">
        <v>280</v>
      </c>
      <c r="X154" s="2" t="s">
        <v>6</v>
      </c>
      <c r="Y154" s="2">
        <v>92612005</v>
      </c>
      <c r="Z154" s="2" t="s">
        <v>46</v>
      </c>
      <c r="AA154" s="24">
        <v>45811</v>
      </c>
    </row>
    <row r="155" spans="1:27" ht="12.95" customHeight="1" x14ac:dyDescent="0.2">
      <c r="A155" s="4" t="str">
        <f>_xlfn.XLOOKUP(U155,DEPARA!H:H,DEPARA!M:M)</f>
        <v>CARD</v>
      </c>
      <c r="B155" s="4" t="str">
        <f t="shared" si="23"/>
        <v>GC41000</v>
      </c>
      <c r="C155" s="4" t="str">
        <f>_xlfn.XLOOKUP(Tabela1[[#This Row],[Nome Empresa]],DEPARA!G:G,DEPARA!L:L)</f>
        <v>CO</v>
      </c>
      <c r="D155" s="4" t="str">
        <f>_xlfn.XLOOKUP(U155,DEPARA!H:H,DEPARA!G:G)</f>
        <v>CARD 67</v>
      </c>
      <c r="E155" s="4" t="str">
        <f>_xlfn.XLOOKUP(U155,DEPARA!H:H,DEPARA!F:F)</f>
        <v>09427183004198</v>
      </c>
      <c r="F155" s="4" t="str">
        <f t="shared" si="24"/>
        <v>junho</v>
      </c>
      <c r="G155" s="4">
        <f t="shared" si="25"/>
        <v>2025</v>
      </c>
      <c r="H155" s="5">
        <f t="shared" si="26"/>
        <v>45812</v>
      </c>
      <c r="I155" s="4">
        <f t="shared" si="27"/>
        <v>15217139</v>
      </c>
      <c r="J155" s="4" t="str">
        <f t="shared" si="28"/>
        <v>TR</v>
      </c>
      <c r="K155" s="4" t="str">
        <f>_xlfn.XLOOKUP(R155,DEPARA!A:A,DEPARA!B:B,)</f>
        <v>Trade - Saving</v>
      </c>
      <c r="L155" s="4" t="str">
        <f>_xlfn.XLOOKUP(X155,DEPARA!AA:AA,DEPARA!AB:AB)</f>
        <v>Pendente Recebimento</v>
      </c>
      <c r="M155" s="4" t="str">
        <f>_xlfn.XLOOKUP(Y155,DEPARA!U:U,DEPARA!W:W)</f>
        <v>Trade</v>
      </c>
      <c r="N155" s="4">
        <f t="shared" si="29"/>
        <v>92612005</v>
      </c>
      <c r="O155" s="4" t="str">
        <f>_xlfn.XLOOKUP(Y155,DEPARA!U:U,DEPARA!V:V)</f>
        <v>LARISSA ELIANA SANTOS DE FARIA</v>
      </c>
      <c r="Q155" s="2">
        <v>15217139</v>
      </c>
      <c r="R155" s="2" t="s">
        <v>56</v>
      </c>
      <c r="S155" s="2">
        <v>15015938</v>
      </c>
      <c r="T155" s="2" t="s">
        <v>56</v>
      </c>
      <c r="U155" s="2" t="s">
        <v>29</v>
      </c>
      <c r="V155" s="2">
        <v>230</v>
      </c>
      <c r="W155" s="2">
        <v>280</v>
      </c>
      <c r="X155" s="2" t="s">
        <v>6</v>
      </c>
      <c r="Y155" s="2">
        <v>92612005</v>
      </c>
      <c r="Z155" s="2" t="s">
        <v>46</v>
      </c>
      <c r="AA155" s="24">
        <v>45812</v>
      </c>
    </row>
    <row r="156" spans="1:27" ht="12.95" customHeight="1" x14ac:dyDescent="0.2">
      <c r="A156" s="4" t="str">
        <f>_xlfn.XLOOKUP(U156,DEPARA!H:H,DEPARA!M:M)</f>
        <v>CARD</v>
      </c>
      <c r="B156" s="4" t="str">
        <f t="shared" si="23"/>
        <v>GC41000</v>
      </c>
      <c r="C156" s="4" t="str">
        <f>_xlfn.XLOOKUP(Tabela1[[#This Row],[Nome Empresa]],DEPARA!G:G,DEPARA!L:L)</f>
        <v>CO</v>
      </c>
      <c r="D156" s="4" t="str">
        <f>_xlfn.XLOOKUP(U156,DEPARA!H:H,DEPARA!G:G)</f>
        <v>CARD 67</v>
      </c>
      <c r="E156" s="4" t="str">
        <f>_xlfn.XLOOKUP(U156,DEPARA!H:H,DEPARA!F:F)</f>
        <v>09427183004198</v>
      </c>
      <c r="F156" s="4" t="str">
        <f t="shared" si="24"/>
        <v>junho</v>
      </c>
      <c r="G156" s="4">
        <f t="shared" si="25"/>
        <v>2025</v>
      </c>
      <c r="H156" s="5">
        <f t="shared" si="26"/>
        <v>45812</v>
      </c>
      <c r="I156" s="4">
        <f t="shared" si="27"/>
        <v>15217281</v>
      </c>
      <c r="J156" s="4" t="str">
        <f t="shared" si="28"/>
        <v>TR</v>
      </c>
      <c r="K156" s="4" t="str">
        <f>_xlfn.XLOOKUP(R156,DEPARA!A:A,DEPARA!B:B,)</f>
        <v>Trade - Saving</v>
      </c>
      <c r="L156" s="4" t="str">
        <f>_xlfn.XLOOKUP(X156,DEPARA!AA:AA,DEPARA!AB:AB)</f>
        <v>Pendente Recebimento</v>
      </c>
      <c r="M156" s="4" t="str">
        <f>_xlfn.XLOOKUP(Y156,DEPARA!U:U,DEPARA!W:W)</f>
        <v>Trade</v>
      </c>
      <c r="N156" s="4">
        <f t="shared" si="29"/>
        <v>92612005</v>
      </c>
      <c r="O156" s="4" t="str">
        <f>_xlfn.XLOOKUP(Y156,DEPARA!U:U,DEPARA!V:V)</f>
        <v>LARISSA ELIANA SANTOS DE FARIA</v>
      </c>
      <c r="Q156" s="2">
        <v>15217281</v>
      </c>
      <c r="R156" s="2" t="s">
        <v>56</v>
      </c>
      <c r="U156" s="2" t="s">
        <v>29</v>
      </c>
      <c r="V156" s="2">
        <v>230</v>
      </c>
      <c r="W156" s="2">
        <v>280</v>
      </c>
      <c r="X156" s="2" t="s">
        <v>6</v>
      </c>
      <c r="Y156" s="2">
        <v>92612005</v>
      </c>
      <c r="Z156" s="2" t="s">
        <v>46</v>
      </c>
      <c r="AA156" s="24">
        <v>45812</v>
      </c>
    </row>
    <row r="157" spans="1:27" ht="12.95" customHeight="1" x14ac:dyDescent="0.2">
      <c r="A157" s="4" t="str">
        <f>_xlfn.XLOOKUP(U157,DEPARA!H:H,DEPARA!M:M)</f>
        <v>DBR</v>
      </c>
      <c r="B157" s="4" t="str">
        <f t="shared" si="23"/>
        <v>DB03000</v>
      </c>
      <c r="C157" s="4" t="str">
        <f>_xlfn.XLOOKUP(Tabela1[[#This Row],[Nome Empresa]],DEPARA!G:G,DEPARA!L:L)</f>
        <v>SP</v>
      </c>
      <c r="D157" s="4" t="str">
        <f>_xlfn.XLOOKUP(U157,DEPARA!H:H,DEPARA!G:G)</f>
        <v>DBR SP</v>
      </c>
      <c r="E157" s="4" t="str">
        <f>_xlfn.XLOOKUP(U157,DEPARA!H:H,DEPARA!F:F)</f>
        <v>07259917000235</v>
      </c>
      <c r="F157" s="4" t="str">
        <f t="shared" si="24"/>
        <v>maio</v>
      </c>
      <c r="G157" s="4">
        <f t="shared" si="25"/>
        <v>2025</v>
      </c>
      <c r="H157" s="5">
        <f t="shared" si="26"/>
        <v>45780</v>
      </c>
      <c r="I157" s="4">
        <f t="shared" si="27"/>
        <v>1880446</v>
      </c>
      <c r="J157" s="4" t="str">
        <f t="shared" si="28"/>
        <v>HF</v>
      </c>
      <c r="K157" s="4" t="str">
        <f>_xlfn.XLOOKUP(R157,DEPARA!A:A,DEPARA!B:B,)</f>
        <v>CTE-Frete</v>
      </c>
      <c r="L157" s="4" t="str">
        <f>_xlfn.XLOOKUP(X157,DEPARA!AA:AA,DEPARA!AB:AB)</f>
        <v>Pendente Recebimento</v>
      </c>
      <c r="M157" s="4" t="str">
        <f>_xlfn.XLOOKUP(Y157,DEPARA!U:U,DEPARA!W:W)</f>
        <v>Fiscal</v>
      </c>
      <c r="N157" s="4" t="str">
        <f t="shared" si="29"/>
        <v>PROC_CTE</v>
      </c>
      <c r="O157" s="4" t="str">
        <f>_xlfn.XLOOKUP(Y157,DEPARA!U:U,DEPARA!V:V)</f>
        <v>ROTINA AUTOMATICA</v>
      </c>
      <c r="Q157" s="2">
        <v>1880446</v>
      </c>
      <c r="R157" s="2" t="s">
        <v>250</v>
      </c>
      <c r="U157" s="2" t="s">
        <v>142</v>
      </c>
      <c r="V157" s="2">
        <v>999</v>
      </c>
      <c r="W157" s="2">
        <v>400</v>
      </c>
      <c r="X157" s="2" t="s">
        <v>6</v>
      </c>
      <c r="Y157" s="2" t="s">
        <v>251</v>
      </c>
      <c r="AA157" s="24">
        <v>45780</v>
      </c>
    </row>
    <row r="158" spans="1:27" ht="12.95" customHeight="1" x14ac:dyDescent="0.2">
      <c r="A158" s="4" t="str">
        <f>_xlfn.XLOOKUP(U158,DEPARA!H:H,DEPARA!M:M)</f>
        <v>DBR</v>
      </c>
      <c r="B158" s="4" t="str">
        <f t="shared" si="23"/>
        <v>DB03000</v>
      </c>
      <c r="C158" s="4" t="str">
        <f>_xlfn.XLOOKUP(Tabela1[[#This Row],[Nome Empresa]],DEPARA!G:G,DEPARA!L:L)</f>
        <v>SP</v>
      </c>
      <c r="D158" s="4" t="str">
        <f>_xlfn.XLOOKUP(U158,DEPARA!H:H,DEPARA!G:G)</f>
        <v>DBR SP</v>
      </c>
      <c r="E158" s="4" t="str">
        <f>_xlfn.XLOOKUP(U158,DEPARA!H:H,DEPARA!F:F)</f>
        <v>07259917000235</v>
      </c>
      <c r="F158" s="4" t="str">
        <f t="shared" si="24"/>
        <v>maio</v>
      </c>
      <c r="G158" s="4">
        <f t="shared" si="25"/>
        <v>2025</v>
      </c>
      <c r="H158" s="5">
        <f t="shared" si="26"/>
        <v>45785</v>
      </c>
      <c r="I158" s="4">
        <f t="shared" si="27"/>
        <v>1881118</v>
      </c>
      <c r="J158" s="4" t="str">
        <f t="shared" si="28"/>
        <v>HF</v>
      </c>
      <c r="K158" s="4" t="str">
        <f>_xlfn.XLOOKUP(R158,DEPARA!A:A,DEPARA!B:B,)</f>
        <v>CTE-Frete</v>
      </c>
      <c r="L158" s="4" t="str">
        <f>_xlfn.XLOOKUP(X158,DEPARA!AA:AA,DEPARA!AB:AB)</f>
        <v>Pendente Recebimento</v>
      </c>
      <c r="M158" s="4" t="str">
        <f>_xlfn.XLOOKUP(Y158,DEPARA!U:U,DEPARA!W:W)</f>
        <v>Fiscal</v>
      </c>
      <c r="N158" s="4" t="str">
        <f t="shared" si="29"/>
        <v>PROC_CTE</v>
      </c>
      <c r="O158" s="4" t="str">
        <f>_xlfn.XLOOKUP(Y158,DEPARA!U:U,DEPARA!V:V)</f>
        <v>ROTINA AUTOMATICA</v>
      </c>
      <c r="Q158" s="2">
        <v>1881118</v>
      </c>
      <c r="R158" s="2" t="s">
        <v>250</v>
      </c>
      <c r="U158" s="2" t="s">
        <v>142</v>
      </c>
      <c r="V158" s="2">
        <v>999</v>
      </c>
      <c r="W158" s="2">
        <v>400</v>
      </c>
      <c r="X158" s="2" t="s">
        <v>6</v>
      </c>
      <c r="Y158" s="2" t="s">
        <v>251</v>
      </c>
      <c r="AA158" s="24">
        <v>45785</v>
      </c>
    </row>
    <row r="159" spans="1:27" ht="12.95" customHeight="1" x14ac:dyDescent="0.2">
      <c r="A159" s="4" t="str">
        <f>_xlfn.XLOOKUP(U159,DEPARA!H:H,DEPARA!M:M)</f>
        <v>DBR</v>
      </c>
      <c r="B159" s="4" t="str">
        <f t="shared" si="23"/>
        <v>DB03000</v>
      </c>
      <c r="C159" s="4" t="str">
        <f>_xlfn.XLOOKUP(Tabela1[[#This Row],[Nome Empresa]],DEPARA!G:G,DEPARA!L:L)</f>
        <v>SP</v>
      </c>
      <c r="D159" s="4" t="str">
        <f>_xlfn.XLOOKUP(U159,DEPARA!H:H,DEPARA!G:G)</f>
        <v>DBR SP</v>
      </c>
      <c r="E159" s="4" t="str">
        <f>_xlfn.XLOOKUP(U159,DEPARA!H:H,DEPARA!F:F)</f>
        <v>07259917000235</v>
      </c>
      <c r="F159" s="4" t="str">
        <f t="shared" si="24"/>
        <v>maio</v>
      </c>
      <c r="G159" s="4">
        <f t="shared" si="25"/>
        <v>2025</v>
      </c>
      <c r="H159" s="5">
        <f t="shared" si="26"/>
        <v>45793</v>
      </c>
      <c r="I159" s="4">
        <f t="shared" si="27"/>
        <v>1884033</v>
      </c>
      <c r="J159" s="4" t="str">
        <f t="shared" si="28"/>
        <v>HF</v>
      </c>
      <c r="K159" s="4" t="str">
        <f>_xlfn.XLOOKUP(R159,DEPARA!A:A,DEPARA!B:B,)</f>
        <v>CTE-Frete</v>
      </c>
      <c r="L159" s="4" t="str">
        <f>_xlfn.XLOOKUP(X159,DEPARA!AA:AA,DEPARA!AB:AB)</f>
        <v>Pendente Recebimento</v>
      </c>
      <c r="M159" s="4" t="str">
        <f>_xlfn.XLOOKUP(Y159,DEPARA!U:U,DEPARA!W:W)</f>
        <v>Fiscal</v>
      </c>
      <c r="N159" s="4" t="str">
        <f t="shared" si="29"/>
        <v>PROC_CTE</v>
      </c>
      <c r="O159" s="4" t="str">
        <f>_xlfn.XLOOKUP(Y159,DEPARA!U:U,DEPARA!V:V)</f>
        <v>ROTINA AUTOMATICA</v>
      </c>
      <c r="Q159" s="2">
        <v>1884033</v>
      </c>
      <c r="R159" s="2" t="s">
        <v>250</v>
      </c>
      <c r="U159" s="2" t="s">
        <v>142</v>
      </c>
      <c r="V159" s="2">
        <v>999</v>
      </c>
      <c r="W159" s="2">
        <v>400</v>
      </c>
      <c r="X159" s="2" t="s">
        <v>6</v>
      </c>
      <c r="Y159" s="2" t="s">
        <v>251</v>
      </c>
      <c r="AA159" s="24">
        <v>45793</v>
      </c>
    </row>
    <row r="160" spans="1:27" ht="12.95" customHeight="1" x14ac:dyDescent="0.2">
      <c r="A160" s="4" t="str">
        <f>_xlfn.XLOOKUP(U160,DEPARA!H:H,DEPARA!M:M)</f>
        <v>DBR</v>
      </c>
      <c r="B160" s="4" t="str">
        <f t="shared" si="23"/>
        <v>DB03000</v>
      </c>
      <c r="C160" s="4" t="str">
        <f>_xlfn.XLOOKUP(Tabela1[[#This Row],[Nome Empresa]],DEPARA!G:G,DEPARA!L:L)</f>
        <v>SP</v>
      </c>
      <c r="D160" s="4" t="str">
        <f>_xlfn.XLOOKUP(U160,DEPARA!H:H,DEPARA!G:G)</f>
        <v>DBR SP</v>
      </c>
      <c r="E160" s="4" t="str">
        <f>_xlfn.XLOOKUP(U160,DEPARA!H:H,DEPARA!F:F)</f>
        <v>07259917000235</v>
      </c>
      <c r="F160" s="4" t="str">
        <f t="shared" si="24"/>
        <v>maio</v>
      </c>
      <c r="G160" s="4">
        <f t="shared" si="25"/>
        <v>2025</v>
      </c>
      <c r="H160" s="5">
        <f t="shared" si="26"/>
        <v>45805</v>
      </c>
      <c r="I160" s="4">
        <f t="shared" si="27"/>
        <v>1887216</v>
      </c>
      <c r="J160" s="4" t="str">
        <f t="shared" si="28"/>
        <v>HF</v>
      </c>
      <c r="K160" s="4" t="str">
        <f>_xlfn.XLOOKUP(R160,DEPARA!A:A,DEPARA!B:B,)</f>
        <v>CTE-Frete</v>
      </c>
      <c r="L160" s="4" t="str">
        <f>_xlfn.XLOOKUP(X160,DEPARA!AA:AA,DEPARA!AB:AB)</f>
        <v>Pendente Recebimento</v>
      </c>
      <c r="M160" s="4" t="str">
        <f>_xlfn.XLOOKUP(Y160,DEPARA!U:U,DEPARA!W:W)</f>
        <v>Facilities</v>
      </c>
      <c r="N160" s="4">
        <f t="shared" si="29"/>
        <v>92611969</v>
      </c>
      <c r="O160" s="4" t="str">
        <f>_xlfn.XLOOKUP(Y160,DEPARA!U:U,DEPARA!V:V)</f>
        <v>DEISE LEITE ROSO</v>
      </c>
      <c r="Q160" s="2">
        <v>1887216</v>
      </c>
      <c r="R160" s="2" t="s">
        <v>250</v>
      </c>
      <c r="U160" s="2" t="s">
        <v>142</v>
      </c>
      <c r="V160" s="2">
        <v>999</v>
      </c>
      <c r="W160" s="2">
        <v>280</v>
      </c>
      <c r="X160" s="2" t="s">
        <v>6</v>
      </c>
      <c r="Y160" s="2">
        <v>92611969</v>
      </c>
      <c r="Z160" s="2" t="s">
        <v>20</v>
      </c>
      <c r="AA160" s="24">
        <v>45805</v>
      </c>
    </row>
    <row r="161" spans="1:27" ht="12.95" customHeight="1" x14ac:dyDescent="0.2">
      <c r="A161" s="4" t="str">
        <f>_xlfn.XLOOKUP(U161,DEPARA!H:H,DEPARA!M:M)</f>
        <v>DBR</v>
      </c>
      <c r="B161" s="4" t="str">
        <f t="shared" si="23"/>
        <v>DB03000</v>
      </c>
      <c r="C161" s="4" t="str">
        <f>_xlfn.XLOOKUP(Tabela1[[#This Row],[Nome Empresa]],DEPARA!G:G,DEPARA!L:L)</f>
        <v>SP</v>
      </c>
      <c r="D161" s="4" t="str">
        <f>_xlfn.XLOOKUP(U161,DEPARA!H:H,DEPARA!G:G)</f>
        <v>DBR SP</v>
      </c>
      <c r="E161" s="4" t="str">
        <f>_xlfn.XLOOKUP(U161,DEPARA!H:H,DEPARA!F:F)</f>
        <v>07259917000235</v>
      </c>
      <c r="F161" s="4" t="str">
        <f t="shared" si="24"/>
        <v>maio</v>
      </c>
      <c r="G161" s="4">
        <f t="shared" si="25"/>
        <v>2025</v>
      </c>
      <c r="H161" s="5">
        <f t="shared" si="26"/>
        <v>45805</v>
      </c>
      <c r="I161" s="4">
        <f t="shared" si="27"/>
        <v>1887216</v>
      </c>
      <c r="J161" s="4" t="str">
        <f t="shared" si="28"/>
        <v>HF</v>
      </c>
      <c r="K161" s="4" t="str">
        <f>_xlfn.XLOOKUP(R161,DEPARA!A:A,DEPARA!B:B,)</f>
        <v>CTE-Frete</v>
      </c>
      <c r="L161" s="4" t="str">
        <f>_xlfn.XLOOKUP(X161,DEPARA!AA:AA,DEPARA!AB:AB)</f>
        <v>Pendente Recebimento</v>
      </c>
      <c r="M161" s="4" t="str">
        <f>_xlfn.XLOOKUP(Y161,DEPARA!U:U,DEPARA!W:W)</f>
        <v>Facilities</v>
      </c>
      <c r="N161" s="4">
        <f t="shared" si="29"/>
        <v>92611969</v>
      </c>
      <c r="O161" s="4" t="str">
        <f>_xlfn.XLOOKUP(Y161,DEPARA!U:U,DEPARA!V:V)</f>
        <v>DEISE LEITE ROSO</v>
      </c>
      <c r="Q161" s="2">
        <v>1887216</v>
      </c>
      <c r="R161" s="2" t="s">
        <v>250</v>
      </c>
      <c r="U161" s="2" t="s">
        <v>142</v>
      </c>
      <c r="V161" s="2">
        <v>230</v>
      </c>
      <c r="W161" s="2">
        <v>280</v>
      </c>
      <c r="X161" s="2" t="s">
        <v>6</v>
      </c>
      <c r="Y161" s="2">
        <v>92611969</v>
      </c>
      <c r="Z161" s="2" t="s">
        <v>20</v>
      </c>
      <c r="AA161" s="24">
        <v>45805</v>
      </c>
    </row>
    <row r="162" spans="1:27" ht="12.95" customHeight="1" x14ac:dyDescent="0.2">
      <c r="A162" s="4" t="str">
        <f>_xlfn.XLOOKUP(U162,DEPARA!H:H,DEPARA!M:M)</f>
        <v>DBR</v>
      </c>
      <c r="B162" s="4" t="str">
        <f t="shared" si="23"/>
        <v>DB03000</v>
      </c>
      <c r="C162" s="4" t="str">
        <f>_xlfn.XLOOKUP(Tabela1[[#This Row],[Nome Empresa]],DEPARA!G:G,DEPARA!L:L)</f>
        <v>SP</v>
      </c>
      <c r="D162" s="4" t="str">
        <f>_xlfn.XLOOKUP(U162,DEPARA!H:H,DEPARA!G:G)</f>
        <v>DBR SP</v>
      </c>
      <c r="E162" s="4" t="str">
        <f>_xlfn.XLOOKUP(U162,DEPARA!H:H,DEPARA!F:F)</f>
        <v>07259917000235</v>
      </c>
      <c r="F162" s="4" t="str">
        <f t="shared" si="24"/>
        <v>março</v>
      </c>
      <c r="G162" s="4">
        <f t="shared" si="25"/>
        <v>2025</v>
      </c>
      <c r="H162" s="5">
        <f t="shared" si="26"/>
        <v>45740</v>
      </c>
      <c r="I162" s="4">
        <f t="shared" si="27"/>
        <v>1869177</v>
      </c>
      <c r="J162" s="4" t="str">
        <f t="shared" si="28"/>
        <v>HG</v>
      </c>
      <c r="K162" s="4" t="str">
        <f>_xlfn.XLOOKUP(R162,DEPARA!A:A,DEPARA!B:B,)</f>
        <v>Uso e consumo  - Danfe</v>
      </c>
      <c r="L162" s="4" t="str">
        <f>_xlfn.XLOOKUP(X162,DEPARA!AA:AA,DEPARA!AB:AB)</f>
        <v>Pendente Recebimento</v>
      </c>
      <c r="M162" s="4" t="str">
        <f>_xlfn.XLOOKUP(Y162,DEPARA!U:U,DEPARA!W:W)</f>
        <v>Compras</v>
      </c>
      <c r="N162" s="4">
        <f t="shared" si="29"/>
        <v>92602108</v>
      </c>
      <c r="O162" s="4" t="str">
        <f>_xlfn.XLOOKUP(Y162,DEPARA!U:U,DEPARA!V:V)</f>
        <v>ANA CLAUDIA ALIOTTI SANTOS</v>
      </c>
      <c r="Q162" s="2">
        <v>1869177</v>
      </c>
      <c r="R162" s="2" t="s">
        <v>32</v>
      </c>
      <c r="U162" s="2" t="s">
        <v>142</v>
      </c>
      <c r="V162" s="2">
        <v>230</v>
      </c>
      <c r="W162" s="2">
        <v>280</v>
      </c>
      <c r="X162" s="2" t="s">
        <v>6</v>
      </c>
      <c r="Y162" s="2">
        <v>92602108</v>
      </c>
      <c r="Z162" s="2" t="s">
        <v>18</v>
      </c>
      <c r="AA162" s="24">
        <v>45740</v>
      </c>
    </row>
    <row r="163" spans="1:27" ht="12.95" customHeight="1" x14ac:dyDescent="0.2">
      <c r="A163" s="4" t="str">
        <f>_xlfn.XLOOKUP(U163,DEPARA!H:H,DEPARA!M:M)</f>
        <v>DBR</v>
      </c>
      <c r="B163" s="4" t="str">
        <f t="shared" si="23"/>
        <v>DB03000</v>
      </c>
      <c r="C163" s="4" t="str">
        <f>_xlfn.XLOOKUP(Tabela1[[#This Row],[Nome Empresa]],DEPARA!G:G,DEPARA!L:L)</f>
        <v>SP</v>
      </c>
      <c r="D163" s="4" t="str">
        <f>_xlfn.XLOOKUP(U163,DEPARA!H:H,DEPARA!G:G)</f>
        <v>DBR SP</v>
      </c>
      <c r="E163" s="4" t="str">
        <f>_xlfn.XLOOKUP(U163,DEPARA!H:H,DEPARA!F:F)</f>
        <v>07259917000235</v>
      </c>
      <c r="F163" s="4" t="str">
        <f t="shared" si="24"/>
        <v>maio</v>
      </c>
      <c r="G163" s="4">
        <f t="shared" si="25"/>
        <v>2025</v>
      </c>
      <c r="H163" s="5">
        <f t="shared" si="26"/>
        <v>45798</v>
      </c>
      <c r="I163" s="4">
        <f t="shared" si="27"/>
        <v>1885890</v>
      </c>
      <c r="J163" s="4" t="str">
        <f t="shared" si="28"/>
        <v>HG</v>
      </c>
      <c r="K163" s="4" t="str">
        <f>_xlfn.XLOOKUP(R163,DEPARA!A:A,DEPARA!B:B,)</f>
        <v>Uso e consumo  - Danfe</v>
      </c>
      <c r="L163" s="4" t="str">
        <f>_xlfn.XLOOKUP(X163,DEPARA!AA:AA,DEPARA!AB:AB)</f>
        <v>Pendente Recebimento</v>
      </c>
      <c r="M163" s="4" t="str">
        <f>_xlfn.XLOOKUP(Y163,DEPARA!U:U,DEPARA!W:W)</f>
        <v>Adm MS</v>
      </c>
      <c r="N163" s="4">
        <f t="shared" si="29"/>
        <v>92612846</v>
      </c>
      <c r="O163" s="4" t="str">
        <f>_xlfn.XLOOKUP(Y163,DEPARA!U:U,DEPARA!V:V)</f>
        <v xml:space="preserve">NATALIA MARQUES                         </v>
      </c>
      <c r="Q163" s="2">
        <v>1885890</v>
      </c>
      <c r="R163" s="2" t="s">
        <v>32</v>
      </c>
      <c r="U163" s="2" t="s">
        <v>142</v>
      </c>
      <c r="V163" s="2">
        <v>280</v>
      </c>
      <c r="W163" s="2">
        <v>280</v>
      </c>
      <c r="X163" s="2" t="s">
        <v>6</v>
      </c>
      <c r="Y163" s="2">
        <v>92612846</v>
      </c>
      <c r="AA163" s="24">
        <v>45798</v>
      </c>
    </row>
    <row r="164" spans="1:27" ht="12.95" customHeight="1" x14ac:dyDescent="0.2">
      <c r="A164" s="4" t="str">
        <f>_xlfn.XLOOKUP(U164,DEPARA!H:H,DEPARA!M:M)</f>
        <v>DBR</v>
      </c>
      <c r="B164" s="4" t="str">
        <f t="shared" si="23"/>
        <v>DB03000</v>
      </c>
      <c r="C164" s="4" t="str">
        <f>_xlfn.XLOOKUP(Tabela1[[#This Row],[Nome Empresa]],DEPARA!G:G,DEPARA!L:L)</f>
        <v>SP</v>
      </c>
      <c r="D164" s="4" t="str">
        <f>_xlfn.XLOOKUP(U164,DEPARA!H:H,DEPARA!G:G)</f>
        <v>DBR SP</v>
      </c>
      <c r="E164" s="4" t="str">
        <f>_xlfn.XLOOKUP(U164,DEPARA!H:H,DEPARA!F:F)</f>
        <v>07259917000235</v>
      </c>
      <c r="F164" s="4" t="str">
        <f t="shared" si="24"/>
        <v>janeiro</v>
      </c>
      <c r="G164" s="4">
        <f t="shared" si="25"/>
        <v>2025</v>
      </c>
      <c r="H164" s="5">
        <f t="shared" si="26"/>
        <v>45686</v>
      </c>
      <c r="I164" s="4">
        <f t="shared" si="27"/>
        <v>1847410</v>
      </c>
      <c r="J164" s="4" t="str">
        <f t="shared" si="28"/>
        <v>HS</v>
      </c>
      <c r="K164" s="4" t="str">
        <f>_xlfn.XLOOKUP(R164,DEPARA!A:A,DEPARA!B:B,)</f>
        <v>NF Serviço</v>
      </c>
      <c r="L164" s="4" t="str">
        <f>_xlfn.XLOOKUP(X164,DEPARA!AA:AA,DEPARA!AB:AB)</f>
        <v>Pendente Recebimento</v>
      </c>
      <c r="M164" s="4" t="str">
        <f>_xlfn.XLOOKUP(Y164,DEPARA!U:U,DEPARA!W:W)</f>
        <v>Comercial DBR</v>
      </c>
      <c r="N164" s="4">
        <f t="shared" si="29"/>
        <v>92610841</v>
      </c>
      <c r="O164" s="4" t="str">
        <f>_xlfn.XLOOKUP(Y164,DEPARA!U:U,DEPARA!V:V)</f>
        <v>MICHAEL GABRIEL DOS SANTOS SILVA</v>
      </c>
      <c r="Q164" s="2">
        <v>1847410</v>
      </c>
      <c r="R164" s="2" t="s">
        <v>48</v>
      </c>
      <c r="U164" s="2" t="s">
        <v>142</v>
      </c>
      <c r="V164" s="2">
        <v>999</v>
      </c>
      <c r="W164" s="2">
        <v>280</v>
      </c>
      <c r="X164" s="2" t="s">
        <v>6</v>
      </c>
      <c r="Y164" s="2">
        <v>92610841</v>
      </c>
      <c r="Z164" s="2" t="s">
        <v>219</v>
      </c>
      <c r="AA164" s="24">
        <v>45686</v>
      </c>
    </row>
    <row r="165" spans="1:27" ht="12.95" customHeight="1" x14ac:dyDescent="0.2">
      <c r="A165" s="4" t="str">
        <f>_xlfn.XLOOKUP(U165,DEPARA!H:H,DEPARA!M:M)</f>
        <v>DBR</v>
      </c>
      <c r="B165" s="4" t="str">
        <f t="shared" si="23"/>
        <v>DB03000</v>
      </c>
      <c r="C165" s="4" t="str">
        <f>_xlfn.XLOOKUP(Tabela1[[#This Row],[Nome Empresa]],DEPARA!G:G,DEPARA!L:L)</f>
        <v>SP</v>
      </c>
      <c r="D165" s="4" t="str">
        <f>_xlfn.XLOOKUP(U165,DEPARA!H:H,DEPARA!G:G)</f>
        <v>DBR SP</v>
      </c>
      <c r="E165" s="4" t="str">
        <f>_xlfn.XLOOKUP(U165,DEPARA!H:H,DEPARA!F:F)</f>
        <v>07259917000235</v>
      </c>
      <c r="F165" s="4" t="str">
        <f t="shared" si="24"/>
        <v>janeiro</v>
      </c>
      <c r="G165" s="4">
        <f t="shared" si="25"/>
        <v>2025</v>
      </c>
      <c r="H165" s="5">
        <f t="shared" si="26"/>
        <v>45686</v>
      </c>
      <c r="I165" s="4">
        <f t="shared" si="27"/>
        <v>1847479</v>
      </c>
      <c r="J165" s="4" t="str">
        <f t="shared" si="28"/>
        <v>HS</v>
      </c>
      <c r="K165" s="4" t="str">
        <f>_xlfn.XLOOKUP(R165,DEPARA!A:A,DEPARA!B:B,)</f>
        <v>NF Serviço</v>
      </c>
      <c r="L165" s="4" t="str">
        <f>_xlfn.XLOOKUP(X165,DEPARA!AA:AA,DEPARA!AB:AB)</f>
        <v>Pendente Recebimento</v>
      </c>
      <c r="M165" s="4" t="str">
        <f>_xlfn.XLOOKUP(Y165,DEPARA!U:U,DEPARA!W:W)</f>
        <v>Comercial DBR</v>
      </c>
      <c r="N165" s="4">
        <f t="shared" si="29"/>
        <v>92610841</v>
      </c>
      <c r="O165" s="4" t="str">
        <f>_xlfn.XLOOKUP(Y165,DEPARA!U:U,DEPARA!V:V)</f>
        <v>MICHAEL GABRIEL DOS SANTOS SILVA</v>
      </c>
      <c r="Q165" s="2">
        <v>1847479</v>
      </c>
      <c r="R165" s="2" t="s">
        <v>48</v>
      </c>
      <c r="U165" s="2" t="s">
        <v>142</v>
      </c>
      <c r="V165" s="2">
        <v>230</v>
      </c>
      <c r="W165" s="2">
        <v>280</v>
      </c>
      <c r="X165" s="2" t="s">
        <v>6</v>
      </c>
      <c r="Y165" s="2">
        <v>92610841</v>
      </c>
      <c r="Z165" s="2" t="s">
        <v>219</v>
      </c>
      <c r="AA165" s="24">
        <v>45686</v>
      </c>
    </row>
    <row r="166" spans="1:27" ht="12.95" customHeight="1" x14ac:dyDescent="0.2">
      <c r="A166" s="4" t="str">
        <f>_xlfn.XLOOKUP(U166,DEPARA!H:H,DEPARA!M:M)</f>
        <v>DBR</v>
      </c>
      <c r="B166" s="4" t="str">
        <f t="shared" si="23"/>
        <v>DB03000</v>
      </c>
      <c r="C166" s="4" t="str">
        <f>_xlfn.XLOOKUP(Tabela1[[#This Row],[Nome Empresa]],DEPARA!G:G,DEPARA!L:L)</f>
        <v>SP</v>
      </c>
      <c r="D166" s="4" t="str">
        <f>_xlfn.XLOOKUP(U166,DEPARA!H:H,DEPARA!G:G)</f>
        <v>DBR SP</v>
      </c>
      <c r="E166" s="4" t="str">
        <f>_xlfn.XLOOKUP(U166,DEPARA!H:H,DEPARA!F:F)</f>
        <v>07259917000235</v>
      </c>
      <c r="F166" s="4" t="str">
        <f t="shared" si="24"/>
        <v>março</v>
      </c>
      <c r="G166" s="4">
        <f t="shared" si="25"/>
        <v>2025</v>
      </c>
      <c r="H166" s="5">
        <f t="shared" si="26"/>
        <v>45737</v>
      </c>
      <c r="I166" s="4">
        <f t="shared" si="27"/>
        <v>1868948</v>
      </c>
      <c r="J166" s="4" t="str">
        <f t="shared" si="28"/>
        <v>HS</v>
      </c>
      <c r="K166" s="4" t="str">
        <f>_xlfn.XLOOKUP(R166,DEPARA!A:A,DEPARA!B:B,)</f>
        <v>NF Serviço</v>
      </c>
      <c r="L166" s="4" t="str">
        <f>_xlfn.XLOOKUP(X166,DEPARA!AA:AA,DEPARA!AB:AB)</f>
        <v>Pendente Recebimento</v>
      </c>
      <c r="M166" s="4" t="str">
        <f>_xlfn.XLOOKUP(Y166,DEPARA!U:U,DEPARA!W:W)</f>
        <v>Comercial DBR</v>
      </c>
      <c r="N166" s="4">
        <f t="shared" si="29"/>
        <v>92610841</v>
      </c>
      <c r="O166" s="4" t="str">
        <f>_xlfn.XLOOKUP(Y166,DEPARA!U:U,DEPARA!V:V)</f>
        <v>MICHAEL GABRIEL DOS SANTOS SILVA</v>
      </c>
      <c r="Q166" s="2">
        <v>1868948</v>
      </c>
      <c r="R166" s="2" t="s">
        <v>48</v>
      </c>
      <c r="U166" s="2" t="s">
        <v>142</v>
      </c>
      <c r="V166" s="2">
        <v>999</v>
      </c>
      <c r="W166" s="2">
        <v>280</v>
      </c>
      <c r="X166" s="2" t="s">
        <v>6</v>
      </c>
      <c r="Y166" s="2">
        <v>92610841</v>
      </c>
      <c r="Z166" s="2" t="s">
        <v>219</v>
      </c>
      <c r="AA166" s="24">
        <v>45737</v>
      </c>
    </row>
    <row r="167" spans="1:27" ht="12.95" customHeight="1" x14ac:dyDescent="0.2">
      <c r="A167" s="4" t="str">
        <f>_xlfn.XLOOKUP(U167,DEPARA!H:H,DEPARA!M:M)</f>
        <v>DBR</v>
      </c>
      <c r="B167" s="4" t="str">
        <f t="shared" si="23"/>
        <v>DB02000</v>
      </c>
      <c r="C167" s="4" t="str">
        <f>_xlfn.XLOOKUP(Tabela1[[#This Row],[Nome Empresa]],DEPARA!G:G,DEPARA!L:L)</f>
        <v>SP</v>
      </c>
      <c r="D167" s="4" t="str">
        <f>_xlfn.XLOOKUP(U167,DEPARA!H:H,DEPARA!G:G)</f>
        <v>DBR SP</v>
      </c>
      <c r="E167" s="4" t="str">
        <f>_xlfn.XLOOKUP(U167,DEPARA!H:H,DEPARA!F:F)</f>
        <v>07259917000154</v>
      </c>
      <c r="F167" s="4" t="str">
        <f t="shared" si="24"/>
        <v>abril</v>
      </c>
      <c r="G167" s="4">
        <f t="shared" si="25"/>
        <v>2025</v>
      </c>
      <c r="H167" s="5">
        <f t="shared" si="26"/>
        <v>45769</v>
      </c>
      <c r="I167" s="4">
        <f t="shared" si="27"/>
        <v>1877628</v>
      </c>
      <c r="J167" s="4" t="str">
        <f t="shared" si="28"/>
        <v>HS</v>
      </c>
      <c r="K167" s="4" t="str">
        <f>_xlfn.XLOOKUP(R167,DEPARA!A:A,DEPARA!B:B,)</f>
        <v>NF Serviço</v>
      </c>
      <c r="L167" s="4" t="str">
        <f>_xlfn.XLOOKUP(X167,DEPARA!AA:AA,DEPARA!AB:AB)</f>
        <v>Pendente Recebimento</v>
      </c>
      <c r="M167" s="4" t="str">
        <f>_xlfn.XLOOKUP(Y167,DEPARA!U:U,DEPARA!W:W)</f>
        <v>Facilities</v>
      </c>
      <c r="N167" s="4">
        <f t="shared" si="29"/>
        <v>92611969</v>
      </c>
      <c r="O167" s="4" t="str">
        <f>_xlfn.XLOOKUP(Y167,DEPARA!U:U,DEPARA!V:V)</f>
        <v>DEISE LEITE ROSO</v>
      </c>
      <c r="Q167" s="2">
        <v>1877628</v>
      </c>
      <c r="R167" s="2" t="s">
        <v>48</v>
      </c>
      <c r="U167" s="2" t="s">
        <v>222</v>
      </c>
      <c r="V167" s="2">
        <v>230</v>
      </c>
      <c r="W167" s="2">
        <v>280</v>
      </c>
      <c r="X167" s="2" t="s">
        <v>6</v>
      </c>
      <c r="Y167" s="2">
        <v>92611969</v>
      </c>
      <c r="Z167" s="2" t="s">
        <v>20</v>
      </c>
      <c r="AA167" s="24">
        <v>45769</v>
      </c>
    </row>
    <row r="168" spans="1:27" ht="12.95" customHeight="1" x14ac:dyDescent="0.2">
      <c r="A168" s="4" t="str">
        <f>_xlfn.XLOOKUP(U168,DEPARA!H:H,DEPARA!M:M)</f>
        <v>DBR</v>
      </c>
      <c r="B168" s="4" t="str">
        <f t="shared" si="23"/>
        <v>DB03000</v>
      </c>
      <c r="C168" s="4" t="str">
        <f>_xlfn.XLOOKUP(Tabela1[[#This Row],[Nome Empresa]],DEPARA!G:G,DEPARA!L:L)</f>
        <v>SP</v>
      </c>
      <c r="D168" s="4" t="str">
        <f>_xlfn.XLOOKUP(U168,DEPARA!H:H,DEPARA!G:G)</f>
        <v>DBR SP</v>
      </c>
      <c r="E168" s="4" t="str">
        <f>_xlfn.XLOOKUP(U168,DEPARA!H:H,DEPARA!F:F)</f>
        <v>07259917000235</v>
      </c>
      <c r="F168" s="4" t="str">
        <f t="shared" si="24"/>
        <v>maio</v>
      </c>
      <c r="G168" s="4">
        <f t="shared" si="25"/>
        <v>2025</v>
      </c>
      <c r="H168" s="5">
        <f t="shared" si="26"/>
        <v>45793</v>
      </c>
      <c r="I168" s="4">
        <f t="shared" si="27"/>
        <v>1884167</v>
      </c>
      <c r="J168" s="4" t="str">
        <f t="shared" si="28"/>
        <v>HS</v>
      </c>
      <c r="K168" s="4" t="str">
        <f>_xlfn.XLOOKUP(R168,DEPARA!A:A,DEPARA!B:B,)</f>
        <v>NF Serviço</v>
      </c>
      <c r="L168" s="4" t="str">
        <f>_xlfn.XLOOKUP(X168,DEPARA!AA:AA,DEPARA!AB:AB)</f>
        <v>Pendente Recebimento</v>
      </c>
      <c r="M168" s="4" t="str">
        <f>_xlfn.XLOOKUP(Y168,DEPARA!U:U,DEPARA!W:W)</f>
        <v>Comercial DBR</v>
      </c>
      <c r="N168" s="4">
        <f t="shared" si="29"/>
        <v>92611848</v>
      </c>
      <c r="O168" s="4" t="str">
        <f>_xlfn.XLOOKUP(Y168,DEPARA!U:U,DEPARA!V:V)</f>
        <v>GLEIZE MAIANE PIMENTAL DE C S SANTOS</v>
      </c>
      <c r="Q168" s="2">
        <v>1884167</v>
      </c>
      <c r="R168" s="2" t="s">
        <v>48</v>
      </c>
      <c r="U168" s="2" t="s">
        <v>142</v>
      </c>
      <c r="V168" s="2">
        <v>230</v>
      </c>
      <c r="W168" s="2">
        <v>280</v>
      </c>
      <c r="X168" s="2" t="s">
        <v>6</v>
      </c>
      <c r="Y168" s="2">
        <v>92611848</v>
      </c>
      <c r="Z168" s="2" t="s">
        <v>451</v>
      </c>
      <c r="AA168" s="24">
        <v>45793</v>
      </c>
    </row>
    <row r="169" spans="1:27" ht="12.95" customHeight="1" x14ac:dyDescent="0.2">
      <c r="A169" s="4" t="str">
        <f>_xlfn.XLOOKUP(U169,DEPARA!H:H,DEPARA!M:M)</f>
        <v>DBR</v>
      </c>
      <c r="B169" s="4" t="str">
        <f t="shared" si="23"/>
        <v>DB02000</v>
      </c>
      <c r="C169" s="4" t="str">
        <f>_xlfn.XLOOKUP(Tabela1[[#This Row],[Nome Empresa]],DEPARA!G:G,DEPARA!L:L)</f>
        <v>SP</v>
      </c>
      <c r="D169" s="4" t="str">
        <f>_xlfn.XLOOKUP(U169,DEPARA!H:H,DEPARA!G:G)</f>
        <v>DBR SP</v>
      </c>
      <c r="E169" s="4" t="str">
        <f>_xlfn.XLOOKUP(U169,DEPARA!H:H,DEPARA!F:F)</f>
        <v>07259917000154</v>
      </c>
      <c r="F169" s="4" t="str">
        <f t="shared" si="24"/>
        <v>maio</v>
      </c>
      <c r="G169" s="4">
        <f t="shared" si="25"/>
        <v>2025</v>
      </c>
      <c r="H169" s="5">
        <f t="shared" si="26"/>
        <v>45799</v>
      </c>
      <c r="I169" s="4">
        <f t="shared" si="27"/>
        <v>1885937</v>
      </c>
      <c r="J169" s="4" t="str">
        <f t="shared" si="28"/>
        <v>HS</v>
      </c>
      <c r="K169" s="4" t="str">
        <f>_xlfn.XLOOKUP(R169,DEPARA!A:A,DEPARA!B:B,)</f>
        <v>NF Serviço</v>
      </c>
      <c r="L169" s="4" t="str">
        <f>_xlfn.XLOOKUP(X169,DEPARA!AA:AA,DEPARA!AB:AB)</f>
        <v>Pendente Recebimento</v>
      </c>
      <c r="M169" s="4" t="str">
        <f>_xlfn.XLOOKUP(Y169,DEPARA!U:U,DEPARA!W:W)</f>
        <v>Facilities</v>
      </c>
      <c r="N169" s="4">
        <f t="shared" si="29"/>
        <v>92611969</v>
      </c>
      <c r="O169" s="4" t="str">
        <f>_xlfn.XLOOKUP(Y169,DEPARA!U:U,DEPARA!V:V)</f>
        <v>DEISE LEITE ROSO</v>
      </c>
      <c r="Q169" s="2">
        <v>1885937</v>
      </c>
      <c r="R169" s="2" t="s">
        <v>48</v>
      </c>
      <c r="S169" s="2">
        <v>1877628</v>
      </c>
      <c r="T169" s="2" t="s">
        <v>48</v>
      </c>
      <c r="U169" s="2" t="s">
        <v>222</v>
      </c>
      <c r="V169" s="2">
        <v>230</v>
      </c>
      <c r="W169" s="2">
        <v>280</v>
      </c>
      <c r="X169" s="2" t="s">
        <v>6</v>
      </c>
      <c r="Y169" s="2">
        <v>92611969</v>
      </c>
      <c r="Z169" s="2" t="s">
        <v>20</v>
      </c>
      <c r="AA169" s="24">
        <v>45799</v>
      </c>
    </row>
    <row r="170" spans="1:27" ht="12.95" customHeight="1" x14ac:dyDescent="0.2">
      <c r="A170" s="4" t="str">
        <f>_xlfn.XLOOKUP(U170,DEPARA!H:H,DEPARA!M:M)</f>
        <v>DBR</v>
      </c>
      <c r="B170" s="4" t="str">
        <f t="shared" si="23"/>
        <v>DB02000</v>
      </c>
      <c r="C170" s="4" t="str">
        <f>_xlfn.XLOOKUP(Tabela1[[#This Row],[Nome Empresa]],DEPARA!G:G,DEPARA!L:L)</f>
        <v>SP</v>
      </c>
      <c r="D170" s="4" t="str">
        <f>_xlfn.XLOOKUP(U170,DEPARA!H:H,DEPARA!G:G)</f>
        <v>DBR SP</v>
      </c>
      <c r="E170" s="4" t="str">
        <f>_xlfn.XLOOKUP(U170,DEPARA!H:H,DEPARA!F:F)</f>
        <v>07259917000154</v>
      </c>
      <c r="F170" s="4" t="str">
        <f t="shared" si="24"/>
        <v>maio</v>
      </c>
      <c r="G170" s="4">
        <f t="shared" si="25"/>
        <v>2025</v>
      </c>
      <c r="H170" s="5">
        <f t="shared" si="26"/>
        <v>45799</v>
      </c>
      <c r="I170" s="4">
        <f t="shared" si="27"/>
        <v>1885943</v>
      </c>
      <c r="J170" s="4" t="str">
        <f t="shared" si="28"/>
        <v>HS</v>
      </c>
      <c r="K170" s="4" t="str">
        <f>_xlfn.XLOOKUP(R170,DEPARA!A:A,DEPARA!B:B,)</f>
        <v>NF Serviço</v>
      </c>
      <c r="L170" s="4" t="str">
        <f>_xlfn.XLOOKUP(X170,DEPARA!AA:AA,DEPARA!AB:AB)</f>
        <v>Pendente Recebimento</v>
      </c>
      <c r="M170" s="4" t="str">
        <f>_xlfn.XLOOKUP(Y170,DEPARA!U:U,DEPARA!W:W)</f>
        <v>Facilities</v>
      </c>
      <c r="N170" s="4">
        <f t="shared" si="29"/>
        <v>92611969</v>
      </c>
      <c r="O170" s="4" t="str">
        <f>_xlfn.XLOOKUP(Y170,DEPARA!U:U,DEPARA!V:V)</f>
        <v>DEISE LEITE ROSO</v>
      </c>
      <c r="Q170" s="2">
        <v>1885943</v>
      </c>
      <c r="R170" s="2" t="s">
        <v>48</v>
      </c>
      <c r="S170" s="2">
        <v>1878344</v>
      </c>
      <c r="T170" s="2" t="s">
        <v>48</v>
      </c>
      <c r="U170" s="2" t="s">
        <v>222</v>
      </c>
      <c r="V170" s="2">
        <v>230</v>
      </c>
      <c r="W170" s="2">
        <v>280</v>
      </c>
      <c r="X170" s="2" t="s">
        <v>6</v>
      </c>
      <c r="Y170" s="2">
        <v>92611969</v>
      </c>
      <c r="Z170" s="2" t="s">
        <v>20</v>
      </c>
      <c r="AA170" s="24">
        <v>45799</v>
      </c>
    </row>
    <row r="171" spans="1:27" ht="12.95" customHeight="1" x14ac:dyDescent="0.2">
      <c r="A171" s="4" t="str">
        <f>_xlfn.XLOOKUP(U171,DEPARA!H:H,DEPARA!M:M)</f>
        <v>DBR</v>
      </c>
      <c r="B171" s="4" t="str">
        <f t="shared" si="23"/>
        <v>DB02000</v>
      </c>
      <c r="C171" s="4" t="str">
        <f>_xlfn.XLOOKUP(Tabela1[[#This Row],[Nome Empresa]],DEPARA!G:G,DEPARA!L:L)</f>
        <v>SP</v>
      </c>
      <c r="D171" s="4" t="str">
        <f>_xlfn.XLOOKUP(U171,DEPARA!H:H,DEPARA!G:G)</f>
        <v>DBR SP</v>
      </c>
      <c r="E171" s="4" t="str">
        <f>_xlfn.XLOOKUP(U171,DEPARA!H:H,DEPARA!F:F)</f>
        <v>07259917000154</v>
      </c>
      <c r="F171" s="4" t="str">
        <f t="shared" si="24"/>
        <v>maio</v>
      </c>
      <c r="G171" s="4">
        <f t="shared" si="25"/>
        <v>2025</v>
      </c>
      <c r="H171" s="5">
        <f t="shared" si="26"/>
        <v>45807</v>
      </c>
      <c r="I171" s="4">
        <f t="shared" si="27"/>
        <v>1887675</v>
      </c>
      <c r="J171" s="4" t="str">
        <f t="shared" si="28"/>
        <v>HS</v>
      </c>
      <c r="K171" s="4" t="str">
        <f>_xlfn.XLOOKUP(R171,DEPARA!A:A,DEPARA!B:B,)</f>
        <v>NF Serviço</v>
      </c>
      <c r="L171" s="4" t="str">
        <f>_xlfn.XLOOKUP(X171,DEPARA!AA:AA,DEPARA!AB:AB)</f>
        <v>Pendente Recebimento</v>
      </c>
      <c r="M171" s="4" t="str">
        <f>_xlfn.XLOOKUP(Y171,DEPARA!U:U,DEPARA!W:W)</f>
        <v>Adm SP</v>
      </c>
      <c r="N171" s="4">
        <f t="shared" si="29"/>
        <v>92612815</v>
      </c>
      <c r="O171" s="4" t="str">
        <f>_xlfn.XLOOKUP(Y171,DEPARA!U:U,DEPARA!V:V)</f>
        <v>ANA CRISTINA CHALLITA</v>
      </c>
      <c r="Q171" s="2">
        <v>1887675</v>
      </c>
      <c r="R171" s="2" t="s">
        <v>48</v>
      </c>
      <c r="U171" s="2" t="s">
        <v>222</v>
      </c>
      <c r="V171" s="2">
        <v>230</v>
      </c>
      <c r="W171" s="2">
        <v>280</v>
      </c>
      <c r="X171" s="2" t="s">
        <v>6</v>
      </c>
      <c r="Y171" s="2">
        <v>92612815</v>
      </c>
      <c r="Z171" s="2" t="s">
        <v>24</v>
      </c>
      <c r="AA171" s="24">
        <v>45807</v>
      </c>
    </row>
    <row r="172" spans="1:27" ht="12.95" customHeight="1" x14ac:dyDescent="0.2">
      <c r="A172" s="4" t="str">
        <f>_xlfn.XLOOKUP(U172,DEPARA!H:H,DEPARA!M:M)</f>
        <v>DBR</v>
      </c>
      <c r="B172" s="4" t="str">
        <f t="shared" si="23"/>
        <v>DB02000</v>
      </c>
      <c r="C172" s="4" t="str">
        <f>_xlfn.XLOOKUP(Tabela1[[#This Row],[Nome Empresa]],DEPARA!G:G,DEPARA!L:L)</f>
        <v>SP</v>
      </c>
      <c r="D172" s="4" t="str">
        <f>_xlfn.XLOOKUP(U172,DEPARA!H:H,DEPARA!G:G)</f>
        <v>DBR SP</v>
      </c>
      <c r="E172" s="4" t="str">
        <f>_xlfn.XLOOKUP(U172,DEPARA!H:H,DEPARA!F:F)</f>
        <v>07259917000154</v>
      </c>
      <c r="F172" s="4" t="str">
        <f t="shared" si="24"/>
        <v>maio</v>
      </c>
      <c r="G172" s="4">
        <f t="shared" si="25"/>
        <v>2025</v>
      </c>
      <c r="H172" s="5">
        <f t="shared" si="26"/>
        <v>45807</v>
      </c>
      <c r="I172" s="4">
        <f t="shared" si="27"/>
        <v>1887676</v>
      </c>
      <c r="J172" s="4" t="str">
        <f t="shared" si="28"/>
        <v>HS</v>
      </c>
      <c r="K172" s="4" t="str">
        <f>_xlfn.XLOOKUP(R172,DEPARA!A:A,DEPARA!B:B,)</f>
        <v>NF Serviço</v>
      </c>
      <c r="L172" s="4" t="str">
        <f>_xlfn.XLOOKUP(X172,DEPARA!AA:AA,DEPARA!AB:AB)</f>
        <v>Pendente Recebimento</v>
      </c>
      <c r="M172" s="4" t="str">
        <f>_xlfn.XLOOKUP(Y172,DEPARA!U:U,DEPARA!W:W)</f>
        <v>Adm SP</v>
      </c>
      <c r="N172" s="4">
        <f t="shared" si="29"/>
        <v>92612815</v>
      </c>
      <c r="O172" s="4" t="str">
        <f>_xlfn.XLOOKUP(Y172,DEPARA!U:U,DEPARA!V:V)</f>
        <v>ANA CRISTINA CHALLITA</v>
      </c>
      <c r="Q172" s="2">
        <v>1887676</v>
      </c>
      <c r="R172" s="2" t="s">
        <v>48</v>
      </c>
      <c r="U172" s="2" t="s">
        <v>222</v>
      </c>
      <c r="V172" s="2">
        <v>230</v>
      </c>
      <c r="W172" s="2">
        <v>280</v>
      </c>
      <c r="X172" s="2" t="s">
        <v>6</v>
      </c>
      <c r="Y172" s="2">
        <v>92612815</v>
      </c>
      <c r="Z172" s="2" t="s">
        <v>24</v>
      </c>
      <c r="AA172" s="24">
        <v>45807</v>
      </c>
    </row>
    <row r="173" spans="1:27" ht="12.95" customHeight="1" x14ac:dyDescent="0.2">
      <c r="A173" s="4" t="str">
        <f>_xlfn.XLOOKUP(U173,DEPARA!H:H,DEPARA!M:M)</f>
        <v>DBR</v>
      </c>
      <c r="B173" s="4" t="str">
        <f t="shared" si="23"/>
        <v>DB03000</v>
      </c>
      <c r="C173" s="4" t="str">
        <f>_xlfn.XLOOKUP(Tabela1[[#This Row],[Nome Empresa]],DEPARA!G:G,DEPARA!L:L)</f>
        <v>SP</v>
      </c>
      <c r="D173" s="4" t="str">
        <f>_xlfn.XLOOKUP(U173,DEPARA!H:H,DEPARA!G:G)</f>
        <v>DBR SP</v>
      </c>
      <c r="E173" s="4" t="str">
        <f>_xlfn.XLOOKUP(U173,DEPARA!H:H,DEPARA!F:F)</f>
        <v>07259917000235</v>
      </c>
      <c r="F173" s="4" t="str">
        <f t="shared" si="24"/>
        <v>maio</v>
      </c>
      <c r="G173" s="4">
        <f t="shared" si="25"/>
        <v>2025</v>
      </c>
      <c r="H173" s="5">
        <f t="shared" si="26"/>
        <v>45807</v>
      </c>
      <c r="I173" s="4">
        <f t="shared" si="27"/>
        <v>1887723</v>
      </c>
      <c r="J173" s="4" t="str">
        <f t="shared" si="28"/>
        <v>HS</v>
      </c>
      <c r="K173" s="4" t="str">
        <f>_xlfn.XLOOKUP(R173,DEPARA!A:A,DEPARA!B:B,)</f>
        <v>NF Serviço</v>
      </c>
      <c r="L173" s="4" t="str">
        <f>_xlfn.XLOOKUP(X173,DEPARA!AA:AA,DEPARA!AB:AB)</f>
        <v>Pendente Recebimento</v>
      </c>
      <c r="M173" s="4" t="str">
        <f>_xlfn.XLOOKUP(Y173,DEPARA!U:U,DEPARA!W:W)</f>
        <v>Adm SP</v>
      </c>
      <c r="N173" s="4">
        <f t="shared" si="29"/>
        <v>92612815</v>
      </c>
      <c r="O173" s="4" t="str">
        <f>_xlfn.XLOOKUP(Y173,DEPARA!U:U,DEPARA!V:V)</f>
        <v>ANA CRISTINA CHALLITA</v>
      </c>
      <c r="Q173" s="2">
        <v>1887723</v>
      </c>
      <c r="R173" s="2" t="s">
        <v>48</v>
      </c>
      <c r="U173" s="2" t="s">
        <v>142</v>
      </c>
      <c r="V173" s="2">
        <v>230</v>
      </c>
      <c r="W173" s="2">
        <v>280</v>
      </c>
      <c r="X173" s="2" t="s">
        <v>6</v>
      </c>
      <c r="Y173" s="2">
        <v>92612815</v>
      </c>
      <c r="Z173" s="2" t="s">
        <v>24</v>
      </c>
      <c r="AA173" s="24">
        <v>45807</v>
      </c>
    </row>
    <row r="174" spans="1:27" ht="12.95" customHeight="1" x14ac:dyDescent="0.2">
      <c r="A174" s="4" t="str">
        <f>_xlfn.XLOOKUP(U174,DEPARA!H:H,DEPARA!M:M)</f>
        <v>DBR</v>
      </c>
      <c r="B174" s="4" t="str">
        <f t="shared" si="23"/>
        <v>DB03000</v>
      </c>
      <c r="C174" s="4" t="str">
        <f>_xlfn.XLOOKUP(Tabela1[[#This Row],[Nome Empresa]],DEPARA!G:G,DEPARA!L:L)</f>
        <v>SP</v>
      </c>
      <c r="D174" s="4" t="str">
        <f>_xlfn.XLOOKUP(U174,DEPARA!H:H,DEPARA!G:G)</f>
        <v>DBR SP</v>
      </c>
      <c r="E174" s="4" t="str">
        <f>_xlfn.XLOOKUP(U174,DEPARA!H:H,DEPARA!F:F)</f>
        <v>07259917000235</v>
      </c>
      <c r="F174" s="4" t="str">
        <f t="shared" si="24"/>
        <v>junho</v>
      </c>
      <c r="G174" s="4">
        <f t="shared" si="25"/>
        <v>2025</v>
      </c>
      <c r="H174" s="5">
        <f t="shared" si="26"/>
        <v>45812</v>
      </c>
      <c r="I174" s="4">
        <f t="shared" si="27"/>
        <v>1888269</v>
      </c>
      <c r="J174" s="4" t="str">
        <f t="shared" si="28"/>
        <v>HS</v>
      </c>
      <c r="K174" s="4" t="str">
        <f>_xlfn.XLOOKUP(R174,DEPARA!A:A,DEPARA!B:B,)</f>
        <v>NF Serviço</v>
      </c>
      <c r="L174" s="4" t="str">
        <f>_xlfn.XLOOKUP(X174,DEPARA!AA:AA,DEPARA!AB:AB)</f>
        <v>Pendente Recebimento</v>
      </c>
      <c r="M174" s="4" t="str">
        <f>_xlfn.XLOOKUP(Y174,DEPARA!U:U,DEPARA!W:W)</f>
        <v>Comercial DBR</v>
      </c>
      <c r="N174" s="4">
        <f t="shared" si="29"/>
        <v>92610841</v>
      </c>
      <c r="O174" s="4" t="str">
        <f>_xlfn.XLOOKUP(Y174,DEPARA!U:U,DEPARA!V:V)</f>
        <v>MICHAEL GABRIEL DOS SANTOS SILVA</v>
      </c>
      <c r="Q174" s="2">
        <v>1888269</v>
      </c>
      <c r="R174" s="2" t="s">
        <v>48</v>
      </c>
      <c r="U174" s="2" t="s">
        <v>142</v>
      </c>
      <c r="V174" s="2">
        <v>230</v>
      </c>
      <c r="W174" s="2">
        <v>280</v>
      </c>
      <c r="X174" s="2" t="s">
        <v>6</v>
      </c>
      <c r="Y174" s="2">
        <v>92610841</v>
      </c>
      <c r="Z174" s="2" t="s">
        <v>219</v>
      </c>
      <c r="AA174" s="24">
        <v>45812</v>
      </c>
    </row>
    <row r="175" spans="1:27" ht="12.95" customHeight="1" x14ac:dyDescent="0.2">
      <c r="A175" s="4" t="str">
        <f>_xlfn.XLOOKUP(U175,DEPARA!H:H,DEPARA!M:M)</f>
        <v>DBR</v>
      </c>
      <c r="B175" s="4" t="str">
        <f t="shared" si="23"/>
        <v>DB03000</v>
      </c>
      <c r="C175" s="4" t="str">
        <f>_xlfn.XLOOKUP(Tabela1[[#This Row],[Nome Empresa]],DEPARA!G:G,DEPARA!L:L)</f>
        <v>SP</v>
      </c>
      <c r="D175" s="4" t="str">
        <f>_xlfn.XLOOKUP(U175,DEPARA!H:H,DEPARA!G:G)</f>
        <v>DBR SP</v>
      </c>
      <c r="E175" s="4" t="str">
        <f>_xlfn.XLOOKUP(U175,DEPARA!H:H,DEPARA!F:F)</f>
        <v>07259917000235</v>
      </c>
      <c r="F175" s="4" t="str">
        <f t="shared" si="24"/>
        <v>junho</v>
      </c>
      <c r="G175" s="4">
        <f t="shared" si="25"/>
        <v>2025</v>
      </c>
      <c r="H175" s="5">
        <f t="shared" si="26"/>
        <v>45812</v>
      </c>
      <c r="I175" s="4">
        <f t="shared" si="27"/>
        <v>1888270</v>
      </c>
      <c r="J175" s="4" t="str">
        <f t="shared" si="28"/>
        <v>HS</v>
      </c>
      <c r="K175" s="4" t="str">
        <f>_xlfn.XLOOKUP(R175,DEPARA!A:A,DEPARA!B:B,)</f>
        <v>NF Serviço</v>
      </c>
      <c r="L175" s="4" t="str">
        <f>_xlfn.XLOOKUP(X175,DEPARA!AA:AA,DEPARA!AB:AB)</f>
        <v>Pendente Recebimento</v>
      </c>
      <c r="M175" s="4" t="str">
        <f>_xlfn.XLOOKUP(Y175,DEPARA!U:U,DEPARA!W:W)</f>
        <v>Comercial DBR</v>
      </c>
      <c r="N175" s="4">
        <f t="shared" si="29"/>
        <v>92610841</v>
      </c>
      <c r="O175" s="4" t="str">
        <f>_xlfn.XLOOKUP(Y175,DEPARA!U:U,DEPARA!V:V)</f>
        <v>MICHAEL GABRIEL DOS SANTOS SILVA</v>
      </c>
      <c r="Q175" s="2">
        <v>1888270</v>
      </c>
      <c r="R175" s="2" t="s">
        <v>48</v>
      </c>
      <c r="U175" s="2" t="s">
        <v>142</v>
      </c>
      <c r="V175" s="2">
        <v>230</v>
      </c>
      <c r="W175" s="2">
        <v>280</v>
      </c>
      <c r="X175" s="2" t="s">
        <v>6</v>
      </c>
      <c r="Y175" s="2">
        <v>92610841</v>
      </c>
      <c r="Z175" s="2" t="s">
        <v>219</v>
      </c>
      <c r="AA175" s="24">
        <v>45812</v>
      </c>
    </row>
    <row r="176" spans="1:27" ht="12.95" customHeight="1" x14ac:dyDescent="0.2">
      <c r="A176" s="4" t="str">
        <f>_xlfn.XLOOKUP(U176,DEPARA!H:H,DEPARA!M:M)</f>
        <v>DBR</v>
      </c>
      <c r="B176" s="4" t="str">
        <f t="shared" si="23"/>
        <v>DB03000</v>
      </c>
      <c r="C176" s="4" t="str">
        <f>_xlfn.XLOOKUP(Tabela1[[#This Row],[Nome Empresa]],DEPARA!G:G,DEPARA!L:L)</f>
        <v>SP</v>
      </c>
      <c r="D176" s="4" t="str">
        <f>_xlfn.XLOOKUP(U176,DEPARA!H:H,DEPARA!G:G)</f>
        <v>DBR SP</v>
      </c>
      <c r="E176" s="4" t="str">
        <f>_xlfn.XLOOKUP(U176,DEPARA!H:H,DEPARA!F:F)</f>
        <v>07259917000235</v>
      </c>
      <c r="F176" s="4" t="str">
        <f t="shared" si="24"/>
        <v>junho</v>
      </c>
      <c r="G176" s="4">
        <f t="shared" si="25"/>
        <v>2025</v>
      </c>
      <c r="H176" s="5">
        <f t="shared" si="26"/>
        <v>45812</v>
      </c>
      <c r="I176" s="4">
        <f t="shared" si="27"/>
        <v>1888271</v>
      </c>
      <c r="J176" s="4" t="str">
        <f t="shared" si="28"/>
        <v>HS</v>
      </c>
      <c r="K176" s="4" t="str">
        <f>_xlfn.XLOOKUP(R176,DEPARA!A:A,DEPARA!B:B,)</f>
        <v>NF Serviço</v>
      </c>
      <c r="L176" s="4" t="str">
        <f>_xlfn.XLOOKUP(X176,DEPARA!AA:AA,DEPARA!AB:AB)</f>
        <v>Pendente Recebimento</v>
      </c>
      <c r="M176" s="4" t="str">
        <f>_xlfn.XLOOKUP(Y176,DEPARA!U:U,DEPARA!W:W)</f>
        <v>Comercial DBR</v>
      </c>
      <c r="N176" s="4">
        <f t="shared" si="29"/>
        <v>92610841</v>
      </c>
      <c r="O176" s="4" t="str">
        <f>_xlfn.XLOOKUP(Y176,DEPARA!U:U,DEPARA!V:V)</f>
        <v>MICHAEL GABRIEL DOS SANTOS SILVA</v>
      </c>
      <c r="Q176" s="2">
        <v>1888271</v>
      </c>
      <c r="R176" s="2" t="s">
        <v>48</v>
      </c>
      <c r="U176" s="2" t="s">
        <v>142</v>
      </c>
      <c r="V176" s="2">
        <v>230</v>
      </c>
      <c r="W176" s="2">
        <v>280</v>
      </c>
      <c r="X176" s="2" t="s">
        <v>6</v>
      </c>
      <c r="Y176" s="2">
        <v>92610841</v>
      </c>
      <c r="Z176" s="2" t="s">
        <v>219</v>
      </c>
      <c r="AA176" s="24">
        <v>45812</v>
      </c>
    </row>
    <row r="177" spans="1:27" ht="12.95" customHeight="1" x14ac:dyDescent="0.2">
      <c r="A177" s="25" t="str">
        <f>_xlfn.XLOOKUP(U177,DEPARA!H:H,DEPARA!M:M)</f>
        <v>DBR</v>
      </c>
      <c r="B177" s="25" t="str">
        <f t="shared" ref="B177:B178" si="30">U177</f>
        <v>DB03000</v>
      </c>
      <c r="C177" s="25" t="str">
        <f>_xlfn.XLOOKUP(Tabela1[[#This Row],[Nome Empresa]],DEPARA!G:G,DEPARA!L:L)</f>
        <v>SP</v>
      </c>
      <c r="D177" s="25" t="str">
        <f>_xlfn.XLOOKUP(U177,DEPARA!H:H,DEPARA!G:G)</f>
        <v>DBR SP</v>
      </c>
      <c r="E177" s="25" t="str">
        <f>_xlfn.XLOOKUP(U177,DEPARA!H:H,DEPARA!F:F)</f>
        <v>07259917000235</v>
      </c>
      <c r="F177" s="25" t="str">
        <f t="shared" ref="F177:F178" si="31">TEXT(AA177,"MMMM")</f>
        <v>junho</v>
      </c>
      <c r="G177" s="25">
        <f t="shared" ref="G177:G178" si="32">YEAR(AA177)</f>
        <v>2025</v>
      </c>
      <c r="H177" s="5">
        <f t="shared" ref="H177:H178" si="33">AA177</f>
        <v>45812</v>
      </c>
      <c r="I177" s="4">
        <f t="shared" ref="I177:I178" si="34">Q177</f>
        <v>1888272</v>
      </c>
      <c r="J177" s="4" t="str">
        <f t="shared" ref="J177:J178" si="35">R177</f>
        <v>HS</v>
      </c>
      <c r="K177" s="25" t="str">
        <f>_xlfn.XLOOKUP(R177,DEPARA!A:A,DEPARA!B:B,)</f>
        <v>NF Serviço</v>
      </c>
      <c r="L177" s="25" t="str">
        <f>_xlfn.XLOOKUP(X177,DEPARA!AA:AA,DEPARA!AB:AB)</f>
        <v>Pendente Recebimento</v>
      </c>
      <c r="M177" s="25" t="str">
        <f>_xlfn.XLOOKUP(Y177,DEPARA!U:U,DEPARA!W:W)</f>
        <v>Comercial DBR</v>
      </c>
      <c r="N177" s="25">
        <f t="shared" ref="N177:N178" si="36">Y177</f>
        <v>92610841</v>
      </c>
      <c r="O177" s="25" t="str">
        <f>_xlfn.XLOOKUP(Y177,DEPARA!U:U,DEPARA!V:V)</f>
        <v>MICHAEL GABRIEL DOS SANTOS SILVA</v>
      </c>
      <c r="Q177" s="2">
        <v>1888272</v>
      </c>
      <c r="R177" s="2" t="s">
        <v>48</v>
      </c>
      <c r="U177" s="2" t="s">
        <v>142</v>
      </c>
      <c r="V177" s="2">
        <v>230</v>
      </c>
      <c r="W177" s="2">
        <v>280</v>
      </c>
      <c r="X177" s="2" t="s">
        <v>6</v>
      </c>
      <c r="Y177" s="2">
        <v>92610841</v>
      </c>
      <c r="Z177" s="2" t="s">
        <v>219</v>
      </c>
      <c r="AA177" s="24">
        <v>45812</v>
      </c>
    </row>
    <row r="178" spans="1:27" ht="12.95" customHeight="1" x14ac:dyDescent="0.2">
      <c r="A178" s="25" t="str">
        <f>_xlfn.XLOOKUP(U178,DEPARA!H:H,DEPARA!M:M)</f>
        <v>DBR</v>
      </c>
      <c r="B178" s="25" t="str">
        <f t="shared" si="30"/>
        <v>DB02000</v>
      </c>
      <c r="C178" s="25" t="str">
        <f>_xlfn.XLOOKUP(Tabela1[[#This Row],[Nome Empresa]],DEPARA!G:G,DEPARA!L:L)</f>
        <v>SP</v>
      </c>
      <c r="D178" s="25" t="str">
        <f>_xlfn.XLOOKUP(U178,DEPARA!H:H,DEPARA!G:G)</f>
        <v>DBR SP</v>
      </c>
      <c r="E178" s="25" t="str">
        <f>_xlfn.XLOOKUP(U178,DEPARA!H:H,DEPARA!F:F)</f>
        <v>07259917000154</v>
      </c>
      <c r="F178" s="25" t="str">
        <f t="shared" si="31"/>
        <v>junho</v>
      </c>
      <c r="G178" s="25">
        <f t="shared" si="32"/>
        <v>2025</v>
      </c>
      <c r="H178" s="5">
        <f t="shared" si="33"/>
        <v>45813</v>
      </c>
      <c r="I178" s="4">
        <f t="shared" si="34"/>
        <v>1888500</v>
      </c>
      <c r="J178" s="4" t="str">
        <f t="shared" si="35"/>
        <v>TR</v>
      </c>
      <c r="K178" s="25" t="str">
        <f>_xlfn.XLOOKUP(R178,DEPARA!A:A,DEPARA!B:B,)</f>
        <v>Trade - Saving</v>
      </c>
      <c r="L178" s="25" t="str">
        <f>_xlfn.XLOOKUP(X178,DEPARA!AA:AA,DEPARA!AB:AB)</f>
        <v>Pendente Recebimento</v>
      </c>
      <c r="M178" s="25" t="str">
        <f>_xlfn.XLOOKUP(Y178,DEPARA!U:U,DEPARA!W:W)</f>
        <v>Trade</v>
      </c>
      <c r="N178" s="25">
        <f t="shared" si="36"/>
        <v>92612005</v>
      </c>
      <c r="O178" s="25" t="str">
        <f>_xlfn.XLOOKUP(Y178,DEPARA!U:U,DEPARA!V:V)</f>
        <v>LARISSA ELIANA SANTOS DE FARIA</v>
      </c>
      <c r="Q178" s="2">
        <v>1888500</v>
      </c>
      <c r="R178" s="2" t="s">
        <v>56</v>
      </c>
      <c r="U178" s="2" t="s">
        <v>222</v>
      </c>
      <c r="V178" s="2">
        <v>230</v>
      </c>
      <c r="W178" s="2">
        <v>280</v>
      </c>
      <c r="X178" s="2" t="s">
        <v>6</v>
      </c>
      <c r="Y178" s="2">
        <v>92612005</v>
      </c>
      <c r="Z178" s="2" t="s">
        <v>46</v>
      </c>
      <c r="AA178" s="24">
        <v>45813</v>
      </c>
    </row>
  </sheetData>
  <sortState xmlns:xlrd2="http://schemas.microsoft.com/office/spreadsheetml/2017/richdata2" ref="Q2:AA97">
    <sortCondition ref="AA1:AA97"/>
  </sortState>
  <conditionalFormatting sqref="Q151:Q1048576">
    <cfRule type="duplicateValues" dxfId="900" priority="4"/>
    <cfRule type="duplicateValues" dxfId="899" priority="5"/>
    <cfRule type="duplicateValues" dxfId="898" priority="6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5995-515F-47B7-BA79-67657E5139A5}">
  <dimension ref="A3:AB275"/>
  <sheetViews>
    <sheetView showGridLines="0" zoomScale="90" zoomScaleNormal="90" workbookViewId="0">
      <selection activeCell="G5" sqref="G5"/>
    </sheetView>
  </sheetViews>
  <sheetFormatPr defaultRowHeight="12.75" x14ac:dyDescent="0.2"/>
  <cols>
    <col min="1" max="1" width="17.5703125" style="3" bestFit="1" customWidth="1"/>
    <col min="2" max="2" width="12.7109375" style="3" customWidth="1"/>
    <col min="3" max="3" width="19" style="3" bestFit="1" customWidth="1"/>
    <col min="4" max="4" width="17.5703125" style="3" bestFit="1" customWidth="1"/>
    <col min="5" max="5" width="9.140625" style="3"/>
    <col min="6" max="6" width="19" style="3" bestFit="1" customWidth="1"/>
    <col min="7" max="7" width="17.5703125" style="3" bestFit="1" customWidth="1"/>
    <col min="8" max="8" width="9.140625" style="3"/>
    <col min="9" max="9" width="19" style="3" bestFit="1" customWidth="1"/>
    <col min="10" max="10" width="17.5703125" style="3" bestFit="1" customWidth="1"/>
    <col min="11" max="11" width="9.140625" style="3"/>
    <col min="12" max="12" width="32.140625" style="3" bestFit="1" customWidth="1"/>
    <col min="13" max="13" width="17.5703125" style="3" bestFit="1" customWidth="1"/>
    <col min="14" max="14" width="9.140625" style="3"/>
    <col min="15" max="15" width="19" style="3" bestFit="1" customWidth="1"/>
    <col min="16" max="16" width="17.5703125" style="3" bestFit="1" customWidth="1"/>
    <col min="17" max="17" width="9.140625" style="3"/>
    <col min="18" max="18" width="39.85546875" style="3" bestFit="1" customWidth="1"/>
    <col min="19" max="19" width="17.5703125" style="3" bestFit="1" customWidth="1"/>
    <col min="20" max="20" width="9.140625" style="3"/>
    <col min="21" max="21" width="19" style="3" bestFit="1" customWidth="1"/>
    <col min="22" max="22" width="17.5703125" style="3" bestFit="1" customWidth="1"/>
    <col min="23" max="23" width="9.140625" style="3"/>
    <col min="24" max="24" width="33.28515625" style="3" bestFit="1" customWidth="1"/>
    <col min="25" max="25" width="17.5703125" style="3" bestFit="1" customWidth="1"/>
    <col min="26" max="26" width="9.140625" style="3"/>
    <col min="27" max="27" width="19" style="3" bestFit="1" customWidth="1"/>
    <col min="28" max="28" width="17.5703125" style="3" bestFit="1" customWidth="1"/>
    <col min="29" max="16384" width="9.140625" style="3"/>
  </cols>
  <sheetData>
    <row r="3" spans="1:28" ht="15" x14ac:dyDescent="0.25">
      <c r="A3" s="4" t="s">
        <v>241</v>
      </c>
      <c r="C3" s="18" t="s">
        <v>239</v>
      </c>
      <c r="D3" s="4" t="s">
        <v>241</v>
      </c>
      <c r="E3"/>
      <c r="F3" s="18" t="s">
        <v>239</v>
      </c>
      <c r="G3" s="4" t="s">
        <v>241</v>
      </c>
      <c r="H3"/>
      <c r="I3" s="18" t="s">
        <v>239</v>
      </c>
      <c r="J3" s="4" t="s">
        <v>241</v>
      </c>
      <c r="K3" s="4"/>
      <c r="L3" s="18" t="s">
        <v>239</v>
      </c>
      <c r="M3" s="4" t="s">
        <v>241</v>
      </c>
      <c r="O3" s="18" t="s">
        <v>239</v>
      </c>
      <c r="P3" s="4" t="s">
        <v>241</v>
      </c>
      <c r="R3" s="18" t="s">
        <v>239</v>
      </c>
      <c r="S3" s="4" t="s">
        <v>241</v>
      </c>
      <c r="U3" s="18" t="s">
        <v>239</v>
      </c>
      <c r="V3" s="4" t="s">
        <v>241</v>
      </c>
      <c r="X3" s="18" t="s">
        <v>239</v>
      </c>
      <c r="Y3" s="4" t="s">
        <v>241</v>
      </c>
      <c r="AA3" s="18" t="s">
        <v>239</v>
      </c>
      <c r="AB3" s="4" t="s">
        <v>241</v>
      </c>
    </row>
    <row r="4" spans="1:28" ht="15" x14ac:dyDescent="0.25">
      <c r="A4" s="25">
        <v>174</v>
      </c>
      <c r="C4" s="4" t="s">
        <v>95</v>
      </c>
      <c r="D4" s="25">
        <v>5</v>
      </c>
      <c r="E4"/>
      <c r="F4" s="4" t="s">
        <v>457</v>
      </c>
      <c r="G4" s="25">
        <v>66</v>
      </c>
      <c r="H4"/>
      <c r="I4" s="4" t="s">
        <v>263</v>
      </c>
      <c r="J4" s="25">
        <v>21</v>
      </c>
      <c r="K4" s="4"/>
      <c r="L4" s="4" t="s">
        <v>261</v>
      </c>
      <c r="M4" s="25">
        <v>2</v>
      </c>
      <c r="O4" s="4" t="s">
        <v>231</v>
      </c>
      <c r="P4" s="19">
        <v>5.1724137931034482E-2</v>
      </c>
      <c r="R4" s="4" t="s">
        <v>33</v>
      </c>
      <c r="S4" s="25">
        <v>1</v>
      </c>
      <c r="U4" s="4" t="s">
        <v>17</v>
      </c>
      <c r="V4" s="25">
        <v>2</v>
      </c>
      <c r="X4" s="4" t="s">
        <v>261</v>
      </c>
      <c r="Y4" s="19">
        <v>1.1494252873563218E-2</v>
      </c>
      <c r="AA4" s="4" t="s">
        <v>17</v>
      </c>
      <c r="AB4" s="25">
        <v>2</v>
      </c>
    </row>
    <row r="5" spans="1:28" ht="15" x14ac:dyDescent="0.25">
      <c r="C5" s="4" t="s">
        <v>98</v>
      </c>
      <c r="D5" s="25">
        <v>30</v>
      </c>
      <c r="E5"/>
      <c r="F5" s="4" t="s">
        <v>459</v>
      </c>
      <c r="G5" s="25">
        <v>22</v>
      </c>
      <c r="H5"/>
      <c r="I5" s="4" t="s">
        <v>113</v>
      </c>
      <c r="J5" s="25">
        <v>31</v>
      </c>
      <c r="K5" s="4"/>
      <c r="L5" s="20" t="s">
        <v>17</v>
      </c>
      <c r="M5" s="25">
        <v>2</v>
      </c>
      <c r="O5" s="4" t="s">
        <v>441</v>
      </c>
      <c r="P5" s="19">
        <v>5.7471264367816091E-3</v>
      </c>
      <c r="R5" s="4" t="s">
        <v>420</v>
      </c>
      <c r="S5" s="25">
        <v>1</v>
      </c>
      <c r="U5" s="4" t="s">
        <v>21</v>
      </c>
      <c r="V5" s="25">
        <v>7</v>
      </c>
      <c r="X5" s="4" t="s">
        <v>259</v>
      </c>
      <c r="Y5" s="19">
        <v>0.56321839080459768</v>
      </c>
      <c r="AA5" s="4" t="s">
        <v>21</v>
      </c>
      <c r="AB5" s="25">
        <v>7</v>
      </c>
    </row>
    <row r="6" spans="1:28" ht="15" x14ac:dyDescent="0.25">
      <c r="C6" s="4" t="s">
        <v>132</v>
      </c>
      <c r="D6" s="25">
        <v>9</v>
      </c>
      <c r="E6"/>
      <c r="F6" s="4" t="s">
        <v>460</v>
      </c>
      <c r="G6" s="25">
        <v>47</v>
      </c>
      <c r="H6"/>
      <c r="I6" s="4" t="s">
        <v>152</v>
      </c>
      <c r="J6" s="25">
        <v>12</v>
      </c>
      <c r="K6" s="4"/>
      <c r="L6" s="4" t="s">
        <v>257</v>
      </c>
      <c r="M6" s="25">
        <v>7</v>
      </c>
      <c r="O6" s="4" t="s">
        <v>238</v>
      </c>
      <c r="P6" s="19">
        <v>0.1206896551724138</v>
      </c>
      <c r="R6" s="4" t="s">
        <v>7</v>
      </c>
      <c r="S6" s="25">
        <v>19</v>
      </c>
      <c r="U6" s="4" t="s">
        <v>32</v>
      </c>
      <c r="V6" s="25">
        <v>17</v>
      </c>
      <c r="X6" s="4" t="s">
        <v>70</v>
      </c>
      <c r="Y6" s="19">
        <v>9.7701149425287362E-2</v>
      </c>
      <c r="AA6" s="4" t="s">
        <v>32</v>
      </c>
      <c r="AB6" s="25">
        <v>17</v>
      </c>
    </row>
    <row r="7" spans="1:28" ht="15" x14ac:dyDescent="0.25">
      <c r="C7" s="4" t="s">
        <v>145</v>
      </c>
      <c r="D7" s="25">
        <v>9</v>
      </c>
      <c r="E7"/>
      <c r="F7" s="4" t="s">
        <v>461</v>
      </c>
      <c r="G7" s="25">
        <v>39</v>
      </c>
      <c r="H7"/>
      <c r="I7" s="4" t="s">
        <v>89</v>
      </c>
      <c r="J7" s="25">
        <v>100</v>
      </c>
      <c r="K7" s="4"/>
      <c r="L7" s="20" t="s">
        <v>21</v>
      </c>
      <c r="M7" s="25">
        <v>7</v>
      </c>
      <c r="O7" s="4" t="s">
        <v>232</v>
      </c>
      <c r="P7" s="19">
        <v>0.31609195402298851</v>
      </c>
      <c r="R7" s="4" t="s">
        <v>18</v>
      </c>
      <c r="S7" s="25">
        <v>8</v>
      </c>
      <c r="U7" s="4" t="s">
        <v>48</v>
      </c>
      <c r="V7" s="25">
        <v>98</v>
      </c>
      <c r="X7" s="4" t="s">
        <v>257</v>
      </c>
      <c r="Y7" s="19">
        <v>4.0229885057471264E-2</v>
      </c>
      <c r="AA7" s="4" t="s">
        <v>48</v>
      </c>
      <c r="AB7" s="25">
        <v>98</v>
      </c>
    </row>
    <row r="8" spans="1:28" ht="15" x14ac:dyDescent="0.25">
      <c r="C8" s="4" t="s">
        <v>147</v>
      </c>
      <c r="D8" s="25">
        <v>7</v>
      </c>
      <c r="E8"/>
      <c r="F8" s="4" t="s">
        <v>240</v>
      </c>
      <c r="G8" s="25">
        <v>174</v>
      </c>
      <c r="H8"/>
      <c r="I8" s="4" t="s">
        <v>264</v>
      </c>
      <c r="J8" s="25">
        <v>10</v>
      </c>
      <c r="K8" s="4"/>
      <c r="L8" s="4" t="s">
        <v>66</v>
      </c>
      <c r="M8" s="25">
        <v>8</v>
      </c>
      <c r="O8" s="4" t="s">
        <v>235</v>
      </c>
      <c r="P8" s="19">
        <v>9.7701149425287362E-2</v>
      </c>
      <c r="R8" s="4" t="s">
        <v>20</v>
      </c>
      <c r="S8" s="25">
        <v>55</v>
      </c>
      <c r="U8" s="4" t="s">
        <v>4</v>
      </c>
      <c r="V8" s="25">
        <v>22</v>
      </c>
      <c r="X8" s="4" t="s">
        <v>285</v>
      </c>
      <c r="Y8" s="19">
        <v>0.12643678160919541</v>
      </c>
      <c r="AA8" s="4" t="s">
        <v>4</v>
      </c>
      <c r="AB8" s="25">
        <v>22</v>
      </c>
    </row>
    <row r="9" spans="1:28" ht="15" x14ac:dyDescent="0.25">
      <c r="A9" s="4" t="s">
        <v>241</v>
      </c>
      <c r="C9" s="4" t="s">
        <v>151</v>
      </c>
      <c r="D9" s="25">
        <v>9</v>
      </c>
      <c r="E9"/>
      <c r="F9"/>
      <c r="G9"/>
      <c r="H9"/>
      <c r="I9" s="4" t="s">
        <v>240</v>
      </c>
      <c r="J9" s="25">
        <v>174</v>
      </c>
      <c r="K9" s="4"/>
      <c r="L9" s="20" t="s">
        <v>56</v>
      </c>
      <c r="M9" s="25">
        <v>8</v>
      </c>
      <c r="O9" s="4" t="s">
        <v>236</v>
      </c>
      <c r="P9" s="19">
        <v>0.10919540229885058</v>
      </c>
      <c r="R9" s="4" t="s">
        <v>24</v>
      </c>
      <c r="S9" s="25">
        <v>17</v>
      </c>
      <c r="U9" s="4" t="s">
        <v>250</v>
      </c>
      <c r="V9" s="25">
        <v>9</v>
      </c>
      <c r="X9" s="4" t="s">
        <v>256</v>
      </c>
      <c r="Y9" s="19">
        <v>5.1724137931034482E-2</v>
      </c>
      <c r="AA9" s="4" t="s">
        <v>250</v>
      </c>
      <c r="AB9" s="25">
        <v>9</v>
      </c>
    </row>
    <row r="10" spans="1:28" ht="15" x14ac:dyDescent="0.25">
      <c r="A10" s="25">
        <v>174</v>
      </c>
      <c r="C10" s="4" t="s">
        <v>166</v>
      </c>
      <c r="D10" s="25">
        <v>1</v>
      </c>
      <c r="E10"/>
      <c r="F10"/>
      <c r="G10"/>
      <c r="H10"/>
      <c r="I10"/>
      <c r="J10"/>
      <c r="K10" s="4"/>
      <c r="L10" s="4" t="s">
        <v>256</v>
      </c>
      <c r="M10" s="25">
        <v>9</v>
      </c>
      <c r="O10" s="4" t="s">
        <v>243</v>
      </c>
      <c r="P10" s="19">
        <v>4.0229885057471264E-2</v>
      </c>
      <c r="R10" s="4" t="s">
        <v>41</v>
      </c>
      <c r="S10" s="25">
        <v>7</v>
      </c>
      <c r="U10" s="4" t="s">
        <v>56</v>
      </c>
      <c r="V10" s="25">
        <v>8</v>
      </c>
      <c r="X10" s="4" t="s">
        <v>66</v>
      </c>
      <c r="Y10" s="19">
        <v>4.5977011494252873E-2</v>
      </c>
      <c r="AA10" s="4" t="s">
        <v>56</v>
      </c>
      <c r="AB10" s="25">
        <v>8</v>
      </c>
    </row>
    <row r="11" spans="1:28" ht="15" x14ac:dyDescent="0.25">
      <c r="C11" s="4" t="s">
        <v>158</v>
      </c>
      <c r="D11" s="25">
        <v>6</v>
      </c>
      <c r="E11"/>
      <c r="F11"/>
      <c r="G11"/>
      <c r="H11"/>
      <c r="I11"/>
      <c r="J11"/>
      <c r="K11" s="4"/>
      <c r="L11" s="20" t="s">
        <v>250</v>
      </c>
      <c r="M11" s="25">
        <v>9</v>
      </c>
      <c r="O11" s="4" t="s">
        <v>254</v>
      </c>
      <c r="P11" s="19">
        <v>0.22988505747126436</v>
      </c>
      <c r="R11" s="4" t="s">
        <v>284</v>
      </c>
      <c r="S11" s="25">
        <v>2</v>
      </c>
      <c r="U11" s="4" t="s">
        <v>45</v>
      </c>
      <c r="V11" s="25">
        <v>11</v>
      </c>
      <c r="X11" s="4" t="s">
        <v>63</v>
      </c>
      <c r="Y11" s="19">
        <v>6.3218390804597707E-2</v>
      </c>
      <c r="AA11" s="4" t="s">
        <v>45</v>
      </c>
      <c r="AB11" s="25">
        <v>11</v>
      </c>
    </row>
    <row r="12" spans="1:28" ht="15" x14ac:dyDescent="0.25">
      <c r="C12" s="4" t="s">
        <v>160</v>
      </c>
      <c r="D12" s="25">
        <v>1</v>
      </c>
      <c r="E12"/>
      <c r="F12"/>
      <c r="G12"/>
      <c r="H12"/>
      <c r="I12"/>
      <c r="J12"/>
      <c r="K12" s="4"/>
      <c r="L12" s="4" t="s">
        <v>63</v>
      </c>
      <c r="M12" s="25">
        <v>11</v>
      </c>
      <c r="O12" s="4" t="s">
        <v>280</v>
      </c>
      <c r="P12" s="19">
        <v>1.7241379310344827E-2</v>
      </c>
      <c r="R12" s="4" t="s">
        <v>220</v>
      </c>
      <c r="S12" s="25">
        <v>12</v>
      </c>
      <c r="U12" s="4" t="s">
        <v>240</v>
      </c>
      <c r="V12" s="25">
        <v>174</v>
      </c>
      <c r="X12" s="4" t="s">
        <v>240</v>
      </c>
      <c r="Y12" s="19">
        <v>1</v>
      </c>
      <c r="AA12" s="4" t="s">
        <v>240</v>
      </c>
      <c r="AB12" s="25">
        <v>174</v>
      </c>
    </row>
    <row r="13" spans="1:28" ht="15" x14ac:dyDescent="0.25">
      <c r="C13" s="4" t="s">
        <v>156</v>
      </c>
      <c r="D13" s="25">
        <v>8</v>
      </c>
      <c r="E13"/>
      <c r="F13"/>
      <c r="G13"/>
      <c r="H13"/>
      <c r="I13"/>
      <c r="J13"/>
      <c r="K13" s="4"/>
      <c r="L13" s="20" t="s">
        <v>45</v>
      </c>
      <c r="M13" s="25">
        <v>11</v>
      </c>
      <c r="O13" s="4" t="s">
        <v>237</v>
      </c>
      <c r="P13" s="19">
        <v>1.1494252873563218E-2</v>
      </c>
      <c r="R13" s="4" t="s">
        <v>219</v>
      </c>
      <c r="S13" s="25">
        <v>28</v>
      </c>
      <c r="U13"/>
      <c r="V13"/>
      <c r="X13"/>
      <c r="Y13"/>
      <c r="AA13"/>
      <c r="AB13"/>
    </row>
    <row r="14" spans="1:28" ht="15" x14ac:dyDescent="0.25">
      <c r="C14" s="4" t="s">
        <v>154</v>
      </c>
      <c r="D14" s="25">
        <v>3</v>
      </c>
      <c r="E14"/>
      <c r="F14"/>
      <c r="G14"/>
      <c r="H14"/>
      <c r="I14"/>
      <c r="J14"/>
      <c r="K14" s="4"/>
      <c r="L14" s="4" t="s">
        <v>70</v>
      </c>
      <c r="M14" s="25">
        <v>17</v>
      </c>
      <c r="O14" s="4" t="s">
        <v>240</v>
      </c>
      <c r="P14" s="19">
        <v>1</v>
      </c>
      <c r="R14" s="4" t="s">
        <v>273</v>
      </c>
      <c r="S14" s="25">
        <v>3</v>
      </c>
      <c r="U14"/>
      <c r="V14"/>
      <c r="X14"/>
      <c r="Y14"/>
      <c r="AA14"/>
    </row>
    <row r="15" spans="1:28" ht="15" x14ac:dyDescent="0.25">
      <c r="C15" s="4" t="s">
        <v>102</v>
      </c>
      <c r="D15" s="25">
        <v>2</v>
      </c>
      <c r="E15"/>
      <c r="F15"/>
      <c r="G15"/>
      <c r="H15"/>
      <c r="I15"/>
      <c r="J15"/>
      <c r="K15" s="4"/>
      <c r="L15" s="20" t="s">
        <v>32</v>
      </c>
      <c r="M15" s="25">
        <v>17</v>
      </c>
      <c r="O15"/>
      <c r="P15"/>
      <c r="R15" s="4" t="s">
        <v>46</v>
      </c>
      <c r="S15" s="25">
        <v>19</v>
      </c>
      <c r="U15"/>
      <c r="V15"/>
      <c r="X15"/>
      <c r="Y15"/>
      <c r="AA15"/>
    </row>
    <row r="16" spans="1:28" ht="15" x14ac:dyDescent="0.25">
      <c r="C16" s="4" t="s">
        <v>110</v>
      </c>
      <c r="D16" s="25">
        <v>2</v>
      </c>
      <c r="E16"/>
      <c r="F16"/>
      <c r="G16"/>
      <c r="H16"/>
      <c r="I16"/>
      <c r="J16"/>
      <c r="K16" s="4"/>
      <c r="L16" s="4" t="s">
        <v>285</v>
      </c>
      <c r="M16" s="25">
        <v>22</v>
      </c>
      <c r="O16"/>
      <c r="P16"/>
      <c r="R16" s="4" t="s">
        <v>54</v>
      </c>
      <c r="S16" s="25">
        <v>2</v>
      </c>
      <c r="U16"/>
      <c r="V16"/>
      <c r="X16"/>
      <c r="Y16"/>
      <c r="AA16"/>
    </row>
    <row r="17" spans="3:27" ht="15" x14ac:dyDescent="0.25">
      <c r="C17" s="4" t="s">
        <v>115</v>
      </c>
      <c r="D17" s="25">
        <v>6</v>
      </c>
      <c r="E17"/>
      <c r="F17"/>
      <c r="G17"/>
      <c r="H17"/>
      <c r="I17"/>
      <c r="J17"/>
      <c r="K17" s="4"/>
      <c r="L17" s="20" t="s">
        <v>4</v>
      </c>
      <c r="M17" s="25">
        <v>22</v>
      </c>
      <c r="O17"/>
      <c r="P17"/>
      <c r="R17" s="4" t="s">
        <v>240</v>
      </c>
      <c r="S17" s="25">
        <v>174</v>
      </c>
      <c r="U17"/>
      <c r="X17"/>
      <c r="Y17"/>
      <c r="AA17"/>
    </row>
    <row r="18" spans="3:27" ht="15" x14ac:dyDescent="0.25">
      <c r="C18" s="4" t="s">
        <v>119</v>
      </c>
      <c r="D18" s="25">
        <v>2</v>
      </c>
      <c r="E18"/>
      <c r="F18"/>
      <c r="G18"/>
      <c r="H18"/>
      <c r="I18"/>
      <c r="J18"/>
      <c r="K18" s="4"/>
      <c r="L18" s="4" t="s">
        <v>259</v>
      </c>
      <c r="M18" s="25">
        <v>98</v>
      </c>
      <c r="O18"/>
      <c r="P18"/>
      <c r="R18"/>
      <c r="S18"/>
      <c r="U18"/>
      <c r="X18"/>
      <c r="Y18"/>
      <c r="AA18"/>
    </row>
    <row r="19" spans="3:27" ht="15" x14ac:dyDescent="0.25">
      <c r="C19" s="4" t="s">
        <v>170</v>
      </c>
      <c r="D19" s="25">
        <v>39</v>
      </c>
      <c r="E19"/>
      <c r="F19"/>
      <c r="G19"/>
      <c r="H19"/>
      <c r="I19"/>
      <c r="J19"/>
      <c r="K19" s="4"/>
      <c r="L19" s="20" t="s">
        <v>48</v>
      </c>
      <c r="M19" s="25">
        <v>98</v>
      </c>
      <c r="O19"/>
      <c r="P19"/>
      <c r="R19"/>
      <c r="S19"/>
      <c r="U19"/>
      <c r="X19"/>
      <c r="Y19"/>
      <c r="AA19"/>
    </row>
    <row r="20" spans="3:27" ht="15" x14ac:dyDescent="0.25">
      <c r="C20" s="4" t="s">
        <v>141</v>
      </c>
      <c r="D20" s="25">
        <v>22</v>
      </c>
      <c r="E20"/>
      <c r="F20"/>
      <c r="G20"/>
      <c r="H20"/>
      <c r="I20"/>
      <c r="J20"/>
      <c r="K20" s="4"/>
      <c r="L20" s="4" t="s">
        <v>240</v>
      </c>
      <c r="M20" s="25">
        <v>174</v>
      </c>
      <c r="O20"/>
      <c r="P20"/>
      <c r="R20"/>
      <c r="S20"/>
      <c r="U20"/>
      <c r="X20"/>
      <c r="Y20"/>
      <c r="AA20"/>
    </row>
    <row r="21" spans="3:27" ht="15" x14ac:dyDescent="0.25">
      <c r="C21" s="4" t="s">
        <v>127</v>
      </c>
      <c r="D21" s="25">
        <v>3</v>
      </c>
      <c r="I21"/>
      <c r="J21"/>
      <c r="K21" s="4"/>
      <c r="L21"/>
      <c r="M21"/>
      <c r="O21"/>
      <c r="P21"/>
      <c r="R21"/>
      <c r="S21"/>
      <c r="U21"/>
      <c r="X21"/>
      <c r="Y21"/>
      <c r="AA21"/>
    </row>
    <row r="22" spans="3:27" ht="15" x14ac:dyDescent="0.25">
      <c r="C22" s="4" t="s">
        <v>125</v>
      </c>
      <c r="D22" s="25">
        <v>1</v>
      </c>
      <c r="I22"/>
      <c r="J22"/>
      <c r="K22" s="4"/>
      <c r="L22"/>
      <c r="M22"/>
      <c r="O22"/>
      <c r="P22"/>
      <c r="R22"/>
      <c r="S22"/>
      <c r="U22"/>
      <c r="X22"/>
      <c r="Y22"/>
      <c r="AA22"/>
    </row>
    <row r="23" spans="3:27" ht="15" x14ac:dyDescent="0.25">
      <c r="C23" s="4" t="s">
        <v>149</v>
      </c>
      <c r="D23" s="25">
        <v>1</v>
      </c>
      <c r="I23"/>
      <c r="J23"/>
      <c r="K23" s="4"/>
      <c r="L23"/>
      <c r="M23"/>
      <c r="O23"/>
      <c r="P23"/>
      <c r="R23"/>
      <c r="S23"/>
      <c r="U23"/>
      <c r="AA23"/>
    </row>
    <row r="24" spans="3:27" ht="15" x14ac:dyDescent="0.25">
      <c r="C24" s="4" t="s">
        <v>122</v>
      </c>
      <c r="D24" s="25">
        <v>6</v>
      </c>
      <c r="I24"/>
      <c r="J24"/>
      <c r="K24" s="4"/>
      <c r="L24"/>
      <c r="M24"/>
      <c r="O24"/>
      <c r="P24"/>
      <c r="R24"/>
      <c r="S24"/>
      <c r="U24"/>
      <c r="AA24"/>
    </row>
    <row r="25" spans="3:27" ht="15" x14ac:dyDescent="0.25">
      <c r="C25" s="4" t="s">
        <v>162</v>
      </c>
      <c r="D25" s="25">
        <v>2</v>
      </c>
      <c r="I25"/>
      <c r="J25"/>
      <c r="K25" s="4"/>
      <c r="L25"/>
      <c r="M25"/>
      <c r="O25"/>
      <c r="P25"/>
      <c r="R25"/>
      <c r="S25"/>
      <c r="U25"/>
      <c r="AA25"/>
    </row>
    <row r="26" spans="3:27" ht="15" x14ac:dyDescent="0.25">
      <c r="C26" s="4" t="s">
        <v>240</v>
      </c>
      <c r="D26" s="25">
        <v>174</v>
      </c>
      <c r="I26"/>
      <c r="J26"/>
      <c r="K26" s="4"/>
      <c r="L26"/>
      <c r="M26"/>
      <c r="O26"/>
      <c r="P26"/>
      <c r="R26"/>
      <c r="S26"/>
      <c r="U26"/>
      <c r="AA26"/>
    </row>
    <row r="27" spans="3:27" ht="15" x14ac:dyDescent="0.25">
      <c r="C27"/>
      <c r="D27"/>
      <c r="I27"/>
      <c r="J27"/>
      <c r="K27" s="4"/>
      <c r="L27"/>
      <c r="M27"/>
      <c r="O27"/>
      <c r="P27"/>
      <c r="R27"/>
      <c r="S27"/>
      <c r="U27"/>
      <c r="AA27"/>
    </row>
    <row r="28" spans="3:27" ht="15" x14ac:dyDescent="0.25">
      <c r="C28"/>
      <c r="D28"/>
      <c r="I28"/>
      <c r="J28"/>
      <c r="K28" s="4"/>
      <c r="L28"/>
      <c r="M28"/>
      <c r="O28"/>
      <c r="P28"/>
      <c r="R28"/>
      <c r="S28"/>
      <c r="U28"/>
      <c r="AA28"/>
    </row>
    <row r="29" spans="3:27" ht="15" x14ac:dyDescent="0.25">
      <c r="C29"/>
      <c r="D29"/>
      <c r="I29"/>
      <c r="J29"/>
      <c r="K29" s="4"/>
      <c r="L29"/>
      <c r="M29"/>
      <c r="O29"/>
      <c r="P29"/>
      <c r="R29"/>
      <c r="S29"/>
      <c r="U29"/>
      <c r="AA29"/>
    </row>
    <row r="30" spans="3:27" ht="15" x14ac:dyDescent="0.25">
      <c r="C30"/>
      <c r="D30"/>
      <c r="I30"/>
      <c r="J30"/>
      <c r="K30" s="4"/>
      <c r="L30"/>
      <c r="M30"/>
      <c r="O30"/>
      <c r="P30"/>
      <c r="R30"/>
      <c r="S30"/>
      <c r="U30"/>
      <c r="AA30"/>
    </row>
    <row r="31" spans="3:27" ht="15" x14ac:dyDescent="0.25">
      <c r="C31"/>
      <c r="D31"/>
      <c r="I31"/>
      <c r="J31"/>
      <c r="K31" s="4"/>
      <c r="L31"/>
      <c r="M31"/>
      <c r="O31"/>
      <c r="P31"/>
      <c r="R31"/>
      <c r="S31"/>
      <c r="U31"/>
      <c r="AA31"/>
    </row>
    <row r="32" spans="3:27" ht="15" x14ac:dyDescent="0.25">
      <c r="C32"/>
      <c r="D32"/>
      <c r="I32"/>
      <c r="J32"/>
      <c r="K32" s="4"/>
      <c r="L32"/>
      <c r="M32"/>
      <c r="O32"/>
      <c r="P32"/>
      <c r="R32"/>
      <c r="S32"/>
      <c r="U32"/>
      <c r="AA32"/>
    </row>
    <row r="33" spans="3:27" ht="15" x14ac:dyDescent="0.25">
      <c r="C33"/>
      <c r="D33"/>
      <c r="I33"/>
      <c r="J33"/>
      <c r="L33"/>
      <c r="M33"/>
      <c r="O33"/>
      <c r="P33"/>
      <c r="R33"/>
      <c r="S33"/>
      <c r="U33"/>
      <c r="AA33"/>
    </row>
    <row r="34" spans="3:27" ht="15" x14ac:dyDescent="0.25">
      <c r="C34"/>
      <c r="D34"/>
      <c r="I34"/>
      <c r="J34"/>
      <c r="L34"/>
      <c r="M34"/>
      <c r="O34"/>
      <c r="P34"/>
      <c r="R34"/>
      <c r="S34"/>
      <c r="U34"/>
      <c r="AA34"/>
    </row>
    <row r="35" spans="3:27" ht="15" x14ac:dyDescent="0.25">
      <c r="C35"/>
      <c r="D35"/>
      <c r="I35"/>
      <c r="J35"/>
      <c r="L35"/>
      <c r="M35"/>
      <c r="O35"/>
      <c r="P35"/>
      <c r="R35"/>
      <c r="S35"/>
      <c r="U35"/>
      <c r="AA35"/>
    </row>
    <row r="36" spans="3:27" ht="15" x14ac:dyDescent="0.25">
      <c r="C36"/>
      <c r="D36"/>
      <c r="I36"/>
      <c r="J36"/>
      <c r="L36"/>
      <c r="M36"/>
      <c r="O36"/>
      <c r="P36"/>
      <c r="R36"/>
      <c r="S36"/>
      <c r="U36"/>
      <c r="AA36"/>
    </row>
    <row r="37" spans="3:27" ht="15" x14ac:dyDescent="0.25">
      <c r="C37"/>
      <c r="D37"/>
      <c r="I37"/>
      <c r="J37"/>
      <c r="L37"/>
      <c r="M37"/>
      <c r="O37"/>
      <c r="P37"/>
      <c r="R37"/>
      <c r="S37"/>
      <c r="U37"/>
      <c r="AA37"/>
    </row>
    <row r="38" spans="3:27" ht="15" x14ac:dyDescent="0.25">
      <c r="I38"/>
      <c r="J38"/>
      <c r="L38"/>
      <c r="M38"/>
      <c r="O38"/>
      <c r="P38"/>
      <c r="R38"/>
      <c r="S38"/>
      <c r="U38"/>
      <c r="AA38"/>
    </row>
    <row r="39" spans="3:27" ht="15" x14ac:dyDescent="0.25">
      <c r="I39"/>
      <c r="J39"/>
      <c r="L39"/>
      <c r="M39"/>
      <c r="O39"/>
      <c r="P39"/>
      <c r="R39"/>
      <c r="S39"/>
      <c r="U39"/>
      <c r="AA39"/>
    </row>
    <row r="40" spans="3:27" ht="15" x14ac:dyDescent="0.25">
      <c r="I40"/>
      <c r="J40"/>
      <c r="L40"/>
      <c r="M40"/>
      <c r="O40"/>
      <c r="P40"/>
      <c r="R40"/>
      <c r="S40"/>
      <c r="U40"/>
      <c r="AA40"/>
    </row>
    <row r="41" spans="3:27" ht="15" x14ac:dyDescent="0.25">
      <c r="I41"/>
      <c r="J41"/>
      <c r="L41"/>
      <c r="M41"/>
      <c r="O41"/>
      <c r="P41"/>
      <c r="R41"/>
      <c r="S41"/>
      <c r="U41"/>
      <c r="AA41"/>
    </row>
    <row r="42" spans="3:27" ht="15" x14ac:dyDescent="0.25">
      <c r="I42"/>
      <c r="J42"/>
      <c r="L42"/>
      <c r="M42"/>
      <c r="O42"/>
      <c r="P42"/>
      <c r="R42"/>
      <c r="S42"/>
      <c r="U42"/>
      <c r="AA42"/>
    </row>
    <row r="43" spans="3:27" ht="15" x14ac:dyDescent="0.25">
      <c r="I43"/>
      <c r="J43"/>
      <c r="L43"/>
      <c r="M43"/>
      <c r="O43"/>
      <c r="P43"/>
      <c r="R43"/>
      <c r="S43"/>
      <c r="U43"/>
      <c r="AA43"/>
    </row>
    <row r="44" spans="3:27" ht="15" x14ac:dyDescent="0.25">
      <c r="I44"/>
      <c r="J44"/>
      <c r="L44"/>
      <c r="M44"/>
      <c r="O44"/>
      <c r="P44"/>
      <c r="R44"/>
      <c r="S44"/>
      <c r="U44"/>
      <c r="AA44"/>
    </row>
    <row r="45" spans="3:27" ht="15" x14ac:dyDescent="0.25">
      <c r="I45"/>
      <c r="J45"/>
      <c r="L45"/>
      <c r="M45"/>
      <c r="O45"/>
      <c r="P45"/>
      <c r="R45"/>
      <c r="S45"/>
      <c r="U45"/>
      <c r="AA45"/>
    </row>
    <row r="46" spans="3:27" ht="15" x14ac:dyDescent="0.25">
      <c r="I46"/>
      <c r="J46"/>
      <c r="L46"/>
      <c r="M46"/>
      <c r="O46"/>
      <c r="P46"/>
      <c r="R46"/>
      <c r="S46"/>
      <c r="U46"/>
      <c r="AA46"/>
    </row>
    <row r="47" spans="3:27" ht="15" x14ac:dyDescent="0.25">
      <c r="I47"/>
      <c r="J47"/>
      <c r="L47"/>
      <c r="M47"/>
      <c r="R47"/>
      <c r="S47"/>
      <c r="U47"/>
      <c r="AA47"/>
    </row>
    <row r="48" spans="3:27" ht="15" x14ac:dyDescent="0.25">
      <c r="I48"/>
      <c r="J48"/>
      <c r="L48"/>
      <c r="M48"/>
      <c r="R48"/>
      <c r="S48"/>
      <c r="U48"/>
      <c r="AA48"/>
    </row>
    <row r="49" spans="9:27" ht="15" x14ac:dyDescent="0.25">
      <c r="I49"/>
      <c r="J49"/>
      <c r="L49"/>
      <c r="M49"/>
      <c r="R49"/>
      <c r="S49"/>
      <c r="U49"/>
      <c r="AA49"/>
    </row>
    <row r="50" spans="9:27" ht="15" x14ac:dyDescent="0.25">
      <c r="I50"/>
      <c r="J50"/>
      <c r="L50"/>
      <c r="M50"/>
      <c r="R50"/>
      <c r="S50"/>
      <c r="U50"/>
      <c r="AA50"/>
    </row>
    <row r="51" spans="9:27" ht="15" x14ac:dyDescent="0.25">
      <c r="I51"/>
      <c r="J51"/>
      <c r="L51"/>
      <c r="M51"/>
      <c r="R51"/>
      <c r="S51"/>
      <c r="U51"/>
      <c r="AA51"/>
    </row>
    <row r="52" spans="9:27" ht="15" x14ac:dyDescent="0.25">
      <c r="I52"/>
      <c r="J52"/>
      <c r="L52"/>
      <c r="M52"/>
      <c r="R52"/>
      <c r="S52"/>
      <c r="AA52"/>
    </row>
    <row r="53" spans="9:27" ht="15" x14ac:dyDescent="0.25">
      <c r="I53"/>
      <c r="J53"/>
      <c r="L53"/>
      <c r="M53"/>
      <c r="R53"/>
      <c r="S53"/>
      <c r="AA53"/>
    </row>
    <row r="54" spans="9:27" ht="15" x14ac:dyDescent="0.25">
      <c r="I54"/>
      <c r="J54"/>
      <c r="L54"/>
      <c r="M54"/>
      <c r="R54"/>
      <c r="S54"/>
      <c r="AA54"/>
    </row>
    <row r="55" spans="9:27" ht="15" x14ac:dyDescent="0.25">
      <c r="I55"/>
      <c r="J55"/>
      <c r="L55"/>
      <c r="M55"/>
      <c r="R55"/>
      <c r="S55"/>
      <c r="AA55"/>
    </row>
    <row r="56" spans="9:27" ht="15" x14ac:dyDescent="0.25">
      <c r="I56"/>
      <c r="J56"/>
      <c r="L56"/>
      <c r="M56"/>
      <c r="AA56"/>
    </row>
    <row r="57" spans="9:27" ht="15" x14ac:dyDescent="0.25">
      <c r="I57"/>
      <c r="J57"/>
      <c r="L57"/>
      <c r="M57"/>
      <c r="AA57"/>
    </row>
    <row r="58" spans="9:27" ht="15" x14ac:dyDescent="0.25">
      <c r="I58"/>
      <c r="J58"/>
      <c r="L58"/>
      <c r="M58"/>
      <c r="AA58"/>
    </row>
    <row r="59" spans="9:27" ht="15" x14ac:dyDescent="0.25">
      <c r="I59"/>
      <c r="J59"/>
      <c r="L59"/>
      <c r="M59"/>
      <c r="AA59"/>
    </row>
    <row r="60" spans="9:27" ht="15" x14ac:dyDescent="0.25">
      <c r="I60"/>
      <c r="J60"/>
      <c r="L60"/>
      <c r="M60"/>
      <c r="AA60"/>
    </row>
    <row r="61" spans="9:27" ht="15" x14ac:dyDescent="0.25">
      <c r="L61"/>
      <c r="M61"/>
      <c r="AA61"/>
    </row>
    <row r="62" spans="9:27" ht="15" x14ac:dyDescent="0.25">
      <c r="L62"/>
      <c r="M62"/>
      <c r="AA62"/>
    </row>
    <row r="63" spans="9:27" ht="15" x14ac:dyDescent="0.25">
      <c r="L63"/>
      <c r="M63"/>
      <c r="AA63"/>
    </row>
    <row r="64" spans="9:27" ht="15" x14ac:dyDescent="0.25">
      <c r="L64"/>
      <c r="M64"/>
      <c r="AA64"/>
    </row>
    <row r="65" spans="12:27" ht="15" x14ac:dyDescent="0.25">
      <c r="L65"/>
      <c r="M65"/>
      <c r="AA65"/>
    </row>
    <row r="66" spans="12:27" ht="15" x14ac:dyDescent="0.25">
      <c r="L66"/>
      <c r="M66"/>
      <c r="AA66"/>
    </row>
    <row r="67" spans="12:27" ht="15" x14ac:dyDescent="0.25">
      <c r="L67"/>
      <c r="M67"/>
      <c r="AA67"/>
    </row>
    <row r="68" spans="12:27" ht="15" x14ac:dyDescent="0.25">
      <c r="L68"/>
      <c r="M68"/>
      <c r="AA68"/>
    </row>
    <row r="69" spans="12:27" ht="15" x14ac:dyDescent="0.25">
      <c r="L69"/>
      <c r="M69"/>
      <c r="AA69"/>
    </row>
    <row r="70" spans="12:27" ht="15" x14ac:dyDescent="0.25">
      <c r="L70"/>
      <c r="M70"/>
      <c r="AA70"/>
    </row>
    <row r="71" spans="12:27" ht="15" x14ac:dyDescent="0.25">
      <c r="L71"/>
      <c r="M71"/>
      <c r="AA71"/>
    </row>
    <row r="72" spans="12:27" ht="15" x14ac:dyDescent="0.25">
      <c r="L72"/>
      <c r="M72"/>
      <c r="AA72"/>
    </row>
    <row r="73" spans="12:27" ht="15" x14ac:dyDescent="0.25">
      <c r="L73"/>
      <c r="M73"/>
      <c r="AA73"/>
    </row>
    <row r="74" spans="12:27" ht="15" x14ac:dyDescent="0.25">
      <c r="L74"/>
      <c r="M74"/>
      <c r="AA74"/>
    </row>
    <row r="75" spans="12:27" ht="15" x14ac:dyDescent="0.25">
      <c r="L75"/>
      <c r="M75"/>
      <c r="AA75"/>
    </row>
    <row r="76" spans="12:27" ht="15" x14ac:dyDescent="0.25">
      <c r="L76"/>
      <c r="M76"/>
      <c r="AA76"/>
    </row>
    <row r="77" spans="12:27" ht="15" x14ac:dyDescent="0.25">
      <c r="L77"/>
      <c r="M77"/>
      <c r="AA77"/>
    </row>
    <row r="78" spans="12:27" ht="15" x14ac:dyDescent="0.25">
      <c r="L78"/>
      <c r="M78"/>
      <c r="AA78"/>
    </row>
    <row r="79" spans="12:27" ht="15" x14ac:dyDescent="0.25">
      <c r="L79"/>
      <c r="M79"/>
      <c r="AA79"/>
    </row>
    <row r="80" spans="12:27" ht="15" x14ac:dyDescent="0.25">
      <c r="L80"/>
      <c r="M80"/>
      <c r="AA80"/>
    </row>
    <row r="81" spans="12:27" ht="15" x14ac:dyDescent="0.25">
      <c r="L81"/>
      <c r="M81"/>
      <c r="AA81"/>
    </row>
    <row r="82" spans="12:27" ht="15" x14ac:dyDescent="0.25">
      <c r="L82"/>
      <c r="M82"/>
      <c r="AA82"/>
    </row>
    <row r="83" spans="12:27" ht="15" x14ac:dyDescent="0.25">
      <c r="L83"/>
      <c r="M83"/>
      <c r="AA83"/>
    </row>
    <row r="84" spans="12:27" ht="15" x14ac:dyDescent="0.25">
      <c r="L84"/>
      <c r="M84"/>
      <c r="AA84"/>
    </row>
    <row r="85" spans="12:27" ht="15" x14ac:dyDescent="0.25">
      <c r="L85"/>
      <c r="M85"/>
      <c r="AA85"/>
    </row>
    <row r="86" spans="12:27" ht="15" x14ac:dyDescent="0.25">
      <c r="L86"/>
      <c r="M86"/>
      <c r="AA86"/>
    </row>
    <row r="87" spans="12:27" ht="15" x14ac:dyDescent="0.25">
      <c r="L87"/>
      <c r="M87"/>
      <c r="AA87"/>
    </row>
    <row r="88" spans="12:27" ht="15" x14ac:dyDescent="0.25">
      <c r="L88"/>
      <c r="M88"/>
      <c r="AA88"/>
    </row>
    <row r="89" spans="12:27" ht="15" x14ac:dyDescent="0.25">
      <c r="L89"/>
      <c r="M89"/>
      <c r="AA89"/>
    </row>
    <row r="90" spans="12:27" ht="15" x14ac:dyDescent="0.25">
      <c r="L90"/>
      <c r="M90"/>
      <c r="AA90"/>
    </row>
    <row r="91" spans="12:27" ht="15" x14ac:dyDescent="0.25">
      <c r="L91"/>
      <c r="M91"/>
      <c r="AA91"/>
    </row>
    <row r="92" spans="12:27" ht="15" x14ac:dyDescent="0.25">
      <c r="L92"/>
      <c r="M92"/>
      <c r="AA92"/>
    </row>
    <row r="93" spans="12:27" ht="15" x14ac:dyDescent="0.25">
      <c r="L93"/>
      <c r="M93"/>
      <c r="AA93"/>
    </row>
    <row r="94" spans="12:27" ht="15" x14ac:dyDescent="0.25">
      <c r="L94"/>
      <c r="M94"/>
      <c r="AA94"/>
    </row>
    <row r="95" spans="12:27" ht="15" x14ac:dyDescent="0.25">
      <c r="L95"/>
      <c r="M95"/>
      <c r="AA95"/>
    </row>
    <row r="96" spans="12:27" ht="15" x14ac:dyDescent="0.25">
      <c r="L96"/>
      <c r="M96"/>
      <c r="AA96"/>
    </row>
    <row r="97" spans="12:27" ht="15" x14ac:dyDescent="0.25">
      <c r="L97"/>
      <c r="M97"/>
      <c r="AA97"/>
    </row>
    <row r="98" spans="12:27" ht="15" x14ac:dyDescent="0.25">
      <c r="L98"/>
      <c r="M98"/>
      <c r="AA98"/>
    </row>
    <row r="99" spans="12:27" ht="15" x14ac:dyDescent="0.25">
      <c r="AA99"/>
    </row>
    <row r="100" spans="12:27" ht="15" x14ac:dyDescent="0.25">
      <c r="AA100"/>
    </row>
    <row r="101" spans="12:27" ht="15" x14ac:dyDescent="0.25">
      <c r="AA101"/>
    </row>
    <row r="102" spans="12:27" ht="15" x14ac:dyDescent="0.25">
      <c r="AA102"/>
    </row>
    <row r="103" spans="12:27" ht="15" x14ac:dyDescent="0.25">
      <c r="AA103"/>
    </row>
    <row r="104" spans="12:27" ht="15" x14ac:dyDescent="0.25">
      <c r="AA104"/>
    </row>
    <row r="105" spans="12:27" ht="15" x14ac:dyDescent="0.25">
      <c r="AA105"/>
    </row>
    <row r="106" spans="12:27" ht="15" x14ac:dyDescent="0.25">
      <c r="AA106"/>
    </row>
    <row r="107" spans="12:27" ht="15" x14ac:dyDescent="0.25">
      <c r="AA107"/>
    </row>
    <row r="108" spans="12:27" ht="15" x14ac:dyDescent="0.25">
      <c r="AA108"/>
    </row>
    <row r="109" spans="12:27" ht="15" x14ac:dyDescent="0.25">
      <c r="AA109"/>
    </row>
    <row r="110" spans="12:27" ht="15" x14ac:dyDescent="0.25">
      <c r="AA110"/>
    </row>
    <row r="111" spans="12:27" ht="15" x14ac:dyDescent="0.25">
      <c r="AA111"/>
    </row>
    <row r="112" spans="12:27" ht="15" x14ac:dyDescent="0.25">
      <c r="AA112"/>
    </row>
    <row r="113" spans="27:27" ht="15" x14ac:dyDescent="0.25">
      <c r="AA113"/>
    </row>
    <row r="114" spans="27:27" ht="15" x14ac:dyDescent="0.25">
      <c r="AA114"/>
    </row>
    <row r="115" spans="27:27" ht="15" x14ac:dyDescent="0.25">
      <c r="AA115"/>
    </row>
    <row r="116" spans="27:27" ht="15" x14ac:dyDescent="0.25">
      <c r="AA116"/>
    </row>
    <row r="117" spans="27:27" ht="15" x14ac:dyDescent="0.25">
      <c r="AA117"/>
    </row>
    <row r="118" spans="27:27" ht="15" x14ac:dyDescent="0.25">
      <c r="AA118"/>
    </row>
    <row r="119" spans="27:27" ht="15" x14ac:dyDescent="0.25">
      <c r="AA119"/>
    </row>
    <row r="120" spans="27:27" ht="15" x14ac:dyDescent="0.25">
      <c r="AA120"/>
    </row>
    <row r="121" spans="27:27" ht="15" x14ac:dyDescent="0.25">
      <c r="AA121"/>
    </row>
    <row r="122" spans="27:27" ht="15" x14ac:dyDescent="0.25">
      <c r="AA122"/>
    </row>
    <row r="123" spans="27:27" ht="15" x14ac:dyDescent="0.25">
      <c r="AA123"/>
    </row>
    <row r="124" spans="27:27" ht="15" x14ac:dyDescent="0.25">
      <c r="AA124"/>
    </row>
    <row r="125" spans="27:27" ht="15" x14ac:dyDescent="0.25">
      <c r="AA125"/>
    </row>
    <row r="126" spans="27:27" ht="15" x14ac:dyDescent="0.25">
      <c r="AA126"/>
    </row>
    <row r="127" spans="27:27" ht="15" x14ac:dyDescent="0.25">
      <c r="AA127"/>
    </row>
    <row r="128" spans="27:27" ht="15" x14ac:dyDescent="0.25">
      <c r="AA128"/>
    </row>
    <row r="129" spans="27:27" ht="15" x14ac:dyDescent="0.25">
      <c r="AA129"/>
    </row>
    <row r="130" spans="27:27" ht="15" x14ac:dyDescent="0.25">
      <c r="AA130"/>
    </row>
    <row r="131" spans="27:27" ht="15" x14ac:dyDescent="0.25">
      <c r="AA131"/>
    </row>
    <row r="132" spans="27:27" ht="15" x14ac:dyDescent="0.25">
      <c r="AA132"/>
    </row>
    <row r="133" spans="27:27" ht="15" x14ac:dyDescent="0.25">
      <c r="AA133"/>
    </row>
    <row r="134" spans="27:27" ht="15" x14ac:dyDescent="0.25">
      <c r="AA134"/>
    </row>
    <row r="135" spans="27:27" ht="15" x14ac:dyDescent="0.25">
      <c r="AA135"/>
    </row>
    <row r="136" spans="27:27" ht="15" x14ac:dyDescent="0.25">
      <c r="AA136"/>
    </row>
    <row r="137" spans="27:27" ht="15" x14ac:dyDescent="0.25">
      <c r="AA137"/>
    </row>
    <row r="138" spans="27:27" ht="15" x14ac:dyDescent="0.25">
      <c r="AA138"/>
    </row>
    <row r="139" spans="27:27" ht="15" x14ac:dyDescent="0.25">
      <c r="AA139"/>
    </row>
    <row r="140" spans="27:27" ht="15" x14ac:dyDescent="0.25">
      <c r="AA140"/>
    </row>
    <row r="141" spans="27:27" ht="15" x14ac:dyDescent="0.25">
      <c r="AA141"/>
    </row>
    <row r="142" spans="27:27" ht="15" x14ac:dyDescent="0.25">
      <c r="AA142"/>
    </row>
    <row r="143" spans="27:27" ht="15" x14ac:dyDescent="0.25">
      <c r="AA143"/>
    </row>
    <row r="144" spans="27:27" ht="15" x14ac:dyDescent="0.25">
      <c r="AA144"/>
    </row>
    <row r="145" spans="27:27" ht="15" x14ac:dyDescent="0.25">
      <c r="AA145"/>
    </row>
    <row r="146" spans="27:27" ht="15" x14ac:dyDescent="0.25">
      <c r="AA146"/>
    </row>
    <row r="147" spans="27:27" ht="15" x14ac:dyDescent="0.25">
      <c r="AA147"/>
    </row>
    <row r="148" spans="27:27" ht="15" x14ac:dyDescent="0.25">
      <c r="AA148"/>
    </row>
    <row r="149" spans="27:27" ht="15" x14ac:dyDescent="0.25">
      <c r="AA149"/>
    </row>
    <row r="150" spans="27:27" ht="15" x14ac:dyDescent="0.25">
      <c r="AA150"/>
    </row>
    <row r="151" spans="27:27" ht="15" x14ac:dyDescent="0.25">
      <c r="AA151"/>
    </row>
    <row r="152" spans="27:27" ht="15" x14ac:dyDescent="0.25">
      <c r="AA152"/>
    </row>
    <row r="153" spans="27:27" ht="15" x14ac:dyDescent="0.25">
      <c r="AA153"/>
    </row>
    <row r="154" spans="27:27" ht="15" x14ac:dyDescent="0.25">
      <c r="AA154"/>
    </row>
    <row r="155" spans="27:27" ht="15" x14ac:dyDescent="0.25">
      <c r="AA155"/>
    </row>
    <row r="156" spans="27:27" ht="15" x14ac:dyDescent="0.25">
      <c r="AA156"/>
    </row>
    <row r="157" spans="27:27" ht="15" x14ac:dyDescent="0.25">
      <c r="AA157"/>
    </row>
    <row r="158" spans="27:27" ht="15" x14ac:dyDescent="0.25">
      <c r="AA158"/>
    </row>
    <row r="159" spans="27:27" ht="15" x14ac:dyDescent="0.25">
      <c r="AA159"/>
    </row>
    <row r="160" spans="27:27" ht="15" x14ac:dyDescent="0.25">
      <c r="AA160"/>
    </row>
    <row r="161" spans="27:27" ht="15" x14ac:dyDescent="0.25">
      <c r="AA161"/>
    </row>
    <row r="162" spans="27:27" ht="15" x14ac:dyDescent="0.25">
      <c r="AA162"/>
    </row>
    <row r="163" spans="27:27" ht="15" x14ac:dyDescent="0.25">
      <c r="AA163"/>
    </row>
    <row r="164" spans="27:27" ht="15" x14ac:dyDescent="0.25">
      <c r="AA164"/>
    </row>
    <row r="165" spans="27:27" ht="15" x14ac:dyDescent="0.25">
      <c r="AA165"/>
    </row>
    <row r="166" spans="27:27" ht="15" x14ac:dyDescent="0.25">
      <c r="AA166"/>
    </row>
    <row r="167" spans="27:27" ht="15" x14ac:dyDescent="0.25">
      <c r="AA167"/>
    </row>
    <row r="168" spans="27:27" ht="15" x14ac:dyDescent="0.25">
      <c r="AA168"/>
    </row>
    <row r="169" spans="27:27" ht="15" x14ac:dyDescent="0.25">
      <c r="AA169"/>
    </row>
    <row r="170" spans="27:27" ht="15" x14ac:dyDescent="0.25">
      <c r="AA170"/>
    </row>
    <row r="171" spans="27:27" ht="15" x14ac:dyDescent="0.25">
      <c r="AA171"/>
    </row>
    <row r="172" spans="27:27" ht="15" x14ac:dyDescent="0.25">
      <c r="AA172"/>
    </row>
    <row r="173" spans="27:27" ht="15" x14ac:dyDescent="0.25">
      <c r="AA173"/>
    </row>
    <row r="174" spans="27:27" ht="15" x14ac:dyDescent="0.25">
      <c r="AA174"/>
    </row>
    <row r="175" spans="27:27" ht="15" x14ac:dyDescent="0.25">
      <c r="AA175"/>
    </row>
    <row r="176" spans="27:27" ht="15" x14ac:dyDescent="0.25">
      <c r="AA176"/>
    </row>
    <row r="177" spans="27:27" ht="15" x14ac:dyDescent="0.25">
      <c r="AA177"/>
    </row>
    <row r="178" spans="27:27" ht="15" x14ac:dyDescent="0.25">
      <c r="AA178"/>
    </row>
    <row r="179" spans="27:27" ht="15" x14ac:dyDescent="0.25">
      <c r="AA179"/>
    </row>
    <row r="180" spans="27:27" ht="15" x14ac:dyDescent="0.25">
      <c r="AA180"/>
    </row>
    <row r="181" spans="27:27" ht="15" x14ac:dyDescent="0.25">
      <c r="AA181"/>
    </row>
    <row r="182" spans="27:27" ht="15" x14ac:dyDescent="0.25">
      <c r="AA182"/>
    </row>
    <row r="183" spans="27:27" ht="15" x14ac:dyDescent="0.25">
      <c r="AA183"/>
    </row>
    <row r="184" spans="27:27" ht="15" x14ac:dyDescent="0.25">
      <c r="AA184"/>
    </row>
    <row r="185" spans="27:27" ht="15" x14ac:dyDescent="0.25">
      <c r="AA185"/>
    </row>
    <row r="186" spans="27:27" ht="15" x14ac:dyDescent="0.25">
      <c r="AA186"/>
    </row>
    <row r="187" spans="27:27" ht="15" x14ac:dyDescent="0.25">
      <c r="AA187"/>
    </row>
    <row r="188" spans="27:27" ht="15" x14ac:dyDescent="0.25">
      <c r="AA188"/>
    </row>
    <row r="189" spans="27:27" ht="15" x14ac:dyDescent="0.25">
      <c r="AA189"/>
    </row>
    <row r="190" spans="27:27" ht="15" x14ac:dyDescent="0.25">
      <c r="AA190"/>
    </row>
    <row r="191" spans="27:27" ht="15" x14ac:dyDescent="0.25">
      <c r="AA191"/>
    </row>
    <row r="192" spans="27:27" ht="15" x14ac:dyDescent="0.25">
      <c r="AA192"/>
    </row>
    <row r="193" spans="27:27" ht="15" x14ac:dyDescent="0.25">
      <c r="AA193"/>
    </row>
    <row r="194" spans="27:27" ht="15" x14ac:dyDescent="0.25">
      <c r="AA194"/>
    </row>
    <row r="195" spans="27:27" ht="15" x14ac:dyDescent="0.25">
      <c r="AA195"/>
    </row>
    <row r="196" spans="27:27" ht="15" x14ac:dyDescent="0.25">
      <c r="AA196"/>
    </row>
    <row r="197" spans="27:27" ht="15" x14ac:dyDescent="0.25">
      <c r="AA197"/>
    </row>
    <row r="198" spans="27:27" ht="15" x14ac:dyDescent="0.25">
      <c r="AA198"/>
    </row>
    <row r="199" spans="27:27" ht="15" x14ac:dyDescent="0.25">
      <c r="AA199"/>
    </row>
    <row r="200" spans="27:27" ht="15" x14ac:dyDescent="0.25">
      <c r="AA200"/>
    </row>
    <row r="201" spans="27:27" ht="15" x14ac:dyDescent="0.25">
      <c r="AA201"/>
    </row>
    <row r="202" spans="27:27" ht="15" x14ac:dyDescent="0.25">
      <c r="AA202"/>
    </row>
    <row r="203" spans="27:27" ht="15" x14ac:dyDescent="0.25">
      <c r="AA203"/>
    </row>
    <row r="204" spans="27:27" ht="15" x14ac:dyDescent="0.25">
      <c r="AA204"/>
    </row>
    <row r="205" spans="27:27" ht="15" x14ac:dyDescent="0.25">
      <c r="AA205"/>
    </row>
    <row r="206" spans="27:27" ht="15" x14ac:dyDescent="0.25">
      <c r="AA206"/>
    </row>
    <row r="207" spans="27:27" ht="15" x14ac:dyDescent="0.25">
      <c r="AA207"/>
    </row>
    <row r="208" spans="27:27" ht="15" x14ac:dyDescent="0.25">
      <c r="AA208"/>
    </row>
    <row r="209" spans="27:27" ht="15" x14ac:dyDescent="0.25">
      <c r="AA209"/>
    </row>
    <row r="210" spans="27:27" ht="15" x14ac:dyDescent="0.25">
      <c r="AA210"/>
    </row>
    <row r="211" spans="27:27" ht="15" x14ac:dyDescent="0.25">
      <c r="AA211"/>
    </row>
    <row r="212" spans="27:27" ht="15" x14ac:dyDescent="0.25">
      <c r="AA212"/>
    </row>
    <row r="213" spans="27:27" ht="15" x14ac:dyDescent="0.25">
      <c r="AA213"/>
    </row>
    <row r="214" spans="27:27" ht="15" x14ac:dyDescent="0.25">
      <c r="AA214"/>
    </row>
    <row r="215" spans="27:27" ht="15" x14ac:dyDescent="0.25">
      <c r="AA215"/>
    </row>
    <row r="216" spans="27:27" ht="15" x14ac:dyDescent="0.25">
      <c r="AA216"/>
    </row>
    <row r="217" spans="27:27" ht="15" x14ac:dyDescent="0.25">
      <c r="AA217"/>
    </row>
    <row r="218" spans="27:27" ht="15" x14ac:dyDescent="0.25">
      <c r="AA218"/>
    </row>
    <row r="219" spans="27:27" ht="15" x14ac:dyDescent="0.25">
      <c r="AA219"/>
    </row>
    <row r="220" spans="27:27" ht="15" x14ac:dyDescent="0.25">
      <c r="AA220"/>
    </row>
    <row r="221" spans="27:27" ht="15" x14ac:dyDescent="0.25">
      <c r="AA221"/>
    </row>
    <row r="222" spans="27:27" ht="15" x14ac:dyDescent="0.25">
      <c r="AA222"/>
    </row>
    <row r="223" spans="27:27" ht="15" x14ac:dyDescent="0.25">
      <c r="AA223"/>
    </row>
    <row r="224" spans="27:27" ht="15" x14ac:dyDescent="0.25">
      <c r="AA224"/>
    </row>
    <row r="225" spans="27:27" ht="15" x14ac:dyDescent="0.25">
      <c r="AA225"/>
    </row>
    <row r="226" spans="27:27" ht="15" x14ac:dyDescent="0.25">
      <c r="AA226"/>
    </row>
    <row r="227" spans="27:27" ht="15" x14ac:dyDescent="0.25">
      <c r="AA227"/>
    </row>
    <row r="228" spans="27:27" ht="15" x14ac:dyDescent="0.25">
      <c r="AA228"/>
    </row>
    <row r="229" spans="27:27" ht="15" x14ac:dyDescent="0.25">
      <c r="AA229"/>
    </row>
    <row r="230" spans="27:27" ht="15" x14ac:dyDescent="0.25">
      <c r="AA230"/>
    </row>
    <row r="231" spans="27:27" ht="15" x14ac:dyDescent="0.25">
      <c r="AA231"/>
    </row>
    <row r="232" spans="27:27" ht="15" x14ac:dyDescent="0.25">
      <c r="AA232"/>
    </row>
    <row r="233" spans="27:27" ht="15" x14ac:dyDescent="0.25">
      <c r="AA233"/>
    </row>
    <row r="234" spans="27:27" ht="15" x14ac:dyDescent="0.25">
      <c r="AA234"/>
    </row>
    <row r="235" spans="27:27" ht="15" x14ac:dyDescent="0.25">
      <c r="AA235"/>
    </row>
    <row r="236" spans="27:27" ht="15" x14ac:dyDescent="0.25">
      <c r="AA236"/>
    </row>
    <row r="237" spans="27:27" ht="15" x14ac:dyDescent="0.25">
      <c r="AA237"/>
    </row>
    <row r="238" spans="27:27" ht="15" x14ac:dyDescent="0.25">
      <c r="AA238"/>
    </row>
    <row r="239" spans="27:27" ht="15" x14ac:dyDescent="0.25">
      <c r="AA239"/>
    </row>
    <row r="240" spans="27:27" ht="15" x14ac:dyDescent="0.25">
      <c r="AA240"/>
    </row>
    <row r="241" spans="27:27" ht="15" x14ac:dyDescent="0.25">
      <c r="AA241"/>
    </row>
    <row r="242" spans="27:27" ht="15" x14ac:dyDescent="0.25">
      <c r="AA242"/>
    </row>
    <row r="243" spans="27:27" ht="15" x14ac:dyDescent="0.25">
      <c r="AA243"/>
    </row>
    <row r="244" spans="27:27" ht="15" x14ac:dyDescent="0.25">
      <c r="AA244"/>
    </row>
    <row r="245" spans="27:27" ht="15" x14ac:dyDescent="0.25">
      <c r="AA245"/>
    </row>
    <row r="246" spans="27:27" ht="15" x14ac:dyDescent="0.25">
      <c r="AA246"/>
    </row>
    <row r="247" spans="27:27" ht="15" x14ac:dyDescent="0.25">
      <c r="AA247"/>
    </row>
    <row r="248" spans="27:27" ht="15" x14ac:dyDescent="0.25">
      <c r="AA248"/>
    </row>
    <row r="249" spans="27:27" ht="15" x14ac:dyDescent="0.25">
      <c r="AA249"/>
    </row>
    <row r="250" spans="27:27" ht="15" x14ac:dyDescent="0.25">
      <c r="AA250"/>
    </row>
    <row r="251" spans="27:27" ht="15" x14ac:dyDescent="0.25">
      <c r="AA251"/>
    </row>
    <row r="252" spans="27:27" ht="15" x14ac:dyDescent="0.25">
      <c r="AA252"/>
    </row>
    <row r="253" spans="27:27" ht="15" x14ac:dyDescent="0.25">
      <c r="AA253"/>
    </row>
    <row r="254" spans="27:27" ht="15" x14ac:dyDescent="0.25">
      <c r="AA254"/>
    </row>
    <row r="255" spans="27:27" ht="15" x14ac:dyDescent="0.25">
      <c r="AA255"/>
    </row>
    <row r="256" spans="27:27" ht="15" x14ac:dyDescent="0.25">
      <c r="AA256"/>
    </row>
    <row r="257" spans="27:27" ht="15" x14ac:dyDescent="0.25">
      <c r="AA257"/>
    </row>
    <row r="258" spans="27:27" ht="15" x14ac:dyDescent="0.25">
      <c r="AA258"/>
    </row>
    <row r="259" spans="27:27" ht="15" x14ac:dyDescent="0.25">
      <c r="AA259"/>
    </row>
    <row r="260" spans="27:27" ht="15" x14ac:dyDescent="0.25">
      <c r="AA260"/>
    </row>
    <row r="261" spans="27:27" ht="15" x14ac:dyDescent="0.25">
      <c r="AA261"/>
    </row>
    <row r="262" spans="27:27" ht="15" x14ac:dyDescent="0.25">
      <c r="AA262"/>
    </row>
    <row r="263" spans="27:27" ht="15" x14ac:dyDescent="0.25">
      <c r="AA263"/>
    </row>
    <row r="264" spans="27:27" ht="15" x14ac:dyDescent="0.25">
      <c r="AA264"/>
    </row>
    <row r="265" spans="27:27" ht="15" x14ac:dyDescent="0.25">
      <c r="AA265"/>
    </row>
    <row r="266" spans="27:27" ht="15" x14ac:dyDescent="0.25">
      <c r="AA266"/>
    </row>
    <row r="267" spans="27:27" ht="15" x14ac:dyDescent="0.25">
      <c r="AA267"/>
    </row>
    <row r="268" spans="27:27" ht="15" x14ac:dyDescent="0.25">
      <c r="AA268"/>
    </row>
    <row r="269" spans="27:27" ht="15" x14ac:dyDescent="0.25">
      <c r="AA269"/>
    </row>
    <row r="270" spans="27:27" ht="15" x14ac:dyDescent="0.25">
      <c r="AA270"/>
    </row>
    <row r="271" spans="27:27" ht="15" x14ac:dyDescent="0.25">
      <c r="AA271"/>
    </row>
    <row r="272" spans="27:27" ht="15" x14ac:dyDescent="0.25">
      <c r="AA272"/>
    </row>
    <row r="273" spans="27:27" ht="15" x14ac:dyDescent="0.25">
      <c r="AA273"/>
    </row>
    <row r="274" spans="27:27" ht="15" x14ac:dyDescent="0.25">
      <c r="AA274"/>
    </row>
    <row r="275" spans="27:27" ht="15" x14ac:dyDescent="0.25">
      <c r="AA275"/>
    </row>
  </sheetData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0F70-1FB6-481B-9F94-4AD5195560E6}">
  <dimension ref="A1:AF342"/>
  <sheetViews>
    <sheetView showGridLines="0" topLeftCell="C16" zoomScale="90" zoomScaleNormal="90" workbookViewId="0">
      <selection activeCell="M1" sqref="M1"/>
    </sheetView>
  </sheetViews>
  <sheetFormatPr defaultRowHeight="15" x14ac:dyDescent="0.25"/>
  <cols>
    <col min="1" max="1" width="4.28515625" style="2" bestFit="1" customWidth="1"/>
    <col min="2" max="2" width="37.140625" style="2" bestFit="1" customWidth="1"/>
    <col min="3" max="3" width="10.28515625" style="4" bestFit="1" customWidth="1"/>
    <col min="4" max="4" width="9.140625" style="3"/>
    <col min="5" max="5" width="4.42578125" style="2" bestFit="1" customWidth="1"/>
    <col min="6" max="6" width="20" style="11" bestFit="1" customWidth="1"/>
    <col min="7" max="7" width="16.28515625" style="2" bestFit="1" customWidth="1"/>
    <col min="8" max="8" width="20" style="2" bestFit="1" customWidth="1"/>
    <col min="9" max="9" width="9.28515625" style="2"/>
    <col min="10" max="10" width="20.28515625" style="2" bestFit="1" customWidth="1"/>
    <col min="11" max="11" width="9.28515625" style="2"/>
    <col min="12" max="13" width="9.28515625" style="2" customWidth="1"/>
    <col min="14" max="15" width="9.140625" style="3"/>
    <col min="16" max="16" width="13.28515625" style="4" customWidth="1"/>
    <col min="17" max="17" width="18.28515625" style="4" bestFit="1" customWidth="1"/>
    <col min="18" max="18" width="9.85546875" style="3" bestFit="1" customWidth="1"/>
    <col min="19" max="20" width="9.140625" style="3"/>
    <col min="21" max="21" width="15.7109375" style="2" bestFit="1" customWidth="1"/>
    <col min="22" max="22" width="41.28515625" style="2" bestFit="1" customWidth="1"/>
    <col min="23" max="23" width="15.140625" style="14" customWidth="1"/>
    <col min="24" max="24" width="12.5703125" style="2" bestFit="1" customWidth="1"/>
    <col min="25" max="26" width="9.140625" style="3"/>
    <col min="27" max="27" width="33.28515625" style="2" bestFit="1" customWidth="1"/>
    <col min="28" max="28" width="21.5703125" style="3" bestFit="1" customWidth="1"/>
    <col min="29" max="29" width="9.140625" style="3"/>
    <col min="30" max="30" width="8.140625" style="2" bestFit="1" customWidth="1"/>
    <col min="31" max="31" width="33.28515625" style="3" bestFit="1" customWidth="1"/>
    <col min="32" max="32" width="9.140625" style="2"/>
    <col min="33" max="16384" width="9.140625" style="3"/>
  </cols>
  <sheetData>
    <row r="1" spans="1:32" ht="12.75" x14ac:dyDescent="0.2">
      <c r="A1" s="15" t="s">
        <v>58</v>
      </c>
      <c r="B1" s="15" t="s">
        <v>59</v>
      </c>
      <c r="C1" s="17" t="s">
        <v>245</v>
      </c>
      <c r="F1" s="10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456</v>
      </c>
      <c r="P1" s="1" t="s">
        <v>206</v>
      </c>
      <c r="Q1" s="1" t="s">
        <v>207</v>
      </c>
      <c r="R1" s="1" t="s">
        <v>226</v>
      </c>
      <c r="S1" s="1" t="s">
        <v>458</v>
      </c>
      <c r="U1" s="9" t="s">
        <v>1</v>
      </c>
      <c r="V1" s="9" t="s">
        <v>2</v>
      </c>
      <c r="W1" s="9" t="s">
        <v>245</v>
      </c>
      <c r="X1" s="9" t="s">
        <v>227</v>
      </c>
      <c r="AA1" s="9" t="s">
        <v>0</v>
      </c>
      <c r="AB1" s="6" t="s">
        <v>248</v>
      </c>
      <c r="AD1" s="9"/>
      <c r="AE1" s="9"/>
      <c r="AF1" s="9"/>
    </row>
    <row r="2" spans="1:32" x14ac:dyDescent="0.25">
      <c r="A2" s="16" t="s">
        <v>4</v>
      </c>
      <c r="B2" s="16" t="s">
        <v>285</v>
      </c>
      <c r="C2" s="4" t="s">
        <v>243</v>
      </c>
      <c r="F2" s="11" t="s">
        <v>167</v>
      </c>
      <c r="G2" s="2" t="s">
        <v>168</v>
      </c>
      <c r="H2" s="2" t="s">
        <v>265</v>
      </c>
      <c r="I2" s="2">
        <v>11</v>
      </c>
      <c r="J2" s="2" t="s">
        <v>266</v>
      </c>
      <c r="K2" s="2" t="s">
        <v>89</v>
      </c>
      <c r="L2" s="2" t="s">
        <v>89</v>
      </c>
      <c r="M2" s="2" t="s">
        <v>457</v>
      </c>
      <c r="P2" s="4" t="s">
        <v>216</v>
      </c>
      <c r="Q2" s="4" t="s">
        <v>170</v>
      </c>
      <c r="R2" s="3">
        <v>1068</v>
      </c>
      <c r="U2" s="7">
        <v>92611708</v>
      </c>
      <c r="V2" s="7" t="s">
        <v>28</v>
      </c>
      <c r="W2" s="14" t="s">
        <v>242</v>
      </c>
      <c r="X2" s="2" t="s">
        <v>243</v>
      </c>
      <c r="AA2" s="7" t="s">
        <v>6</v>
      </c>
      <c r="AB2" s="3" t="s">
        <v>247</v>
      </c>
      <c r="AD2" s="7"/>
      <c r="AE2" s="16"/>
    </row>
    <row r="3" spans="1:32" x14ac:dyDescent="0.25">
      <c r="A3" s="16" t="s">
        <v>69</v>
      </c>
      <c r="B3" s="16" t="s">
        <v>278</v>
      </c>
      <c r="C3" s="4" t="s">
        <v>279</v>
      </c>
      <c r="F3" s="11" t="s">
        <v>86</v>
      </c>
      <c r="G3" s="2" t="s">
        <v>87</v>
      </c>
      <c r="H3" s="2" t="s">
        <v>88</v>
      </c>
      <c r="I3" s="2">
        <v>11</v>
      </c>
      <c r="J3" s="2" t="s">
        <v>173</v>
      </c>
      <c r="K3" s="2" t="s">
        <v>89</v>
      </c>
      <c r="L3" s="2" t="s">
        <v>89</v>
      </c>
      <c r="M3" s="2" t="s">
        <v>457</v>
      </c>
      <c r="P3" s="4" t="s">
        <v>217</v>
      </c>
      <c r="Q3" s="4" t="s">
        <v>170</v>
      </c>
      <c r="R3" s="3">
        <v>1068</v>
      </c>
      <c r="U3" s="2">
        <v>92611708</v>
      </c>
      <c r="V3" s="2" t="s">
        <v>298</v>
      </c>
      <c r="W3" s="14" t="s">
        <v>242</v>
      </c>
      <c r="X3" s="2" t="s">
        <v>243</v>
      </c>
      <c r="AA3" s="2" t="s">
        <v>223</v>
      </c>
      <c r="AB3" s="3" t="s">
        <v>246</v>
      </c>
      <c r="AD3" s="7"/>
      <c r="AE3" s="16"/>
    </row>
    <row r="4" spans="1:32" x14ac:dyDescent="0.25">
      <c r="A4" s="2" t="s">
        <v>67</v>
      </c>
      <c r="B4" s="2" t="s">
        <v>282</v>
      </c>
      <c r="C4" s="4" t="s">
        <v>280</v>
      </c>
      <c r="F4" s="11" t="s">
        <v>90</v>
      </c>
      <c r="G4" s="2" t="s">
        <v>91</v>
      </c>
      <c r="H4" s="2" t="s">
        <v>53</v>
      </c>
      <c r="I4" s="2">
        <v>11</v>
      </c>
      <c r="J4" s="2" t="s">
        <v>173</v>
      </c>
      <c r="K4" s="2" t="s">
        <v>89</v>
      </c>
      <c r="L4" s="2" t="s">
        <v>89</v>
      </c>
      <c r="M4" s="2" t="s">
        <v>457</v>
      </c>
      <c r="P4" s="4" t="s">
        <v>218</v>
      </c>
      <c r="Q4" s="4" t="s">
        <v>170</v>
      </c>
      <c r="R4" s="3">
        <v>1068</v>
      </c>
      <c r="U4" s="7">
        <v>92612813</v>
      </c>
      <c r="V4" s="7" t="s">
        <v>41</v>
      </c>
      <c r="W4" s="14" t="s">
        <v>243</v>
      </c>
      <c r="X4" s="2" t="s">
        <v>243</v>
      </c>
      <c r="AA4" s="13"/>
      <c r="AD4" s="7"/>
      <c r="AE4" s="16"/>
    </row>
    <row r="5" spans="1:32" x14ac:dyDescent="0.25">
      <c r="A5" s="16" t="s">
        <v>17</v>
      </c>
      <c r="B5" s="16" t="s">
        <v>261</v>
      </c>
      <c r="C5" s="4" t="s">
        <v>243</v>
      </c>
      <c r="F5" s="11" t="s">
        <v>92</v>
      </c>
      <c r="G5" s="2" t="s">
        <v>91</v>
      </c>
      <c r="H5" s="2" t="s">
        <v>93</v>
      </c>
      <c r="I5" s="2">
        <v>11</v>
      </c>
      <c r="J5" s="2" t="s">
        <v>173</v>
      </c>
      <c r="K5" s="2" t="s">
        <v>89</v>
      </c>
      <c r="L5" s="2" t="s">
        <v>89</v>
      </c>
      <c r="M5" s="2" t="s">
        <v>457</v>
      </c>
      <c r="P5" s="4" t="s">
        <v>221</v>
      </c>
      <c r="Q5" s="4" t="s">
        <v>170</v>
      </c>
      <c r="R5" s="3">
        <v>1068</v>
      </c>
      <c r="U5" s="2">
        <v>92612813</v>
      </c>
      <c r="V5" s="2" t="s">
        <v>308</v>
      </c>
      <c r="W5" s="14" t="s">
        <v>243</v>
      </c>
      <c r="X5" s="2" t="s">
        <v>243</v>
      </c>
      <c r="AA5" s="13"/>
      <c r="AD5" s="7"/>
      <c r="AE5" s="16"/>
    </row>
    <row r="6" spans="1:32" x14ac:dyDescent="0.25">
      <c r="A6" s="16" t="s">
        <v>21</v>
      </c>
      <c r="B6" s="16" t="s">
        <v>257</v>
      </c>
      <c r="C6" s="4" t="s">
        <v>243</v>
      </c>
      <c r="F6" s="11" t="s">
        <v>94</v>
      </c>
      <c r="G6" s="2" t="s">
        <v>95</v>
      </c>
      <c r="H6" s="2" t="s">
        <v>9</v>
      </c>
      <c r="I6" s="2">
        <v>11</v>
      </c>
      <c r="J6" s="2" t="s">
        <v>173</v>
      </c>
      <c r="K6" s="2" t="s">
        <v>89</v>
      </c>
      <c r="L6" s="2" t="s">
        <v>89</v>
      </c>
      <c r="M6" s="2" t="s">
        <v>457</v>
      </c>
      <c r="P6" s="4" t="s">
        <v>249</v>
      </c>
      <c r="Q6" s="4" t="s">
        <v>170</v>
      </c>
      <c r="R6" s="3">
        <v>1068</v>
      </c>
      <c r="U6" s="7">
        <v>92612746</v>
      </c>
      <c r="V6" s="7" t="s">
        <v>36</v>
      </c>
      <c r="W6" s="14" t="s">
        <v>244</v>
      </c>
      <c r="X6" s="2" t="s">
        <v>243</v>
      </c>
      <c r="AA6" s="13"/>
      <c r="AD6" s="7"/>
      <c r="AE6" s="16"/>
    </row>
    <row r="7" spans="1:32" x14ac:dyDescent="0.25">
      <c r="A7" s="16" t="s">
        <v>76</v>
      </c>
      <c r="B7" s="16" t="s">
        <v>260</v>
      </c>
      <c r="C7" s="4" t="s">
        <v>243</v>
      </c>
      <c r="F7" s="11" t="s">
        <v>96</v>
      </c>
      <c r="G7" s="2" t="s">
        <v>95</v>
      </c>
      <c r="H7" s="2" t="s">
        <v>34</v>
      </c>
      <c r="I7" s="2">
        <v>11</v>
      </c>
      <c r="J7" s="2" t="s">
        <v>173</v>
      </c>
      <c r="K7" s="2" t="s">
        <v>89</v>
      </c>
      <c r="L7" s="2" t="s">
        <v>89</v>
      </c>
      <c r="M7" s="2" t="s">
        <v>457</v>
      </c>
      <c r="P7" s="4" t="s">
        <v>5</v>
      </c>
      <c r="Q7" s="4" t="s">
        <v>156</v>
      </c>
      <c r="R7" s="3">
        <v>2068</v>
      </c>
      <c r="U7" s="2">
        <v>92612746</v>
      </c>
      <c r="V7" s="2" t="s">
        <v>317</v>
      </c>
      <c r="W7" s="14" t="s">
        <v>244</v>
      </c>
      <c r="X7" s="2" t="s">
        <v>243</v>
      </c>
      <c r="AA7" s="13"/>
      <c r="AD7" s="7"/>
      <c r="AE7" s="16"/>
    </row>
    <row r="8" spans="1:32" x14ac:dyDescent="0.25">
      <c r="A8" s="16" t="s">
        <v>250</v>
      </c>
      <c r="B8" s="16" t="s">
        <v>256</v>
      </c>
      <c r="C8" s="4" t="s">
        <v>243</v>
      </c>
      <c r="F8" s="11" t="s">
        <v>97</v>
      </c>
      <c r="G8" s="2" t="s">
        <v>98</v>
      </c>
      <c r="H8" s="2" t="s">
        <v>10</v>
      </c>
      <c r="I8" s="2">
        <v>12</v>
      </c>
      <c r="J8" s="2" t="s">
        <v>174</v>
      </c>
      <c r="K8" s="2" t="s">
        <v>89</v>
      </c>
      <c r="L8" s="2" t="s">
        <v>89</v>
      </c>
      <c r="M8" s="2" t="s">
        <v>457</v>
      </c>
      <c r="P8" s="4" t="s">
        <v>8</v>
      </c>
      <c r="Q8" s="4" t="s">
        <v>147</v>
      </c>
      <c r="R8" s="3">
        <v>2068</v>
      </c>
      <c r="U8" s="7">
        <v>92602108</v>
      </c>
      <c r="V8" s="7" t="s">
        <v>18</v>
      </c>
      <c r="W8" s="14" t="s">
        <v>231</v>
      </c>
      <c r="X8" s="2" t="s">
        <v>243</v>
      </c>
      <c r="AA8" s="13"/>
      <c r="AD8" s="16"/>
      <c r="AE8" s="16"/>
      <c r="AF8" s="4"/>
    </row>
    <row r="9" spans="1:32" x14ac:dyDescent="0.25">
      <c r="A9" s="16" t="s">
        <v>32</v>
      </c>
      <c r="B9" s="16" t="s">
        <v>70</v>
      </c>
      <c r="C9" s="4" t="s">
        <v>243</v>
      </c>
      <c r="F9" s="11" t="s">
        <v>99</v>
      </c>
      <c r="G9" s="2" t="s">
        <v>100</v>
      </c>
      <c r="H9" s="2" t="s">
        <v>50</v>
      </c>
      <c r="I9" s="2">
        <v>14</v>
      </c>
      <c r="J9" s="2" t="s">
        <v>175</v>
      </c>
      <c r="K9" s="2" t="s">
        <v>89</v>
      </c>
      <c r="L9" s="2" t="s">
        <v>89</v>
      </c>
      <c r="M9" s="2" t="s">
        <v>457</v>
      </c>
      <c r="P9" s="4" t="s">
        <v>9</v>
      </c>
      <c r="Q9" s="4" t="s">
        <v>95</v>
      </c>
      <c r="R9" s="3">
        <v>2068</v>
      </c>
      <c r="U9" s="2">
        <v>92602108</v>
      </c>
      <c r="V9" s="2" t="s">
        <v>287</v>
      </c>
      <c r="W9" s="14" t="s">
        <v>231</v>
      </c>
      <c r="X9" s="2" t="s">
        <v>243</v>
      </c>
      <c r="AA9" s="13"/>
      <c r="AD9" s="13"/>
    </row>
    <row r="10" spans="1:32" x14ac:dyDescent="0.25">
      <c r="A10" s="16" t="s">
        <v>276</v>
      </c>
      <c r="B10" s="16" t="s">
        <v>277</v>
      </c>
      <c r="C10" s="4" t="s">
        <v>279</v>
      </c>
      <c r="F10" s="11" t="s">
        <v>101</v>
      </c>
      <c r="G10" s="2" t="s">
        <v>102</v>
      </c>
      <c r="H10" s="2" t="s">
        <v>52</v>
      </c>
      <c r="I10" s="2">
        <v>16</v>
      </c>
      <c r="J10" s="2" t="s">
        <v>176</v>
      </c>
      <c r="K10" s="2" t="s">
        <v>89</v>
      </c>
      <c r="L10" s="2" t="s">
        <v>89</v>
      </c>
      <c r="M10" s="2" t="s">
        <v>457</v>
      </c>
      <c r="P10" s="4" t="s">
        <v>10</v>
      </c>
      <c r="Q10" s="4" t="s">
        <v>98</v>
      </c>
      <c r="R10" s="3">
        <v>2068</v>
      </c>
      <c r="U10" s="7">
        <v>92612815</v>
      </c>
      <c r="V10" s="7" t="s">
        <v>24</v>
      </c>
      <c r="W10" s="14" t="s">
        <v>235</v>
      </c>
      <c r="X10" s="2" t="s">
        <v>243</v>
      </c>
      <c r="AA10" s="13"/>
      <c r="AD10" s="13"/>
    </row>
    <row r="11" spans="1:32" x14ac:dyDescent="0.25">
      <c r="A11" s="16" t="s">
        <v>72</v>
      </c>
      <c r="B11" s="16" t="s">
        <v>73</v>
      </c>
      <c r="C11" s="4" t="s">
        <v>243</v>
      </c>
      <c r="F11" s="11" t="s">
        <v>103</v>
      </c>
      <c r="G11" s="2" t="s">
        <v>102</v>
      </c>
      <c r="H11" s="2" t="s">
        <v>51</v>
      </c>
      <c r="I11" s="2">
        <v>16</v>
      </c>
      <c r="J11" s="2" t="s">
        <v>176</v>
      </c>
      <c r="K11" s="2" t="s">
        <v>89</v>
      </c>
      <c r="L11" s="2" t="s">
        <v>89</v>
      </c>
      <c r="M11" s="2" t="s">
        <v>457</v>
      </c>
      <c r="P11" s="4" t="s">
        <v>11</v>
      </c>
      <c r="Q11" s="4" t="s">
        <v>125</v>
      </c>
      <c r="R11" s="3">
        <v>2068</v>
      </c>
      <c r="U11" s="2">
        <v>92612815</v>
      </c>
      <c r="V11" s="2" t="s">
        <v>306</v>
      </c>
      <c r="W11" s="14" t="s">
        <v>235</v>
      </c>
      <c r="X11" s="2" t="s">
        <v>243</v>
      </c>
      <c r="AA11" s="13"/>
      <c r="AD11" s="13"/>
    </row>
    <row r="12" spans="1:32" x14ac:dyDescent="0.25">
      <c r="A12" s="16" t="s">
        <v>45</v>
      </c>
      <c r="B12" s="16" t="s">
        <v>63</v>
      </c>
      <c r="C12" s="4" t="s">
        <v>236</v>
      </c>
      <c r="F12" s="11" t="s">
        <v>104</v>
      </c>
      <c r="G12" s="2" t="s">
        <v>105</v>
      </c>
      <c r="H12" s="2" t="s">
        <v>106</v>
      </c>
      <c r="I12" s="2">
        <v>17</v>
      </c>
      <c r="J12" s="2" t="s">
        <v>177</v>
      </c>
      <c r="K12" s="2" t="s">
        <v>89</v>
      </c>
      <c r="L12" s="2" t="s">
        <v>89</v>
      </c>
      <c r="M12" s="2" t="s">
        <v>457</v>
      </c>
      <c r="P12" s="4" t="s">
        <v>12</v>
      </c>
      <c r="Q12" s="4" t="s">
        <v>215</v>
      </c>
      <c r="R12" s="3">
        <v>2068</v>
      </c>
      <c r="U12" s="7">
        <v>92612139</v>
      </c>
      <c r="V12" s="7" t="s">
        <v>54</v>
      </c>
      <c r="W12" s="14" t="s">
        <v>237</v>
      </c>
      <c r="X12" s="2" t="s">
        <v>243</v>
      </c>
      <c r="AA12" s="13"/>
      <c r="AD12" s="13"/>
    </row>
    <row r="13" spans="1:32" x14ac:dyDescent="0.25">
      <c r="A13" s="16" t="s">
        <v>65</v>
      </c>
      <c r="B13" s="16" t="s">
        <v>277</v>
      </c>
      <c r="C13" s="4" t="s">
        <v>279</v>
      </c>
      <c r="F13" s="11" t="s">
        <v>107</v>
      </c>
      <c r="G13" s="2" t="s">
        <v>108</v>
      </c>
      <c r="H13" s="2" t="s">
        <v>26</v>
      </c>
      <c r="I13" s="2">
        <v>18</v>
      </c>
      <c r="J13" s="2" t="s">
        <v>178</v>
      </c>
      <c r="K13" s="2" t="s">
        <v>89</v>
      </c>
      <c r="L13" s="2" t="s">
        <v>89</v>
      </c>
      <c r="M13" s="2" t="s">
        <v>457</v>
      </c>
      <c r="P13" s="4" t="s">
        <v>13</v>
      </c>
      <c r="Q13" s="4" t="s">
        <v>158</v>
      </c>
      <c r="R13" s="3">
        <v>2068</v>
      </c>
      <c r="U13" s="2">
        <v>92612139</v>
      </c>
      <c r="V13" s="2" t="s">
        <v>297</v>
      </c>
      <c r="W13" s="14" t="s">
        <v>237</v>
      </c>
      <c r="X13" s="2" t="s">
        <v>243</v>
      </c>
      <c r="AA13" s="13"/>
      <c r="AD13" s="13"/>
    </row>
    <row r="14" spans="1:32" x14ac:dyDescent="0.25">
      <c r="A14" s="16" t="s">
        <v>77</v>
      </c>
      <c r="B14" s="16" t="s">
        <v>78</v>
      </c>
      <c r="C14" s="4" t="s">
        <v>243</v>
      </c>
      <c r="F14" s="11" t="s">
        <v>109</v>
      </c>
      <c r="G14" s="2" t="s">
        <v>110</v>
      </c>
      <c r="H14" s="2" t="s">
        <v>55</v>
      </c>
      <c r="I14" s="2">
        <v>19</v>
      </c>
      <c r="J14" s="2" t="s">
        <v>179</v>
      </c>
      <c r="K14" s="2" t="s">
        <v>89</v>
      </c>
      <c r="L14" s="2" t="s">
        <v>89</v>
      </c>
      <c r="M14" s="2" t="s">
        <v>457</v>
      </c>
      <c r="P14" s="4" t="s">
        <v>14</v>
      </c>
      <c r="Q14" s="4" t="s">
        <v>154</v>
      </c>
      <c r="R14" s="3">
        <v>2068</v>
      </c>
      <c r="U14" s="7">
        <v>92509535</v>
      </c>
      <c r="V14" s="7" t="s">
        <v>37</v>
      </c>
      <c r="W14" s="14" t="s">
        <v>231</v>
      </c>
      <c r="X14" s="2" t="s">
        <v>243</v>
      </c>
      <c r="AA14" s="13"/>
      <c r="AD14" s="13"/>
    </row>
    <row r="15" spans="1:32" x14ac:dyDescent="0.25">
      <c r="A15" s="16" t="s">
        <v>64</v>
      </c>
      <c r="B15" s="16" t="s">
        <v>277</v>
      </c>
      <c r="C15" s="4" t="s">
        <v>279</v>
      </c>
      <c r="F15" s="11" t="s">
        <v>111</v>
      </c>
      <c r="G15" s="2" t="s">
        <v>112</v>
      </c>
      <c r="H15" s="2" t="s">
        <v>57</v>
      </c>
      <c r="I15" s="2">
        <v>21</v>
      </c>
      <c r="J15" s="2" t="s">
        <v>180</v>
      </c>
      <c r="K15" s="2" t="s">
        <v>181</v>
      </c>
      <c r="L15" s="2" t="s">
        <v>113</v>
      </c>
      <c r="M15" s="2" t="s">
        <v>457</v>
      </c>
      <c r="P15" s="4" t="s">
        <v>15</v>
      </c>
      <c r="Q15" s="4" t="s">
        <v>145</v>
      </c>
      <c r="R15" s="3">
        <v>2068</v>
      </c>
      <c r="U15" s="7">
        <v>92611969</v>
      </c>
      <c r="V15" s="7" t="s">
        <v>20</v>
      </c>
      <c r="W15" s="14" t="s">
        <v>232</v>
      </c>
      <c r="X15" s="2" t="s">
        <v>243</v>
      </c>
      <c r="AA15" s="13"/>
      <c r="AD15" s="13"/>
    </row>
    <row r="16" spans="1:32" x14ac:dyDescent="0.25">
      <c r="A16" s="16" t="s">
        <v>48</v>
      </c>
      <c r="B16" s="16" t="s">
        <v>259</v>
      </c>
      <c r="C16" s="4" t="s">
        <v>243</v>
      </c>
      <c r="F16" s="11" t="s">
        <v>114</v>
      </c>
      <c r="G16" s="2" t="s">
        <v>115</v>
      </c>
      <c r="H16" s="2" t="s">
        <v>47</v>
      </c>
      <c r="I16" s="2">
        <v>21</v>
      </c>
      <c r="J16" s="2" t="s">
        <v>180</v>
      </c>
      <c r="K16" s="2" t="s">
        <v>181</v>
      </c>
      <c r="L16" s="2" t="s">
        <v>113</v>
      </c>
      <c r="M16" s="2" t="s">
        <v>457</v>
      </c>
      <c r="P16" s="4" t="s">
        <v>16</v>
      </c>
      <c r="Q16" s="4" t="s">
        <v>139</v>
      </c>
      <c r="R16" s="3">
        <v>2068</v>
      </c>
      <c r="U16" s="2">
        <v>92611969</v>
      </c>
      <c r="V16" s="2" t="s">
        <v>289</v>
      </c>
      <c r="W16" s="14" t="s">
        <v>232</v>
      </c>
      <c r="X16" s="2" t="s">
        <v>243</v>
      </c>
      <c r="AA16" s="13"/>
      <c r="AD16" s="13"/>
    </row>
    <row r="17" spans="1:30" x14ac:dyDescent="0.25">
      <c r="A17" s="16" t="s">
        <v>60</v>
      </c>
      <c r="B17" s="16" t="s">
        <v>274</v>
      </c>
      <c r="C17" s="4" t="s">
        <v>280</v>
      </c>
      <c r="F17" s="11" t="s">
        <v>116</v>
      </c>
      <c r="G17" s="2" t="s">
        <v>115</v>
      </c>
      <c r="H17" s="2" t="s">
        <v>117</v>
      </c>
      <c r="I17" s="2">
        <v>21</v>
      </c>
      <c r="J17" s="2" t="s">
        <v>180</v>
      </c>
      <c r="K17" s="2" t="s">
        <v>181</v>
      </c>
      <c r="L17" s="2" t="s">
        <v>113</v>
      </c>
      <c r="M17" s="2" t="s">
        <v>457</v>
      </c>
      <c r="P17" s="4" t="s">
        <v>19</v>
      </c>
      <c r="Q17" s="4" t="s">
        <v>127</v>
      </c>
      <c r="R17" s="3">
        <v>2068</v>
      </c>
      <c r="U17" s="7">
        <v>92612206</v>
      </c>
      <c r="V17" s="7" t="s">
        <v>39</v>
      </c>
      <c r="W17" s="14" t="s">
        <v>232</v>
      </c>
      <c r="X17" s="2" t="s">
        <v>243</v>
      </c>
      <c r="AA17" s="13"/>
      <c r="AD17" s="13"/>
    </row>
    <row r="18" spans="1:30" x14ac:dyDescent="0.25">
      <c r="A18" s="16" t="s">
        <v>71</v>
      </c>
      <c r="B18" s="16" t="s">
        <v>258</v>
      </c>
      <c r="C18" s="4" t="s">
        <v>280</v>
      </c>
      <c r="F18" s="11" t="s">
        <v>118</v>
      </c>
      <c r="G18" s="2" t="s">
        <v>119</v>
      </c>
      <c r="H18" s="2" t="s">
        <v>120</v>
      </c>
      <c r="I18" s="2">
        <v>24</v>
      </c>
      <c r="J18" s="2" t="s">
        <v>182</v>
      </c>
      <c r="K18" s="2" t="s">
        <v>181</v>
      </c>
      <c r="L18" s="2" t="s">
        <v>113</v>
      </c>
      <c r="M18" s="2" t="s">
        <v>457</v>
      </c>
      <c r="P18" s="4" t="s">
        <v>22</v>
      </c>
      <c r="Q18" s="4" t="s">
        <v>166</v>
      </c>
      <c r="R18" s="3">
        <v>2068</v>
      </c>
      <c r="U18" s="2">
        <v>92612206</v>
      </c>
      <c r="V18" s="2" t="s">
        <v>295</v>
      </c>
      <c r="W18" s="14" t="s">
        <v>232</v>
      </c>
      <c r="X18" s="2" t="s">
        <v>243</v>
      </c>
      <c r="AA18" s="13"/>
      <c r="AD18" s="13"/>
    </row>
    <row r="19" spans="1:30" x14ac:dyDescent="0.25">
      <c r="A19" s="16" t="s">
        <v>75</v>
      </c>
      <c r="B19" s="16" t="s">
        <v>61</v>
      </c>
      <c r="C19" s="4" t="s">
        <v>283</v>
      </c>
      <c r="F19" s="11" t="s">
        <v>121</v>
      </c>
      <c r="G19" s="2" t="s">
        <v>122</v>
      </c>
      <c r="H19" s="2" t="s">
        <v>123</v>
      </c>
      <c r="I19" s="2">
        <v>28</v>
      </c>
      <c r="J19" s="2" t="s">
        <v>183</v>
      </c>
      <c r="K19" s="2" t="s">
        <v>184</v>
      </c>
      <c r="L19" s="2" t="s">
        <v>113</v>
      </c>
      <c r="M19" s="2" t="s">
        <v>457</v>
      </c>
      <c r="P19" s="4" t="s">
        <v>23</v>
      </c>
      <c r="Q19" s="4" t="s">
        <v>164</v>
      </c>
      <c r="R19" s="3">
        <v>2068</v>
      </c>
      <c r="U19" s="7">
        <v>92509541</v>
      </c>
      <c r="V19" s="7" t="s">
        <v>42</v>
      </c>
      <c r="W19" s="14" t="s">
        <v>231</v>
      </c>
      <c r="X19" s="2" t="s">
        <v>243</v>
      </c>
      <c r="AA19" s="13"/>
      <c r="AD19" s="13"/>
    </row>
    <row r="20" spans="1:30" x14ac:dyDescent="0.25">
      <c r="A20" s="2" t="s">
        <v>68</v>
      </c>
      <c r="B20" s="2" t="s">
        <v>442</v>
      </c>
      <c r="C20" s="4" t="s">
        <v>442</v>
      </c>
      <c r="F20" s="11" t="s">
        <v>124</v>
      </c>
      <c r="G20" s="2" t="s">
        <v>125</v>
      </c>
      <c r="H20" s="2" t="s">
        <v>11</v>
      </c>
      <c r="I20" s="2">
        <v>53</v>
      </c>
      <c r="J20" s="2" t="s">
        <v>185</v>
      </c>
      <c r="K20" s="2" t="s">
        <v>186</v>
      </c>
      <c r="L20" s="2" t="s">
        <v>263</v>
      </c>
      <c r="M20" s="2" t="s">
        <v>457</v>
      </c>
      <c r="P20" s="4" t="s">
        <v>25</v>
      </c>
      <c r="Q20" s="4" t="s">
        <v>147</v>
      </c>
      <c r="R20" s="3">
        <v>2068</v>
      </c>
      <c r="U20" s="2">
        <v>92509541</v>
      </c>
      <c r="V20" s="2" t="s">
        <v>307</v>
      </c>
      <c r="W20" s="14" t="s">
        <v>231</v>
      </c>
      <c r="X20" s="2" t="s">
        <v>243</v>
      </c>
      <c r="AA20" s="13"/>
      <c r="AD20" s="13"/>
    </row>
    <row r="21" spans="1:30" x14ac:dyDescent="0.25">
      <c r="A21" s="16" t="s">
        <v>56</v>
      </c>
      <c r="B21" s="16" t="s">
        <v>66</v>
      </c>
      <c r="C21" s="4" t="s">
        <v>236</v>
      </c>
      <c r="F21" s="11" t="s">
        <v>126</v>
      </c>
      <c r="G21" s="2" t="s">
        <v>127</v>
      </c>
      <c r="H21" s="2" t="s">
        <v>19</v>
      </c>
      <c r="I21" s="2">
        <v>54</v>
      </c>
      <c r="J21" s="2" t="s">
        <v>187</v>
      </c>
      <c r="K21" s="2" t="s">
        <v>186</v>
      </c>
      <c r="L21" s="2" t="s">
        <v>263</v>
      </c>
      <c r="M21" s="2" t="s">
        <v>457</v>
      </c>
      <c r="P21" s="4" t="s">
        <v>26</v>
      </c>
      <c r="Q21" s="4" t="s">
        <v>108</v>
      </c>
      <c r="R21" s="3">
        <v>2068</v>
      </c>
      <c r="U21" s="7">
        <v>92611576</v>
      </c>
      <c r="V21" s="7" t="s">
        <v>7</v>
      </c>
      <c r="W21" s="14" t="s">
        <v>238</v>
      </c>
      <c r="X21" s="2" t="s">
        <v>243</v>
      </c>
      <c r="AA21" s="13"/>
      <c r="AD21" s="13"/>
    </row>
    <row r="22" spans="1:30" x14ac:dyDescent="0.25">
      <c r="A22" s="16" t="s">
        <v>74</v>
      </c>
      <c r="B22" s="16" t="s">
        <v>61</v>
      </c>
      <c r="C22" s="4" t="s">
        <v>283</v>
      </c>
      <c r="F22" s="11" t="s">
        <v>128</v>
      </c>
      <c r="G22" s="2" t="s">
        <v>129</v>
      </c>
      <c r="H22" s="2" t="s">
        <v>130</v>
      </c>
      <c r="I22" s="2">
        <v>55</v>
      </c>
      <c r="J22" s="2" t="s">
        <v>188</v>
      </c>
      <c r="K22" s="2" t="s">
        <v>186</v>
      </c>
      <c r="L22" s="2" t="s">
        <v>263</v>
      </c>
      <c r="M22" s="2" t="s">
        <v>457</v>
      </c>
      <c r="P22" s="4" t="s">
        <v>27</v>
      </c>
      <c r="Q22" s="4" t="s">
        <v>151</v>
      </c>
      <c r="R22" s="3">
        <v>2068</v>
      </c>
      <c r="U22" s="7">
        <v>92611848</v>
      </c>
      <c r="V22" s="7" t="s">
        <v>220</v>
      </c>
      <c r="W22" s="14" t="s">
        <v>254</v>
      </c>
      <c r="X22" s="2" t="s">
        <v>233</v>
      </c>
      <c r="AA22" s="13"/>
      <c r="AD22" s="13"/>
    </row>
    <row r="23" spans="1:30" x14ac:dyDescent="0.25">
      <c r="A23" s="16" t="s">
        <v>62</v>
      </c>
      <c r="B23" s="16" t="s">
        <v>275</v>
      </c>
      <c r="C23" s="4" t="s">
        <v>283</v>
      </c>
      <c r="F23" s="11" t="s">
        <v>131</v>
      </c>
      <c r="G23" s="2" t="s">
        <v>132</v>
      </c>
      <c r="H23" s="2" t="s">
        <v>29</v>
      </c>
      <c r="I23" s="2">
        <v>67</v>
      </c>
      <c r="J23" s="2" t="s">
        <v>189</v>
      </c>
      <c r="K23" s="2" t="s">
        <v>190</v>
      </c>
      <c r="L23" s="2" t="s">
        <v>264</v>
      </c>
      <c r="M23" s="2" t="s">
        <v>457</v>
      </c>
      <c r="P23" s="4" t="s">
        <v>29</v>
      </c>
      <c r="Q23" s="4" t="s">
        <v>132</v>
      </c>
      <c r="R23" s="3">
        <v>2068</v>
      </c>
      <c r="U23" s="2">
        <v>92611848</v>
      </c>
      <c r="V23" s="2" t="s">
        <v>402</v>
      </c>
      <c r="W23" s="14" t="s">
        <v>254</v>
      </c>
      <c r="X23" s="2" t="s">
        <v>233</v>
      </c>
      <c r="AA23" s="13"/>
      <c r="AD23" s="13"/>
    </row>
    <row r="24" spans="1:30" x14ac:dyDescent="0.25">
      <c r="F24" s="11" t="s">
        <v>133</v>
      </c>
      <c r="G24" s="2" t="s">
        <v>134</v>
      </c>
      <c r="H24" s="2" t="s">
        <v>38</v>
      </c>
      <c r="I24" s="2">
        <v>81</v>
      </c>
      <c r="J24" s="2" t="s">
        <v>191</v>
      </c>
      <c r="K24" s="2" t="s">
        <v>192</v>
      </c>
      <c r="L24" s="2" t="s">
        <v>262</v>
      </c>
      <c r="M24" s="2" t="s">
        <v>457</v>
      </c>
      <c r="P24" s="4" t="s">
        <v>30</v>
      </c>
      <c r="Q24" s="4" t="s">
        <v>149</v>
      </c>
      <c r="R24" s="3">
        <v>2068</v>
      </c>
      <c r="U24" s="7">
        <v>92612119</v>
      </c>
      <c r="V24" s="7" t="s">
        <v>33</v>
      </c>
      <c r="W24" s="14" t="s">
        <v>231</v>
      </c>
      <c r="X24" s="2" t="s">
        <v>243</v>
      </c>
      <c r="AA24" s="13"/>
      <c r="AD24" s="13"/>
    </row>
    <row r="25" spans="1:30" x14ac:dyDescent="0.25">
      <c r="F25" s="11" t="s">
        <v>135</v>
      </c>
      <c r="G25" s="2" t="s">
        <v>136</v>
      </c>
      <c r="H25" s="2" t="s">
        <v>137</v>
      </c>
      <c r="I25" s="2">
        <v>82</v>
      </c>
      <c r="J25" s="2" t="s">
        <v>193</v>
      </c>
      <c r="K25" s="2" t="s">
        <v>194</v>
      </c>
      <c r="L25" s="2" t="s">
        <v>262</v>
      </c>
      <c r="M25" s="2" t="s">
        <v>457</v>
      </c>
      <c r="P25" s="4" t="s">
        <v>31</v>
      </c>
      <c r="Q25" s="4" t="s">
        <v>160</v>
      </c>
      <c r="R25" s="3">
        <v>2068</v>
      </c>
      <c r="U25" s="2">
        <v>92612768</v>
      </c>
      <c r="V25" s="2" t="s">
        <v>401</v>
      </c>
      <c r="W25" s="14" t="s">
        <v>231</v>
      </c>
      <c r="X25" s="2" t="s">
        <v>243</v>
      </c>
      <c r="AA25" s="13"/>
      <c r="AD25" s="13"/>
    </row>
    <row r="26" spans="1:30" x14ac:dyDescent="0.25">
      <c r="F26" s="11" t="s">
        <v>138</v>
      </c>
      <c r="G26" s="2" t="s">
        <v>139</v>
      </c>
      <c r="H26" s="2" t="s">
        <v>16</v>
      </c>
      <c r="I26" s="2">
        <v>87</v>
      </c>
      <c r="J26" s="2" t="s">
        <v>195</v>
      </c>
      <c r="K26" s="2" t="s">
        <v>192</v>
      </c>
      <c r="L26" s="2" t="s">
        <v>262</v>
      </c>
      <c r="M26" s="2" t="s">
        <v>457</v>
      </c>
      <c r="P26" s="4" t="s">
        <v>34</v>
      </c>
      <c r="Q26" s="4" t="s">
        <v>95</v>
      </c>
      <c r="R26" s="3">
        <v>2068</v>
      </c>
      <c r="U26" s="2">
        <v>92612074</v>
      </c>
      <c r="V26" s="2" t="s">
        <v>286</v>
      </c>
      <c r="W26" s="14" t="s">
        <v>442</v>
      </c>
      <c r="X26" s="14" t="s">
        <v>442</v>
      </c>
      <c r="AA26" s="13"/>
      <c r="AD26" s="13"/>
    </row>
    <row r="27" spans="1:30" x14ac:dyDescent="0.25">
      <c r="F27" s="11" t="s">
        <v>462</v>
      </c>
      <c r="G27" s="2" t="s">
        <v>122</v>
      </c>
      <c r="H27" s="2" t="s">
        <v>455</v>
      </c>
      <c r="I27" s="2">
        <v>27</v>
      </c>
      <c r="J27" s="2" t="s">
        <v>183</v>
      </c>
      <c r="K27" s="2" t="s">
        <v>184</v>
      </c>
      <c r="L27" s="2" t="s">
        <v>113</v>
      </c>
      <c r="M27" s="2" t="s">
        <v>457</v>
      </c>
      <c r="P27" s="4" t="s">
        <v>38</v>
      </c>
      <c r="Q27" s="4" t="s">
        <v>134</v>
      </c>
      <c r="R27" s="3">
        <v>2068</v>
      </c>
      <c r="U27" s="7">
        <v>92612074</v>
      </c>
      <c r="V27" s="7" t="s">
        <v>292</v>
      </c>
      <c r="W27" s="14" t="s">
        <v>442</v>
      </c>
      <c r="X27" s="2" t="s">
        <v>442</v>
      </c>
      <c r="AA27" s="13"/>
      <c r="AD27" s="13"/>
    </row>
    <row r="28" spans="1:30" x14ac:dyDescent="0.25">
      <c r="F28" s="11" t="s">
        <v>271</v>
      </c>
      <c r="G28" s="2" t="s">
        <v>141</v>
      </c>
      <c r="H28" s="2" t="s">
        <v>222</v>
      </c>
      <c r="I28" s="2">
        <v>11</v>
      </c>
      <c r="J28" s="2" t="s">
        <v>268</v>
      </c>
      <c r="K28" s="2" t="s">
        <v>89</v>
      </c>
      <c r="L28" s="2" t="s">
        <v>89</v>
      </c>
      <c r="M28" s="2" t="s">
        <v>459</v>
      </c>
      <c r="P28" s="4" t="s">
        <v>43</v>
      </c>
      <c r="Q28" s="4" t="s">
        <v>160</v>
      </c>
      <c r="R28" s="3">
        <v>2068</v>
      </c>
      <c r="U28" s="7">
        <v>92612005</v>
      </c>
      <c r="V28" s="7" t="s">
        <v>46</v>
      </c>
      <c r="W28" s="14" t="s">
        <v>236</v>
      </c>
      <c r="X28" s="2" t="s">
        <v>236</v>
      </c>
      <c r="AA28" s="13"/>
      <c r="AD28" s="13"/>
    </row>
    <row r="29" spans="1:30" x14ac:dyDescent="0.25">
      <c r="F29" s="11" t="s">
        <v>140</v>
      </c>
      <c r="G29" s="2" t="s">
        <v>141</v>
      </c>
      <c r="H29" s="2" t="s">
        <v>142</v>
      </c>
      <c r="I29" s="2" t="s">
        <v>143</v>
      </c>
      <c r="J29" s="2" t="s">
        <v>173</v>
      </c>
      <c r="K29" s="2" t="s">
        <v>89</v>
      </c>
      <c r="L29" s="2" t="s">
        <v>143</v>
      </c>
      <c r="M29" s="2" t="s">
        <v>459</v>
      </c>
      <c r="P29" s="4" t="s">
        <v>47</v>
      </c>
      <c r="Q29" s="4" t="s">
        <v>115</v>
      </c>
      <c r="R29" s="3">
        <v>2068</v>
      </c>
      <c r="U29" s="2">
        <v>92612005</v>
      </c>
      <c r="V29" s="2" t="s">
        <v>291</v>
      </c>
      <c r="W29" s="14" t="s">
        <v>236</v>
      </c>
      <c r="X29" s="2" t="s">
        <v>236</v>
      </c>
      <c r="AA29" s="13"/>
      <c r="AD29" s="13"/>
    </row>
    <row r="30" spans="1:30" x14ac:dyDescent="0.25">
      <c r="F30" s="11" t="s">
        <v>230</v>
      </c>
      <c r="G30" s="2" t="s">
        <v>215</v>
      </c>
      <c r="H30" s="2" t="s">
        <v>12</v>
      </c>
      <c r="I30" s="2">
        <v>11</v>
      </c>
      <c r="J30" s="2" t="s">
        <v>268</v>
      </c>
      <c r="K30" s="2" t="s">
        <v>89</v>
      </c>
      <c r="L30" s="2" t="s">
        <v>89</v>
      </c>
      <c r="M30" s="2" t="s">
        <v>460</v>
      </c>
      <c r="P30" s="4" t="s">
        <v>49</v>
      </c>
      <c r="Q30" s="4" t="s">
        <v>162</v>
      </c>
      <c r="R30" s="3">
        <v>2068</v>
      </c>
      <c r="U30" s="2">
        <v>92611881</v>
      </c>
      <c r="V30" s="2" t="s">
        <v>304</v>
      </c>
      <c r="W30" s="14" t="s">
        <v>280</v>
      </c>
      <c r="X30" s="2" t="s">
        <v>280</v>
      </c>
      <c r="AA30" s="13"/>
      <c r="AD30" s="13"/>
    </row>
    <row r="31" spans="1:30" x14ac:dyDescent="0.25">
      <c r="F31" s="11" t="s">
        <v>144</v>
      </c>
      <c r="G31" s="2" t="s">
        <v>145</v>
      </c>
      <c r="H31" s="2" t="s">
        <v>15</v>
      </c>
      <c r="I31" s="2">
        <v>21</v>
      </c>
      <c r="J31" s="2" t="s">
        <v>196</v>
      </c>
      <c r="K31" s="2" t="s">
        <v>181</v>
      </c>
      <c r="L31" s="2" t="s">
        <v>113</v>
      </c>
      <c r="M31" s="2" t="s">
        <v>460</v>
      </c>
      <c r="P31" s="4" t="s">
        <v>50</v>
      </c>
      <c r="Q31" s="4" t="s">
        <v>100</v>
      </c>
      <c r="R31" s="3">
        <v>2068</v>
      </c>
      <c r="U31" s="7">
        <v>92611202</v>
      </c>
      <c r="V31" s="7" t="s">
        <v>284</v>
      </c>
      <c r="W31" s="14" t="s">
        <v>238</v>
      </c>
      <c r="X31" s="2" t="s">
        <v>243</v>
      </c>
      <c r="AA31" s="13"/>
      <c r="AD31" s="13"/>
    </row>
    <row r="32" spans="1:30" x14ac:dyDescent="0.25">
      <c r="F32" s="11" t="s">
        <v>146</v>
      </c>
      <c r="G32" s="2" t="s">
        <v>147</v>
      </c>
      <c r="H32" s="2" t="s">
        <v>8</v>
      </c>
      <c r="I32" s="2">
        <v>22</v>
      </c>
      <c r="J32" s="2" t="s">
        <v>197</v>
      </c>
      <c r="K32" s="2" t="s">
        <v>181</v>
      </c>
      <c r="L32" s="2" t="s">
        <v>113</v>
      </c>
      <c r="M32" s="2" t="s">
        <v>460</v>
      </c>
      <c r="P32" s="4" t="s">
        <v>51</v>
      </c>
      <c r="Q32" s="4" t="s">
        <v>102</v>
      </c>
      <c r="R32" s="3">
        <v>2068</v>
      </c>
      <c r="U32" s="2">
        <v>92611202</v>
      </c>
      <c r="V32" s="2" t="s">
        <v>301</v>
      </c>
      <c r="W32" s="14" t="s">
        <v>238</v>
      </c>
      <c r="X32" s="2" t="s">
        <v>243</v>
      </c>
      <c r="AA32" s="13"/>
      <c r="AD32" s="13"/>
    </row>
    <row r="33" spans="6:30" x14ac:dyDescent="0.25">
      <c r="F33" s="11" t="s">
        <v>229</v>
      </c>
      <c r="G33" s="2" t="s">
        <v>147</v>
      </c>
      <c r="H33" s="2" t="s">
        <v>25</v>
      </c>
      <c r="I33" s="2">
        <v>22</v>
      </c>
      <c r="J33" s="2" t="s">
        <v>197</v>
      </c>
      <c r="K33" s="2" t="s">
        <v>181</v>
      </c>
      <c r="L33" s="2" t="s">
        <v>113</v>
      </c>
      <c r="M33" s="2" t="s">
        <v>460</v>
      </c>
      <c r="P33" s="4" t="s">
        <v>52</v>
      </c>
      <c r="Q33" s="4" t="s">
        <v>102</v>
      </c>
      <c r="R33" s="3">
        <v>2068</v>
      </c>
      <c r="U33" s="7">
        <v>92610841</v>
      </c>
      <c r="V33" s="7" t="s">
        <v>219</v>
      </c>
      <c r="W33" s="14" t="s">
        <v>254</v>
      </c>
      <c r="X33" s="2" t="s">
        <v>233</v>
      </c>
      <c r="AA33" s="13"/>
      <c r="AD33" s="13"/>
    </row>
    <row r="34" spans="6:30" x14ac:dyDescent="0.25">
      <c r="F34" s="11" t="s">
        <v>148</v>
      </c>
      <c r="G34" s="2" t="s">
        <v>149</v>
      </c>
      <c r="H34" s="2" t="s">
        <v>30</v>
      </c>
      <c r="I34" s="2">
        <v>28</v>
      </c>
      <c r="J34" s="2" t="s">
        <v>183</v>
      </c>
      <c r="K34" s="2" t="s">
        <v>184</v>
      </c>
      <c r="L34" s="2" t="s">
        <v>113</v>
      </c>
      <c r="M34" s="2" t="s">
        <v>460</v>
      </c>
      <c r="P34" s="4" t="s">
        <v>53</v>
      </c>
      <c r="Q34" s="4" t="s">
        <v>91</v>
      </c>
      <c r="R34" s="3">
        <v>2068</v>
      </c>
      <c r="U34" s="2">
        <v>92610841</v>
      </c>
      <c r="V34" s="2" t="s">
        <v>431</v>
      </c>
      <c r="W34" s="14" t="s">
        <v>254</v>
      </c>
      <c r="X34" s="2" t="s">
        <v>233</v>
      </c>
      <c r="AA34" s="13"/>
      <c r="AD34" s="13"/>
    </row>
    <row r="35" spans="6:30" x14ac:dyDescent="0.25">
      <c r="F35" s="11" t="s">
        <v>150</v>
      </c>
      <c r="G35" s="2" t="s">
        <v>151</v>
      </c>
      <c r="H35" s="2" t="s">
        <v>27</v>
      </c>
      <c r="I35" s="2">
        <v>31</v>
      </c>
      <c r="J35" s="2" t="s">
        <v>198</v>
      </c>
      <c r="K35" s="2" t="s">
        <v>152</v>
      </c>
      <c r="L35" s="2" t="s">
        <v>152</v>
      </c>
      <c r="M35" s="2" t="s">
        <v>460</v>
      </c>
      <c r="P35" s="4" t="s">
        <v>55</v>
      </c>
      <c r="Q35" s="4" t="s">
        <v>110</v>
      </c>
      <c r="R35" s="3">
        <v>2068</v>
      </c>
      <c r="U35" s="2">
        <v>92612846</v>
      </c>
      <c r="V35" s="2" t="s">
        <v>420</v>
      </c>
      <c r="W35" s="14" t="s">
        <v>441</v>
      </c>
      <c r="X35" s="2" t="s">
        <v>243</v>
      </c>
      <c r="AA35" s="13"/>
      <c r="AD35" s="13"/>
    </row>
    <row r="36" spans="6:30" x14ac:dyDescent="0.25">
      <c r="F36" s="11" t="s">
        <v>165</v>
      </c>
      <c r="G36" s="2" t="s">
        <v>166</v>
      </c>
      <c r="H36" s="2" t="s">
        <v>22</v>
      </c>
      <c r="I36" s="2">
        <v>32</v>
      </c>
      <c r="J36" s="2" t="s">
        <v>198</v>
      </c>
      <c r="K36" s="2" t="s">
        <v>152</v>
      </c>
      <c r="L36" s="2" t="s">
        <v>152</v>
      </c>
      <c r="M36" s="2" t="s">
        <v>460</v>
      </c>
      <c r="P36" s="4" t="s">
        <v>57</v>
      </c>
      <c r="Q36" s="4" t="s">
        <v>112</v>
      </c>
      <c r="R36" s="3">
        <v>2068</v>
      </c>
      <c r="U36" s="7" t="s">
        <v>251</v>
      </c>
      <c r="V36" s="7" t="s">
        <v>273</v>
      </c>
      <c r="W36" s="14" t="s">
        <v>280</v>
      </c>
      <c r="X36" s="2" t="s">
        <v>243</v>
      </c>
      <c r="AA36" s="13"/>
      <c r="AD36" s="13"/>
    </row>
    <row r="37" spans="6:30" x14ac:dyDescent="0.25">
      <c r="F37" s="11" t="s">
        <v>163</v>
      </c>
      <c r="G37" s="2" t="s">
        <v>164</v>
      </c>
      <c r="H37" s="2" t="s">
        <v>23</v>
      </c>
      <c r="I37" s="2">
        <v>34</v>
      </c>
      <c r="J37" s="2" t="s">
        <v>198</v>
      </c>
      <c r="K37" s="2" t="s">
        <v>152</v>
      </c>
      <c r="L37" s="2" t="s">
        <v>152</v>
      </c>
      <c r="M37" s="2" t="s">
        <v>460</v>
      </c>
      <c r="P37" s="4" t="s">
        <v>106</v>
      </c>
      <c r="Q37" s="4" t="s">
        <v>105</v>
      </c>
      <c r="R37" s="3">
        <v>2068</v>
      </c>
      <c r="U37" s="7" t="s">
        <v>281</v>
      </c>
      <c r="V37" s="7" t="s">
        <v>273</v>
      </c>
      <c r="W37" s="14" t="s">
        <v>280</v>
      </c>
      <c r="X37" s="2" t="s">
        <v>243</v>
      </c>
      <c r="AA37" s="13"/>
      <c r="AD37" s="13"/>
    </row>
    <row r="38" spans="6:30" x14ac:dyDescent="0.25">
      <c r="F38" s="11" t="s">
        <v>153</v>
      </c>
      <c r="G38" s="2" t="s">
        <v>154</v>
      </c>
      <c r="H38" s="2" t="s">
        <v>14</v>
      </c>
      <c r="I38" s="2">
        <v>46</v>
      </c>
      <c r="J38" s="2" t="s">
        <v>199</v>
      </c>
      <c r="K38" s="2" t="s">
        <v>200</v>
      </c>
      <c r="L38" s="2" t="s">
        <v>263</v>
      </c>
      <c r="M38" s="2" t="s">
        <v>460</v>
      </c>
      <c r="P38" s="4" t="s">
        <v>93</v>
      </c>
      <c r="Q38" s="4" t="s">
        <v>91</v>
      </c>
      <c r="R38" s="3">
        <v>2068</v>
      </c>
      <c r="U38" s="7">
        <v>92604244</v>
      </c>
      <c r="V38" s="7" t="s">
        <v>40</v>
      </c>
      <c r="W38" s="14" t="s">
        <v>234</v>
      </c>
      <c r="X38" s="2" t="s">
        <v>243</v>
      </c>
      <c r="AA38" s="13"/>
      <c r="AD38" s="13"/>
    </row>
    <row r="39" spans="6:30" x14ac:dyDescent="0.25">
      <c r="F39" s="11" t="s">
        <v>155</v>
      </c>
      <c r="G39" s="2" t="s">
        <v>156</v>
      </c>
      <c r="H39" s="2" t="s">
        <v>5</v>
      </c>
      <c r="I39" s="2">
        <v>49</v>
      </c>
      <c r="J39" s="2" t="s">
        <v>201</v>
      </c>
      <c r="K39" s="2" t="s">
        <v>202</v>
      </c>
      <c r="L39" s="2" t="s">
        <v>263</v>
      </c>
      <c r="M39" s="2" t="s">
        <v>460</v>
      </c>
      <c r="P39" s="4" t="s">
        <v>88</v>
      </c>
      <c r="Q39" s="4" t="s">
        <v>87</v>
      </c>
      <c r="R39" s="3">
        <v>2068</v>
      </c>
      <c r="U39" s="2">
        <v>92604244</v>
      </c>
      <c r="V39" s="2" t="s">
        <v>288</v>
      </c>
      <c r="W39" s="14" t="s">
        <v>234</v>
      </c>
      <c r="X39" s="2" t="s">
        <v>243</v>
      </c>
      <c r="AA39" s="13"/>
      <c r="AD39" s="13"/>
    </row>
    <row r="40" spans="6:30" x14ac:dyDescent="0.25">
      <c r="F40" s="11" t="s">
        <v>157</v>
      </c>
      <c r="G40" s="2" t="s">
        <v>158</v>
      </c>
      <c r="H40" s="2" t="s">
        <v>13</v>
      </c>
      <c r="I40" s="2">
        <v>51</v>
      </c>
      <c r="J40" s="2" t="s">
        <v>203</v>
      </c>
      <c r="K40" s="2" t="s">
        <v>186</v>
      </c>
      <c r="L40" s="2" t="s">
        <v>263</v>
      </c>
      <c r="M40" s="2" t="s">
        <v>460</v>
      </c>
      <c r="P40" s="4" t="s">
        <v>137</v>
      </c>
      <c r="Q40" s="4" t="s">
        <v>136</v>
      </c>
      <c r="R40" s="3">
        <v>2068</v>
      </c>
      <c r="U40" s="7">
        <v>92606206</v>
      </c>
      <c r="V40" s="7" t="s">
        <v>35</v>
      </c>
      <c r="W40" s="14" t="s">
        <v>235</v>
      </c>
      <c r="X40" s="2" t="s">
        <v>243</v>
      </c>
      <c r="AA40" s="13"/>
      <c r="AD40" s="13"/>
    </row>
    <row r="41" spans="6:30" x14ac:dyDescent="0.25">
      <c r="F41" s="11" t="s">
        <v>159</v>
      </c>
      <c r="G41" s="2" t="s">
        <v>160</v>
      </c>
      <c r="H41" s="2" t="s">
        <v>43</v>
      </c>
      <c r="I41" s="2">
        <v>64</v>
      </c>
      <c r="J41" s="2" t="s">
        <v>204</v>
      </c>
      <c r="K41" s="2" t="s">
        <v>205</v>
      </c>
      <c r="L41" s="2" t="s">
        <v>264</v>
      </c>
      <c r="M41" s="2" t="s">
        <v>460</v>
      </c>
      <c r="P41" s="4" t="s">
        <v>222</v>
      </c>
      <c r="Q41" s="4" t="s">
        <v>141</v>
      </c>
      <c r="R41" s="3">
        <v>3068</v>
      </c>
      <c r="U41" s="7">
        <v>92602292</v>
      </c>
      <c r="V41" s="7" t="s">
        <v>44</v>
      </c>
      <c r="W41" s="14" t="s">
        <v>236</v>
      </c>
      <c r="X41" s="2" t="s">
        <v>243</v>
      </c>
      <c r="AA41" s="13"/>
      <c r="AD41" s="13"/>
    </row>
    <row r="42" spans="6:30" x14ac:dyDescent="0.25">
      <c r="F42" s="11" t="s">
        <v>228</v>
      </c>
      <c r="G42" s="2" t="s">
        <v>160</v>
      </c>
      <c r="H42" s="2" t="s">
        <v>31</v>
      </c>
      <c r="I42" s="2">
        <v>64</v>
      </c>
      <c r="J42" s="2" t="s">
        <v>204</v>
      </c>
      <c r="K42" s="2" t="s">
        <v>205</v>
      </c>
      <c r="L42" s="2" t="s">
        <v>264</v>
      </c>
      <c r="M42" s="2" t="s">
        <v>460</v>
      </c>
      <c r="P42" s="4" t="s">
        <v>142</v>
      </c>
      <c r="Q42" s="4" t="s">
        <v>141</v>
      </c>
      <c r="R42" s="3">
        <v>3068</v>
      </c>
      <c r="U42" s="2">
        <v>92602292</v>
      </c>
      <c r="V42" s="2" t="s">
        <v>296</v>
      </c>
      <c r="W42" s="14" t="s">
        <v>236</v>
      </c>
      <c r="X42" s="2" t="s">
        <v>243</v>
      </c>
      <c r="AA42" s="13"/>
      <c r="AD42" s="13"/>
    </row>
    <row r="43" spans="6:30" x14ac:dyDescent="0.25">
      <c r="F43" s="11" t="s">
        <v>161</v>
      </c>
      <c r="G43" s="2" t="s">
        <v>162</v>
      </c>
      <c r="H43" s="2" t="s">
        <v>49</v>
      </c>
      <c r="I43" s="2">
        <v>31</v>
      </c>
      <c r="J43" s="2" t="s">
        <v>198</v>
      </c>
      <c r="K43" s="2" t="s">
        <v>152</v>
      </c>
      <c r="L43" s="2" t="s">
        <v>152</v>
      </c>
      <c r="M43" s="2" t="s">
        <v>460</v>
      </c>
      <c r="U43"/>
      <c r="V43"/>
      <c r="W43"/>
      <c r="X43"/>
      <c r="AA43" s="13"/>
      <c r="AD43" s="13"/>
    </row>
    <row r="44" spans="6:30" x14ac:dyDescent="0.25">
      <c r="F44" s="11" t="s">
        <v>169</v>
      </c>
      <c r="G44" s="2" t="s">
        <v>170</v>
      </c>
      <c r="H44" s="4" t="s">
        <v>217</v>
      </c>
      <c r="I44" s="2">
        <v>11</v>
      </c>
      <c r="J44" s="2" t="s">
        <v>268</v>
      </c>
      <c r="K44" s="2" t="s">
        <v>89</v>
      </c>
      <c r="L44" s="2" t="s">
        <v>89</v>
      </c>
      <c r="M44" s="2" t="s">
        <v>461</v>
      </c>
      <c r="P44" s="13"/>
      <c r="Q44" s="13"/>
      <c r="U44"/>
      <c r="V44"/>
      <c r="W44"/>
      <c r="X44"/>
      <c r="AA44" s="13"/>
      <c r="AD44" s="13"/>
    </row>
    <row r="45" spans="6:30" x14ac:dyDescent="0.25">
      <c r="F45" s="11" t="s">
        <v>267</v>
      </c>
      <c r="G45" s="2" t="s">
        <v>170</v>
      </c>
      <c r="H45" s="2" t="s">
        <v>216</v>
      </c>
      <c r="I45" s="2">
        <v>11</v>
      </c>
      <c r="J45" s="2" t="s">
        <v>268</v>
      </c>
      <c r="K45" s="2" t="s">
        <v>89</v>
      </c>
      <c r="L45" s="2" t="s">
        <v>89</v>
      </c>
      <c r="M45" s="2" t="s">
        <v>461</v>
      </c>
      <c r="P45" s="13"/>
      <c r="Q45" s="13"/>
      <c r="U45"/>
      <c r="V45"/>
      <c r="W45"/>
      <c r="X45"/>
      <c r="AA45" s="13"/>
      <c r="AD45" s="13"/>
    </row>
    <row r="46" spans="6:30" x14ac:dyDescent="0.25">
      <c r="F46" s="11" t="s">
        <v>269</v>
      </c>
      <c r="G46" s="2" t="s">
        <v>170</v>
      </c>
      <c r="H46" s="2" t="s">
        <v>218</v>
      </c>
      <c r="I46" s="2">
        <v>11</v>
      </c>
      <c r="J46" s="2" t="s">
        <v>268</v>
      </c>
      <c r="K46" s="2" t="s">
        <v>89</v>
      </c>
      <c r="L46" s="2" t="s">
        <v>89</v>
      </c>
      <c r="M46" s="2" t="s">
        <v>461</v>
      </c>
      <c r="P46" s="13"/>
      <c r="Q46" s="13"/>
      <c r="U46"/>
      <c r="V46"/>
      <c r="W46"/>
      <c r="X46"/>
      <c r="AA46" s="13"/>
      <c r="AD46" s="13"/>
    </row>
    <row r="47" spans="6:30" x14ac:dyDescent="0.25">
      <c r="F47" s="11" t="s">
        <v>270</v>
      </c>
      <c r="G47" s="2" t="s">
        <v>170</v>
      </c>
      <c r="H47" s="2" t="s">
        <v>221</v>
      </c>
      <c r="I47" s="2">
        <v>11</v>
      </c>
      <c r="J47" s="2" t="s">
        <v>266</v>
      </c>
      <c r="K47" s="2" t="s">
        <v>89</v>
      </c>
      <c r="L47" s="2" t="s">
        <v>89</v>
      </c>
      <c r="M47" s="2" t="s">
        <v>461</v>
      </c>
      <c r="P47" s="13"/>
      <c r="Q47" s="13"/>
      <c r="U47"/>
      <c r="V47"/>
      <c r="W47"/>
      <c r="X47"/>
      <c r="AA47" s="13"/>
      <c r="AD47" s="13"/>
    </row>
    <row r="48" spans="6:30" x14ac:dyDescent="0.25">
      <c r="F48" s="11" t="s">
        <v>272</v>
      </c>
      <c r="G48" s="2" t="s">
        <v>170</v>
      </c>
      <c r="H48" s="2" t="s">
        <v>249</v>
      </c>
      <c r="I48" s="2">
        <v>11</v>
      </c>
      <c r="J48" s="2" t="s">
        <v>266</v>
      </c>
      <c r="K48" s="2" t="s">
        <v>89</v>
      </c>
      <c r="L48" s="2" t="s">
        <v>89</v>
      </c>
      <c r="M48" s="2" t="s">
        <v>461</v>
      </c>
      <c r="P48" s="13"/>
      <c r="Q48" s="13"/>
      <c r="U48"/>
      <c r="V48"/>
      <c r="W48"/>
      <c r="X48"/>
      <c r="AA48" s="13"/>
      <c r="AD48" s="13"/>
    </row>
    <row r="49" spans="6:30" x14ac:dyDescent="0.25">
      <c r="F49" s="11" t="s">
        <v>171</v>
      </c>
      <c r="G49" s="2" t="s">
        <v>170</v>
      </c>
      <c r="H49" s="2" t="s">
        <v>252</v>
      </c>
      <c r="I49" s="2">
        <v>21</v>
      </c>
      <c r="J49" s="2" t="s">
        <v>180</v>
      </c>
      <c r="K49" s="2" t="s">
        <v>181</v>
      </c>
      <c r="L49" s="2" t="s">
        <v>113</v>
      </c>
      <c r="M49" s="2" t="s">
        <v>461</v>
      </c>
      <c r="P49" s="13"/>
      <c r="Q49" s="13"/>
      <c r="U49"/>
      <c r="V49"/>
      <c r="W49"/>
      <c r="X49"/>
      <c r="AA49" s="13"/>
      <c r="AD49" s="13"/>
    </row>
    <row r="50" spans="6:30" x14ac:dyDescent="0.25">
      <c r="F50" s="11" t="s">
        <v>172</v>
      </c>
      <c r="G50" s="2" t="s">
        <v>170</v>
      </c>
      <c r="H50" s="2" t="s">
        <v>253</v>
      </c>
      <c r="I50" s="2">
        <v>81</v>
      </c>
      <c r="J50" s="2" t="s">
        <v>191</v>
      </c>
      <c r="K50" s="2" t="s">
        <v>192</v>
      </c>
      <c r="L50" s="2" t="s">
        <v>262</v>
      </c>
      <c r="M50" s="2" t="s">
        <v>461</v>
      </c>
      <c r="P50" s="13"/>
      <c r="Q50" s="13"/>
      <c r="U50"/>
      <c r="V50"/>
      <c r="W50"/>
      <c r="X50"/>
      <c r="AA50" s="13"/>
      <c r="AD50" s="13"/>
    </row>
    <row r="51" spans="6:30" x14ac:dyDescent="0.25">
      <c r="P51" s="13"/>
      <c r="Q51" s="13"/>
      <c r="U51"/>
      <c r="V51"/>
      <c r="W51"/>
      <c r="X51"/>
      <c r="AA51" s="13"/>
      <c r="AD51" s="13"/>
    </row>
    <row r="52" spans="6:30" x14ac:dyDescent="0.25">
      <c r="P52" s="13"/>
      <c r="Q52" s="13"/>
      <c r="U52"/>
      <c r="V52"/>
      <c r="W52"/>
      <c r="X52"/>
      <c r="AA52" s="13"/>
      <c r="AD52" s="13"/>
    </row>
    <row r="53" spans="6:30" x14ac:dyDescent="0.25">
      <c r="P53" s="13"/>
      <c r="Q53" s="13"/>
      <c r="U53"/>
      <c r="V53"/>
      <c r="W53"/>
      <c r="X53"/>
      <c r="AA53" s="13"/>
      <c r="AD53" s="13"/>
    </row>
    <row r="54" spans="6:30" x14ac:dyDescent="0.25">
      <c r="P54" s="13"/>
      <c r="Q54" s="13"/>
      <c r="U54"/>
      <c r="V54"/>
      <c r="W54"/>
      <c r="X54"/>
      <c r="AA54" s="13"/>
      <c r="AD54" s="13"/>
    </row>
    <row r="55" spans="6:30" x14ac:dyDescent="0.25">
      <c r="P55" s="13"/>
      <c r="Q55" s="13"/>
      <c r="U55"/>
      <c r="V55"/>
      <c r="W55"/>
      <c r="X55"/>
      <c r="AA55" s="13"/>
      <c r="AD55" s="13"/>
    </row>
    <row r="56" spans="6:30" x14ac:dyDescent="0.25">
      <c r="P56" s="13"/>
      <c r="Q56" s="13"/>
      <c r="U56"/>
      <c r="V56"/>
      <c r="W56"/>
      <c r="X56"/>
      <c r="AA56" s="13"/>
      <c r="AD56" s="13"/>
    </row>
    <row r="57" spans="6:30" x14ac:dyDescent="0.25">
      <c r="P57" s="13"/>
      <c r="Q57" s="13"/>
      <c r="U57"/>
      <c r="V57"/>
      <c r="W57"/>
      <c r="X57"/>
      <c r="AA57" s="13"/>
      <c r="AD57" s="13"/>
    </row>
    <row r="58" spans="6:30" x14ac:dyDescent="0.25">
      <c r="P58" s="13"/>
      <c r="Q58" s="13"/>
      <c r="U58"/>
      <c r="V58"/>
      <c r="W58"/>
      <c r="X58"/>
      <c r="AA58" s="13"/>
      <c r="AD58" s="13"/>
    </row>
    <row r="59" spans="6:30" x14ac:dyDescent="0.25">
      <c r="P59" s="13"/>
      <c r="Q59" s="13"/>
      <c r="U59"/>
      <c r="V59"/>
      <c r="W59"/>
      <c r="X59"/>
      <c r="AA59" s="13"/>
      <c r="AD59" s="13"/>
    </row>
    <row r="60" spans="6:30" x14ac:dyDescent="0.25">
      <c r="P60" s="13"/>
      <c r="Q60" s="13"/>
      <c r="U60"/>
      <c r="V60"/>
      <c r="W60"/>
      <c r="X60"/>
      <c r="AA60" s="13"/>
      <c r="AD60" s="13"/>
    </row>
    <row r="61" spans="6:30" x14ac:dyDescent="0.25">
      <c r="P61" s="13"/>
      <c r="Q61" s="13"/>
      <c r="U61"/>
      <c r="V61"/>
      <c r="W61"/>
      <c r="X61"/>
      <c r="AA61" s="13"/>
      <c r="AD61" s="13"/>
    </row>
    <row r="62" spans="6:30" x14ac:dyDescent="0.25">
      <c r="P62" s="13"/>
      <c r="Q62" s="13"/>
      <c r="U62"/>
      <c r="V62"/>
      <c r="W62"/>
      <c r="X62"/>
      <c r="AA62" s="13"/>
      <c r="AD62" s="13"/>
    </row>
    <row r="63" spans="6:30" x14ac:dyDescent="0.25">
      <c r="P63" s="13"/>
      <c r="Q63" s="13"/>
      <c r="U63"/>
      <c r="V63"/>
      <c r="W63"/>
      <c r="X63"/>
      <c r="AA63" s="13"/>
      <c r="AD63" s="13"/>
    </row>
    <row r="64" spans="6:30" x14ac:dyDescent="0.25">
      <c r="P64" s="13"/>
      <c r="Q64" s="13"/>
      <c r="U64"/>
      <c r="V64"/>
      <c r="W64"/>
      <c r="X64"/>
      <c r="AA64" s="13"/>
      <c r="AD64" s="13"/>
    </row>
    <row r="65" spans="16:30" x14ac:dyDescent="0.25">
      <c r="P65" s="13"/>
      <c r="Q65" s="13"/>
      <c r="U65"/>
      <c r="V65"/>
      <c r="W65"/>
      <c r="X65"/>
      <c r="AA65" s="13"/>
      <c r="AD65" s="13"/>
    </row>
    <row r="66" spans="16:30" x14ac:dyDescent="0.25">
      <c r="P66" s="13"/>
      <c r="Q66" s="13"/>
      <c r="U66"/>
      <c r="V66"/>
      <c r="W66"/>
      <c r="X66"/>
      <c r="AA66" s="13"/>
      <c r="AD66" s="13"/>
    </row>
    <row r="67" spans="16:30" x14ac:dyDescent="0.25">
      <c r="P67" s="13"/>
      <c r="Q67" s="13"/>
      <c r="U67"/>
      <c r="V67"/>
      <c r="W67"/>
      <c r="X67"/>
      <c r="AA67" s="13"/>
      <c r="AD67" s="13"/>
    </row>
    <row r="68" spans="16:30" x14ac:dyDescent="0.25">
      <c r="P68" s="13"/>
      <c r="Q68" s="13"/>
      <c r="U68"/>
      <c r="V68"/>
      <c r="W68"/>
      <c r="X68"/>
      <c r="AA68" s="13"/>
      <c r="AD68" s="13"/>
    </row>
    <row r="69" spans="16:30" x14ac:dyDescent="0.25">
      <c r="P69" s="13"/>
      <c r="Q69" s="13"/>
      <c r="U69"/>
      <c r="V69"/>
      <c r="W69"/>
      <c r="X69"/>
      <c r="AA69" s="13"/>
      <c r="AD69" s="13"/>
    </row>
    <row r="70" spans="16:30" x14ac:dyDescent="0.25">
      <c r="P70" s="13"/>
      <c r="Q70" s="13"/>
      <c r="U70"/>
      <c r="V70"/>
      <c r="W70"/>
      <c r="X70"/>
      <c r="AA70" s="13"/>
      <c r="AD70" s="13"/>
    </row>
    <row r="71" spans="16:30" x14ac:dyDescent="0.25">
      <c r="P71" s="13"/>
      <c r="Q71" s="13"/>
      <c r="U71"/>
      <c r="V71"/>
      <c r="W71"/>
      <c r="X71"/>
      <c r="AA71" s="13"/>
      <c r="AD71" s="13"/>
    </row>
    <row r="72" spans="16:30" x14ac:dyDescent="0.25">
      <c r="P72" s="13"/>
      <c r="Q72" s="13"/>
      <c r="U72"/>
      <c r="V72"/>
      <c r="W72"/>
      <c r="X72"/>
      <c r="AA72" s="13"/>
      <c r="AD72" s="13"/>
    </row>
    <row r="73" spans="16:30" x14ac:dyDescent="0.25">
      <c r="P73" s="13"/>
      <c r="Q73" s="13"/>
      <c r="U73"/>
      <c r="V73"/>
      <c r="W73"/>
      <c r="X73"/>
      <c r="AA73" s="13"/>
      <c r="AD73" s="13"/>
    </row>
    <row r="74" spans="16:30" x14ac:dyDescent="0.25">
      <c r="P74" s="13"/>
      <c r="Q74" s="13"/>
      <c r="U74"/>
      <c r="V74"/>
      <c r="W74"/>
      <c r="X74"/>
      <c r="AA74" s="13"/>
      <c r="AD74" s="13"/>
    </row>
    <row r="75" spans="16:30" x14ac:dyDescent="0.25">
      <c r="P75" s="13"/>
      <c r="Q75" s="13"/>
      <c r="U75"/>
      <c r="V75"/>
      <c r="W75"/>
      <c r="X75"/>
      <c r="AA75" s="13"/>
      <c r="AD75" s="13"/>
    </row>
    <row r="76" spans="16:30" x14ac:dyDescent="0.25">
      <c r="P76" s="13"/>
      <c r="Q76" s="13"/>
      <c r="U76"/>
      <c r="V76"/>
      <c r="W76"/>
      <c r="X76"/>
      <c r="AA76" s="13"/>
      <c r="AD76" s="13"/>
    </row>
    <row r="77" spans="16:30" x14ac:dyDescent="0.25">
      <c r="P77" s="13"/>
      <c r="Q77" s="13"/>
      <c r="U77"/>
      <c r="V77"/>
      <c r="W77"/>
      <c r="X77"/>
      <c r="AA77" s="13"/>
      <c r="AD77" s="13"/>
    </row>
    <row r="78" spans="16:30" x14ac:dyDescent="0.25">
      <c r="P78" s="13"/>
      <c r="Q78" s="13"/>
      <c r="U78"/>
      <c r="V78"/>
      <c r="W78"/>
      <c r="X78"/>
      <c r="AA78" s="13"/>
      <c r="AD78" s="13"/>
    </row>
    <row r="79" spans="16:30" x14ac:dyDescent="0.25">
      <c r="P79" s="13"/>
      <c r="Q79" s="13"/>
      <c r="U79"/>
      <c r="V79"/>
      <c r="W79"/>
      <c r="X79"/>
      <c r="AA79" s="13"/>
      <c r="AD79" s="13"/>
    </row>
    <row r="80" spans="16:30" x14ac:dyDescent="0.25">
      <c r="P80" s="13"/>
      <c r="Q80" s="13"/>
      <c r="U80"/>
      <c r="V80"/>
      <c r="W80"/>
      <c r="X80"/>
      <c r="AA80" s="13"/>
      <c r="AD80" s="13"/>
    </row>
    <row r="81" spans="16:30" x14ac:dyDescent="0.25">
      <c r="P81" s="13"/>
      <c r="Q81" s="13"/>
      <c r="U81"/>
      <c r="V81"/>
      <c r="W81"/>
      <c r="X81"/>
      <c r="AA81" s="13"/>
      <c r="AD81" s="13"/>
    </row>
    <row r="82" spans="16:30" x14ac:dyDescent="0.25">
      <c r="P82" s="13"/>
      <c r="Q82" s="13"/>
      <c r="U82"/>
      <c r="V82"/>
      <c r="W82"/>
      <c r="X82"/>
      <c r="AA82" s="13"/>
      <c r="AD82" s="13"/>
    </row>
    <row r="83" spans="16:30" x14ac:dyDescent="0.25">
      <c r="P83" s="13"/>
      <c r="Q83" s="13"/>
      <c r="U83"/>
      <c r="V83"/>
      <c r="W83"/>
      <c r="X83"/>
      <c r="AA83" s="13"/>
      <c r="AD83" s="13"/>
    </row>
    <row r="84" spans="16:30" x14ac:dyDescent="0.25">
      <c r="P84" s="13"/>
      <c r="Q84" s="13"/>
      <c r="U84"/>
      <c r="V84"/>
      <c r="W84"/>
      <c r="X84"/>
      <c r="AA84" s="13"/>
      <c r="AD84" s="13"/>
    </row>
    <row r="85" spans="16:30" x14ac:dyDescent="0.25">
      <c r="P85" s="13"/>
      <c r="Q85" s="13"/>
      <c r="U85"/>
      <c r="V85"/>
      <c r="W85"/>
      <c r="X85"/>
      <c r="AA85" s="13"/>
      <c r="AD85" s="13"/>
    </row>
    <row r="86" spans="16:30" x14ac:dyDescent="0.25">
      <c r="P86" s="13"/>
      <c r="Q86" s="13"/>
      <c r="U86"/>
      <c r="V86"/>
      <c r="W86"/>
      <c r="X86"/>
      <c r="AA86" s="13"/>
      <c r="AD86" s="13"/>
    </row>
    <row r="87" spans="16:30" x14ac:dyDescent="0.25">
      <c r="P87" s="13"/>
      <c r="Q87" s="13"/>
      <c r="U87"/>
      <c r="V87"/>
      <c r="W87"/>
      <c r="X87"/>
      <c r="AA87" s="13"/>
      <c r="AD87" s="13"/>
    </row>
    <row r="88" spans="16:30" x14ac:dyDescent="0.25">
      <c r="P88" s="13"/>
      <c r="Q88" s="13"/>
      <c r="U88"/>
      <c r="V88"/>
      <c r="W88"/>
      <c r="X88"/>
      <c r="AA88" s="13"/>
      <c r="AD88" s="13"/>
    </row>
    <row r="89" spans="16:30" x14ac:dyDescent="0.25">
      <c r="P89" s="13"/>
      <c r="Q89" s="13"/>
      <c r="U89"/>
      <c r="V89"/>
      <c r="W89"/>
      <c r="X89"/>
      <c r="AA89" s="13"/>
      <c r="AD89" s="13"/>
    </row>
    <row r="90" spans="16:30" x14ac:dyDescent="0.25">
      <c r="P90" s="13"/>
      <c r="Q90" s="13"/>
      <c r="U90"/>
      <c r="V90"/>
      <c r="W90"/>
      <c r="X90"/>
      <c r="AA90" s="13"/>
      <c r="AD90" s="13"/>
    </row>
    <row r="91" spans="16:30" x14ac:dyDescent="0.25">
      <c r="P91" s="13"/>
      <c r="Q91" s="13"/>
      <c r="U91"/>
      <c r="V91"/>
      <c r="W91"/>
      <c r="X91"/>
      <c r="AA91" s="13"/>
      <c r="AD91" s="13"/>
    </row>
    <row r="92" spans="16:30" x14ac:dyDescent="0.25">
      <c r="P92" s="13"/>
      <c r="Q92" s="13"/>
      <c r="U92"/>
      <c r="V92"/>
      <c r="W92"/>
      <c r="X92"/>
      <c r="AA92" s="13"/>
      <c r="AD92" s="13"/>
    </row>
    <row r="93" spans="16:30" x14ac:dyDescent="0.25">
      <c r="P93" s="13"/>
      <c r="Q93" s="13"/>
      <c r="U93"/>
      <c r="V93"/>
      <c r="W93"/>
      <c r="X93"/>
      <c r="AA93" s="13"/>
      <c r="AD93" s="13"/>
    </row>
    <row r="94" spans="16:30" x14ac:dyDescent="0.25">
      <c r="P94" s="13"/>
      <c r="Q94" s="13"/>
      <c r="U94"/>
      <c r="V94"/>
      <c r="W94"/>
      <c r="X94"/>
      <c r="AA94" s="13"/>
      <c r="AD94" s="13"/>
    </row>
    <row r="95" spans="16:30" x14ac:dyDescent="0.25">
      <c r="P95" s="13"/>
      <c r="Q95" s="13"/>
      <c r="U95"/>
      <c r="V95"/>
      <c r="W95"/>
      <c r="X95"/>
      <c r="AA95" s="13"/>
      <c r="AD95" s="13"/>
    </row>
    <row r="96" spans="16:30" x14ac:dyDescent="0.25">
      <c r="P96" s="13"/>
      <c r="Q96" s="13"/>
      <c r="U96"/>
      <c r="V96"/>
      <c r="W96"/>
      <c r="X96"/>
      <c r="AA96" s="13"/>
      <c r="AD96" s="13"/>
    </row>
    <row r="97" spans="16:30" x14ac:dyDescent="0.25">
      <c r="P97" s="13"/>
      <c r="Q97" s="13"/>
      <c r="U97"/>
      <c r="V97"/>
      <c r="W97"/>
      <c r="X97"/>
      <c r="AA97" s="13"/>
      <c r="AD97" s="13"/>
    </row>
    <row r="98" spans="16:30" x14ac:dyDescent="0.25">
      <c r="P98" s="13"/>
      <c r="Q98" s="13"/>
      <c r="U98"/>
      <c r="V98"/>
      <c r="W98"/>
      <c r="X98"/>
      <c r="AA98" s="13"/>
      <c r="AD98" s="13"/>
    </row>
    <row r="99" spans="16:30" x14ac:dyDescent="0.25">
      <c r="P99" s="13"/>
      <c r="Q99" s="13"/>
      <c r="U99"/>
      <c r="V99"/>
      <c r="W99"/>
      <c r="X99"/>
      <c r="AA99" s="13"/>
      <c r="AD99" s="13"/>
    </row>
    <row r="100" spans="16:30" x14ac:dyDescent="0.25">
      <c r="P100" s="13"/>
      <c r="Q100" s="13"/>
      <c r="U100"/>
      <c r="V100"/>
      <c r="W100"/>
      <c r="X100"/>
      <c r="AA100" s="13"/>
      <c r="AD100" s="13"/>
    </row>
    <row r="101" spans="16:30" x14ac:dyDescent="0.25">
      <c r="P101" s="13"/>
      <c r="Q101" s="13"/>
      <c r="U101"/>
      <c r="V101"/>
      <c r="W101"/>
      <c r="X101"/>
      <c r="AA101" s="13"/>
      <c r="AD101" s="13"/>
    </row>
    <row r="102" spans="16:30" x14ac:dyDescent="0.25">
      <c r="P102" s="13"/>
      <c r="Q102" s="13"/>
      <c r="U102"/>
      <c r="V102"/>
      <c r="W102"/>
      <c r="X102"/>
      <c r="AA102" s="13"/>
      <c r="AD102" s="13"/>
    </row>
    <row r="103" spans="16:30" x14ac:dyDescent="0.25">
      <c r="P103" s="13"/>
      <c r="Q103" s="13"/>
      <c r="U103"/>
      <c r="V103"/>
      <c r="W103"/>
      <c r="X103"/>
      <c r="AA103" s="13"/>
      <c r="AD103" s="13"/>
    </row>
    <row r="104" spans="16:30" x14ac:dyDescent="0.25">
      <c r="P104" s="13"/>
      <c r="Q104" s="13"/>
      <c r="U104"/>
      <c r="V104"/>
      <c r="W104"/>
      <c r="X104"/>
      <c r="AA104" s="13"/>
      <c r="AD104" s="13"/>
    </row>
    <row r="105" spans="16:30" x14ac:dyDescent="0.25">
      <c r="P105" s="13"/>
      <c r="Q105" s="13"/>
      <c r="U105"/>
      <c r="V105"/>
      <c r="W105"/>
      <c r="X105"/>
      <c r="AA105" s="13"/>
      <c r="AD105" s="13"/>
    </row>
    <row r="106" spans="16:30" x14ac:dyDescent="0.25">
      <c r="P106" s="13"/>
      <c r="Q106" s="13"/>
      <c r="U106"/>
      <c r="V106"/>
      <c r="W106"/>
      <c r="X106"/>
      <c r="AA106" s="13"/>
      <c r="AD106" s="13"/>
    </row>
    <row r="107" spans="16:30" x14ac:dyDescent="0.25">
      <c r="P107" s="13"/>
      <c r="Q107" s="13"/>
      <c r="U107"/>
      <c r="V107"/>
      <c r="W107"/>
      <c r="X107"/>
      <c r="AA107" s="13"/>
      <c r="AD107" s="13"/>
    </row>
    <row r="108" spans="16:30" x14ac:dyDescent="0.25">
      <c r="P108" s="13"/>
      <c r="Q108" s="13"/>
      <c r="U108"/>
      <c r="V108"/>
      <c r="W108"/>
      <c r="X108"/>
      <c r="AA108" s="13"/>
      <c r="AD108" s="13"/>
    </row>
    <row r="109" spans="16:30" x14ac:dyDescent="0.25">
      <c r="P109" s="13"/>
      <c r="Q109" s="13"/>
      <c r="U109"/>
      <c r="V109"/>
      <c r="W109"/>
      <c r="X109"/>
      <c r="AA109" s="13"/>
      <c r="AD109" s="13"/>
    </row>
    <row r="110" spans="16:30" x14ac:dyDescent="0.25">
      <c r="P110" s="13"/>
      <c r="Q110" s="13"/>
      <c r="U110"/>
      <c r="V110"/>
      <c r="W110"/>
      <c r="X110"/>
      <c r="AA110" s="13"/>
      <c r="AD110" s="13"/>
    </row>
    <row r="111" spans="16:30" x14ac:dyDescent="0.25">
      <c r="P111" s="13"/>
      <c r="Q111" s="13"/>
      <c r="U111"/>
      <c r="V111"/>
      <c r="W111"/>
      <c r="X111"/>
      <c r="AA111" s="13"/>
      <c r="AD111" s="13"/>
    </row>
    <row r="112" spans="16:30" x14ac:dyDescent="0.25">
      <c r="P112" s="13"/>
      <c r="Q112" s="13"/>
      <c r="U112"/>
      <c r="V112"/>
      <c r="W112"/>
      <c r="X112"/>
      <c r="AA112" s="13"/>
      <c r="AD112" s="13"/>
    </row>
    <row r="113" spans="16:30" x14ac:dyDescent="0.25">
      <c r="P113" s="13"/>
      <c r="Q113" s="13"/>
      <c r="U113"/>
      <c r="V113"/>
      <c r="W113"/>
      <c r="X113"/>
      <c r="AA113" s="13"/>
      <c r="AD113" s="13"/>
    </row>
    <row r="114" spans="16:30" x14ac:dyDescent="0.25">
      <c r="P114" s="13"/>
      <c r="Q114" s="13"/>
      <c r="U114"/>
      <c r="V114"/>
      <c r="W114"/>
      <c r="X114"/>
      <c r="AA114" s="13"/>
      <c r="AD114" s="13"/>
    </row>
    <row r="115" spans="16:30" x14ac:dyDescent="0.25">
      <c r="P115" s="13"/>
      <c r="Q115" s="13"/>
      <c r="U115"/>
      <c r="V115"/>
      <c r="W115"/>
      <c r="X115"/>
      <c r="AA115" s="13"/>
      <c r="AD115" s="13"/>
    </row>
    <row r="116" spans="16:30" x14ac:dyDescent="0.25">
      <c r="P116" s="13"/>
      <c r="Q116" s="13"/>
      <c r="U116"/>
      <c r="V116"/>
      <c r="W116"/>
      <c r="X116"/>
      <c r="AA116" s="13"/>
      <c r="AD116" s="13"/>
    </row>
    <row r="117" spans="16:30" x14ac:dyDescent="0.25">
      <c r="P117" s="13"/>
      <c r="Q117" s="13"/>
      <c r="U117"/>
      <c r="V117"/>
      <c r="W117"/>
      <c r="X117"/>
      <c r="AA117" s="13"/>
      <c r="AD117" s="13"/>
    </row>
    <row r="118" spans="16:30" x14ac:dyDescent="0.25">
      <c r="P118" s="13"/>
      <c r="Q118" s="13"/>
      <c r="U118"/>
      <c r="V118"/>
      <c r="W118"/>
      <c r="X118"/>
      <c r="AA118" s="13"/>
      <c r="AD118" s="13"/>
    </row>
    <row r="119" spans="16:30" x14ac:dyDescent="0.25">
      <c r="P119" s="13"/>
      <c r="Q119" s="13"/>
      <c r="U119"/>
      <c r="V119"/>
      <c r="W119"/>
      <c r="X119"/>
      <c r="AA119" s="13"/>
      <c r="AD119" s="13"/>
    </row>
    <row r="120" spans="16:30" x14ac:dyDescent="0.25">
      <c r="P120" s="13"/>
      <c r="Q120" s="13"/>
      <c r="U120"/>
      <c r="V120"/>
      <c r="W120"/>
      <c r="X120"/>
      <c r="AA120" s="13"/>
      <c r="AD120" s="13"/>
    </row>
    <row r="121" spans="16:30" x14ac:dyDescent="0.25">
      <c r="P121" s="13"/>
      <c r="Q121" s="13"/>
      <c r="U121"/>
      <c r="V121"/>
      <c r="W121"/>
      <c r="X121"/>
      <c r="AA121" s="13"/>
      <c r="AD121" s="13"/>
    </row>
    <row r="122" spans="16:30" x14ac:dyDescent="0.25">
      <c r="P122" s="13"/>
      <c r="Q122" s="13"/>
      <c r="U122"/>
      <c r="V122"/>
      <c r="W122"/>
      <c r="X122"/>
      <c r="AA122" s="13"/>
      <c r="AD122" s="13"/>
    </row>
    <row r="123" spans="16:30" x14ac:dyDescent="0.25">
      <c r="P123" s="13"/>
      <c r="Q123" s="13"/>
      <c r="U123"/>
      <c r="V123"/>
      <c r="W123"/>
      <c r="X123"/>
      <c r="AA123" s="13"/>
      <c r="AD123" s="13"/>
    </row>
    <row r="124" spans="16:30" x14ac:dyDescent="0.25">
      <c r="P124" s="13"/>
      <c r="Q124" s="13"/>
      <c r="U124"/>
      <c r="V124"/>
      <c r="W124"/>
      <c r="X124"/>
      <c r="AA124" s="13"/>
      <c r="AD124" s="13"/>
    </row>
    <row r="125" spans="16:30" x14ac:dyDescent="0.25">
      <c r="P125" s="13"/>
      <c r="Q125" s="13"/>
      <c r="U125"/>
      <c r="V125"/>
      <c r="W125"/>
      <c r="X125"/>
      <c r="AA125" s="13"/>
      <c r="AD125" s="13"/>
    </row>
    <row r="126" spans="16:30" x14ac:dyDescent="0.25">
      <c r="P126" s="13"/>
      <c r="Q126" s="13"/>
      <c r="U126"/>
      <c r="V126"/>
      <c r="W126"/>
      <c r="X126"/>
      <c r="AA126" s="13"/>
      <c r="AD126" s="13"/>
    </row>
    <row r="127" spans="16:30" x14ac:dyDescent="0.25">
      <c r="P127" s="13"/>
      <c r="Q127" s="13"/>
      <c r="U127"/>
      <c r="V127"/>
      <c r="W127"/>
      <c r="X127"/>
      <c r="AA127" s="13"/>
      <c r="AD127" s="13"/>
    </row>
    <row r="128" spans="16:30" x14ac:dyDescent="0.25">
      <c r="P128" s="13"/>
      <c r="Q128" s="13"/>
      <c r="U128"/>
      <c r="V128"/>
      <c r="W128"/>
      <c r="X128"/>
      <c r="AA128" s="13"/>
      <c r="AD128" s="13"/>
    </row>
    <row r="129" spans="16:30" x14ac:dyDescent="0.25">
      <c r="P129" s="13"/>
      <c r="Q129" s="13"/>
      <c r="U129"/>
      <c r="V129"/>
      <c r="W129"/>
      <c r="X129"/>
      <c r="AA129" s="13"/>
      <c r="AD129" s="13"/>
    </row>
    <row r="130" spans="16:30" x14ac:dyDescent="0.25">
      <c r="P130" s="13"/>
      <c r="Q130" s="13"/>
      <c r="U130"/>
      <c r="V130"/>
      <c r="W130"/>
      <c r="X130"/>
      <c r="AA130" s="13"/>
      <c r="AD130" s="13"/>
    </row>
    <row r="131" spans="16:30" x14ac:dyDescent="0.25">
      <c r="P131" s="13"/>
      <c r="Q131" s="13"/>
      <c r="U131"/>
      <c r="V131"/>
      <c r="W131"/>
      <c r="X131"/>
      <c r="AA131" s="13"/>
      <c r="AD131" s="13"/>
    </row>
    <row r="132" spans="16:30" x14ac:dyDescent="0.25">
      <c r="P132" s="13"/>
      <c r="Q132" s="13"/>
      <c r="U132"/>
      <c r="V132"/>
      <c r="W132"/>
      <c r="X132"/>
      <c r="AA132" s="13"/>
      <c r="AD132" s="13"/>
    </row>
    <row r="133" spans="16:30" x14ac:dyDescent="0.25">
      <c r="P133" s="13"/>
      <c r="Q133" s="13"/>
      <c r="U133"/>
      <c r="V133"/>
      <c r="W133"/>
      <c r="X133"/>
      <c r="AA133" s="13"/>
      <c r="AD133" s="13"/>
    </row>
    <row r="134" spans="16:30" x14ac:dyDescent="0.25">
      <c r="P134" s="13"/>
      <c r="Q134" s="13"/>
      <c r="U134"/>
      <c r="V134"/>
      <c r="W134"/>
      <c r="X134"/>
      <c r="AA134" s="13"/>
      <c r="AD134" s="13"/>
    </row>
    <row r="135" spans="16:30" x14ac:dyDescent="0.25">
      <c r="P135" s="13"/>
      <c r="Q135" s="13"/>
      <c r="U135"/>
      <c r="V135"/>
      <c r="W135"/>
      <c r="X135"/>
      <c r="AA135" s="13"/>
      <c r="AD135" s="13"/>
    </row>
    <row r="136" spans="16:30" x14ac:dyDescent="0.25">
      <c r="P136" s="13"/>
      <c r="Q136" s="13"/>
      <c r="U136"/>
      <c r="V136"/>
      <c r="W136"/>
      <c r="X136"/>
      <c r="AA136" s="13"/>
      <c r="AD136" s="13"/>
    </row>
    <row r="137" spans="16:30" x14ac:dyDescent="0.25">
      <c r="P137" s="13"/>
      <c r="Q137" s="13"/>
      <c r="U137"/>
      <c r="V137"/>
      <c r="W137"/>
      <c r="X137"/>
      <c r="AA137" s="13"/>
      <c r="AD137" s="13"/>
    </row>
    <row r="138" spans="16:30" x14ac:dyDescent="0.25">
      <c r="P138" s="13"/>
      <c r="Q138" s="13"/>
      <c r="U138"/>
      <c r="V138"/>
      <c r="W138"/>
      <c r="X138"/>
      <c r="AA138" s="13"/>
      <c r="AD138" s="13"/>
    </row>
    <row r="139" spans="16:30" x14ac:dyDescent="0.25">
      <c r="P139" s="13"/>
      <c r="Q139" s="13"/>
      <c r="U139"/>
      <c r="V139"/>
      <c r="W139"/>
      <c r="X139"/>
      <c r="AA139" s="13"/>
      <c r="AD139" s="13"/>
    </row>
    <row r="140" spans="16:30" x14ac:dyDescent="0.25">
      <c r="P140" s="13"/>
      <c r="Q140" s="13"/>
      <c r="U140"/>
      <c r="V140"/>
      <c r="W140"/>
      <c r="X140"/>
      <c r="AA140" s="13"/>
      <c r="AD140" s="13"/>
    </row>
    <row r="141" spans="16:30" x14ac:dyDescent="0.25">
      <c r="P141" s="13"/>
      <c r="Q141" s="13"/>
      <c r="U141"/>
      <c r="V141"/>
      <c r="W141"/>
      <c r="X141"/>
      <c r="AA141" s="13"/>
      <c r="AD141" s="13"/>
    </row>
    <row r="142" spans="16:30" x14ac:dyDescent="0.25">
      <c r="P142" s="13"/>
      <c r="Q142" s="13"/>
      <c r="U142"/>
      <c r="V142"/>
      <c r="W142"/>
      <c r="X142"/>
      <c r="AA142" s="13"/>
      <c r="AD142" s="13"/>
    </row>
    <row r="143" spans="16:30" x14ac:dyDescent="0.25">
      <c r="P143" s="13"/>
      <c r="Q143" s="13"/>
      <c r="U143"/>
      <c r="V143"/>
      <c r="W143"/>
      <c r="X143"/>
      <c r="AA143" s="13"/>
      <c r="AD143" s="13"/>
    </row>
    <row r="144" spans="16:30" x14ac:dyDescent="0.25">
      <c r="P144" s="13"/>
      <c r="Q144" s="13"/>
      <c r="U144"/>
      <c r="V144"/>
      <c r="W144"/>
      <c r="X144"/>
      <c r="AA144" s="13"/>
      <c r="AD144" s="13"/>
    </row>
    <row r="145" spans="16:30" x14ac:dyDescent="0.25">
      <c r="P145" s="13"/>
      <c r="Q145" s="13"/>
      <c r="U145"/>
      <c r="V145"/>
      <c r="W145"/>
      <c r="X145"/>
      <c r="AA145" s="13"/>
      <c r="AD145" s="13"/>
    </row>
    <row r="146" spans="16:30" x14ac:dyDescent="0.25">
      <c r="P146" s="13"/>
      <c r="Q146" s="13"/>
      <c r="U146"/>
      <c r="V146"/>
      <c r="W146"/>
      <c r="X146"/>
      <c r="AA146" s="13"/>
      <c r="AD146" s="13"/>
    </row>
    <row r="147" spans="16:30" x14ac:dyDescent="0.25">
      <c r="P147" s="13"/>
      <c r="Q147" s="13"/>
      <c r="U147"/>
      <c r="V147"/>
      <c r="W147"/>
      <c r="X147"/>
      <c r="AA147" s="13"/>
      <c r="AD147" s="13"/>
    </row>
    <row r="148" spans="16:30" x14ac:dyDescent="0.25">
      <c r="P148" s="13"/>
      <c r="Q148" s="13"/>
      <c r="U148"/>
      <c r="V148"/>
      <c r="W148"/>
      <c r="X148"/>
      <c r="AA148" s="13"/>
      <c r="AD148" s="13"/>
    </row>
    <row r="149" spans="16:30" x14ac:dyDescent="0.25">
      <c r="P149" s="13"/>
      <c r="Q149" s="13"/>
      <c r="U149"/>
      <c r="V149"/>
      <c r="W149"/>
      <c r="X149"/>
      <c r="AA149" s="13"/>
      <c r="AD149" s="13"/>
    </row>
    <row r="150" spans="16:30" x14ac:dyDescent="0.25">
      <c r="P150" s="13"/>
      <c r="Q150" s="13"/>
      <c r="U150"/>
      <c r="V150"/>
      <c r="W150"/>
      <c r="X150"/>
      <c r="AA150" s="13"/>
      <c r="AD150" s="13"/>
    </row>
    <row r="151" spans="16:30" x14ac:dyDescent="0.25">
      <c r="P151" s="13"/>
      <c r="Q151" s="13"/>
      <c r="U151"/>
      <c r="V151"/>
      <c r="W151"/>
      <c r="X151"/>
      <c r="AA151" s="13"/>
      <c r="AD151" s="13"/>
    </row>
    <row r="152" spans="16:30" x14ac:dyDescent="0.25">
      <c r="P152" s="13"/>
      <c r="Q152" s="13"/>
      <c r="U152"/>
      <c r="V152"/>
      <c r="W152"/>
      <c r="X152"/>
      <c r="AA152" s="13"/>
      <c r="AD152" s="13"/>
    </row>
    <row r="153" spans="16:30" x14ac:dyDescent="0.25">
      <c r="P153" s="13"/>
      <c r="Q153" s="13"/>
      <c r="U153"/>
      <c r="V153"/>
      <c r="W153"/>
      <c r="X153"/>
      <c r="AA153" s="13"/>
      <c r="AD153" s="13"/>
    </row>
    <row r="154" spans="16:30" x14ac:dyDescent="0.25">
      <c r="P154" s="13"/>
      <c r="Q154" s="13"/>
      <c r="U154"/>
      <c r="V154"/>
      <c r="W154"/>
      <c r="X154"/>
      <c r="AA154" s="13"/>
      <c r="AD154" s="13"/>
    </row>
    <row r="155" spans="16:30" x14ac:dyDescent="0.25">
      <c r="P155" s="13"/>
      <c r="Q155" s="13"/>
      <c r="U155"/>
      <c r="V155"/>
      <c r="W155"/>
      <c r="X155"/>
      <c r="AA155" s="13"/>
      <c r="AD155" s="13"/>
    </row>
    <row r="156" spans="16:30" x14ac:dyDescent="0.25">
      <c r="P156" s="13"/>
      <c r="Q156" s="13"/>
      <c r="U156"/>
      <c r="V156"/>
      <c r="W156"/>
      <c r="X156"/>
      <c r="AA156" s="13"/>
      <c r="AD156" s="13"/>
    </row>
    <row r="157" spans="16:30" x14ac:dyDescent="0.25">
      <c r="P157" s="13"/>
      <c r="Q157" s="13"/>
      <c r="U157"/>
      <c r="V157"/>
      <c r="W157"/>
      <c r="X157"/>
      <c r="AA157" s="13"/>
      <c r="AD157" s="13"/>
    </row>
    <row r="158" spans="16:30" x14ac:dyDescent="0.25">
      <c r="P158" s="13"/>
      <c r="Q158" s="13"/>
      <c r="U158"/>
      <c r="V158"/>
      <c r="W158"/>
      <c r="X158"/>
      <c r="AA158" s="13"/>
      <c r="AD158" s="13"/>
    </row>
    <row r="159" spans="16:30" x14ac:dyDescent="0.25">
      <c r="P159" s="13"/>
      <c r="Q159" s="13"/>
      <c r="U159"/>
      <c r="V159"/>
      <c r="W159"/>
      <c r="X159"/>
      <c r="AA159" s="13"/>
      <c r="AD159" s="13"/>
    </row>
    <row r="160" spans="16:30" x14ac:dyDescent="0.25">
      <c r="P160" s="13"/>
      <c r="Q160" s="13"/>
      <c r="U160"/>
      <c r="V160"/>
      <c r="W160"/>
      <c r="X160"/>
      <c r="AA160" s="13"/>
      <c r="AD160" s="13"/>
    </row>
    <row r="161" spans="16:30" x14ac:dyDescent="0.25">
      <c r="P161" s="13"/>
      <c r="Q161" s="13"/>
      <c r="U161"/>
      <c r="V161"/>
      <c r="W161"/>
      <c r="X161"/>
      <c r="AA161" s="13"/>
      <c r="AD161" s="13"/>
    </row>
    <row r="162" spans="16:30" x14ac:dyDescent="0.25">
      <c r="P162" s="13"/>
      <c r="Q162" s="13"/>
      <c r="U162"/>
      <c r="V162"/>
      <c r="W162"/>
      <c r="X162"/>
      <c r="AA162" s="13"/>
      <c r="AD162" s="13"/>
    </row>
    <row r="163" spans="16:30" x14ac:dyDescent="0.25">
      <c r="P163" s="13"/>
      <c r="Q163" s="13"/>
      <c r="U163"/>
      <c r="V163"/>
      <c r="W163"/>
      <c r="X163"/>
      <c r="AA163" s="13"/>
      <c r="AD163" s="13"/>
    </row>
    <row r="164" spans="16:30" x14ac:dyDescent="0.25">
      <c r="P164" s="13"/>
      <c r="Q164" s="13"/>
      <c r="U164"/>
      <c r="V164"/>
      <c r="W164"/>
      <c r="X164"/>
      <c r="AA164" s="13"/>
      <c r="AD164" s="13"/>
    </row>
    <row r="165" spans="16:30" x14ac:dyDescent="0.25">
      <c r="P165" s="13"/>
      <c r="Q165" s="13"/>
      <c r="U165"/>
      <c r="V165"/>
      <c r="W165"/>
      <c r="X165"/>
      <c r="AA165" s="13"/>
      <c r="AD165" s="13"/>
    </row>
    <row r="166" spans="16:30" x14ac:dyDescent="0.25">
      <c r="P166" s="13"/>
      <c r="Q166" s="13"/>
      <c r="U166"/>
      <c r="V166"/>
      <c r="W166"/>
      <c r="X166"/>
      <c r="AA166" s="13"/>
      <c r="AD166" s="13"/>
    </row>
    <row r="167" spans="16:30" x14ac:dyDescent="0.25">
      <c r="P167" s="13"/>
      <c r="Q167" s="13"/>
      <c r="U167"/>
      <c r="V167"/>
      <c r="W167"/>
      <c r="X167"/>
      <c r="AA167" s="13"/>
      <c r="AD167" s="13"/>
    </row>
    <row r="168" spans="16:30" x14ac:dyDescent="0.25">
      <c r="P168" s="13"/>
      <c r="Q168" s="13"/>
      <c r="U168"/>
      <c r="V168"/>
      <c r="W168"/>
      <c r="X168"/>
      <c r="AA168" s="13"/>
      <c r="AD168" s="13"/>
    </row>
    <row r="169" spans="16:30" x14ac:dyDescent="0.25">
      <c r="P169" s="13"/>
      <c r="Q169" s="13"/>
      <c r="U169"/>
      <c r="V169"/>
      <c r="W169"/>
      <c r="X169"/>
      <c r="AA169" s="13"/>
      <c r="AD169" s="13"/>
    </row>
    <row r="170" spans="16:30" x14ac:dyDescent="0.25">
      <c r="P170" s="13"/>
      <c r="Q170" s="13"/>
      <c r="U170"/>
      <c r="V170"/>
      <c r="W170"/>
      <c r="X170"/>
      <c r="AA170" s="13"/>
      <c r="AD170" s="13"/>
    </row>
    <row r="171" spans="16:30" x14ac:dyDescent="0.25">
      <c r="P171" s="13"/>
      <c r="Q171" s="13"/>
      <c r="U171"/>
      <c r="V171"/>
      <c r="W171"/>
      <c r="X171"/>
      <c r="AA171" s="13"/>
      <c r="AD171" s="13"/>
    </row>
    <row r="172" spans="16:30" x14ac:dyDescent="0.25">
      <c r="P172" s="13"/>
      <c r="Q172" s="13"/>
      <c r="U172"/>
      <c r="V172"/>
      <c r="W172"/>
      <c r="X172"/>
      <c r="AA172" s="13"/>
      <c r="AD172" s="13"/>
    </row>
    <row r="173" spans="16:30" x14ac:dyDescent="0.25">
      <c r="P173" s="13"/>
      <c r="Q173" s="13"/>
      <c r="U173"/>
      <c r="V173"/>
      <c r="W173"/>
      <c r="X173"/>
      <c r="AA173" s="13"/>
      <c r="AD173" s="13"/>
    </row>
    <row r="174" spans="16:30" x14ac:dyDescent="0.25">
      <c r="P174" s="13"/>
      <c r="Q174" s="13"/>
      <c r="U174"/>
      <c r="V174"/>
      <c r="W174"/>
      <c r="X174"/>
      <c r="AA174" s="13"/>
      <c r="AD174" s="13"/>
    </row>
    <row r="175" spans="16:30" x14ac:dyDescent="0.25">
      <c r="P175" s="13"/>
      <c r="Q175" s="13"/>
      <c r="U175"/>
      <c r="V175"/>
      <c r="W175"/>
      <c r="X175"/>
      <c r="AA175" s="13"/>
      <c r="AD175" s="13"/>
    </row>
    <row r="176" spans="16:30" x14ac:dyDescent="0.25">
      <c r="P176" s="13"/>
      <c r="Q176" s="13"/>
      <c r="U176"/>
      <c r="V176"/>
      <c r="W176"/>
      <c r="X176"/>
      <c r="AA176" s="13"/>
      <c r="AD176" s="13"/>
    </row>
    <row r="177" spans="16:30" x14ac:dyDescent="0.25">
      <c r="P177" s="13"/>
      <c r="Q177" s="13"/>
      <c r="U177"/>
      <c r="V177"/>
      <c r="W177"/>
      <c r="X177"/>
      <c r="AA177" s="13"/>
      <c r="AD177" s="13"/>
    </row>
    <row r="178" spans="16:30" x14ac:dyDescent="0.25">
      <c r="P178" s="13"/>
      <c r="Q178" s="13"/>
      <c r="U178"/>
      <c r="V178"/>
      <c r="W178"/>
      <c r="X178"/>
      <c r="AA178" s="13"/>
      <c r="AD178" s="13"/>
    </row>
    <row r="179" spans="16:30" x14ac:dyDescent="0.25">
      <c r="P179" s="13"/>
      <c r="Q179" s="13"/>
      <c r="U179"/>
      <c r="V179"/>
      <c r="W179"/>
      <c r="X179"/>
      <c r="AA179" s="13"/>
      <c r="AD179" s="13"/>
    </row>
    <row r="180" spans="16:30" x14ac:dyDescent="0.25">
      <c r="P180" s="13"/>
      <c r="Q180" s="13"/>
      <c r="U180"/>
      <c r="V180"/>
      <c r="W180"/>
      <c r="X180"/>
      <c r="AA180" s="13"/>
      <c r="AD180" s="13"/>
    </row>
    <row r="181" spans="16:30" x14ac:dyDescent="0.25">
      <c r="P181" s="13"/>
      <c r="Q181" s="13"/>
      <c r="U181"/>
      <c r="V181"/>
      <c r="W181"/>
      <c r="X181"/>
      <c r="AA181" s="13"/>
      <c r="AD181" s="13"/>
    </row>
    <row r="182" spans="16:30" x14ac:dyDescent="0.25">
      <c r="P182" s="13"/>
      <c r="Q182" s="13"/>
      <c r="U182"/>
      <c r="V182"/>
      <c r="W182"/>
      <c r="X182"/>
      <c r="AA182" s="13"/>
      <c r="AD182" s="13"/>
    </row>
    <row r="183" spans="16:30" x14ac:dyDescent="0.25">
      <c r="P183" s="13"/>
      <c r="Q183" s="13"/>
      <c r="U183"/>
      <c r="V183"/>
      <c r="W183"/>
      <c r="X183"/>
      <c r="AA183" s="13"/>
      <c r="AD183" s="13"/>
    </row>
    <row r="184" spans="16:30" x14ac:dyDescent="0.25">
      <c r="P184" s="13"/>
      <c r="Q184" s="13"/>
      <c r="U184"/>
      <c r="V184"/>
      <c r="W184"/>
      <c r="X184"/>
      <c r="AA184" s="13"/>
      <c r="AD184" s="13"/>
    </row>
    <row r="185" spans="16:30" x14ac:dyDescent="0.25">
      <c r="P185" s="13"/>
      <c r="Q185" s="13"/>
      <c r="U185"/>
      <c r="V185"/>
      <c r="W185"/>
      <c r="X185"/>
      <c r="AA185" s="13"/>
      <c r="AD185" s="13"/>
    </row>
    <row r="186" spans="16:30" x14ac:dyDescent="0.25">
      <c r="P186" s="13"/>
      <c r="Q186" s="13"/>
      <c r="U186"/>
      <c r="V186"/>
      <c r="W186"/>
      <c r="X186"/>
      <c r="AA186" s="13"/>
      <c r="AD186" s="13"/>
    </row>
    <row r="187" spans="16:30" x14ac:dyDescent="0.25">
      <c r="P187" s="13"/>
      <c r="Q187" s="13"/>
      <c r="U187"/>
      <c r="V187"/>
      <c r="W187"/>
      <c r="X187"/>
      <c r="AA187" s="13"/>
      <c r="AD187" s="13"/>
    </row>
    <row r="188" spans="16:30" x14ac:dyDescent="0.25">
      <c r="P188" s="13"/>
      <c r="Q188" s="13"/>
      <c r="U188"/>
      <c r="V188"/>
      <c r="W188"/>
      <c r="X188"/>
      <c r="AA188" s="13"/>
      <c r="AD188" s="13"/>
    </row>
    <row r="189" spans="16:30" x14ac:dyDescent="0.25">
      <c r="P189" s="13"/>
      <c r="Q189" s="13"/>
      <c r="U189"/>
      <c r="V189"/>
      <c r="W189"/>
      <c r="X189"/>
      <c r="AA189" s="13"/>
      <c r="AD189" s="13"/>
    </row>
    <row r="190" spans="16:30" x14ac:dyDescent="0.25">
      <c r="P190" s="13"/>
      <c r="Q190" s="13"/>
      <c r="U190"/>
      <c r="V190"/>
      <c r="W190"/>
      <c r="X190"/>
      <c r="AA190" s="13"/>
      <c r="AD190" s="13"/>
    </row>
    <row r="191" spans="16:30" x14ac:dyDescent="0.25">
      <c r="P191" s="13"/>
      <c r="Q191" s="13"/>
      <c r="U191"/>
      <c r="V191"/>
      <c r="W191"/>
      <c r="X191"/>
      <c r="AA191" s="13"/>
      <c r="AD191" s="13"/>
    </row>
    <row r="192" spans="16:30" x14ac:dyDescent="0.25">
      <c r="P192" s="13"/>
      <c r="Q192" s="13"/>
      <c r="U192"/>
      <c r="V192"/>
      <c r="W192"/>
      <c r="X192"/>
      <c r="AA192" s="13"/>
      <c r="AD192" s="13"/>
    </row>
    <row r="193" spans="16:30" x14ac:dyDescent="0.25">
      <c r="P193" s="13"/>
      <c r="Q193" s="13"/>
      <c r="U193"/>
      <c r="V193"/>
      <c r="W193"/>
      <c r="X193"/>
      <c r="AA193" s="13"/>
      <c r="AD193" s="13"/>
    </row>
    <row r="194" spans="16:30" x14ac:dyDescent="0.25">
      <c r="P194" s="13"/>
      <c r="Q194" s="13"/>
      <c r="U194"/>
      <c r="V194"/>
      <c r="W194"/>
      <c r="X194"/>
      <c r="AA194" s="13"/>
      <c r="AD194" s="13"/>
    </row>
    <row r="195" spans="16:30" x14ac:dyDescent="0.25">
      <c r="P195" s="13"/>
      <c r="Q195" s="13"/>
      <c r="U195"/>
      <c r="V195"/>
      <c r="W195"/>
      <c r="X195"/>
      <c r="AA195" s="13"/>
      <c r="AD195" s="13"/>
    </row>
    <row r="196" spans="16:30" x14ac:dyDescent="0.25">
      <c r="P196" s="13"/>
      <c r="Q196" s="13"/>
      <c r="U196"/>
      <c r="V196"/>
      <c r="W196"/>
      <c r="X196"/>
      <c r="AA196" s="13"/>
      <c r="AD196" s="13"/>
    </row>
    <row r="197" spans="16:30" x14ac:dyDescent="0.25">
      <c r="P197" s="13"/>
      <c r="Q197" s="13"/>
      <c r="U197"/>
      <c r="V197"/>
      <c r="W197"/>
      <c r="X197"/>
      <c r="AA197" s="13"/>
      <c r="AD197" s="13"/>
    </row>
    <row r="198" spans="16:30" x14ac:dyDescent="0.25">
      <c r="P198" s="13"/>
      <c r="Q198" s="13"/>
      <c r="U198"/>
      <c r="V198"/>
      <c r="W198"/>
      <c r="X198"/>
      <c r="AA198" s="13"/>
      <c r="AD198" s="13"/>
    </row>
    <row r="199" spans="16:30" x14ac:dyDescent="0.25">
      <c r="P199" s="13"/>
      <c r="Q199" s="13"/>
      <c r="U199"/>
      <c r="V199"/>
      <c r="W199"/>
      <c r="X199"/>
      <c r="AA199" s="13"/>
      <c r="AD199" s="13"/>
    </row>
    <row r="200" spans="16:30" x14ac:dyDescent="0.25">
      <c r="P200" s="13"/>
      <c r="Q200" s="13"/>
      <c r="U200"/>
      <c r="V200"/>
      <c r="W200"/>
      <c r="X200"/>
      <c r="AA200" s="13"/>
      <c r="AD200" s="13"/>
    </row>
    <row r="201" spans="16:30" x14ac:dyDescent="0.25">
      <c r="P201" s="13"/>
      <c r="Q201" s="13"/>
      <c r="U201"/>
      <c r="V201"/>
      <c r="W201"/>
      <c r="X201"/>
      <c r="AA201" s="13"/>
      <c r="AD201" s="13"/>
    </row>
    <row r="202" spans="16:30" x14ac:dyDescent="0.25">
      <c r="P202" s="13"/>
      <c r="Q202" s="13"/>
      <c r="U202"/>
      <c r="V202"/>
      <c r="W202"/>
      <c r="X202"/>
      <c r="AA202" s="13"/>
      <c r="AD202" s="13"/>
    </row>
    <row r="203" spans="16:30" x14ac:dyDescent="0.25">
      <c r="P203" s="13"/>
      <c r="Q203" s="13"/>
      <c r="U203"/>
      <c r="V203"/>
      <c r="W203"/>
      <c r="X203"/>
      <c r="AA203" s="13"/>
      <c r="AD203" s="13"/>
    </row>
    <row r="204" spans="16:30" x14ac:dyDescent="0.25">
      <c r="P204" s="13"/>
      <c r="Q204" s="13"/>
      <c r="U204"/>
      <c r="V204"/>
      <c r="W204"/>
      <c r="X204"/>
      <c r="AA204" s="13"/>
      <c r="AD204" s="13"/>
    </row>
    <row r="205" spans="16:30" x14ac:dyDescent="0.25">
      <c r="P205" s="13"/>
      <c r="Q205" s="13"/>
      <c r="U205"/>
      <c r="V205"/>
      <c r="W205"/>
      <c r="X205"/>
      <c r="AA205" s="13"/>
      <c r="AD205" s="13"/>
    </row>
    <row r="206" spans="16:30" x14ac:dyDescent="0.25">
      <c r="P206" s="13"/>
      <c r="Q206" s="13"/>
      <c r="U206"/>
      <c r="V206"/>
      <c r="W206"/>
      <c r="X206"/>
      <c r="AA206" s="13"/>
      <c r="AD206" s="13"/>
    </row>
    <row r="207" spans="16:30" x14ac:dyDescent="0.25">
      <c r="P207" s="13"/>
      <c r="Q207" s="13"/>
      <c r="U207"/>
      <c r="V207"/>
      <c r="W207"/>
      <c r="X207"/>
      <c r="AA207" s="13"/>
      <c r="AD207" s="13"/>
    </row>
    <row r="208" spans="16:30" x14ac:dyDescent="0.25">
      <c r="P208" s="13"/>
      <c r="Q208" s="13"/>
      <c r="U208"/>
      <c r="V208"/>
      <c r="W208"/>
      <c r="X208"/>
      <c r="AA208" s="13"/>
      <c r="AD208" s="13"/>
    </row>
    <row r="209" spans="16:30" x14ac:dyDescent="0.25">
      <c r="P209" s="13"/>
      <c r="Q209" s="13"/>
      <c r="U209"/>
      <c r="V209"/>
      <c r="W209"/>
      <c r="X209"/>
      <c r="AA209" s="13"/>
      <c r="AD209" s="13"/>
    </row>
    <row r="210" spans="16:30" x14ac:dyDescent="0.25">
      <c r="P210" s="13"/>
      <c r="Q210" s="13"/>
      <c r="U210"/>
      <c r="V210"/>
      <c r="W210"/>
      <c r="X210"/>
      <c r="AA210" s="13"/>
      <c r="AD210" s="13"/>
    </row>
    <row r="211" spans="16:30" x14ac:dyDescent="0.25">
      <c r="P211" s="13"/>
      <c r="Q211" s="13"/>
      <c r="U211"/>
      <c r="V211"/>
      <c r="W211"/>
      <c r="X211"/>
      <c r="AA211" s="13"/>
      <c r="AD211" s="13"/>
    </row>
    <row r="212" spans="16:30" x14ac:dyDescent="0.25">
      <c r="P212" s="13"/>
      <c r="Q212" s="13"/>
      <c r="U212"/>
      <c r="V212"/>
      <c r="W212"/>
      <c r="X212"/>
      <c r="AA212" s="13"/>
      <c r="AD212" s="13"/>
    </row>
    <row r="213" spans="16:30" x14ac:dyDescent="0.25">
      <c r="P213" s="13"/>
      <c r="Q213" s="13"/>
      <c r="U213"/>
      <c r="V213"/>
      <c r="W213"/>
      <c r="X213"/>
      <c r="AA213" s="13"/>
      <c r="AD213" s="13"/>
    </row>
    <row r="214" spans="16:30" x14ac:dyDescent="0.25">
      <c r="P214" s="13"/>
      <c r="Q214" s="13"/>
      <c r="U214"/>
      <c r="V214"/>
      <c r="W214"/>
      <c r="X214"/>
      <c r="AA214" s="13"/>
      <c r="AD214" s="13"/>
    </row>
    <row r="215" spans="16:30" x14ac:dyDescent="0.25">
      <c r="P215" s="13"/>
      <c r="Q215" s="13"/>
      <c r="U215"/>
      <c r="V215"/>
      <c r="W215"/>
      <c r="X215"/>
      <c r="AA215" s="13"/>
      <c r="AD215" s="13"/>
    </row>
    <row r="216" spans="16:30" x14ac:dyDescent="0.25">
      <c r="P216" s="13"/>
      <c r="Q216" s="13"/>
      <c r="U216"/>
      <c r="V216"/>
      <c r="W216"/>
      <c r="X216"/>
      <c r="AA216" s="13"/>
      <c r="AD216" s="13"/>
    </row>
    <row r="217" spans="16:30" x14ac:dyDescent="0.25">
      <c r="P217" s="13"/>
      <c r="Q217" s="13"/>
      <c r="U217"/>
      <c r="V217"/>
      <c r="W217"/>
      <c r="X217"/>
      <c r="AA217" s="13"/>
      <c r="AD217" s="13"/>
    </row>
    <row r="218" spans="16:30" x14ac:dyDescent="0.25">
      <c r="P218" s="13"/>
      <c r="Q218" s="13"/>
      <c r="U218"/>
      <c r="V218"/>
      <c r="W218"/>
      <c r="X218"/>
      <c r="AA218" s="13"/>
      <c r="AD218" s="13"/>
    </row>
    <row r="219" spans="16:30" x14ac:dyDescent="0.25">
      <c r="P219" s="13"/>
      <c r="Q219" s="13"/>
      <c r="U219"/>
      <c r="V219"/>
      <c r="W219"/>
      <c r="X219"/>
      <c r="AA219" s="13"/>
      <c r="AD219" s="13"/>
    </row>
    <row r="220" spans="16:30" x14ac:dyDescent="0.25">
      <c r="P220" s="13"/>
      <c r="Q220" s="13"/>
      <c r="U220"/>
      <c r="V220"/>
      <c r="W220"/>
      <c r="X220"/>
      <c r="AA220" s="13"/>
      <c r="AD220" s="13"/>
    </row>
    <row r="221" spans="16:30" x14ac:dyDescent="0.25">
      <c r="P221" s="13"/>
      <c r="Q221" s="13"/>
      <c r="U221"/>
      <c r="V221"/>
      <c r="W221"/>
      <c r="X221"/>
      <c r="AA221" s="13"/>
      <c r="AD221" s="13"/>
    </row>
    <row r="222" spans="16:30" x14ac:dyDescent="0.25">
      <c r="P222" s="13"/>
      <c r="Q222" s="13"/>
      <c r="U222"/>
      <c r="V222"/>
      <c r="W222"/>
      <c r="X222"/>
      <c r="AA222" s="13"/>
      <c r="AD222" s="13"/>
    </row>
    <row r="223" spans="16:30" x14ac:dyDescent="0.25">
      <c r="P223" s="13"/>
      <c r="Q223" s="13"/>
      <c r="U223"/>
      <c r="V223"/>
      <c r="W223"/>
      <c r="X223"/>
      <c r="AA223" s="13"/>
      <c r="AD223" s="13"/>
    </row>
    <row r="224" spans="16:30" x14ac:dyDescent="0.25">
      <c r="P224" s="13"/>
      <c r="Q224" s="13"/>
      <c r="U224"/>
      <c r="V224"/>
      <c r="W224"/>
      <c r="X224"/>
      <c r="AA224" s="13"/>
      <c r="AD224" s="13"/>
    </row>
    <row r="225" spans="16:30" x14ac:dyDescent="0.25">
      <c r="P225" s="13"/>
      <c r="Q225" s="13"/>
      <c r="U225"/>
      <c r="V225"/>
      <c r="W225"/>
      <c r="X225"/>
      <c r="AA225" s="13"/>
      <c r="AD225" s="13"/>
    </row>
    <row r="226" spans="16:30" x14ac:dyDescent="0.25">
      <c r="P226" s="13"/>
      <c r="Q226" s="13"/>
      <c r="U226"/>
      <c r="V226"/>
      <c r="W226"/>
      <c r="X226"/>
      <c r="AA226" s="13"/>
      <c r="AD226" s="13"/>
    </row>
    <row r="227" spans="16:30" x14ac:dyDescent="0.25">
      <c r="P227" s="13"/>
      <c r="Q227" s="13"/>
      <c r="U227"/>
      <c r="V227"/>
      <c r="W227"/>
      <c r="X227"/>
      <c r="AA227" s="13"/>
      <c r="AD227" s="13"/>
    </row>
    <row r="228" spans="16:30" x14ac:dyDescent="0.25">
      <c r="P228" s="13"/>
      <c r="Q228" s="13"/>
      <c r="U228"/>
      <c r="V228"/>
      <c r="W228"/>
      <c r="X228"/>
      <c r="AA228" s="13"/>
      <c r="AD228" s="13"/>
    </row>
    <row r="229" spans="16:30" x14ac:dyDescent="0.25">
      <c r="P229" s="13"/>
      <c r="Q229" s="13"/>
      <c r="U229"/>
      <c r="V229"/>
      <c r="W229"/>
      <c r="X229"/>
      <c r="AA229" s="13"/>
      <c r="AD229" s="13"/>
    </row>
    <row r="230" spans="16:30" x14ac:dyDescent="0.25">
      <c r="P230" s="13"/>
      <c r="Q230" s="13"/>
      <c r="U230"/>
      <c r="V230"/>
      <c r="W230"/>
      <c r="X230"/>
      <c r="AA230" s="13"/>
      <c r="AD230" s="13"/>
    </row>
    <row r="231" spans="16:30" x14ac:dyDescent="0.25">
      <c r="P231" s="13"/>
      <c r="Q231" s="13"/>
      <c r="U231"/>
      <c r="V231"/>
      <c r="W231"/>
      <c r="X231"/>
      <c r="AA231" s="13"/>
      <c r="AD231" s="13"/>
    </row>
    <row r="232" spans="16:30" x14ac:dyDescent="0.25">
      <c r="P232" s="13"/>
      <c r="Q232" s="13"/>
      <c r="U232"/>
      <c r="V232"/>
      <c r="W232"/>
      <c r="X232"/>
      <c r="AA232" s="13"/>
      <c r="AD232" s="13"/>
    </row>
    <row r="233" spans="16:30" x14ac:dyDescent="0.25">
      <c r="P233" s="13"/>
      <c r="Q233" s="13"/>
      <c r="U233"/>
      <c r="V233"/>
      <c r="W233"/>
      <c r="X233"/>
      <c r="AA233" s="13"/>
      <c r="AD233" s="13"/>
    </row>
    <row r="234" spans="16:30" x14ac:dyDescent="0.25">
      <c r="P234" s="13"/>
      <c r="Q234" s="13"/>
      <c r="U234"/>
      <c r="V234"/>
      <c r="W234"/>
      <c r="X234"/>
      <c r="AA234" s="13"/>
      <c r="AD234" s="13"/>
    </row>
    <row r="235" spans="16:30" x14ac:dyDescent="0.25">
      <c r="P235" s="13"/>
      <c r="Q235" s="13"/>
      <c r="U235"/>
      <c r="V235"/>
      <c r="W235"/>
      <c r="X235"/>
      <c r="AA235" s="13"/>
      <c r="AD235" s="13"/>
    </row>
    <row r="236" spans="16:30" x14ac:dyDescent="0.25">
      <c r="P236" s="13"/>
      <c r="Q236" s="13"/>
      <c r="U236"/>
      <c r="V236"/>
      <c r="W236"/>
      <c r="X236"/>
      <c r="AA236" s="13"/>
      <c r="AD236" s="13"/>
    </row>
    <row r="237" spans="16:30" x14ac:dyDescent="0.25">
      <c r="P237" s="13"/>
      <c r="Q237" s="13"/>
      <c r="U237"/>
      <c r="V237"/>
      <c r="W237"/>
      <c r="X237"/>
      <c r="AA237" s="13"/>
      <c r="AD237" s="13"/>
    </row>
    <row r="238" spans="16:30" x14ac:dyDescent="0.25">
      <c r="P238" s="13"/>
      <c r="Q238" s="13"/>
      <c r="U238"/>
      <c r="V238"/>
      <c r="W238"/>
      <c r="X238"/>
      <c r="AA238" s="13"/>
      <c r="AD238" s="13"/>
    </row>
    <row r="239" spans="16:30" x14ac:dyDescent="0.25">
      <c r="P239" s="13"/>
      <c r="Q239" s="13"/>
      <c r="U239"/>
      <c r="V239"/>
      <c r="W239"/>
      <c r="X239"/>
      <c r="AA239" s="13"/>
      <c r="AD239" s="13"/>
    </row>
    <row r="240" spans="16:30" x14ac:dyDescent="0.25">
      <c r="P240" s="13"/>
      <c r="Q240" s="13"/>
      <c r="U240"/>
      <c r="V240"/>
      <c r="W240"/>
      <c r="X240"/>
      <c r="AA240" s="13"/>
      <c r="AD240" s="13"/>
    </row>
    <row r="241" spans="16:30" x14ac:dyDescent="0.25">
      <c r="P241" s="13"/>
      <c r="Q241" s="13"/>
      <c r="U241"/>
      <c r="V241"/>
      <c r="W241"/>
      <c r="X241"/>
      <c r="AA241" s="13"/>
      <c r="AD241" s="13"/>
    </row>
    <row r="242" spans="16:30" x14ac:dyDescent="0.25">
      <c r="P242" s="13"/>
      <c r="Q242" s="13"/>
      <c r="U242"/>
      <c r="V242"/>
      <c r="W242"/>
      <c r="X242"/>
      <c r="AA242" s="13"/>
      <c r="AD242" s="13"/>
    </row>
    <row r="243" spans="16:30" x14ac:dyDescent="0.25">
      <c r="P243" s="13"/>
      <c r="Q243" s="13"/>
      <c r="U243"/>
      <c r="V243"/>
      <c r="W243"/>
      <c r="X243"/>
      <c r="AA243" s="13"/>
      <c r="AD243" s="13"/>
    </row>
    <row r="244" spans="16:30" x14ac:dyDescent="0.25">
      <c r="P244" s="13"/>
      <c r="Q244" s="13"/>
      <c r="U244"/>
      <c r="V244"/>
      <c r="W244"/>
      <c r="X244"/>
      <c r="AA244" s="13"/>
      <c r="AD244" s="13"/>
    </row>
    <row r="245" spans="16:30" x14ac:dyDescent="0.25">
      <c r="P245" s="13"/>
      <c r="Q245" s="13"/>
      <c r="U245"/>
      <c r="V245"/>
      <c r="W245"/>
      <c r="X245"/>
      <c r="AA245" s="13"/>
      <c r="AD245" s="13"/>
    </row>
    <row r="246" spans="16:30" x14ac:dyDescent="0.25">
      <c r="P246" s="13"/>
      <c r="Q246" s="13"/>
      <c r="U246"/>
      <c r="V246"/>
      <c r="W246"/>
      <c r="X246"/>
      <c r="AA246" s="13"/>
      <c r="AD246" s="13"/>
    </row>
    <row r="247" spans="16:30" x14ac:dyDescent="0.25">
      <c r="P247" s="13"/>
      <c r="Q247" s="13"/>
      <c r="U247"/>
      <c r="V247"/>
      <c r="W247"/>
      <c r="X247"/>
      <c r="AA247" s="13"/>
      <c r="AD247" s="13"/>
    </row>
    <row r="248" spans="16:30" x14ac:dyDescent="0.25">
      <c r="P248" s="13"/>
      <c r="Q248" s="13"/>
      <c r="U248"/>
      <c r="V248"/>
      <c r="W248"/>
      <c r="X248"/>
      <c r="AA248" s="13"/>
      <c r="AD248" s="13"/>
    </row>
    <row r="249" spans="16:30" x14ac:dyDescent="0.25">
      <c r="P249" s="13"/>
      <c r="Q249" s="13"/>
      <c r="U249"/>
      <c r="V249"/>
      <c r="W249"/>
      <c r="X249"/>
      <c r="AA249" s="13"/>
      <c r="AD249" s="13"/>
    </row>
    <row r="250" spans="16:30" x14ac:dyDescent="0.25">
      <c r="P250" s="13"/>
      <c r="Q250" s="13"/>
      <c r="U250"/>
      <c r="V250"/>
      <c r="W250"/>
      <c r="X250"/>
      <c r="AA250" s="13"/>
      <c r="AD250" s="13"/>
    </row>
    <row r="251" spans="16:30" x14ac:dyDescent="0.25">
      <c r="P251" s="13"/>
      <c r="Q251" s="13"/>
      <c r="U251"/>
      <c r="V251"/>
      <c r="W251"/>
      <c r="X251"/>
      <c r="AA251" s="13"/>
      <c r="AD251" s="13"/>
    </row>
    <row r="252" spans="16:30" x14ac:dyDescent="0.25">
      <c r="P252" s="13"/>
      <c r="Q252" s="13"/>
      <c r="U252"/>
      <c r="V252"/>
      <c r="W252"/>
      <c r="X252"/>
      <c r="AA252" s="13"/>
      <c r="AD252" s="13"/>
    </row>
    <row r="253" spans="16:30" x14ac:dyDescent="0.25">
      <c r="U253"/>
      <c r="V253"/>
      <c r="W253"/>
      <c r="X253"/>
      <c r="AA253" s="13"/>
      <c r="AD253" s="13"/>
    </row>
    <row r="254" spans="16:30" x14ac:dyDescent="0.25">
      <c r="U254"/>
      <c r="V254"/>
      <c r="W254"/>
      <c r="X254"/>
      <c r="AA254" s="13"/>
      <c r="AD254" s="13"/>
    </row>
    <row r="255" spans="16:30" x14ac:dyDescent="0.25">
      <c r="U255"/>
      <c r="V255"/>
      <c r="W255"/>
      <c r="X255"/>
      <c r="AA255" s="13"/>
      <c r="AD255" s="13"/>
    </row>
    <row r="256" spans="16:30" x14ac:dyDescent="0.25">
      <c r="U256"/>
      <c r="V256"/>
      <c r="W256"/>
      <c r="X256"/>
      <c r="AA256" s="13"/>
      <c r="AD256" s="13"/>
    </row>
    <row r="257" spans="21:30" x14ac:dyDescent="0.25">
      <c r="U257"/>
      <c r="V257"/>
      <c r="W257"/>
      <c r="X257"/>
      <c r="AA257" s="13"/>
      <c r="AD257" s="13"/>
    </row>
    <row r="258" spans="21:30" x14ac:dyDescent="0.25">
      <c r="U258"/>
      <c r="V258"/>
      <c r="W258"/>
      <c r="X258"/>
    </row>
    <row r="259" spans="21:30" x14ac:dyDescent="0.25">
      <c r="U259"/>
      <c r="V259"/>
      <c r="W259"/>
      <c r="X259"/>
    </row>
    <row r="260" spans="21:30" x14ac:dyDescent="0.25">
      <c r="U260"/>
      <c r="V260"/>
      <c r="W260"/>
      <c r="X260"/>
    </row>
    <row r="261" spans="21:30" x14ac:dyDescent="0.25">
      <c r="U261"/>
      <c r="V261"/>
      <c r="W261"/>
      <c r="X261"/>
    </row>
    <row r="262" spans="21:30" x14ac:dyDescent="0.25">
      <c r="U262"/>
      <c r="V262"/>
      <c r="W262"/>
      <c r="X262"/>
    </row>
    <row r="263" spans="21:30" x14ac:dyDescent="0.25">
      <c r="U263"/>
      <c r="V263"/>
      <c r="W263"/>
      <c r="X263"/>
    </row>
    <row r="264" spans="21:30" x14ac:dyDescent="0.25">
      <c r="U264"/>
      <c r="V264"/>
      <c r="W264"/>
      <c r="X264"/>
    </row>
    <row r="265" spans="21:30" x14ac:dyDescent="0.25">
      <c r="U265"/>
      <c r="V265"/>
      <c r="W265"/>
      <c r="X265"/>
    </row>
    <row r="266" spans="21:30" x14ac:dyDescent="0.25">
      <c r="U266"/>
      <c r="V266"/>
      <c r="W266"/>
      <c r="X266"/>
    </row>
    <row r="267" spans="21:30" x14ac:dyDescent="0.25">
      <c r="U267"/>
      <c r="V267"/>
      <c r="W267"/>
      <c r="X267"/>
    </row>
    <row r="268" spans="21:30" x14ac:dyDescent="0.25">
      <c r="U268"/>
      <c r="V268"/>
      <c r="W268"/>
      <c r="X268"/>
    </row>
    <row r="269" spans="21:30" x14ac:dyDescent="0.25">
      <c r="U269"/>
      <c r="V269"/>
      <c r="W269"/>
      <c r="X269"/>
    </row>
    <row r="270" spans="21:30" x14ac:dyDescent="0.25">
      <c r="U270"/>
      <c r="V270"/>
      <c r="W270"/>
      <c r="X270"/>
    </row>
    <row r="271" spans="21:30" x14ac:dyDescent="0.25">
      <c r="U271"/>
      <c r="V271"/>
      <c r="W271"/>
      <c r="X271"/>
    </row>
    <row r="272" spans="21:30" x14ac:dyDescent="0.25">
      <c r="U272"/>
      <c r="V272"/>
      <c r="W272"/>
      <c r="X272"/>
    </row>
    <row r="273" spans="21:24" x14ac:dyDescent="0.25">
      <c r="U273"/>
      <c r="V273"/>
      <c r="W273"/>
      <c r="X273"/>
    </row>
    <row r="274" spans="21:24" x14ac:dyDescent="0.25">
      <c r="U274"/>
      <c r="V274"/>
      <c r="W274"/>
      <c r="X274"/>
    </row>
    <row r="275" spans="21:24" x14ac:dyDescent="0.25">
      <c r="U275"/>
      <c r="V275"/>
      <c r="W275"/>
      <c r="X275"/>
    </row>
    <row r="276" spans="21:24" x14ac:dyDescent="0.25">
      <c r="U276"/>
      <c r="V276"/>
      <c r="W276"/>
      <c r="X276"/>
    </row>
    <row r="277" spans="21:24" x14ac:dyDescent="0.25">
      <c r="U277"/>
      <c r="V277"/>
      <c r="W277"/>
      <c r="X277"/>
    </row>
    <row r="278" spans="21:24" x14ac:dyDescent="0.25">
      <c r="U278"/>
      <c r="V278"/>
      <c r="W278"/>
      <c r="X278"/>
    </row>
    <row r="279" spans="21:24" x14ac:dyDescent="0.25">
      <c r="U279"/>
      <c r="V279"/>
      <c r="W279"/>
      <c r="X279"/>
    </row>
    <row r="280" spans="21:24" x14ac:dyDescent="0.25">
      <c r="U280"/>
      <c r="V280"/>
      <c r="W280"/>
      <c r="X280"/>
    </row>
    <row r="281" spans="21:24" x14ac:dyDescent="0.25">
      <c r="U281"/>
      <c r="V281"/>
      <c r="W281"/>
      <c r="X281"/>
    </row>
    <row r="282" spans="21:24" x14ac:dyDescent="0.25">
      <c r="U282"/>
      <c r="V282"/>
      <c r="W282"/>
      <c r="X282"/>
    </row>
    <row r="283" spans="21:24" x14ac:dyDescent="0.25">
      <c r="U283"/>
      <c r="V283"/>
      <c r="W283"/>
      <c r="X283"/>
    </row>
    <row r="284" spans="21:24" x14ac:dyDescent="0.25">
      <c r="U284"/>
      <c r="V284"/>
      <c r="W284"/>
      <c r="X284"/>
    </row>
    <row r="285" spans="21:24" x14ac:dyDescent="0.25">
      <c r="U285"/>
      <c r="V285"/>
      <c r="W285"/>
      <c r="X285"/>
    </row>
    <row r="286" spans="21:24" x14ac:dyDescent="0.25">
      <c r="U286"/>
      <c r="V286"/>
      <c r="W286"/>
      <c r="X286"/>
    </row>
    <row r="287" spans="21:24" x14ac:dyDescent="0.25">
      <c r="U287"/>
      <c r="V287"/>
      <c r="W287"/>
      <c r="X287"/>
    </row>
    <row r="288" spans="21:24" x14ac:dyDescent="0.25">
      <c r="U288"/>
      <c r="V288"/>
      <c r="W288"/>
      <c r="X288"/>
    </row>
    <row r="289" spans="21:24" x14ac:dyDescent="0.25">
      <c r="U289"/>
      <c r="V289"/>
      <c r="W289"/>
      <c r="X289"/>
    </row>
    <row r="290" spans="21:24" x14ac:dyDescent="0.25">
      <c r="U290"/>
      <c r="V290"/>
      <c r="W290"/>
      <c r="X290"/>
    </row>
    <row r="291" spans="21:24" x14ac:dyDescent="0.25">
      <c r="U291"/>
      <c r="V291"/>
      <c r="W291"/>
      <c r="X291"/>
    </row>
    <row r="292" spans="21:24" x14ac:dyDescent="0.25">
      <c r="U292"/>
      <c r="V292"/>
      <c r="W292"/>
      <c r="X292"/>
    </row>
    <row r="293" spans="21:24" x14ac:dyDescent="0.25">
      <c r="U293"/>
      <c r="V293"/>
      <c r="W293"/>
      <c r="X293"/>
    </row>
    <row r="294" spans="21:24" x14ac:dyDescent="0.25">
      <c r="U294"/>
      <c r="V294"/>
      <c r="W294"/>
      <c r="X294"/>
    </row>
    <row r="295" spans="21:24" x14ac:dyDescent="0.25">
      <c r="U295"/>
      <c r="V295"/>
      <c r="W295"/>
      <c r="X295"/>
    </row>
    <row r="296" spans="21:24" x14ac:dyDescent="0.25">
      <c r="U296"/>
      <c r="V296"/>
      <c r="W296"/>
      <c r="X296"/>
    </row>
    <row r="297" spans="21:24" x14ac:dyDescent="0.25">
      <c r="U297"/>
      <c r="V297"/>
      <c r="W297"/>
      <c r="X297"/>
    </row>
    <row r="298" spans="21:24" x14ac:dyDescent="0.25">
      <c r="U298"/>
      <c r="V298"/>
      <c r="W298"/>
      <c r="X298"/>
    </row>
    <row r="299" spans="21:24" x14ac:dyDescent="0.25">
      <c r="U299"/>
      <c r="V299"/>
      <c r="W299"/>
      <c r="X299"/>
    </row>
    <row r="300" spans="21:24" x14ac:dyDescent="0.25">
      <c r="U300"/>
      <c r="V300"/>
      <c r="W300"/>
      <c r="X300"/>
    </row>
    <row r="301" spans="21:24" x14ac:dyDescent="0.25">
      <c r="U301"/>
      <c r="V301"/>
      <c r="W301"/>
      <c r="X301"/>
    </row>
    <row r="302" spans="21:24" x14ac:dyDescent="0.25">
      <c r="U302"/>
      <c r="V302"/>
      <c r="W302"/>
      <c r="X302"/>
    </row>
    <row r="303" spans="21:24" x14ac:dyDescent="0.25">
      <c r="U303"/>
      <c r="V303"/>
      <c r="W303"/>
      <c r="X303"/>
    </row>
    <row r="304" spans="21:24" x14ac:dyDescent="0.25">
      <c r="U304"/>
      <c r="V304"/>
      <c r="W304"/>
      <c r="X304"/>
    </row>
    <row r="305" spans="21:24" x14ac:dyDescent="0.25">
      <c r="U305"/>
      <c r="V305"/>
      <c r="W305"/>
      <c r="X305"/>
    </row>
    <row r="306" spans="21:24" x14ac:dyDescent="0.25">
      <c r="U306"/>
      <c r="V306"/>
      <c r="W306"/>
      <c r="X306"/>
    </row>
    <row r="307" spans="21:24" x14ac:dyDescent="0.25">
      <c r="U307"/>
      <c r="V307"/>
      <c r="W307"/>
      <c r="X307"/>
    </row>
    <row r="308" spans="21:24" x14ac:dyDescent="0.25">
      <c r="U308"/>
      <c r="V308"/>
      <c r="W308"/>
      <c r="X308"/>
    </row>
    <row r="309" spans="21:24" x14ac:dyDescent="0.25">
      <c r="U309"/>
      <c r="V309"/>
      <c r="W309"/>
      <c r="X309"/>
    </row>
    <row r="310" spans="21:24" x14ac:dyDescent="0.25">
      <c r="U310"/>
      <c r="V310"/>
      <c r="W310"/>
      <c r="X310"/>
    </row>
    <row r="311" spans="21:24" x14ac:dyDescent="0.25">
      <c r="U311"/>
      <c r="V311"/>
      <c r="W311"/>
      <c r="X311"/>
    </row>
    <row r="312" spans="21:24" x14ac:dyDescent="0.25">
      <c r="U312"/>
      <c r="V312"/>
      <c r="W312"/>
      <c r="X312"/>
    </row>
    <row r="313" spans="21:24" x14ac:dyDescent="0.25">
      <c r="U313"/>
      <c r="V313"/>
      <c r="W313"/>
      <c r="X313"/>
    </row>
    <row r="314" spans="21:24" x14ac:dyDescent="0.25">
      <c r="U314"/>
      <c r="V314"/>
      <c r="W314"/>
      <c r="X314"/>
    </row>
    <row r="315" spans="21:24" x14ac:dyDescent="0.25">
      <c r="U315"/>
      <c r="V315"/>
      <c r="W315"/>
      <c r="X315"/>
    </row>
    <row r="316" spans="21:24" x14ac:dyDescent="0.25">
      <c r="U316"/>
      <c r="V316"/>
      <c r="W316"/>
      <c r="X316"/>
    </row>
    <row r="317" spans="21:24" x14ac:dyDescent="0.25">
      <c r="U317"/>
      <c r="V317"/>
      <c r="W317"/>
      <c r="X317"/>
    </row>
    <row r="318" spans="21:24" x14ac:dyDescent="0.25">
      <c r="U318"/>
      <c r="V318"/>
      <c r="W318"/>
      <c r="X318"/>
    </row>
    <row r="319" spans="21:24" x14ac:dyDescent="0.25">
      <c r="U319"/>
      <c r="V319"/>
      <c r="W319"/>
      <c r="X319"/>
    </row>
    <row r="320" spans="21:24" x14ac:dyDescent="0.25">
      <c r="U320"/>
      <c r="V320"/>
      <c r="W320"/>
      <c r="X320"/>
    </row>
    <row r="321" spans="21:24" x14ac:dyDescent="0.25">
      <c r="U321"/>
      <c r="V321"/>
      <c r="W321"/>
      <c r="X321"/>
    </row>
    <row r="322" spans="21:24" x14ac:dyDescent="0.25">
      <c r="U322"/>
      <c r="V322"/>
      <c r="W322"/>
      <c r="X322"/>
    </row>
    <row r="323" spans="21:24" x14ac:dyDescent="0.25">
      <c r="U323"/>
      <c r="V323"/>
      <c r="W323"/>
      <c r="X323"/>
    </row>
    <row r="324" spans="21:24" x14ac:dyDescent="0.25">
      <c r="U324"/>
      <c r="V324"/>
      <c r="W324"/>
      <c r="X324"/>
    </row>
    <row r="325" spans="21:24" x14ac:dyDescent="0.25">
      <c r="U325"/>
      <c r="V325"/>
      <c r="W325"/>
      <c r="X325"/>
    </row>
    <row r="326" spans="21:24" x14ac:dyDescent="0.25">
      <c r="U326"/>
      <c r="V326"/>
      <c r="W326"/>
      <c r="X326"/>
    </row>
    <row r="327" spans="21:24" x14ac:dyDescent="0.25">
      <c r="U327"/>
      <c r="V327"/>
      <c r="W327"/>
      <c r="X327"/>
    </row>
    <row r="328" spans="21:24" x14ac:dyDescent="0.25">
      <c r="U328"/>
      <c r="V328"/>
      <c r="W328"/>
      <c r="X328"/>
    </row>
    <row r="329" spans="21:24" x14ac:dyDescent="0.25">
      <c r="U329"/>
      <c r="V329"/>
      <c r="W329"/>
      <c r="X329"/>
    </row>
    <row r="330" spans="21:24" x14ac:dyDescent="0.25">
      <c r="U330"/>
      <c r="V330"/>
      <c r="W330"/>
      <c r="X330"/>
    </row>
    <row r="331" spans="21:24" x14ac:dyDescent="0.25">
      <c r="U331"/>
      <c r="V331"/>
      <c r="W331"/>
      <c r="X331"/>
    </row>
    <row r="332" spans="21:24" x14ac:dyDescent="0.25">
      <c r="U332"/>
      <c r="V332"/>
      <c r="W332"/>
      <c r="X332"/>
    </row>
    <row r="333" spans="21:24" x14ac:dyDescent="0.25">
      <c r="U333"/>
      <c r="V333"/>
      <c r="W333"/>
      <c r="X333"/>
    </row>
    <row r="334" spans="21:24" x14ac:dyDescent="0.25">
      <c r="U334"/>
      <c r="V334"/>
      <c r="W334"/>
      <c r="X334"/>
    </row>
    <row r="335" spans="21:24" x14ac:dyDescent="0.25">
      <c r="U335"/>
      <c r="V335"/>
      <c r="W335"/>
      <c r="X335"/>
    </row>
    <row r="336" spans="21:24" x14ac:dyDescent="0.25">
      <c r="U336"/>
      <c r="V336"/>
      <c r="W336"/>
      <c r="X336"/>
    </row>
    <row r="337" spans="21:24" x14ac:dyDescent="0.25">
      <c r="U337"/>
      <c r="V337"/>
      <c r="W337"/>
      <c r="X337"/>
    </row>
    <row r="338" spans="21:24" x14ac:dyDescent="0.25">
      <c r="U338"/>
      <c r="V338"/>
      <c r="W338"/>
      <c r="X338"/>
    </row>
    <row r="339" spans="21:24" x14ac:dyDescent="0.25">
      <c r="U339"/>
      <c r="V339"/>
      <c r="W339"/>
      <c r="X339"/>
    </row>
    <row r="340" spans="21:24" x14ac:dyDescent="0.25">
      <c r="U340"/>
      <c r="V340"/>
      <c r="W340"/>
      <c r="X340"/>
    </row>
    <row r="341" spans="21:24" x14ac:dyDescent="0.25">
      <c r="U341"/>
      <c r="V341"/>
      <c r="W341"/>
      <c r="X341"/>
    </row>
    <row r="342" spans="21:24" x14ac:dyDescent="0.25">
      <c r="U342"/>
      <c r="V342"/>
      <c r="W342"/>
      <c r="X342"/>
    </row>
  </sheetData>
  <autoFilter ref="W1:X42" xr:uid="{097C0F70-1FB6-481B-9F94-4AD5195560E6}"/>
  <sortState xmlns:xlrd2="http://schemas.microsoft.com/office/spreadsheetml/2017/richdata2" ref="F2:M50">
    <sortCondition ref="M1:M50"/>
  </sortState>
  <conditionalFormatting sqref="F1:F1048576">
    <cfRule type="duplicateValues" dxfId="897" priority="2"/>
  </conditionalFormatting>
  <conditionalFormatting sqref="U343:U1048576 U1:U42">
    <cfRule type="duplicateValues" dxfId="896" priority="3"/>
  </conditionalFormatting>
  <conditionalFormatting sqref="V343:V1048576 V1:V42">
    <cfRule type="duplicateValues" dxfId="895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370C-82F7-4F7E-9385-E73A899936D2}">
  <sheetPr>
    <tabColor theme="0" tint="-0.14999847407452621"/>
  </sheetPr>
  <dimension ref="B1:AD644"/>
  <sheetViews>
    <sheetView showGridLines="0" tabSelected="1" zoomScale="80" zoomScaleNormal="80" workbookViewId="0">
      <selection activeCell="Q4" sqref="Q4"/>
    </sheetView>
  </sheetViews>
  <sheetFormatPr defaultRowHeight="12.75" x14ac:dyDescent="0.2"/>
  <cols>
    <col min="1" max="1" width="7.42578125" style="2" customWidth="1"/>
    <col min="2" max="2" width="18.5703125" style="2" customWidth="1"/>
    <col min="3" max="3" width="11.5703125" style="2" bestFit="1" customWidth="1"/>
    <col min="4" max="4" width="5" style="2" bestFit="1" customWidth="1"/>
    <col min="5" max="6" width="9.140625" style="2"/>
    <col min="7" max="7" width="13.140625" style="2" bestFit="1" customWidth="1"/>
    <col min="8" max="8" width="11.28515625" style="2" bestFit="1" customWidth="1"/>
    <col min="9" max="17" width="9.140625" style="2"/>
    <col min="18" max="19" width="4.42578125" style="2" customWidth="1"/>
    <col min="20" max="20" width="4.7109375" style="2" customWidth="1"/>
    <col min="21" max="21" width="4.85546875" style="2" customWidth="1"/>
    <col min="22" max="22" width="38.42578125" style="2" bestFit="1" customWidth="1"/>
    <col min="23" max="24" width="5.5703125" style="2" bestFit="1" customWidth="1"/>
    <col min="25" max="29" width="32.85546875" style="2" bestFit="1" customWidth="1"/>
    <col min="30" max="30" width="10.5703125" style="2" bestFit="1" customWidth="1"/>
    <col min="31" max="16384" width="9.140625" style="2"/>
  </cols>
  <sheetData>
    <row r="1" spans="2:23" x14ac:dyDescent="0.2">
      <c r="B1" s="1" t="s">
        <v>340</v>
      </c>
      <c r="C1" s="21">
        <f ca="1">TODAY()</f>
        <v>45813</v>
      </c>
    </row>
    <row r="3" spans="2:23" ht="15" x14ac:dyDescent="0.25">
      <c r="U3"/>
    </row>
    <row r="4" spans="2:23" ht="15" x14ac:dyDescent="0.25">
      <c r="U4"/>
    </row>
    <row r="5" spans="2:23" ht="15" x14ac:dyDescent="0.25">
      <c r="U5"/>
    </row>
    <row r="6" spans="2:23" ht="15" x14ac:dyDescent="0.25">
      <c r="U6"/>
    </row>
    <row r="7" spans="2:23" ht="15" x14ac:dyDescent="0.25">
      <c r="U7"/>
    </row>
    <row r="8" spans="2:23" ht="15" x14ac:dyDescent="0.25">
      <c r="U8"/>
      <c r="V8" s="26" t="s">
        <v>241</v>
      </c>
      <c r="W8" s="27"/>
    </row>
    <row r="9" spans="2:23" ht="15" x14ac:dyDescent="0.25">
      <c r="U9"/>
      <c r="V9" s="26" t="s">
        <v>227</v>
      </c>
      <c r="W9" s="27" t="s">
        <v>255</v>
      </c>
    </row>
    <row r="10" spans="2:23" ht="15" x14ac:dyDescent="0.25">
      <c r="U10"/>
      <c r="V10" s="26" t="s">
        <v>231</v>
      </c>
      <c r="W10" s="28">
        <v>9</v>
      </c>
    </row>
    <row r="11" spans="2:23" ht="15" x14ac:dyDescent="0.25">
      <c r="U11"/>
      <c r="V11" s="29" t="s">
        <v>441</v>
      </c>
      <c r="W11" s="30">
        <v>1</v>
      </c>
    </row>
    <row r="12" spans="2:23" ht="15" x14ac:dyDescent="0.25">
      <c r="U12"/>
      <c r="V12" s="29" t="s">
        <v>238</v>
      </c>
      <c r="W12" s="30">
        <v>21</v>
      </c>
    </row>
    <row r="13" spans="2:23" ht="15" x14ac:dyDescent="0.25">
      <c r="U13"/>
      <c r="V13" s="29" t="s">
        <v>232</v>
      </c>
      <c r="W13" s="30">
        <v>55</v>
      </c>
    </row>
    <row r="14" spans="2:23" ht="15" x14ac:dyDescent="0.25">
      <c r="U14"/>
      <c r="V14" s="29" t="s">
        <v>235</v>
      </c>
      <c r="W14" s="30">
        <v>17</v>
      </c>
    </row>
    <row r="15" spans="2:23" ht="15" x14ac:dyDescent="0.25">
      <c r="U15"/>
      <c r="V15" s="29" t="s">
        <v>236</v>
      </c>
      <c r="W15" s="30">
        <v>19</v>
      </c>
    </row>
    <row r="16" spans="2:23" ht="15" x14ac:dyDescent="0.25">
      <c r="U16"/>
      <c r="V16" s="29" t="s">
        <v>243</v>
      </c>
      <c r="W16" s="30">
        <v>7</v>
      </c>
    </row>
    <row r="17" spans="21:30" x14ac:dyDescent="0.2">
      <c r="V17" s="29" t="s">
        <v>254</v>
      </c>
      <c r="W17" s="30">
        <v>40</v>
      </c>
    </row>
    <row r="18" spans="21:30" x14ac:dyDescent="0.2">
      <c r="V18" s="29" t="s">
        <v>280</v>
      </c>
      <c r="W18" s="30">
        <v>3</v>
      </c>
    </row>
    <row r="19" spans="21:30" ht="15" x14ac:dyDescent="0.25">
      <c r="U19"/>
      <c r="V19" s="29" t="s">
        <v>237</v>
      </c>
      <c r="W19" s="30">
        <v>2</v>
      </c>
    </row>
    <row r="20" spans="21:30" ht="15" x14ac:dyDescent="0.25">
      <c r="U20"/>
      <c r="V20" s="31" t="s">
        <v>240</v>
      </c>
      <c r="W20" s="32">
        <v>174</v>
      </c>
    </row>
    <row r="21" spans="21:30" ht="15" x14ac:dyDescent="0.25">
      <c r="U21"/>
      <c r="V21"/>
      <c r="W21"/>
    </row>
    <row r="22" spans="21:30" ht="15" x14ac:dyDescent="0.25">
      <c r="U22"/>
      <c r="V22"/>
      <c r="W22"/>
      <c r="X22"/>
      <c r="Y22"/>
      <c r="Z22"/>
      <c r="AA22"/>
      <c r="AB22"/>
      <c r="AC22"/>
      <c r="AD22"/>
    </row>
    <row r="23" spans="21:30" ht="15" x14ac:dyDescent="0.25">
      <c r="U23"/>
      <c r="V23"/>
      <c r="W23"/>
      <c r="X23"/>
      <c r="Y23"/>
      <c r="Z23"/>
      <c r="AA23"/>
      <c r="AB23"/>
      <c r="AC23"/>
      <c r="AD23"/>
    </row>
    <row r="24" spans="21:30" ht="15" x14ac:dyDescent="0.25">
      <c r="U24"/>
      <c r="V24"/>
      <c r="W24"/>
      <c r="X24"/>
      <c r="Y24"/>
      <c r="Z24"/>
      <c r="AA24"/>
      <c r="AB24"/>
      <c r="AC24"/>
      <c r="AD24"/>
    </row>
    <row r="25" spans="21:30" ht="15" x14ac:dyDescent="0.25">
      <c r="U25"/>
      <c r="V25"/>
      <c r="W25"/>
      <c r="X25"/>
      <c r="Y25"/>
      <c r="Z25"/>
      <c r="AA25"/>
      <c r="AB25"/>
      <c r="AC25"/>
      <c r="AD25"/>
    </row>
    <row r="26" spans="21:30" ht="15" x14ac:dyDescent="0.25">
      <c r="U26"/>
      <c r="V26"/>
      <c r="W26"/>
      <c r="X26"/>
      <c r="Y26"/>
      <c r="Z26"/>
      <c r="AA26"/>
      <c r="AB26"/>
      <c r="AC26"/>
      <c r="AD26"/>
    </row>
    <row r="27" spans="21:30" ht="15" x14ac:dyDescent="0.25">
      <c r="U27"/>
      <c r="V27"/>
      <c r="W27"/>
      <c r="X27"/>
      <c r="Y27"/>
      <c r="Z27"/>
      <c r="AA27"/>
      <c r="AB27"/>
      <c r="AC27"/>
      <c r="AD27"/>
    </row>
    <row r="28" spans="21:30" ht="15" x14ac:dyDescent="0.25">
      <c r="U28"/>
      <c r="V28"/>
      <c r="W28"/>
      <c r="X28"/>
      <c r="Y28"/>
      <c r="Z28"/>
      <c r="AA28"/>
      <c r="AB28"/>
      <c r="AC28"/>
      <c r="AD28"/>
    </row>
    <row r="29" spans="21:30" ht="15" x14ac:dyDescent="0.25">
      <c r="U29"/>
      <c r="V29"/>
      <c r="W29"/>
      <c r="X29"/>
      <c r="Y29"/>
      <c r="Z29"/>
      <c r="AA29"/>
      <c r="AB29"/>
      <c r="AC29"/>
      <c r="AD29"/>
    </row>
    <row r="30" spans="21:30" ht="15" x14ac:dyDescent="0.25">
      <c r="U30"/>
      <c r="V30" s="26" t="s">
        <v>241</v>
      </c>
      <c r="W30" s="27"/>
      <c r="X30"/>
      <c r="Y30"/>
      <c r="Z30"/>
      <c r="AA30"/>
      <c r="AB30"/>
      <c r="AC30"/>
      <c r="AD30"/>
    </row>
    <row r="31" spans="21:30" ht="15" x14ac:dyDescent="0.25">
      <c r="U31"/>
      <c r="V31" s="26" t="s">
        <v>212</v>
      </c>
      <c r="W31" s="27" t="s">
        <v>255</v>
      </c>
      <c r="X31"/>
      <c r="Y31"/>
      <c r="Z31"/>
      <c r="AA31"/>
      <c r="AB31"/>
      <c r="AC31"/>
      <c r="AD31"/>
    </row>
    <row r="32" spans="21:30" ht="15" x14ac:dyDescent="0.25">
      <c r="U32"/>
      <c r="V32" s="26" t="s">
        <v>33</v>
      </c>
      <c r="W32" s="28">
        <v>1</v>
      </c>
      <c r="X32"/>
      <c r="Y32"/>
      <c r="Z32"/>
      <c r="AA32"/>
      <c r="AB32"/>
      <c r="AC32"/>
      <c r="AD32"/>
    </row>
    <row r="33" spans="21:30" ht="15" x14ac:dyDescent="0.25">
      <c r="U33"/>
      <c r="V33" s="29" t="s">
        <v>420</v>
      </c>
      <c r="W33" s="30">
        <v>1</v>
      </c>
      <c r="X33"/>
      <c r="Y33"/>
      <c r="Z33"/>
      <c r="AA33"/>
      <c r="AB33"/>
      <c r="AC33"/>
      <c r="AD33"/>
    </row>
    <row r="34" spans="21:30" ht="15" x14ac:dyDescent="0.25">
      <c r="U34"/>
      <c r="V34" s="29" t="s">
        <v>7</v>
      </c>
      <c r="W34" s="30">
        <v>19</v>
      </c>
      <c r="X34"/>
      <c r="Y34"/>
      <c r="Z34"/>
      <c r="AA34"/>
      <c r="AB34"/>
      <c r="AC34"/>
      <c r="AD34"/>
    </row>
    <row r="35" spans="21:30" ht="15" x14ac:dyDescent="0.25">
      <c r="U35"/>
      <c r="V35" s="29" t="s">
        <v>18</v>
      </c>
      <c r="W35" s="30">
        <v>8</v>
      </c>
      <c r="X35"/>
      <c r="Y35"/>
      <c r="Z35"/>
      <c r="AA35"/>
      <c r="AB35"/>
      <c r="AC35"/>
      <c r="AD35"/>
    </row>
    <row r="36" spans="21:30" ht="15" x14ac:dyDescent="0.25">
      <c r="U36"/>
      <c r="V36" s="29" t="s">
        <v>20</v>
      </c>
      <c r="W36" s="30">
        <v>55</v>
      </c>
      <c r="X36"/>
      <c r="Y36"/>
      <c r="Z36"/>
      <c r="AA36"/>
      <c r="AB36"/>
      <c r="AC36"/>
      <c r="AD36"/>
    </row>
    <row r="37" spans="21:30" ht="15" x14ac:dyDescent="0.25">
      <c r="U37"/>
      <c r="V37" s="29" t="s">
        <v>24</v>
      </c>
      <c r="W37" s="30">
        <v>17</v>
      </c>
      <c r="X37"/>
      <c r="Y37"/>
      <c r="Z37"/>
      <c r="AA37"/>
      <c r="AB37"/>
      <c r="AC37"/>
      <c r="AD37"/>
    </row>
    <row r="38" spans="21:30" ht="15" x14ac:dyDescent="0.25">
      <c r="V38" s="29" t="s">
        <v>41</v>
      </c>
      <c r="W38" s="30">
        <v>7</v>
      </c>
      <c r="X38"/>
      <c r="Y38"/>
      <c r="Z38"/>
      <c r="AA38"/>
      <c r="AB38"/>
      <c r="AC38"/>
      <c r="AD38"/>
    </row>
    <row r="39" spans="21:30" ht="15" x14ac:dyDescent="0.25">
      <c r="V39" s="29" t="s">
        <v>284</v>
      </c>
      <c r="W39" s="30">
        <v>2</v>
      </c>
      <c r="X39"/>
      <c r="Y39"/>
      <c r="Z39"/>
      <c r="AA39"/>
      <c r="AB39"/>
      <c r="AC39"/>
      <c r="AD39"/>
    </row>
    <row r="40" spans="21:30" ht="15" x14ac:dyDescent="0.25">
      <c r="V40" s="29" t="s">
        <v>220</v>
      </c>
      <c r="W40" s="30">
        <v>12</v>
      </c>
      <c r="X40"/>
      <c r="Y40"/>
      <c r="Z40"/>
      <c r="AA40"/>
      <c r="AB40"/>
      <c r="AC40"/>
      <c r="AD40"/>
    </row>
    <row r="41" spans="21:30" ht="15" x14ac:dyDescent="0.25">
      <c r="V41" s="29" t="s">
        <v>219</v>
      </c>
      <c r="W41" s="30">
        <v>28</v>
      </c>
      <c r="X41"/>
      <c r="Y41"/>
      <c r="Z41"/>
      <c r="AA41"/>
      <c r="AB41"/>
      <c r="AC41"/>
      <c r="AD41"/>
    </row>
    <row r="42" spans="21:30" ht="15" x14ac:dyDescent="0.25">
      <c r="V42" s="29" t="s">
        <v>273</v>
      </c>
      <c r="W42" s="30">
        <v>3</v>
      </c>
      <c r="X42"/>
      <c r="Y42"/>
      <c r="Z42"/>
      <c r="AA42"/>
      <c r="AB42"/>
      <c r="AC42"/>
      <c r="AD42"/>
    </row>
    <row r="43" spans="21:30" ht="15" x14ac:dyDescent="0.25">
      <c r="V43" s="29" t="s">
        <v>46</v>
      </c>
      <c r="W43" s="30">
        <v>19</v>
      </c>
      <c r="X43"/>
      <c r="Y43"/>
      <c r="Z43"/>
      <c r="AA43"/>
      <c r="AB43"/>
      <c r="AC43"/>
      <c r="AD43"/>
    </row>
    <row r="44" spans="21:30" ht="15" x14ac:dyDescent="0.25">
      <c r="V44" s="29" t="s">
        <v>54</v>
      </c>
      <c r="W44" s="30">
        <v>2</v>
      </c>
      <c r="X44"/>
      <c r="Y44"/>
      <c r="Z44"/>
      <c r="AA44"/>
      <c r="AB44"/>
      <c r="AC44"/>
      <c r="AD44"/>
    </row>
    <row r="45" spans="21:30" ht="15" x14ac:dyDescent="0.25">
      <c r="V45" s="31" t="s">
        <v>240</v>
      </c>
      <c r="W45" s="32">
        <v>174</v>
      </c>
      <c r="X45"/>
      <c r="Y45"/>
      <c r="Z45"/>
      <c r="AA45"/>
      <c r="AB45"/>
      <c r="AC45"/>
      <c r="AD45"/>
    </row>
    <row r="46" spans="21:30" ht="15" x14ac:dyDescent="0.25">
      <c r="V46"/>
      <c r="W46"/>
      <c r="X46"/>
      <c r="Y46"/>
      <c r="Z46"/>
      <c r="AA46"/>
      <c r="AB46"/>
      <c r="AC46"/>
      <c r="AD46"/>
    </row>
    <row r="47" spans="21:30" ht="15" x14ac:dyDescent="0.25">
      <c r="V47"/>
      <c r="W47"/>
      <c r="X47"/>
      <c r="Y47"/>
      <c r="Z47"/>
      <c r="AA47"/>
      <c r="AB47"/>
      <c r="AC47"/>
      <c r="AD47"/>
    </row>
    <row r="48" spans="21:30" ht="15" x14ac:dyDescent="0.25">
      <c r="V48"/>
      <c r="W48"/>
      <c r="X48"/>
      <c r="Y48"/>
      <c r="Z48"/>
      <c r="AA48"/>
      <c r="AB48"/>
      <c r="AC48"/>
      <c r="AD48"/>
    </row>
    <row r="49" spans="22:30" ht="15" x14ac:dyDescent="0.25">
      <c r="V49"/>
      <c r="W49"/>
      <c r="X49"/>
      <c r="Y49"/>
      <c r="Z49"/>
      <c r="AA49"/>
      <c r="AB49"/>
      <c r="AC49"/>
      <c r="AD49"/>
    </row>
    <row r="50" spans="22:30" ht="15" x14ac:dyDescent="0.25">
      <c r="V50"/>
      <c r="W50"/>
      <c r="X50"/>
      <c r="Y50"/>
      <c r="Z50"/>
      <c r="AA50"/>
      <c r="AB50"/>
      <c r="AC50"/>
      <c r="AD50"/>
    </row>
    <row r="51" spans="22:30" ht="15" x14ac:dyDescent="0.25">
      <c r="V51"/>
      <c r="W51"/>
      <c r="X51"/>
      <c r="Y51"/>
      <c r="Z51"/>
      <c r="AA51"/>
      <c r="AB51"/>
      <c r="AC51"/>
      <c r="AD51"/>
    </row>
    <row r="52" spans="22:30" ht="15" x14ac:dyDescent="0.25">
      <c r="V52"/>
      <c r="W52"/>
      <c r="X52"/>
      <c r="Y52"/>
      <c r="Z52"/>
      <c r="AA52"/>
      <c r="AB52"/>
      <c r="AC52"/>
      <c r="AD52"/>
    </row>
    <row r="53" spans="22:30" ht="15" x14ac:dyDescent="0.25">
      <c r="V53"/>
      <c r="W53"/>
      <c r="X53"/>
      <c r="Y53"/>
      <c r="Z53"/>
      <c r="AA53"/>
      <c r="AB53"/>
      <c r="AC53"/>
      <c r="AD53"/>
    </row>
    <row r="54" spans="22:30" ht="15" x14ac:dyDescent="0.25">
      <c r="V54"/>
      <c r="W54"/>
      <c r="X54"/>
      <c r="Y54"/>
      <c r="Z54"/>
      <c r="AA54"/>
      <c r="AB54"/>
      <c r="AC54"/>
      <c r="AD54"/>
    </row>
    <row r="55" spans="22:30" ht="15" x14ac:dyDescent="0.25">
      <c r="V55"/>
      <c r="W55"/>
      <c r="X55"/>
      <c r="Y55"/>
      <c r="Z55"/>
      <c r="AA55"/>
      <c r="AB55"/>
      <c r="AC55"/>
      <c r="AD55"/>
    </row>
    <row r="56" spans="22:30" ht="15" x14ac:dyDescent="0.25">
      <c r="V56"/>
      <c r="W56"/>
      <c r="X56"/>
      <c r="Y56"/>
      <c r="Z56"/>
      <c r="AA56"/>
      <c r="AB56"/>
      <c r="AC56"/>
      <c r="AD56"/>
    </row>
    <row r="57" spans="22:30" ht="15" x14ac:dyDescent="0.25">
      <c r="V57"/>
      <c r="W57"/>
      <c r="X57"/>
      <c r="Y57"/>
      <c r="Z57"/>
      <c r="AA57"/>
      <c r="AB57"/>
      <c r="AC57"/>
      <c r="AD57"/>
    </row>
    <row r="58" spans="22:30" ht="15" x14ac:dyDescent="0.25">
      <c r="V58"/>
      <c r="W58"/>
      <c r="X58"/>
      <c r="Y58"/>
      <c r="Z58"/>
      <c r="AA58"/>
      <c r="AB58"/>
      <c r="AC58"/>
      <c r="AD58"/>
    </row>
    <row r="59" spans="22:30" ht="15" x14ac:dyDescent="0.25">
      <c r="V59"/>
      <c r="W59"/>
      <c r="X59"/>
      <c r="Y59"/>
      <c r="Z59"/>
      <c r="AA59"/>
      <c r="AB59"/>
      <c r="AC59"/>
      <c r="AD59"/>
    </row>
    <row r="60" spans="22:30" ht="15" x14ac:dyDescent="0.25">
      <c r="V60"/>
      <c r="W60"/>
      <c r="X60"/>
      <c r="Y60"/>
      <c r="Z60"/>
      <c r="AA60"/>
      <c r="AB60"/>
      <c r="AC60"/>
      <c r="AD60"/>
    </row>
    <row r="61" spans="22:30" ht="15" x14ac:dyDescent="0.25">
      <c r="V61"/>
      <c r="W61"/>
      <c r="X61"/>
      <c r="Y61"/>
      <c r="Z61"/>
      <c r="AA61"/>
      <c r="AB61"/>
      <c r="AC61"/>
      <c r="AD61"/>
    </row>
    <row r="62" spans="22:30" ht="15" x14ac:dyDescent="0.25">
      <c r="V62"/>
      <c r="W62"/>
      <c r="X62"/>
      <c r="Y62"/>
      <c r="Z62"/>
      <c r="AA62"/>
      <c r="AB62"/>
      <c r="AC62"/>
      <c r="AD62"/>
    </row>
    <row r="63" spans="22:30" ht="15" x14ac:dyDescent="0.25">
      <c r="V63"/>
      <c r="W63"/>
      <c r="X63"/>
      <c r="Y63"/>
      <c r="Z63"/>
      <c r="AA63"/>
      <c r="AB63"/>
      <c r="AC63"/>
      <c r="AD63"/>
    </row>
    <row r="64" spans="22:30" ht="15" x14ac:dyDescent="0.25">
      <c r="V64"/>
      <c r="W64"/>
      <c r="X64"/>
      <c r="Y64"/>
      <c r="Z64"/>
      <c r="AA64"/>
      <c r="AB64"/>
      <c r="AC64"/>
      <c r="AD64"/>
    </row>
    <row r="65" spans="22:30" ht="15" x14ac:dyDescent="0.25">
      <c r="V65"/>
      <c r="W65"/>
      <c r="X65"/>
      <c r="Y65"/>
      <c r="Z65"/>
      <c r="AA65"/>
      <c r="AB65"/>
      <c r="AC65"/>
      <c r="AD65"/>
    </row>
    <row r="66" spans="22:30" ht="15" x14ac:dyDescent="0.25">
      <c r="V66"/>
      <c r="W66"/>
      <c r="X66"/>
      <c r="Y66"/>
      <c r="Z66"/>
      <c r="AA66"/>
      <c r="AB66"/>
      <c r="AC66"/>
      <c r="AD66"/>
    </row>
    <row r="67" spans="22:30" ht="15" x14ac:dyDescent="0.25">
      <c r="V67"/>
      <c r="W67"/>
      <c r="X67"/>
      <c r="Y67"/>
      <c r="Z67"/>
      <c r="AA67"/>
      <c r="AB67"/>
      <c r="AC67"/>
      <c r="AD67"/>
    </row>
    <row r="68" spans="22:30" ht="15" x14ac:dyDescent="0.25">
      <c r="V68"/>
      <c r="W68"/>
      <c r="X68"/>
      <c r="Y68"/>
      <c r="Z68"/>
      <c r="AA68"/>
      <c r="AB68"/>
      <c r="AC68"/>
      <c r="AD68"/>
    </row>
    <row r="69" spans="22:30" ht="15" x14ac:dyDescent="0.25">
      <c r="V69"/>
      <c r="W69"/>
      <c r="X69"/>
      <c r="Y69"/>
      <c r="Z69"/>
      <c r="AA69"/>
      <c r="AB69"/>
      <c r="AC69"/>
      <c r="AD69"/>
    </row>
    <row r="70" spans="22:30" ht="15" x14ac:dyDescent="0.25">
      <c r="V70"/>
      <c r="W70"/>
      <c r="X70"/>
      <c r="Y70"/>
      <c r="Z70"/>
      <c r="AA70"/>
      <c r="AB70"/>
      <c r="AC70"/>
      <c r="AD70"/>
    </row>
    <row r="71" spans="22:30" ht="15" x14ac:dyDescent="0.25">
      <c r="V71"/>
      <c r="W71"/>
      <c r="X71"/>
      <c r="Y71"/>
      <c r="Z71"/>
      <c r="AA71"/>
      <c r="AB71"/>
      <c r="AC71"/>
      <c r="AD71"/>
    </row>
    <row r="72" spans="22:30" ht="15" x14ac:dyDescent="0.25">
      <c r="V72"/>
      <c r="W72"/>
      <c r="X72"/>
      <c r="Y72"/>
      <c r="Z72"/>
      <c r="AA72"/>
      <c r="AB72"/>
      <c r="AC72"/>
      <c r="AD72"/>
    </row>
    <row r="73" spans="22:30" ht="15" x14ac:dyDescent="0.25">
      <c r="V73"/>
      <c r="W73"/>
      <c r="X73"/>
      <c r="Y73"/>
      <c r="Z73"/>
      <c r="AA73"/>
      <c r="AB73"/>
      <c r="AC73"/>
      <c r="AD73"/>
    </row>
    <row r="74" spans="22:30" ht="15" x14ac:dyDescent="0.25">
      <c r="V74"/>
      <c r="W74"/>
      <c r="X74"/>
      <c r="Y74"/>
      <c r="Z74"/>
      <c r="AA74"/>
      <c r="AB74"/>
      <c r="AC74"/>
      <c r="AD74"/>
    </row>
    <row r="75" spans="22:30" ht="15" x14ac:dyDescent="0.25">
      <c r="V75"/>
      <c r="W75"/>
      <c r="X75"/>
      <c r="Y75"/>
      <c r="Z75"/>
      <c r="AA75"/>
      <c r="AB75"/>
      <c r="AC75"/>
      <c r="AD75"/>
    </row>
    <row r="76" spans="22:30" ht="15" x14ac:dyDescent="0.25">
      <c r="V76"/>
      <c r="W76"/>
      <c r="X76"/>
      <c r="Y76"/>
      <c r="Z76"/>
      <c r="AA76"/>
      <c r="AB76"/>
      <c r="AC76"/>
      <c r="AD76"/>
    </row>
    <row r="77" spans="22:30" ht="15" x14ac:dyDescent="0.25">
      <c r="V77"/>
      <c r="W77"/>
      <c r="X77"/>
      <c r="Y77"/>
      <c r="Z77"/>
      <c r="AA77"/>
      <c r="AB77"/>
      <c r="AC77"/>
      <c r="AD77"/>
    </row>
    <row r="78" spans="22:30" ht="15" x14ac:dyDescent="0.25">
      <c r="V78"/>
      <c r="W78"/>
      <c r="X78"/>
      <c r="Y78"/>
      <c r="Z78"/>
      <c r="AA78"/>
      <c r="AB78"/>
      <c r="AC78"/>
      <c r="AD78"/>
    </row>
    <row r="79" spans="22:30" ht="15" x14ac:dyDescent="0.25">
      <c r="V79"/>
      <c r="W79"/>
      <c r="X79"/>
      <c r="Y79"/>
      <c r="Z79"/>
      <c r="AA79"/>
      <c r="AB79"/>
      <c r="AC79"/>
      <c r="AD79"/>
    </row>
    <row r="80" spans="22:30" ht="15" x14ac:dyDescent="0.25">
      <c r="V80"/>
      <c r="W80"/>
      <c r="X80"/>
      <c r="Y80"/>
      <c r="Z80"/>
      <c r="AA80"/>
      <c r="AB80"/>
      <c r="AC80"/>
      <c r="AD80"/>
    </row>
    <row r="81" spans="22:30" ht="15" x14ac:dyDescent="0.25">
      <c r="V81"/>
      <c r="W81"/>
      <c r="X81"/>
      <c r="Y81"/>
      <c r="Z81"/>
      <c r="AA81"/>
      <c r="AB81"/>
      <c r="AC81"/>
      <c r="AD81"/>
    </row>
    <row r="82" spans="22:30" ht="15" x14ac:dyDescent="0.25">
      <c r="V82"/>
      <c r="W82"/>
      <c r="X82"/>
      <c r="Y82"/>
      <c r="Z82"/>
      <c r="AA82"/>
      <c r="AB82"/>
      <c r="AC82"/>
      <c r="AD82"/>
    </row>
    <row r="83" spans="22:30" ht="15" x14ac:dyDescent="0.25">
      <c r="V83"/>
      <c r="W83"/>
      <c r="X83"/>
      <c r="Y83"/>
      <c r="Z83"/>
      <c r="AA83"/>
      <c r="AB83"/>
      <c r="AC83"/>
      <c r="AD83"/>
    </row>
    <row r="84" spans="22:30" ht="15" x14ac:dyDescent="0.25">
      <c r="V84"/>
      <c r="W84"/>
      <c r="X84"/>
      <c r="Y84"/>
      <c r="Z84"/>
      <c r="AA84"/>
      <c r="AB84"/>
      <c r="AC84"/>
      <c r="AD84"/>
    </row>
    <row r="85" spans="22:30" ht="15" x14ac:dyDescent="0.25">
      <c r="V85"/>
      <c r="W85"/>
      <c r="X85"/>
      <c r="Y85"/>
      <c r="Z85"/>
      <c r="AA85"/>
      <c r="AB85"/>
      <c r="AC85"/>
      <c r="AD85"/>
    </row>
    <row r="86" spans="22:30" ht="15" x14ac:dyDescent="0.25">
      <c r="V86"/>
      <c r="W86"/>
      <c r="X86"/>
      <c r="Y86"/>
      <c r="Z86"/>
      <c r="AA86"/>
      <c r="AB86"/>
      <c r="AC86"/>
      <c r="AD86"/>
    </row>
    <row r="87" spans="22:30" ht="15" x14ac:dyDescent="0.25">
      <c r="V87"/>
      <c r="W87"/>
      <c r="X87"/>
      <c r="Y87"/>
      <c r="Z87"/>
      <c r="AA87"/>
      <c r="AB87"/>
      <c r="AC87"/>
      <c r="AD87"/>
    </row>
    <row r="88" spans="22:30" ht="15" x14ac:dyDescent="0.25">
      <c r="V88"/>
      <c r="W88"/>
      <c r="X88"/>
      <c r="Y88"/>
      <c r="Z88"/>
      <c r="AA88"/>
      <c r="AB88"/>
      <c r="AC88"/>
      <c r="AD88"/>
    </row>
    <row r="89" spans="22:30" ht="15" x14ac:dyDescent="0.25">
      <c r="V89"/>
      <c r="W89"/>
      <c r="X89"/>
      <c r="Y89"/>
      <c r="Z89"/>
      <c r="AA89"/>
      <c r="AB89"/>
      <c r="AC89"/>
      <c r="AD89"/>
    </row>
    <row r="90" spans="22:30" ht="15" x14ac:dyDescent="0.25">
      <c r="V90"/>
      <c r="W90"/>
      <c r="X90"/>
      <c r="Y90"/>
      <c r="Z90"/>
      <c r="AA90"/>
      <c r="AB90"/>
      <c r="AC90"/>
      <c r="AD90"/>
    </row>
    <row r="91" spans="22:30" ht="15" x14ac:dyDescent="0.25">
      <c r="V91"/>
      <c r="W91"/>
      <c r="X91"/>
      <c r="Y91"/>
      <c r="Z91"/>
      <c r="AA91"/>
      <c r="AB91"/>
      <c r="AC91"/>
      <c r="AD91"/>
    </row>
    <row r="92" spans="22:30" ht="15" x14ac:dyDescent="0.25">
      <c r="V92"/>
      <c r="W92"/>
      <c r="X92"/>
      <c r="Y92"/>
      <c r="Z92"/>
      <c r="AA92"/>
      <c r="AB92"/>
      <c r="AC92"/>
      <c r="AD92"/>
    </row>
    <row r="93" spans="22:30" ht="15" x14ac:dyDescent="0.25">
      <c r="V93"/>
      <c r="W93"/>
      <c r="X93"/>
      <c r="Y93"/>
      <c r="Z93"/>
      <c r="AA93"/>
      <c r="AB93"/>
      <c r="AC93"/>
      <c r="AD93"/>
    </row>
    <row r="94" spans="22:30" ht="15" x14ac:dyDescent="0.25">
      <c r="V94"/>
      <c r="W94"/>
      <c r="X94"/>
      <c r="Y94"/>
      <c r="Z94"/>
      <c r="AA94"/>
      <c r="AB94"/>
      <c r="AC94"/>
      <c r="AD94"/>
    </row>
    <row r="95" spans="22:30" ht="15" x14ac:dyDescent="0.25">
      <c r="V95"/>
      <c r="W95"/>
      <c r="X95"/>
      <c r="Y95"/>
      <c r="Z95"/>
      <c r="AA95"/>
      <c r="AB95"/>
      <c r="AC95"/>
      <c r="AD95"/>
    </row>
    <row r="96" spans="22:30" ht="15" x14ac:dyDescent="0.25">
      <c r="V96"/>
      <c r="W96"/>
      <c r="X96"/>
      <c r="Y96"/>
      <c r="Z96"/>
      <c r="AA96"/>
      <c r="AB96"/>
      <c r="AC96"/>
      <c r="AD96"/>
    </row>
    <row r="97" spans="22:30" ht="15" x14ac:dyDescent="0.25">
      <c r="V97"/>
      <c r="W97"/>
      <c r="X97"/>
      <c r="Y97"/>
      <c r="Z97"/>
      <c r="AA97"/>
      <c r="AB97"/>
      <c r="AC97"/>
      <c r="AD97"/>
    </row>
    <row r="98" spans="22:30" ht="15" x14ac:dyDescent="0.25">
      <c r="V98"/>
      <c r="W98"/>
      <c r="X98"/>
      <c r="Y98"/>
      <c r="Z98"/>
      <c r="AA98"/>
      <c r="AB98"/>
      <c r="AC98"/>
      <c r="AD98"/>
    </row>
    <row r="99" spans="22:30" ht="15" x14ac:dyDescent="0.25">
      <c r="V99"/>
      <c r="W99"/>
      <c r="X99"/>
      <c r="Y99"/>
      <c r="Z99"/>
      <c r="AA99"/>
      <c r="AB99"/>
      <c r="AC99"/>
      <c r="AD99"/>
    </row>
    <row r="100" spans="22:30" ht="15" x14ac:dyDescent="0.25">
      <c r="V100"/>
      <c r="W100"/>
      <c r="X100"/>
      <c r="Y100"/>
      <c r="Z100"/>
      <c r="AA100"/>
      <c r="AB100"/>
      <c r="AC100"/>
      <c r="AD100"/>
    </row>
    <row r="101" spans="22:30" ht="15" x14ac:dyDescent="0.25">
      <c r="V101"/>
      <c r="W101"/>
      <c r="X101"/>
      <c r="Y101"/>
      <c r="Z101"/>
      <c r="AA101"/>
      <c r="AB101"/>
      <c r="AC101"/>
      <c r="AD101"/>
    </row>
    <row r="102" spans="22:30" ht="15" x14ac:dyDescent="0.25">
      <c r="V102"/>
      <c r="W102"/>
      <c r="X102"/>
      <c r="Y102"/>
      <c r="Z102"/>
      <c r="AA102"/>
      <c r="AB102"/>
      <c r="AC102"/>
      <c r="AD102"/>
    </row>
    <row r="103" spans="22:30" ht="15" x14ac:dyDescent="0.25">
      <c r="V103"/>
      <c r="W103"/>
      <c r="X103"/>
      <c r="Y103"/>
      <c r="Z103"/>
      <c r="AA103"/>
      <c r="AB103"/>
      <c r="AC103"/>
      <c r="AD103"/>
    </row>
    <row r="104" spans="22:30" ht="15" x14ac:dyDescent="0.25">
      <c r="V104"/>
      <c r="W104"/>
      <c r="X104"/>
      <c r="Y104"/>
      <c r="Z104"/>
      <c r="AA104"/>
      <c r="AB104"/>
      <c r="AC104"/>
      <c r="AD104"/>
    </row>
    <row r="105" spans="22:30" ht="15" x14ac:dyDescent="0.25">
      <c r="V105"/>
      <c r="W105"/>
      <c r="X105"/>
      <c r="Y105"/>
      <c r="Z105"/>
      <c r="AA105"/>
      <c r="AB105"/>
      <c r="AC105"/>
      <c r="AD105"/>
    </row>
    <row r="106" spans="22:30" ht="15" x14ac:dyDescent="0.25">
      <c r="V106"/>
      <c r="W106"/>
      <c r="X106"/>
      <c r="Y106"/>
      <c r="Z106"/>
      <c r="AA106"/>
      <c r="AB106"/>
      <c r="AC106"/>
      <c r="AD106"/>
    </row>
    <row r="107" spans="22:30" ht="15" x14ac:dyDescent="0.25">
      <c r="V107"/>
      <c r="W107"/>
      <c r="X107"/>
      <c r="Y107"/>
      <c r="Z107"/>
      <c r="AA107"/>
      <c r="AB107"/>
      <c r="AC107"/>
      <c r="AD107"/>
    </row>
    <row r="108" spans="22:30" ht="15" x14ac:dyDescent="0.25">
      <c r="V108"/>
      <c r="W108"/>
      <c r="X108"/>
      <c r="Y108"/>
      <c r="Z108"/>
      <c r="AA108"/>
      <c r="AB108"/>
      <c r="AC108"/>
      <c r="AD108"/>
    </row>
    <row r="109" spans="22:30" ht="15" x14ac:dyDescent="0.25">
      <c r="V109"/>
      <c r="W109"/>
      <c r="X109"/>
      <c r="Y109"/>
      <c r="Z109"/>
      <c r="AA109"/>
      <c r="AB109"/>
      <c r="AC109"/>
      <c r="AD109"/>
    </row>
    <row r="110" spans="22:30" ht="15" x14ac:dyDescent="0.25">
      <c r="V110"/>
      <c r="W110"/>
      <c r="X110"/>
      <c r="Y110"/>
      <c r="Z110"/>
      <c r="AA110"/>
      <c r="AB110"/>
      <c r="AC110"/>
      <c r="AD110"/>
    </row>
    <row r="111" spans="22:30" ht="15" x14ac:dyDescent="0.25">
      <c r="V111"/>
      <c r="W111"/>
      <c r="X111"/>
      <c r="Y111"/>
      <c r="Z111"/>
      <c r="AA111"/>
      <c r="AB111"/>
      <c r="AC111"/>
      <c r="AD111"/>
    </row>
    <row r="112" spans="22:30" ht="15" x14ac:dyDescent="0.25">
      <c r="V112"/>
      <c r="W112"/>
      <c r="X112"/>
      <c r="Y112"/>
      <c r="Z112"/>
      <c r="AA112"/>
      <c r="AB112"/>
      <c r="AC112"/>
      <c r="AD112"/>
    </row>
    <row r="113" spans="22:30" ht="15" x14ac:dyDescent="0.25">
      <c r="V113"/>
      <c r="W113"/>
      <c r="X113"/>
      <c r="Y113"/>
      <c r="Z113"/>
      <c r="AA113"/>
      <c r="AB113"/>
      <c r="AC113"/>
      <c r="AD113"/>
    </row>
    <row r="114" spans="22:30" ht="15" x14ac:dyDescent="0.25">
      <c r="V114"/>
      <c r="W114"/>
      <c r="X114"/>
      <c r="Y114"/>
      <c r="Z114"/>
      <c r="AA114"/>
      <c r="AB114"/>
      <c r="AC114"/>
      <c r="AD114"/>
    </row>
    <row r="115" spans="22:30" ht="15" x14ac:dyDescent="0.25">
      <c r="V115"/>
      <c r="W115"/>
      <c r="X115"/>
      <c r="Y115"/>
      <c r="Z115"/>
      <c r="AA115"/>
      <c r="AB115"/>
      <c r="AC115"/>
      <c r="AD115"/>
    </row>
    <row r="116" spans="22:30" ht="15" x14ac:dyDescent="0.25">
      <c r="V116"/>
      <c r="W116"/>
      <c r="X116"/>
      <c r="Y116"/>
      <c r="Z116"/>
      <c r="AA116"/>
      <c r="AB116"/>
      <c r="AC116"/>
      <c r="AD116"/>
    </row>
    <row r="117" spans="22:30" ht="15" x14ac:dyDescent="0.25">
      <c r="V117"/>
      <c r="W117"/>
      <c r="X117"/>
      <c r="Y117"/>
      <c r="Z117"/>
      <c r="AA117"/>
      <c r="AB117"/>
      <c r="AC117"/>
      <c r="AD117"/>
    </row>
    <row r="118" spans="22:30" ht="15" x14ac:dyDescent="0.25">
      <c r="V118"/>
      <c r="W118"/>
      <c r="X118"/>
      <c r="Y118"/>
      <c r="Z118"/>
      <c r="AA118"/>
      <c r="AB118"/>
      <c r="AC118"/>
      <c r="AD118"/>
    </row>
    <row r="119" spans="22:30" ht="15" x14ac:dyDescent="0.25">
      <c r="V119"/>
      <c r="W119"/>
      <c r="X119"/>
      <c r="Y119"/>
      <c r="Z119"/>
      <c r="AA119"/>
      <c r="AB119"/>
      <c r="AC119"/>
      <c r="AD119"/>
    </row>
    <row r="120" spans="22:30" ht="15" x14ac:dyDescent="0.25">
      <c r="V120"/>
      <c r="W120"/>
      <c r="X120"/>
      <c r="Y120"/>
      <c r="Z120"/>
      <c r="AA120"/>
      <c r="AB120"/>
      <c r="AC120"/>
      <c r="AD120"/>
    </row>
    <row r="121" spans="22:30" ht="15" x14ac:dyDescent="0.25">
      <c r="V121"/>
      <c r="W121"/>
      <c r="X121"/>
      <c r="Y121"/>
      <c r="Z121"/>
      <c r="AA121"/>
      <c r="AB121"/>
      <c r="AC121"/>
      <c r="AD121"/>
    </row>
    <row r="122" spans="22:30" ht="15" x14ac:dyDescent="0.25">
      <c r="V122"/>
      <c r="W122"/>
      <c r="X122"/>
      <c r="Y122"/>
      <c r="Z122"/>
      <c r="AA122"/>
      <c r="AB122"/>
      <c r="AC122"/>
      <c r="AD122"/>
    </row>
    <row r="123" spans="22:30" ht="15" x14ac:dyDescent="0.25">
      <c r="V123"/>
      <c r="W123"/>
      <c r="X123"/>
      <c r="Y123"/>
      <c r="Z123"/>
      <c r="AA123"/>
      <c r="AB123"/>
      <c r="AC123"/>
      <c r="AD123"/>
    </row>
    <row r="124" spans="22:30" ht="15" x14ac:dyDescent="0.25">
      <c r="V124"/>
      <c r="W124"/>
      <c r="X124"/>
      <c r="Y124"/>
      <c r="Z124"/>
      <c r="AA124"/>
      <c r="AB124"/>
      <c r="AC124"/>
      <c r="AD124"/>
    </row>
    <row r="125" spans="22:30" ht="15" x14ac:dyDescent="0.25">
      <c r="V125"/>
      <c r="W125"/>
      <c r="X125"/>
      <c r="Y125"/>
      <c r="Z125"/>
      <c r="AA125"/>
      <c r="AB125"/>
      <c r="AC125"/>
      <c r="AD125"/>
    </row>
    <row r="126" spans="22:30" ht="15" x14ac:dyDescent="0.25">
      <c r="V126"/>
      <c r="W126"/>
      <c r="X126"/>
      <c r="Y126"/>
      <c r="Z126"/>
      <c r="AA126"/>
      <c r="AB126"/>
      <c r="AC126"/>
      <c r="AD126"/>
    </row>
    <row r="127" spans="22:30" ht="15" x14ac:dyDescent="0.25">
      <c r="V127"/>
      <c r="W127"/>
      <c r="X127"/>
      <c r="Y127"/>
      <c r="Z127"/>
      <c r="AA127"/>
      <c r="AB127"/>
      <c r="AC127"/>
      <c r="AD127"/>
    </row>
    <row r="128" spans="22:30" ht="15" x14ac:dyDescent="0.25">
      <c r="V128"/>
      <c r="W128"/>
      <c r="X128"/>
      <c r="Y128"/>
      <c r="Z128"/>
      <c r="AA128"/>
      <c r="AB128"/>
      <c r="AC128"/>
      <c r="AD128"/>
    </row>
    <row r="129" spans="22:30" ht="15" x14ac:dyDescent="0.25">
      <c r="V129"/>
      <c r="W129"/>
      <c r="X129"/>
      <c r="Y129"/>
      <c r="Z129"/>
      <c r="AA129"/>
      <c r="AB129"/>
      <c r="AC129"/>
      <c r="AD129"/>
    </row>
    <row r="130" spans="22:30" ht="15" x14ac:dyDescent="0.25">
      <c r="V130"/>
      <c r="W130"/>
      <c r="X130"/>
      <c r="Y130"/>
      <c r="Z130"/>
      <c r="AA130"/>
      <c r="AB130"/>
      <c r="AC130"/>
      <c r="AD130"/>
    </row>
    <row r="131" spans="22:30" ht="15" x14ac:dyDescent="0.25">
      <c r="V131"/>
      <c r="W131"/>
      <c r="X131"/>
      <c r="Y131"/>
      <c r="Z131"/>
      <c r="AA131"/>
      <c r="AB131"/>
      <c r="AC131"/>
      <c r="AD131"/>
    </row>
    <row r="132" spans="22:30" ht="15" x14ac:dyDescent="0.25">
      <c r="V132"/>
      <c r="W132"/>
      <c r="X132"/>
      <c r="Y132"/>
      <c r="Z132"/>
      <c r="AA132"/>
      <c r="AB132"/>
      <c r="AC132"/>
      <c r="AD132"/>
    </row>
    <row r="133" spans="22:30" ht="15" x14ac:dyDescent="0.25">
      <c r="V133"/>
      <c r="W133"/>
      <c r="X133"/>
      <c r="Y133"/>
      <c r="Z133"/>
      <c r="AA133"/>
      <c r="AB133"/>
      <c r="AC133"/>
      <c r="AD133"/>
    </row>
    <row r="134" spans="22:30" ht="15" x14ac:dyDescent="0.25">
      <c r="V134"/>
      <c r="W134"/>
      <c r="X134"/>
      <c r="Y134"/>
      <c r="Z134"/>
      <c r="AA134"/>
      <c r="AB134"/>
      <c r="AC134"/>
      <c r="AD134"/>
    </row>
    <row r="135" spans="22:30" ht="15" x14ac:dyDescent="0.25">
      <c r="V135"/>
      <c r="W135"/>
      <c r="X135"/>
      <c r="Y135"/>
      <c r="Z135"/>
      <c r="AA135"/>
      <c r="AB135"/>
      <c r="AC135"/>
      <c r="AD135"/>
    </row>
    <row r="136" spans="22:30" ht="15" x14ac:dyDescent="0.25">
      <c r="V136"/>
      <c r="W136"/>
      <c r="X136"/>
      <c r="Y136"/>
      <c r="Z136"/>
      <c r="AA136"/>
      <c r="AB136"/>
      <c r="AC136"/>
      <c r="AD136"/>
    </row>
    <row r="137" spans="22:30" ht="15" x14ac:dyDescent="0.25">
      <c r="V137"/>
      <c r="W137"/>
      <c r="X137"/>
      <c r="Y137"/>
      <c r="Z137"/>
      <c r="AA137"/>
      <c r="AB137"/>
      <c r="AC137"/>
      <c r="AD137"/>
    </row>
    <row r="138" spans="22:30" ht="15" x14ac:dyDescent="0.25">
      <c r="V138"/>
      <c r="W138"/>
      <c r="X138"/>
      <c r="Y138"/>
      <c r="Z138"/>
      <c r="AA138"/>
      <c r="AB138"/>
      <c r="AC138"/>
      <c r="AD138"/>
    </row>
    <row r="139" spans="22:30" ht="15" x14ac:dyDescent="0.25">
      <c r="V139"/>
      <c r="W139"/>
      <c r="X139"/>
      <c r="Y139"/>
      <c r="Z139"/>
      <c r="AA139"/>
      <c r="AB139"/>
      <c r="AC139"/>
      <c r="AD139"/>
    </row>
    <row r="140" spans="22:30" ht="15" x14ac:dyDescent="0.25">
      <c r="V140"/>
      <c r="W140"/>
      <c r="X140"/>
      <c r="Y140"/>
      <c r="Z140"/>
      <c r="AA140"/>
      <c r="AB140"/>
      <c r="AC140"/>
      <c r="AD140"/>
    </row>
    <row r="141" spans="22:30" ht="15" x14ac:dyDescent="0.25">
      <c r="V141"/>
      <c r="W141"/>
      <c r="X141"/>
      <c r="Y141"/>
      <c r="Z141"/>
      <c r="AA141"/>
      <c r="AB141"/>
      <c r="AC141"/>
      <c r="AD141"/>
    </row>
    <row r="142" spans="22:30" ht="15" x14ac:dyDescent="0.25">
      <c r="V142"/>
      <c r="W142"/>
      <c r="X142"/>
      <c r="Y142"/>
      <c r="Z142"/>
      <c r="AA142"/>
      <c r="AB142"/>
      <c r="AC142"/>
      <c r="AD142"/>
    </row>
    <row r="143" spans="22:30" ht="15" x14ac:dyDescent="0.25">
      <c r="V143"/>
      <c r="W143"/>
      <c r="X143"/>
      <c r="Y143"/>
      <c r="Z143"/>
      <c r="AA143"/>
      <c r="AB143"/>
      <c r="AC143"/>
      <c r="AD143"/>
    </row>
    <row r="144" spans="22:30" ht="15" x14ac:dyDescent="0.25">
      <c r="V144"/>
      <c r="W144"/>
      <c r="X144"/>
      <c r="Y144"/>
      <c r="Z144"/>
      <c r="AA144"/>
      <c r="AB144"/>
      <c r="AC144"/>
      <c r="AD144"/>
    </row>
    <row r="145" spans="22:30" ht="15" x14ac:dyDescent="0.25">
      <c r="V145"/>
      <c r="W145"/>
      <c r="X145"/>
      <c r="Y145"/>
      <c r="Z145"/>
      <c r="AA145"/>
      <c r="AB145"/>
      <c r="AC145"/>
      <c r="AD145"/>
    </row>
    <row r="146" spans="22:30" ht="15" x14ac:dyDescent="0.25">
      <c r="V146"/>
      <c r="W146"/>
      <c r="X146"/>
      <c r="Y146"/>
      <c r="Z146"/>
      <c r="AA146"/>
      <c r="AB146"/>
      <c r="AC146"/>
      <c r="AD146"/>
    </row>
    <row r="147" spans="22:30" ht="15" x14ac:dyDescent="0.25">
      <c r="V147"/>
      <c r="W147"/>
      <c r="X147"/>
      <c r="Y147"/>
      <c r="Z147"/>
      <c r="AA147"/>
      <c r="AB147"/>
      <c r="AC147"/>
      <c r="AD147"/>
    </row>
    <row r="148" spans="22:30" ht="15" x14ac:dyDescent="0.25">
      <c r="V148"/>
      <c r="W148"/>
      <c r="X148"/>
      <c r="Y148"/>
      <c r="Z148"/>
      <c r="AA148"/>
      <c r="AB148"/>
      <c r="AC148"/>
      <c r="AD148"/>
    </row>
    <row r="149" spans="22:30" ht="15" x14ac:dyDescent="0.25">
      <c r="V149"/>
      <c r="W149"/>
      <c r="X149"/>
      <c r="Y149"/>
      <c r="Z149"/>
      <c r="AA149"/>
      <c r="AB149"/>
      <c r="AC149"/>
      <c r="AD149"/>
    </row>
    <row r="150" spans="22:30" ht="15" x14ac:dyDescent="0.25">
      <c r="V150"/>
      <c r="W150"/>
      <c r="X150"/>
      <c r="Y150"/>
      <c r="Z150"/>
      <c r="AA150"/>
      <c r="AB150"/>
      <c r="AC150"/>
      <c r="AD150"/>
    </row>
    <row r="151" spans="22:30" ht="15" x14ac:dyDescent="0.25">
      <c r="V151"/>
      <c r="W151"/>
      <c r="X151"/>
      <c r="Y151"/>
      <c r="Z151"/>
      <c r="AA151"/>
      <c r="AB151"/>
      <c r="AC151"/>
      <c r="AD151"/>
    </row>
    <row r="152" spans="22:30" ht="15" x14ac:dyDescent="0.25">
      <c r="V152"/>
      <c r="W152"/>
      <c r="X152"/>
      <c r="Y152"/>
      <c r="Z152"/>
      <c r="AA152"/>
      <c r="AB152"/>
      <c r="AC152"/>
      <c r="AD152"/>
    </row>
    <row r="153" spans="22:30" ht="15" x14ac:dyDescent="0.25">
      <c r="V153"/>
      <c r="W153"/>
      <c r="X153"/>
      <c r="Y153"/>
      <c r="Z153"/>
      <c r="AA153"/>
      <c r="AB153"/>
      <c r="AC153"/>
      <c r="AD153"/>
    </row>
    <row r="154" spans="22:30" ht="15" x14ac:dyDescent="0.25">
      <c r="V154"/>
      <c r="W154"/>
      <c r="X154"/>
      <c r="Y154"/>
      <c r="Z154"/>
      <c r="AA154"/>
      <c r="AB154"/>
      <c r="AC154"/>
      <c r="AD154"/>
    </row>
    <row r="155" spans="22:30" ht="15" x14ac:dyDescent="0.25">
      <c r="V155"/>
      <c r="W155"/>
      <c r="X155"/>
      <c r="Y155"/>
      <c r="Z155"/>
      <c r="AA155"/>
      <c r="AB155"/>
      <c r="AC155"/>
      <c r="AD155"/>
    </row>
    <row r="156" spans="22:30" ht="15" x14ac:dyDescent="0.25">
      <c r="V156"/>
      <c r="W156"/>
      <c r="X156"/>
      <c r="Y156"/>
      <c r="Z156"/>
      <c r="AA156"/>
      <c r="AB156"/>
      <c r="AC156"/>
      <c r="AD156"/>
    </row>
    <row r="157" spans="22:30" ht="15" x14ac:dyDescent="0.25">
      <c r="V157"/>
      <c r="W157"/>
      <c r="X157"/>
      <c r="Y157"/>
      <c r="Z157"/>
      <c r="AA157"/>
      <c r="AB157"/>
      <c r="AC157"/>
      <c r="AD157"/>
    </row>
    <row r="158" spans="22:30" ht="15" x14ac:dyDescent="0.25">
      <c r="V158"/>
      <c r="W158"/>
      <c r="X158"/>
      <c r="Y158"/>
      <c r="Z158"/>
      <c r="AA158"/>
      <c r="AB158"/>
      <c r="AC158"/>
      <c r="AD158"/>
    </row>
    <row r="159" spans="22:30" ht="15" x14ac:dyDescent="0.25">
      <c r="V159"/>
      <c r="W159"/>
      <c r="X159"/>
      <c r="Y159"/>
      <c r="Z159"/>
      <c r="AA159"/>
      <c r="AB159"/>
      <c r="AC159"/>
      <c r="AD159"/>
    </row>
    <row r="160" spans="22:30" ht="15" x14ac:dyDescent="0.25">
      <c r="V160"/>
      <c r="W160"/>
      <c r="X160"/>
      <c r="Y160"/>
      <c r="Z160"/>
      <c r="AA160"/>
      <c r="AB160"/>
      <c r="AC160"/>
      <c r="AD160"/>
    </row>
    <row r="161" spans="22:30" ht="15" x14ac:dyDescent="0.25">
      <c r="V161"/>
      <c r="W161"/>
      <c r="X161"/>
      <c r="Y161"/>
      <c r="Z161"/>
      <c r="AA161"/>
      <c r="AB161"/>
      <c r="AC161"/>
      <c r="AD161"/>
    </row>
    <row r="162" spans="22:30" ht="15" x14ac:dyDescent="0.25">
      <c r="V162"/>
      <c r="W162"/>
      <c r="X162"/>
      <c r="Y162"/>
      <c r="Z162"/>
      <c r="AA162"/>
      <c r="AB162"/>
      <c r="AC162"/>
      <c r="AD162"/>
    </row>
    <row r="163" spans="22:30" ht="15" x14ac:dyDescent="0.25">
      <c r="V163"/>
      <c r="W163"/>
      <c r="X163"/>
      <c r="Y163"/>
      <c r="Z163"/>
      <c r="AA163"/>
      <c r="AB163"/>
      <c r="AC163"/>
      <c r="AD163"/>
    </row>
    <row r="164" spans="22:30" ht="15" x14ac:dyDescent="0.25">
      <c r="V164"/>
      <c r="W164"/>
      <c r="X164"/>
      <c r="Y164"/>
      <c r="Z164"/>
      <c r="AA164"/>
      <c r="AB164"/>
      <c r="AC164"/>
      <c r="AD164"/>
    </row>
    <row r="165" spans="22:30" ht="15" x14ac:dyDescent="0.25">
      <c r="V165"/>
      <c r="W165"/>
      <c r="X165"/>
      <c r="Y165"/>
      <c r="Z165"/>
      <c r="AA165"/>
      <c r="AB165"/>
      <c r="AC165"/>
      <c r="AD165"/>
    </row>
    <row r="166" spans="22:30" ht="15" x14ac:dyDescent="0.25">
      <c r="V166"/>
      <c r="W166"/>
      <c r="X166"/>
      <c r="Y166"/>
      <c r="Z166"/>
      <c r="AA166"/>
      <c r="AB166"/>
      <c r="AC166"/>
      <c r="AD166"/>
    </row>
    <row r="167" spans="22:30" ht="15" x14ac:dyDescent="0.25">
      <c r="V167"/>
      <c r="W167"/>
      <c r="X167"/>
      <c r="Y167"/>
      <c r="Z167"/>
      <c r="AA167"/>
      <c r="AB167"/>
      <c r="AC167"/>
      <c r="AD167"/>
    </row>
    <row r="168" spans="22:30" ht="15" x14ac:dyDescent="0.25">
      <c r="V168"/>
      <c r="W168"/>
      <c r="X168"/>
      <c r="Y168"/>
      <c r="Z168"/>
      <c r="AA168"/>
      <c r="AB168"/>
      <c r="AC168"/>
      <c r="AD168"/>
    </row>
    <row r="169" spans="22:30" ht="15" x14ac:dyDescent="0.25">
      <c r="V169"/>
      <c r="W169"/>
      <c r="X169"/>
      <c r="Y169"/>
      <c r="Z169"/>
      <c r="AA169"/>
      <c r="AB169"/>
      <c r="AC169"/>
      <c r="AD169"/>
    </row>
    <row r="170" spans="22:30" ht="15" x14ac:dyDescent="0.25">
      <c r="V170"/>
      <c r="W170"/>
      <c r="X170"/>
      <c r="Y170"/>
      <c r="Z170"/>
      <c r="AA170"/>
      <c r="AB170"/>
      <c r="AC170"/>
      <c r="AD170"/>
    </row>
    <row r="171" spans="22:30" ht="15" x14ac:dyDescent="0.25">
      <c r="V171"/>
      <c r="W171"/>
      <c r="X171"/>
      <c r="Y171"/>
      <c r="Z171"/>
      <c r="AA171"/>
      <c r="AB171"/>
      <c r="AC171"/>
      <c r="AD171"/>
    </row>
    <row r="172" spans="22:30" ht="15" x14ac:dyDescent="0.25">
      <c r="V172"/>
      <c r="W172"/>
      <c r="X172"/>
      <c r="Y172"/>
      <c r="Z172"/>
      <c r="AA172"/>
      <c r="AB172"/>
      <c r="AC172"/>
      <c r="AD172"/>
    </row>
    <row r="173" spans="22:30" ht="15" x14ac:dyDescent="0.25">
      <c r="V173"/>
      <c r="W173"/>
      <c r="X173"/>
      <c r="Y173"/>
      <c r="Z173"/>
      <c r="AA173"/>
      <c r="AB173"/>
      <c r="AC173"/>
      <c r="AD173"/>
    </row>
    <row r="174" spans="22:30" ht="15" x14ac:dyDescent="0.25">
      <c r="V174"/>
      <c r="W174"/>
      <c r="X174"/>
      <c r="Y174"/>
      <c r="Z174"/>
      <c r="AA174"/>
      <c r="AB174"/>
      <c r="AC174"/>
      <c r="AD174"/>
    </row>
    <row r="175" spans="22:30" ht="15" x14ac:dyDescent="0.25">
      <c r="V175"/>
      <c r="W175"/>
      <c r="X175"/>
      <c r="Y175"/>
      <c r="Z175"/>
      <c r="AA175"/>
      <c r="AB175"/>
      <c r="AC175"/>
      <c r="AD175"/>
    </row>
    <row r="176" spans="22:30" ht="15" x14ac:dyDescent="0.25">
      <c r="V176"/>
      <c r="W176"/>
      <c r="X176"/>
      <c r="Y176"/>
      <c r="Z176"/>
      <c r="AA176"/>
      <c r="AB176"/>
      <c r="AC176"/>
      <c r="AD176"/>
    </row>
    <row r="177" spans="22:30" ht="15" x14ac:dyDescent="0.25">
      <c r="V177"/>
      <c r="W177"/>
      <c r="X177"/>
      <c r="Y177"/>
      <c r="Z177"/>
      <c r="AA177"/>
      <c r="AB177"/>
      <c r="AC177"/>
      <c r="AD177"/>
    </row>
    <row r="178" spans="22:30" ht="15" x14ac:dyDescent="0.25">
      <c r="V178"/>
      <c r="W178"/>
      <c r="X178"/>
      <c r="Y178"/>
      <c r="Z178"/>
      <c r="AA178"/>
      <c r="AB178"/>
      <c r="AC178"/>
      <c r="AD178"/>
    </row>
    <row r="179" spans="22:30" ht="15" x14ac:dyDescent="0.25">
      <c r="V179"/>
      <c r="W179"/>
      <c r="X179"/>
      <c r="Y179"/>
      <c r="Z179"/>
      <c r="AA179"/>
      <c r="AB179"/>
      <c r="AC179"/>
      <c r="AD179"/>
    </row>
    <row r="180" spans="22:30" ht="15" x14ac:dyDescent="0.25">
      <c r="V180"/>
      <c r="W180"/>
      <c r="X180"/>
      <c r="Y180"/>
      <c r="Z180"/>
      <c r="AA180"/>
      <c r="AB180"/>
      <c r="AC180"/>
      <c r="AD180"/>
    </row>
    <row r="181" spans="22:30" ht="15" x14ac:dyDescent="0.25">
      <c r="V181"/>
      <c r="W181"/>
      <c r="X181"/>
      <c r="Y181"/>
      <c r="Z181"/>
      <c r="AA181"/>
      <c r="AB181"/>
      <c r="AC181"/>
      <c r="AD181"/>
    </row>
    <row r="182" spans="22:30" ht="15" x14ac:dyDescent="0.25">
      <c r="V182"/>
      <c r="W182"/>
      <c r="X182"/>
      <c r="Y182"/>
      <c r="Z182"/>
      <c r="AA182"/>
      <c r="AB182"/>
      <c r="AC182"/>
      <c r="AD182"/>
    </row>
    <row r="183" spans="22:30" ht="15" x14ac:dyDescent="0.25">
      <c r="V183"/>
      <c r="W183"/>
      <c r="X183"/>
      <c r="Y183"/>
      <c r="Z183"/>
      <c r="AA183"/>
      <c r="AB183"/>
      <c r="AC183"/>
      <c r="AD183"/>
    </row>
    <row r="184" spans="22:30" ht="15" x14ac:dyDescent="0.25">
      <c r="V184"/>
      <c r="W184"/>
      <c r="X184"/>
      <c r="Y184"/>
      <c r="Z184"/>
      <c r="AA184"/>
      <c r="AB184"/>
      <c r="AC184"/>
      <c r="AD184"/>
    </row>
    <row r="185" spans="22:30" ht="15" x14ac:dyDescent="0.25">
      <c r="V185"/>
      <c r="W185"/>
      <c r="X185"/>
      <c r="Y185"/>
      <c r="Z185"/>
      <c r="AA185"/>
      <c r="AB185"/>
      <c r="AC185"/>
      <c r="AD185"/>
    </row>
    <row r="186" spans="22:30" ht="15" x14ac:dyDescent="0.25">
      <c r="V186"/>
      <c r="W186"/>
      <c r="X186"/>
      <c r="Y186"/>
      <c r="Z186"/>
      <c r="AA186"/>
      <c r="AB186"/>
      <c r="AC186"/>
      <c r="AD186"/>
    </row>
    <row r="187" spans="22:30" ht="15" x14ac:dyDescent="0.25">
      <c r="V187"/>
      <c r="W187"/>
      <c r="X187"/>
      <c r="Y187"/>
      <c r="Z187"/>
      <c r="AA187"/>
      <c r="AB187"/>
      <c r="AC187"/>
      <c r="AD187"/>
    </row>
    <row r="188" spans="22:30" ht="15" x14ac:dyDescent="0.25">
      <c r="V188"/>
      <c r="W188"/>
      <c r="X188"/>
      <c r="Y188"/>
      <c r="Z188"/>
      <c r="AA188"/>
      <c r="AB188"/>
      <c r="AC188"/>
      <c r="AD188"/>
    </row>
    <row r="189" spans="22:30" ht="15" x14ac:dyDescent="0.25">
      <c r="V189"/>
      <c r="W189"/>
      <c r="X189"/>
      <c r="Y189"/>
      <c r="Z189"/>
      <c r="AA189"/>
      <c r="AB189"/>
      <c r="AC189"/>
      <c r="AD189"/>
    </row>
    <row r="190" spans="22:30" ht="15" x14ac:dyDescent="0.25">
      <c r="V190"/>
      <c r="W190"/>
      <c r="X190"/>
      <c r="Y190"/>
      <c r="Z190"/>
      <c r="AA190"/>
      <c r="AB190"/>
      <c r="AC190"/>
      <c r="AD190"/>
    </row>
    <row r="191" spans="22:30" ht="15" x14ac:dyDescent="0.25">
      <c r="V191"/>
      <c r="W191"/>
      <c r="X191"/>
      <c r="Y191"/>
      <c r="Z191"/>
      <c r="AA191"/>
      <c r="AB191"/>
      <c r="AC191"/>
      <c r="AD191"/>
    </row>
    <row r="192" spans="22:30" ht="15" x14ac:dyDescent="0.25">
      <c r="V192"/>
      <c r="W192"/>
      <c r="X192"/>
      <c r="Y192"/>
      <c r="Z192"/>
      <c r="AA192"/>
      <c r="AB192"/>
      <c r="AC192"/>
      <c r="AD192"/>
    </row>
    <row r="193" spans="22:30" ht="15" x14ac:dyDescent="0.25">
      <c r="V193"/>
      <c r="W193"/>
      <c r="X193"/>
      <c r="Y193"/>
      <c r="Z193"/>
      <c r="AA193"/>
      <c r="AB193"/>
      <c r="AC193"/>
      <c r="AD193"/>
    </row>
    <row r="194" spans="22:30" ht="15" x14ac:dyDescent="0.25">
      <c r="V194"/>
      <c r="W194"/>
      <c r="X194"/>
      <c r="Y194"/>
      <c r="Z194"/>
      <c r="AA194"/>
      <c r="AB194"/>
      <c r="AC194"/>
      <c r="AD194"/>
    </row>
    <row r="195" spans="22:30" ht="15" x14ac:dyDescent="0.25">
      <c r="V195"/>
      <c r="W195"/>
      <c r="X195"/>
      <c r="Y195"/>
      <c r="Z195"/>
      <c r="AA195"/>
      <c r="AB195"/>
      <c r="AC195"/>
      <c r="AD195"/>
    </row>
    <row r="196" spans="22:30" ht="15" x14ac:dyDescent="0.25">
      <c r="V196"/>
      <c r="W196"/>
      <c r="X196"/>
      <c r="Y196"/>
      <c r="Z196"/>
      <c r="AA196"/>
      <c r="AB196"/>
      <c r="AC196"/>
      <c r="AD196"/>
    </row>
    <row r="197" spans="22:30" ht="15" x14ac:dyDescent="0.25">
      <c r="V197"/>
      <c r="W197"/>
      <c r="X197"/>
      <c r="Y197"/>
      <c r="Z197"/>
      <c r="AA197"/>
      <c r="AB197"/>
      <c r="AC197"/>
      <c r="AD197"/>
    </row>
    <row r="198" spans="22:30" ht="15" x14ac:dyDescent="0.25">
      <c r="V198"/>
      <c r="W198"/>
      <c r="X198"/>
      <c r="Y198"/>
      <c r="Z198"/>
      <c r="AA198"/>
      <c r="AB198"/>
      <c r="AC198"/>
      <c r="AD198"/>
    </row>
    <row r="199" spans="22:30" ht="15" x14ac:dyDescent="0.25">
      <c r="V199"/>
      <c r="W199"/>
      <c r="X199"/>
      <c r="Y199"/>
      <c r="Z199"/>
      <c r="AA199"/>
      <c r="AB199"/>
      <c r="AC199"/>
      <c r="AD199"/>
    </row>
    <row r="200" spans="22:30" ht="15" x14ac:dyDescent="0.25">
      <c r="V200"/>
      <c r="W200"/>
      <c r="X200"/>
      <c r="Y200"/>
      <c r="Z200"/>
      <c r="AA200"/>
      <c r="AB200"/>
      <c r="AC200"/>
      <c r="AD200"/>
    </row>
    <row r="201" spans="22:30" ht="15" x14ac:dyDescent="0.25">
      <c r="V201"/>
      <c r="W201"/>
      <c r="X201"/>
      <c r="Y201"/>
      <c r="Z201"/>
      <c r="AA201"/>
      <c r="AB201"/>
      <c r="AC201"/>
      <c r="AD201"/>
    </row>
    <row r="202" spans="22:30" ht="15" x14ac:dyDescent="0.25">
      <c r="V202"/>
      <c r="W202"/>
      <c r="X202"/>
      <c r="Y202"/>
      <c r="Z202"/>
      <c r="AA202"/>
      <c r="AB202"/>
      <c r="AC202"/>
      <c r="AD202"/>
    </row>
    <row r="203" spans="22:30" ht="15" x14ac:dyDescent="0.25">
      <c r="V203"/>
      <c r="W203"/>
      <c r="X203"/>
      <c r="Y203"/>
      <c r="Z203"/>
      <c r="AA203"/>
      <c r="AB203"/>
      <c r="AC203"/>
      <c r="AD203"/>
    </row>
    <row r="204" spans="22:30" ht="15" x14ac:dyDescent="0.25">
      <c r="V204"/>
      <c r="W204"/>
      <c r="X204"/>
      <c r="Y204"/>
      <c r="Z204"/>
      <c r="AA204"/>
      <c r="AB204"/>
      <c r="AC204"/>
      <c r="AD204"/>
    </row>
    <row r="205" spans="22:30" ht="15" x14ac:dyDescent="0.25">
      <c r="V205"/>
      <c r="W205"/>
      <c r="X205"/>
      <c r="Y205"/>
      <c r="Z205"/>
      <c r="AA205"/>
      <c r="AB205"/>
      <c r="AC205"/>
      <c r="AD205"/>
    </row>
    <row r="206" spans="22:30" ht="15" x14ac:dyDescent="0.25">
      <c r="V206"/>
      <c r="W206"/>
      <c r="X206"/>
      <c r="Y206"/>
      <c r="Z206"/>
      <c r="AA206"/>
      <c r="AB206"/>
      <c r="AC206"/>
      <c r="AD206"/>
    </row>
    <row r="207" spans="22:30" ht="15" x14ac:dyDescent="0.25">
      <c r="V207"/>
      <c r="W207"/>
      <c r="X207"/>
      <c r="Y207"/>
      <c r="Z207"/>
      <c r="AA207"/>
      <c r="AB207"/>
      <c r="AC207"/>
      <c r="AD207"/>
    </row>
    <row r="208" spans="22:30" ht="15" x14ac:dyDescent="0.25">
      <c r="V208"/>
      <c r="W208"/>
      <c r="X208"/>
      <c r="Y208"/>
      <c r="Z208"/>
      <c r="AA208"/>
      <c r="AB208"/>
      <c r="AC208"/>
      <c r="AD208"/>
    </row>
    <row r="209" spans="22:30" ht="15" x14ac:dyDescent="0.25">
      <c r="V209"/>
      <c r="W209"/>
      <c r="X209"/>
      <c r="Y209"/>
      <c r="Z209"/>
      <c r="AA209"/>
      <c r="AB209"/>
      <c r="AC209"/>
      <c r="AD209"/>
    </row>
    <row r="210" spans="22:30" ht="15" x14ac:dyDescent="0.25">
      <c r="V210"/>
      <c r="W210"/>
      <c r="X210"/>
      <c r="Y210"/>
      <c r="Z210"/>
      <c r="AA210"/>
      <c r="AB210"/>
      <c r="AC210"/>
      <c r="AD210"/>
    </row>
    <row r="211" spans="22:30" ht="15" x14ac:dyDescent="0.25">
      <c r="V211"/>
      <c r="W211"/>
      <c r="X211"/>
      <c r="Y211"/>
      <c r="Z211"/>
      <c r="AA211"/>
      <c r="AB211"/>
      <c r="AC211"/>
      <c r="AD211"/>
    </row>
    <row r="212" spans="22:30" ht="15" x14ac:dyDescent="0.25">
      <c r="V212"/>
      <c r="W212"/>
      <c r="X212"/>
      <c r="Y212"/>
      <c r="Z212"/>
      <c r="AA212"/>
      <c r="AB212"/>
      <c r="AC212"/>
      <c r="AD212"/>
    </row>
    <row r="213" spans="22:30" ht="15" x14ac:dyDescent="0.25">
      <c r="V213"/>
      <c r="W213"/>
      <c r="X213"/>
      <c r="Y213"/>
      <c r="Z213"/>
      <c r="AA213"/>
      <c r="AB213"/>
      <c r="AC213"/>
      <c r="AD213"/>
    </row>
    <row r="214" spans="22:30" ht="15" x14ac:dyDescent="0.25">
      <c r="V214"/>
      <c r="W214"/>
      <c r="X214"/>
      <c r="Y214"/>
      <c r="Z214"/>
      <c r="AA214"/>
      <c r="AB214"/>
      <c r="AC214"/>
      <c r="AD214"/>
    </row>
    <row r="215" spans="22:30" ht="15" x14ac:dyDescent="0.25">
      <c r="V215"/>
      <c r="W215"/>
      <c r="X215"/>
      <c r="Y215"/>
      <c r="Z215"/>
      <c r="AA215"/>
      <c r="AB215"/>
      <c r="AC215"/>
      <c r="AD215"/>
    </row>
    <row r="216" spans="22:30" ht="15" x14ac:dyDescent="0.25">
      <c r="V216"/>
      <c r="W216"/>
      <c r="X216"/>
      <c r="Y216"/>
      <c r="Z216"/>
      <c r="AA216"/>
      <c r="AB216"/>
      <c r="AC216"/>
      <c r="AD216"/>
    </row>
    <row r="217" spans="22:30" ht="15" x14ac:dyDescent="0.25">
      <c r="V217"/>
      <c r="W217"/>
      <c r="X217"/>
      <c r="Y217"/>
      <c r="Z217"/>
      <c r="AA217"/>
      <c r="AB217"/>
      <c r="AC217"/>
      <c r="AD217"/>
    </row>
    <row r="218" spans="22:30" ht="15" x14ac:dyDescent="0.25">
      <c r="V218"/>
      <c r="W218"/>
      <c r="X218"/>
      <c r="Y218"/>
      <c r="Z218"/>
      <c r="AA218"/>
      <c r="AB218"/>
      <c r="AC218"/>
      <c r="AD218"/>
    </row>
    <row r="219" spans="22:30" ht="15" x14ac:dyDescent="0.25">
      <c r="V219"/>
      <c r="W219"/>
      <c r="X219"/>
      <c r="Y219"/>
      <c r="Z219"/>
      <c r="AA219"/>
      <c r="AB219"/>
      <c r="AC219"/>
      <c r="AD219"/>
    </row>
    <row r="220" spans="22:30" ht="15" x14ac:dyDescent="0.25">
      <c r="V220"/>
      <c r="W220"/>
      <c r="X220"/>
      <c r="Y220"/>
      <c r="Z220"/>
      <c r="AA220"/>
      <c r="AB220"/>
      <c r="AC220"/>
      <c r="AD220"/>
    </row>
    <row r="221" spans="22:30" ht="15" x14ac:dyDescent="0.25">
      <c r="V221"/>
      <c r="W221"/>
      <c r="X221"/>
      <c r="Y221"/>
      <c r="Z221"/>
      <c r="AA221"/>
      <c r="AB221"/>
      <c r="AC221"/>
      <c r="AD221"/>
    </row>
    <row r="222" spans="22:30" ht="15" x14ac:dyDescent="0.25">
      <c r="V222"/>
      <c r="W222"/>
      <c r="X222"/>
      <c r="Y222"/>
      <c r="Z222"/>
      <c r="AA222"/>
      <c r="AB222"/>
      <c r="AC222"/>
      <c r="AD222"/>
    </row>
    <row r="223" spans="22:30" ht="15" x14ac:dyDescent="0.25">
      <c r="V223"/>
      <c r="W223"/>
      <c r="X223"/>
      <c r="Y223"/>
      <c r="Z223"/>
      <c r="AA223"/>
      <c r="AB223"/>
      <c r="AC223"/>
      <c r="AD223"/>
    </row>
    <row r="224" spans="22:30" ht="15" x14ac:dyDescent="0.25">
      <c r="V224"/>
      <c r="W224"/>
      <c r="X224"/>
      <c r="Y224"/>
      <c r="Z224"/>
      <c r="AA224"/>
      <c r="AB224"/>
      <c r="AC224"/>
      <c r="AD224"/>
    </row>
    <row r="225" spans="22:30" ht="15" x14ac:dyDescent="0.25">
      <c r="V225"/>
      <c r="W225"/>
      <c r="X225"/>
      <c r="Y225"/>
      <c r="Z225"/>
      <c r="AA225"/>
      <c r="AB225"/>
      <c r="AC225"/>
      <c r="AD225"/>
    </row>
    <row r="226" spans="22:30" ht="15" x14ac:dyDescent="0.25">
      <c r="V226"/>
      <c r="W226"/>
      <c r="X226"/>
      <c r="Y226"/>
      <c r="Z226"/>
      <c r="AA226"/>
      <c r="AB226"/>
      <c r="AC226"/>
      <c r="AD226"/>
    </row>
    <row r="227" spans="22:30" ht="15" x14ac:dyDescent="0.25">
      <c r="V227"/>
      <c r="W227"/>
      <c r="X227"/>
      <c r="Y227"/>
      <c r="Z227"/>
      <c r="AA227"/>
      <c r="AB227"/>
      <c r="AC227"/>
      <c r="AD227"/>
    </row>
    <row r="228" spans="22:30" ht="15" x14ac:dyDescent="0.25">
      <c r="V228"/>
      <c r="W228"/>
      <c r="X228"/>
      <c r="Y228"/>
      <c r="Z228"/>
      <c r="AA228"/>
      <c r="AB228"/>
      <c r="AC228"/>
      <c r="AD228"/>
    </row>
    <row r="229" spans="22:30" ht="15" x14ac:dyDescent="0.25">
      <c r="V229"/>
      <c r="W229"/>
      <c r="X229"/>
      <c r="Y229"/>
      <c r="Z229"/>
      <c r="AA229"/>
      <c r="AB229"/>
      <c r="AC229"/>
      <c r="AD229"/>
    </row>
    <row r="230" spans="22:30" ht="15" x14ac:dyDescent="0.25">
      <c r="V230"/>
      <c r="W230"/>
      <c r="X230"/>
      <c r="Y230"/>
      <c r="Z230"/>
      <c r="AA230"/>
      <c r="AB230"/>
      <c r="AC230"/>
      <c r="AD230"/>
    </row>
    <row r="231" spans="22:30" ht="15" x14ac:dyDescent="0.25">
      <c r="V231"/>
      <c r="W231"/>
      <c r="X231"/>
      <c r="Y231"/>
      <c r="Z231"/>
      <c r="AA231"/>
      <c r="AB231"/>
      <c r="AC231"/>
      <c r="AD231"/>
    </row>
    <row r="232" spans="22:30" ht="15" x14ac:dyDescent="0.25">
      <c r="V232"/>
      <c r="W232"/>
      <c r="X232"/>
      <c r="Y232"/>
      <c r="Z232"/>
      <c r="AA232"/>
      <c r="AB232"/>
      <c r="AC232"/>
      <c r="AD232"/>
    </row>
    <row r="233" spans="22:30" ht="15" x14ac:dyDescent="0.25">
      <c r="V233"/>
      <c r="W233"/>
      <c r="X233"/>
      <c r="Y233"/>
      <c r="Z233"/>
      <c r="AA233"/>
      <c r="AB233"/>
      <c r="AC233"/>
      <c r="AD233"/>
    </row>
    <row r="234" spans="22:30" ht="15" x14ac:dyDescent="0.25">
      <c r="V234"/>
      <c r="W234"/>
      <c r="X234"/>
      <c r="Y234"/>
      <c r="Z234"/>
      <c r="AA234"/>
      <c r="AB234"/>
      <c r="AC234"/>
      <c r="AD234"/>
    </row>
    <row r="235" spans="22:30" ht="15" x14ac:dyDescent="0.25">
      <c r="V235"/>
      <c r="W235"/>
      <c r="X235"/>
      <c r="Y235"/>
      <c r="Z235"/>
      <c r="AA235"/>
      <c r="AB235"/>
      <c r="AC235"/>
      <c r="AD235"/>
    </row>
    <row r="236" spans="22:30" ht="15" x14ac:dyDescent="0.25">
      <c r="V236"/>
      <c r="W236"/>
      <c r="X236"/>
      <c r="Y236"/>
      <c r="Z236"/>
      <c r="AA236"/>
      <c r="AB236"/>
      <c r="AC236"/>
      <c r="AD236"/>
    </row>
    <row r="237" spans="22:30" ht="15" x14ac:dyDescent="0.25">
      <c r="V237"/>
      <c r="W237"/>
      <c r="X237"/>
      <c r="Y237"/>
      <c r="Z237"/>
      <c r="AA237"/>
      <c r="AB237"/>
      <c r="AC237"/>
      <c r="AD237"/>
    </row>
    <row r="238" spans="22:30" ht="15" x14ac:dyDescent="0.25">
      <c r="V238"/>
      <c r="W238"/>
      <c r="X238"/>
      <c r="Y238"/>
      <c r="Z238"/>
      <c r="AA238"/>
      <c r="AB238"/>
      <c r="AC238"/>
      <c r="AD238"/>
    </row>
    <row r="239" spans="22:30" ht="15" x14ac:dyDescent="0.25">
      <c r="V239"/>
      <c r="W239"/>
      <c r="X239"/>
      <c r="Y239"/>
      <c r="Z239"/>
      <c r="AA239"/>
      <c r="AB239"/>
      <c r="AC239"/>
      <c r="AD239"/>
    </row>
    <row r="240" spans="22:30" ht="15" x14ac:dyDescent="0.25">
      <c r="V240"/>
      <c r="W240"/>
      <c r="X240"/>
      <c r="Y240"/>
      <c r="Z240"/>
      <c r="AA240"/>
      <c r="AB240"/>
      <c r="AC240"/>
      <c r="AD240"/>
    </row>
    <row r="241" spans="22:28" ht="15" x14ac:dyDescent="0.25">
      <c r="V241"/>
      <c r="W241"/>
      <c r="X241"/>
      <c r="Y241"/>
      <c r="Z241"/>
      <c r="AA241"/>
      <c r="AB241"/>
    </row>
    <row r="242" spans="22:28" ht="15" x14ac:dyDescent="0.25">
      <c r="V242"/>
      <c r="W242"/>
      <c r="X242"/>
      <c r="Y242"/>
      <c r="Z242"/>
      <c r="AA242"/>
      <c r="AB242"/>
    </row>
    <row r="243" spans="22:28" ht="15" x14ac:dyDescent="0.25">
      <c r="V243"/>
      <c r="W243"/>
      <c r="X243"/>
      <c r="Y243"/>
      <c r="Z243"/>
      <c r="AA243"/>
      <c r="AB243"/>
    </row>
    <row r="244" spans="22:28" ht="15" x14ac:dyDescent="0.25">
      <c r="V244"/>
      <c r="W244"/>
      <c r="X244"/>
      <c r="Y244"/>
      <c r="Z244"/>
      <c r="AA244"/>
      <c r="AB244"/>
    </row>
    <row r="245" spans="22:28" ht="15" x14ac:dyDescent="0.25">
      <c r="V245"/>
      <c r="W245"/>
      <c r="X245"/>
      <c r="Y245"/>
      <c r="Z245"/>
      <c r="AA245"/>
      <c r="AB245"/>
    </row>
    <row r="246" spans="22:28" ht="15" x14ac:dyDescent="0.25">
      <c r="V246"/>
      <c r="W246"/>
      <c r="X246"/>
      <c r="Y246"/>
      <c r="Z246"/>
      <c r="AA246"/>
      <c r="AB246"/>
    </row>
    <row r="247" spans="22:28" ht="15" x14ac:dyDescent="0.25">
      <c r="V247"/>
      <c r="W247"/>
      <c r="X247"/>
      <c r="Y247"/>
      <c r="Z247"/>
      <c r="AA247"/>
      <c r="AB247"/>
    </row>
    <row r="248" spans="22:28" ht="15" x14ac:dyDescent="0.25">
      <c r="V248"/>
      <c r="W248"/>
      <c r="X248"/>
      <c r="Y248"/>
      <c r="Z248"/>
      <c r="AA248"/>
      <c r="AB248"/>
    </row>
    <row r="249" spans="22:28" ht="15" x14ac:dyDescent="0.25">
      <c r="V249"/>
      <c r="W249"/>
      <c r="X249"/>
      <c r="Y249"/>
      <c r="Z249"/>
      <c r="AA249"/>
      <c r="AB249"/>
    </row>
    <row r="250" spans="22:28" ht="15" x14ac:dyDescent="0.25">
      <c r="V250"/>
      <c r="W250"/>
      <c r="X250"/>
      <c r="Y250"/>
      <c r="Z250"/>
      <c r="AA250"/>
      <c r="AB250"/>
    </row>
    <row r="251" spans="22:28" ht="15" x14ac:dyDescent="0.25">
      <c r="V251"/>
      <c r="W251"/>
      <c r="X251"/>
      <c r="Y251"/>
      <c r="Z251"/>
      <c r="AA251"/>
      <c r="AB251"/>
    </row>
    <row r="252" spans="22:28" ht="15" x14ac:dyDescent="0.25">
      <c r="V252"/>
      <c r="W252"/>
      <c r="X252"/>
      <c r="Y252"/>
      <c r="Z252"/>
      <c r="AA252"/>
      <c r="AB252"/>
    </row>
    <row r="253" spans="22:28" ht="15" x14ac:dyDescent="0.25">
      <c r="V253"/>
      <c r="W253"/>
      <c r="X253"/>
      <c r="Y253"/>
      <c r="Z253"/>
      <c r="AA253"/>
      <c r="AB253"/>
    </row>
    <row r="254" spans="22:28" ht="15" x14ac:dyDescent="0.25">
      <c r="V254"/>
      <c r="W254"/>
      <c r="X254"/>
      <c r="Y254"/>
      <c r="Z254"/>
      <c r="AA254"/>
      <c r="AB254"/>
    </row>
    <row r="255" spans="22:28" ht="15" x14ac:dyDescent="0.25">
      <c r="V255"/>
      <c r="W255"/>
      <c r="X255"/>
      <c r="Y255"/>
      <c r="Z255"/>
      <c r="AA255"/>
      <c r="AB255"/>
    </row>
    <row r="256" spans="22:28" ht="15" x14ac:dyDescent="0.25">
      <c r="V256"/>
      <c r="W256"/>
      <c r="X256"/>
      <c r="Y256"/>
      <c r="Z256"/>
      <c r="AA256"/>
      <c r="AB256"/>
    </row>
    <row r="257" spans="22:28" ht="15" x14ac:dyDescent="0.25">
      <c r="V257"/>
      <c r="W257"/>
      <c r="X257"/>
      <c r="Y257"/>
      <c r="Z257"/>
      <c r="AA257"/>
      <c r="AB257"/>
    </row>
    <row r="258" spans="22:28" ht="15" x14ac:dyDescent="0.25">
      <c r="V258"/>
      <c r="W258"/>
      <c r="X258"/>
      <c r="Y258"/>
      <c r="Z258"/>
      <c r="AA258"/>
      <c r="AB258"/>
    </row>
    <row r="259" spans="22:28" ht="15" x14ac:dyDescent="0.25">
      <c r="V259"/>
      <c r="W259"/>
      <c r="X259"/>
      <c r="Y259"/>
      <c r="Z259"/>
      <c r="AA259"/>
      <c r="AB259"/>
    </row>
    <row r="260" spans="22:28" ht="15" x14ac:dyDescent="0.25">
      <c r="V260"/>
      <c r="W260"/>
      <c r="X260"/>
      <c r="Y260"/>
      <c r="Z260"/>
      <c r="AA260"/>
      <c r="AB260"/>
    </row>
    <row r="261" spans="22:28" ht="15" x14ac:dyDescent="0.25">
      <c r="V261"/>
      <c r="W261"/>
      <c r="X261"/>
      <c r="Y261"/>
      <c r="Z261"/>
      <c r="AA261"/>
      <c r="AB261"/>
    </row>
    <row r="262" spans="22:28" ht="15" x14ac:dyDescent="0.25">
      <c r="V262"/>
      <c r="W262"/>
      <c r="X262"/>
      <c r="Y262"/>
      <c r="Z262"/>
      <c r="AA262"/>
      <c r="AB262"/>
    </row>
    <row r="263" spans="22:28" ht="15" x14ac:dyDescent="0.25">
      <c r="V263"/>
      <c r="W263"/>
      <c r="X263"/>
      <c r="Y263"/>
      <c r="Z263"/>
      <c r="AA263"/>
      <c r="AB263"/>
    </row>
    <row r="264" spans="22:28" ht="15" x14ac:dyDescent="0.25">
      <c r="V264"/>
      <c r="W264"/>
      <c r="X264"/>
      <c r="Y264"/>
      <c r="Z264"/>
      <c r="AA264"/>
      <c r="AB264"/>
    </row>
    <row r="265" spans="22:28" ht="15" x14ac:dyDescent="0.25">
      <c r="V265"/>
      <c r="W265"/>
      <c r="X265"/>
      <c r="Y265"/>
      <c r="Z265"/>
      <c r="AA265"/>
      <c r="AB265"/>
    </row>
    <row r="266" spans="22:28" ht="15" x14ac:dyDescent="0.25">
      <c r="V266"/>
      <c r="W266"/>
      <c r="X266"/>
      <c r="Y266"/>
      <c r="Z266"/>
      <c r="AA266"/>
      <c r="AB266"/>
    </row>
    <row r="267" spans="22:28" ht="15" x14ac:dyDescent="0.25">
      <c r="V267"/>
      <c r="W267"/>
      <c r="X267"/>
      <c r="Y267"/>
      <c r="Z267"/>
      <c r="AA267"/>
      <c r="AB267"/>
    </row>
    <row r="268" spans="22:28" ht="15" x14ac:dyDescent="0.25">
      <c r="V268"/>
      <c r="W268"/>
      <c r="X268"/>
      <c r="Y268"/>
      <c r="Z268"/>
      <c r="AA268"/>
      <c r="AB268"/>
    </row>
    <row r="269" spans="22:28" ht="15" x14ac:dyDescent="0.25">
      <c r="V269"/>
      <c r="W269"/>
      <c r="X269"/>
      <c r="Y269"/>
      <c r="Z269"/>
      <c r="AA269"/>
      <c r="AB269"/>
    </row>
    <row r="270" spans="22:28" ht="15" x14ac:dyDescent="0.25">
      <c r="V270"/>
      <c r="W270"/>
      <c r="X270"/>
      <c r="Y270"/>
      <c r="Z270"/>
      <c r="AA270"/>
      <c r="AB270"/>
    </row>
    <row r="271" spans="22:28" ht="15" x14ac:dyDescent="0.25">
      <c r="V271"/>
      <c r="W271"/>
      <c r="X271"/>
      <c r="Y271"/>
      <c r="Z271"/>
      <c r="AA271"/>
      <c r="AB271"/>
    </row>
    <row r="272" spans="22:28" ht="15" x14ac:dyDescent="0.25">
      <c r="V272"/>
      <c r="W272"/>
      <c r="X272"/>
      <c r="Y272"/>
      <c r="Z272"/>
      <c r="AA272"/>
      <c r="AB272"/>
    </row>
    <row r="273" spans="22:28" ht="15" x14ac:dyDescent="0.25">
      <c r="V273"/>
      <c r="W273"/>
      <c r="X273"/>
      <c r="Y273"/>
      <c r="Z273"/>
      <c r="AA273"/>
      <c r="AB273"/>
    </row>
    <row r="274" spans="22:28" ht="15" x14ac:dyDescent="0.25">
      <c r="V274"/>
      <c r="W274"/>
      <c r="X274"/>
      <c r="Y274"/>
      <c r="Z274"/>
      <c r="AA274"/>
      <c r="AB274"/>
    </row>
    <row r="275" spans="22:28" ht="15" x14ac:dyDescent="0.25">
      <c r="V275"/>
      <c r="W275"/>
      <c r="X275"/>
      <c r="Y275"/>
      <c r="Z275"/>
      <c r="AA275"/>
      <c r="AB275"/>
    </row>
    <row r="276" spans="22:28" ht="15" x14ac:dyDescent="0.25">
      <c r="V276"/>
      <c r="W276"/>
      <c r="X276"/>
      <c r="Y276"/>
      <c r="Z276"/>
      <c r="AA276"/>
      <c r="AB276"/>
    </row>
    <row r="277" spans="22:28" ht="15" x14ac:dyDescent="0.25">
      <c r="V277"/>
      <c r="W277"/>
      <c r="X277"/>
      <c r="Y277"/>
      <c r="Z277"/>
      <c r="AA277"/>
      <c r="AB277"/>
    </row>
    <row r="278" spans="22:28" ht="15" x14ac:dyDescent="0.25">
      <c r="V278"/>
      <c r="W278"/>
      <c r="X278"/>
      <c r="Y278"/>
      <c r="Z278"/>
      <c r="AA278"/>
      <c r="AB278"/>
    </row>
    <row r="279" spans="22:28" ht="15" x14ac:dyDescent="0.25">
      <c r="V279"/>
      <c r="W279"/>
      <c r="X279"/>
      <c r="Y279"/>
      <c r="Z279"/>
      <c r="AA279"/>
      <c r="AB279"/>
    </row>
    <row r="280" spans="22:28" ht="15" x14ac:dyDescent="0.25">
      <c r="V280"/>
      <c r="W280"/>
      <c r="X280"/>
      <c r="Y280"/>
      <c r="Z280"/>
      <c r="AA280"/>
      <c r="AB280"/>
    </row>
    <row r="281" spans="22:28" ht="15" x14ac:dyDescent="0.25">
      <c r="V281"/>
      <c r="W281"/>
      <c r="X281"/>
      <c r="Y281"/>
      <c r="Z281"/>
      <c r="AA281"/>
      <c r="AB281"/>
    </row>
    <row r="282" spans="22:28" ht="15" x14ac:dyDescent="0.25">
      <c r="V282"/>
      <c r="W282"/>
      <c r="X282"/>
      <c r="Y282"/>
      <c r="Z282"/>
      <c r="AA282"/>
      <c r="AB282"/>
    </row>
    <row r="283" spans="22:28" ht="15" x14ac:dyDescent="0.25">
      <c r="V283"/>
      <c r="W283"/>
      <c r="X283"/>
      <c r="Y283"/>
      <c r="Z283"/>
      <c r="AA283"/>
      <c r="AB283"/>
    </row>
    <row r="284" spans="22:28" ht="15" x14ac:dyDescent="0.25">
      <c r="V284"/>
      <c r="W284"/>
      <c r="X284"/>
      <c r="Y284"/>
      <c r="Z284"/>
      <c r="AA284"/>
      <c r="AB284"/>
    </row>
    <row r="285" spans="22:28" ht="15" x14ac:dyDescent="0.25">
      <c r="V285"/>
      <c r="W285"/>
      <c r="X285"/>
      <c r="Y285"/>
      <c r="Z285"/>
      <c r="AA285"/>
      <c r="AB285"/>
    </row>
    <row r="286" spans="22:28" ht="15" x14ac:dyDescent="0.25">
      <c r="V286"/>
      <c r="W286"/>
      <c r="X286"/>
      <c r="Y286"/>
      <c r="Z286"/>
      <c r="AA286"/>
      <c r="AB286"/>
    </row>
    <row r="287" spans="22:28" ht="15" x14ac:dyDescent="0.25">
      <c r="V287"/>
      <c r="W287"/>
      <c r="X287"/>
      <c r="Y287"/>
      <c r="Z287"/>
      <c r="AA287"/>
      <c r="AB287"/>
    </row>
    <row r="288" spans="22:28" ht="15" x14ac:dyDescent="0.25">
      <c r="V288"/>
      <c r="W288"/>
      <c r="X288"/>
      <c r="Y288"/>
      <c r="Z288"/>
      <c r="AA288"/>
      <c r="AB288"/>
    </row>
    <row r="289" spans="22:28" ht="15" x14ac:dyDescent="0.25">
      <c r="V289"/>
      <c r="W289"/>
      <c r="X289"/>
      <c r="Y289"/>
      <c r="Z289"/>
      <c r="AA289"/>
      <c r="AB289"/>
    </row>
    <row r="290" spans="22:28" ht="15" x14ac:dyDescent="0.25">
      <c r="V290"/>
      <c r="W290"/>
      <c r="X290"/>
      <c r="Y290"/>
      <c r="Z290"/>
      <c r="AA290"/>
      <c r="AB290"/>
    </row>
    <row r="291" spans="22:28" ht="15" x14ac:dyDescent="0.25">
      <c r="V291"/>
      <c r="W291"/>
      <c r="X291"/>
      <c r="Y291"/>
      <c r="Z291"/>
      <c r="AA291"/>
      <c r="AB291"/>
    </row>
    <row r="292" spans="22:28" ht="15" x14ac:dyDescent="0.25">
      <c r="V292"/>
      <c r="W292"/>
      <c r="X292"/>
      <c r="Y292"/>
      <c r="Z292"/>
      <c r="AA292"/>
      <c r="AB292"/>
    </row>
    <row r="293" spans="22:28" ht="15" x14ac:dyDescent="0.25">
      <c r="V293"/>
      <c r="W293"/>
      <c r="X293"/>
      <c r="Y293"/>
      <c r="Z293"/>
      <c r="AA293"/>
      <c r="AB293"/>
    </row>
    <row r="294" spans="22:28" ht="15" x14ac:dyDescent="0.25">
      <c r="V294"/>
      <c r="W294"/>
      <c r="X294"/>
      <c r="Y294"/>
      <c r="Z294"/>
      <c r="AA294"/>
      <c r="AB294"/>
    </row>
    <row r="295" spans="22:28" ht="15" x14ac:dyDescent="0.25">
      <c r="V295"/>
      <c r="W295"/>
      <c r="X295"/>
      <c r="Y295"/>
      <c r="Z295"/>
      <c r="AA295"/>
      <c r="AB295"/>
    </row>
    <row r="296" spans="22:28" ht="15" x14ac:dyDescent="0.25">
      <c r="V296"/>
      <c r="W296"/>
      <c r="X296"/>
      <c r="Y296"/>
      <c r="Z296"/>
      <c r="AA296"/>
      <c r="AB296"/>
    </row>
    <row r="297" spans="22:28" ht="15" x14ac:dyDescent="0.25">
      <c r="V297"/>
      <c r="W297"/>
      <c r="X297"/>
      <c r="Y297"/>
      <c r="Z297"/>
      <c r="AA297"/>
      <c r="AB297"/>
    </row>
    <row r="298" spans="22:28" ht="15" x14ac:dyDescent="0.25">
      <c r="V298"/>
      <c r="W298"/>
      <c r="X298"/>
      <c r="Y298"/>
      <c r="Z298"/>
      <c r="AA298"/>
      <c r="AB298"/>
    </row>
    <row r="299" spans="22:28" ht="15" x14ac:dyDescent="0.25">
      <c r="V299"/>
      <c r="W299"/>
      <c r="X299"/>
      <c r="Y299"/>
      <c r="Z299"/>
      <c r="AA299"/>
      <c r="AB299"/>
    </row>
    <row r="300" spans="22:28" ht="15" x14ac:dyDescent="0.25">
      <c r="V300"/>
      <c r="W300"/>
      <c r="X300"/>
      <c r="Y300"/>
      <c r="Z300"/>
      <c r="AA300"/>
      <c r="AB300"/>
    </row>
    <row r="301" spans="22:28" ht="15" x14ac:dyDescent="0.25">
      <c r="V301"/>
      <c r="W301"/>
      <c r="X301"/>
      <c r="Y301"/>
      <c r="Z301"/>
      <c r="AA301"/>
      <c r="AB301"/>
    </row>
    <row r="302" spans="22:28" ht="15" x14ac:dyDescent="0.25">
      <c r="V302"/>
      <c r="W302"/>
      <c r="X302"/>
      <c r="Y302"/>
      <c r="Z302"/>
      <c r="AA302"/>
      <c r="AB302"/>
    </row>
    <row r="303" spans="22:28" ht="15" x14ac:dyDescent="0.25">
      <c r="V303"/>
      <c r="W303"/>
      <c r="X303"/>
      <c r="Y303"/>
      <c r="Z303"/>
      <c r="AA303"/>
      <c r="AB303"/>
    </row>
    <row r="304" spans="22:28" ht="15" x14ac:dyDescent="0.25">
      <c r="V304"/>
      <c r="W304"/>
      <c r="X304"/>
      <c r="Y304"/>
      <c r="Z304"/>
      <c r="AA304"/>
      <c r="AB304"/>
    </row>
    <row r="305" spans="22:28" ht="15" x14ac:dyDescent="0.25">
      <c r="V305"/>
      <c r="W305"/>
      <c r="X305"/>
      <c r="Y305"/>
      <c r="Z305"/>
      <c r="AA305"/>
      <c r="AB305"/>
    </row>
    <row r="306" spans="22:28" ht="15" x14ac:dyDescent="0.25">
      <c r="V306"/>
      <c r="W306"/>
      <c r="X306"/>
      <c r="Y306"/>
      <c r="Z306"/>
      <c r="AA306"/>
      <c r="AB306"/>
    </row>
    <row r="307" spans="22:28" ht="15" x14ac:dyDescent="0.25">
      <c r="V307"/>
      <c r="W307"/>
      <c r="X307"/>
      <c r="Y307"/>
      <c r="Z307"/>
      <c r="AA307"/>
      <c r="AB307"/>
    </row>
    <row r="308" spans="22:28" ht="15" x14ac:dyDescent="0.25">
      <c r="V308"/>
      <c r="W308"/>
      <c r="X308"/>
      <c r="Y308"/>
      <c r="Z308"/>
      <c r="AA308"/>
      <c r="AB308"/>
    </row>
    <row r="309" spans="22:28" ht="15" x14ac:dyDescent="0.25">
      <c r="V309"/>
      <c r="W309"/>
      <c r="X309"/>
      <c r="Y309"/>
      <c r="Z309"/>
      <c r="AA309"/>
      <c r="AB309"/>
    </row>
    <row r="310" spans="22:28" ht="15" x14ac:dyDescent="0.25">
      <c r="V310"/>
      <c r="W310"/>
      <c r="X310"/>
      <c r="Y310"/>
      <c r="Z310"/>
      <c r="AA310"/>
      <c r="AB310"/>
    </row>
    <row r="311" spans="22:28" ht="15" x14ac:dyDescent="0.25">
      <c r="V311"/>
      <c r="W311"/>
      <c r="X311"/>
      <c r="Y311"/>
      <c r="Z311"/>
      <c r="AA311"/>
      <c r="AB311"/>
    </row>
    <row r="312" spans="22:28" ht="15" x14ac:dyDescent="0.25">
      <c r="V312"/>
      <c r="W312"/>
      <c r="X312"/>
      <c r="Y312"/>
      <c r="Z312"/>
      <c r="AA312"/>
      <c r="AB312"/>
    </row>
    <row r="313" spans="22:28" ht="15" x14ac:dyDescent="0.25">
      <c r="V313"/>
      <c r="W313"/>
      <c r="X313"/>
      <c r="Y313"/>
      <c r="Z313"/>
      <c r="AA313"/>
      <c r="AB313"/>
    </row>
    <row r="314" spans="22:28" ht="15" x14ac:dyDescent="0.25">
      <c r="V314"/>
      <c r="W314"/>
      <c r="X314"/>
      <c r="Y314"/>
      <c r="Z314"/>
      <c r="AA314"/>
      <c r="AB314"/>
    </row>
    <row r="315" spans="22:28" ht="15" x14ac:dyDescent="0.25">
      <c r="V315"/>
      <c r="W315"/>
      <c r="X315"/>
      <c r="Y315"/>
      <c r="Z315"/>
      <c r="AA315"/>
      <c r="AB315"/>
    </row>
    <row r="316" spans="22:28" ht="15" x14ac:dyDescent="0.25">
      <c r="V316"/>
      <c r="W316"/>
      <c r="X316"/>
      <c r="Y316"/>
      <c r="Z316"/>
      <c r="AA316"/>
      <c r="AB316"/>
    </row>
    <row r="317" spans="22:28" ht="15" x14ac:dyDescent="0.25">
      <c r="V317"/>
      <c r="W317"/>
      <c r="X317"/>
      <c r="Y317"/>
      <c r="Z317"/>
      <c r="AA317"/>
      <c r="AB317"/>
    </row>
    <row r="318" spans="22:28" ht="15" x14ac:dyDescent="0.25">
      <c r="V318"/>
      <c r="W318"/>
      <c r="X318"/>
      <c r="Y318"/>
      <c r="Z318"/>
      <c r="AA318"/>
      <c r="AB318"/>
    </row>
    <row r="319" spans="22:28" ht="15" x14ac:dyDescent="0.25">
      <c r="V319"/>
      <c r="W319"/>
      <c r="X319"/>
      <c r="Y319"/>
      <c r="Z319"/>
      <c r="AA319"/>
      <c r="AB319"/>
    </row>
    <row r="320" spans="22:28" ht="15" x14ac:dyDescent="0.25">
      <c r="V320"/>
      <c r="W320"/>
      <c r="X320"/>
      <c r="Y320"/>
      <c r="Z320"/>
      <c r="AA320"/>
      <c r="AB320"/>
    </row>
    <row r="321" spans="22:28" ht="15" x14ac:dyDescent="0.25">
      <c r="V321"/>
      <c r="W321"/>
      <c r="X321"/>
      <c r="Y321"/>
      <c r="Z321"/>
      <c r="AA321"/>
      <c r="AB321"/>
    </row>
    <row r="322" spans="22:28" ht="15" x14ac:dyDescent="0.25">
      <c r="V322"/>
      <c r="W322"/>
      <c r="X322"/>
      <c r="Y322"/>
      <c r="Z322"/>
      <c r="AA322"/>
      <c r="AB322"/>
    </row>
    <row r="323" spans="22:28" ht="15" x14ac:dyDescent="0.25">
      <c r="V323"/>
      <c r="W323"/>
      <c r="X323"/>
      <c r="Y323"/>
      <c r="Z323"/>
      <c r="AA323"/>
      <c r="AB323"/>
    </row>
    <row r="324" spans="22:28" ht="15" x14ac:dyDescent="0.25">
      <c r="V324"/>
      <c r="W324"/>
      <c r="X324"/>
      <c r="Y324"/>
      <c r="Z324"/>
      <c r="AA324"/>
      <c r="AB324"/>
    </row>
    <row r="325" spans="22:28" ht="15" x14ac:dyDescent="0.25">
      <c r="V325"/>
      <c r="W325"/>
      <c r="X325"/>
      <c r="Y325"/>
      <c r="Z325"/>
      <c r="AA325"/>
      <c r="AB325"/>
    </row>
    <row r="326" spans="22:28" ht="15" x14ac:dyDescent="0.25">
      <c r="V326"/>
      <c r="W326"/>
      <c r="X326"/>
      <c r="Y326"/>
      <c r="Z326"/>
      <c r="AA326"/>
      <c r="AB326"/>
    </row>
    <row r="327" spans="22:28" ht="15" x14ac:dyDescent="0.25">
      <c r="V327"/>
      <c r="W327"/>
      <c r="X327"/>
      <c r="Y327"/>
      <c r="Z327"/>
      <c r="AA327"/>
      <c r="AB327"/>
    </row>
    <row r="328" spans="22:28" ht="15" x14ac:dyDescent="0.25">
      <c r="V328"/>
      <c r="W328"/>
      <c r="X328"/>
      <c r="Y328"/>
      <c r="Z328"/>
      <c r="AA328"/>
      <c r="AB328"/>
    </row>
    <row r="329" spans="22:28" ht="15" x14ac:dyDescent="0.25">
      <c r="V329"/>
      <c r="W329"/>
      <c r="X329"/>
      <c r="Y329"/>
      <c r="Z329"/>
      <c r="AA329"/>
      <c r="AB329"/>
    </row>
    <row r="330" spans="22:28" ht="15" x14ac:dyDescent="0.25">
      <c r="V330"/>
      <c r="W330"/>
      <c r="X330"/>
      <c r="Y330"/>
      <c r="Z330"/>
      <c r="AA330"/>
      <c r="AB330"/>
    </row>
    <row r="331" spans="22:28" ht="15" x14ac:dyDescent="0.25">
      <c r="V331"/>
      <c r="W331"/>
      <c r="X331"/>
      <c r="Y331"/>
      <c r="Z331"/>
      <c r="AA331"/>
      <c r="AB331"/>
    </row>
    <row r="332" spans="22:28" ht="15" x14ac:dyDescent="0.25">
      <c r="V332"/>
      <c r="W332"/>
      <c r="X332"/>
      <c r="Y332"/>
      <c r="Z332"/>
      <c r="AA332"/>
      <c r="AB332"/>
    </row>
    <row r="333" spans="22:28" ht="15" x14ac:dyDescent="0.25">
      <c r="V333"/>
      <c r="W333"/>
      <c r="X333"/>
      <c r="Y333"/>
      <c r="Z333"/>
      <c r="AA333"/>
      <c r="AB333"/>
    </row>
    <row r="334" spans="22:28" ht="15" x14ac:dyDescent="0.25">
      <c r="V334"/>
      <c r="W334"/>
      <c r="X334"/>
      <c r="Y334"/>
      <c r="Z334"/>
      <c r="AA334"/>
      <c r="AB334"/>
    </row>
    <row r="335" spans="22:28" ht="15" x14ac:dyDescent="0.25">
      <c r="V335"/>
      <c r="W335"/>
      <c r="X335"/>
      <c r="Y335"/>
      <c r="Z335"/>
      <c r="AA335"/>
      <c r="AB335"/>
    </row>
    <row r="336" spans="22:28" ht="15" x14ac:dyDescent="0.25">
      <c r="V336"/>
      <c r="W336"/>
      <c r="X336"/>
      <c r="Y336"/>
      <c r="Z336"/>
      <c r="AA336"/>
      <c r="AB336"/>
    </row>
    <row r="337" spans="22:28" ht="15" x14ac:dyDescent="0.25">
      <c r="V337"/>
      <c r="W337"/>
      <c r="X337"/>
      <c r="Y337"/>
      <c r="Z337"/>
      <c r="AA337"/>
      <c r="AB337"/>
    </row>
    <row r="338" spans="22:28" ht="15" x14ac:dyDescent="0.25">
      <c r="V338"/>
      <c r="W338"/>
      <c r="X338"/>
      <c r="Y338"/>
      <c r="Z338"/>
      <c r="AA338"/>
      <c r="AB338"/>
    </row>
    <row r="339" spans="22:28" ht="15" x14ac:dyDescent="0.25">
      <c r="V339"/>
      <c r="W339"/>
      <c r="X339"/>
      <c r="Y339"/>
      <c r="Z339"/>
      <c r="AA339"/>
      <c r="AB339"/>
    </row>
    <row r="340" spans="22:28" ht="15" x14ac:dyDescent="0.25">
      <c r="V340"/>
      <c r="W340"/>
      <c r="X340"/>
      <c r="Y340"/>
      <c r="Z340"/>
      <c r="AA340"/>
      <c r="AB340"/>
    </row>
    <row r="341" spans="22:28" ht="15" x14ac:dyDescent="0.25">
      <c r="V341"/>
      <c r="W341"/>
      <c r="X341"/>
      <c r="Y341"/>
      <c r="Z341"/>
      <c r="AA341"/>
      <c r="AB341"/>
    </row>
    <row r="342" spans="22:28" ht="15" x14ac:dyDescent="0.25">
      <c r="V342"/>
      <c r="W342"/>
      <c r="X342"/>
      <c r="Y342"/>
      <c r="Z342"/>
      <c r="AA342"/>
      <c r="AB342"/>
    </row>
    <row r="343" spans="22:28" ht="15" x14ac:dyDescent="0.25">
      <c r="V343"/>
      <c r="W343"/>
      <c r="X343"/>
      <c r="Y343"/>
      <c r="Z343"/>
      <c r="AA343"/>
      <c r="AB343"/>
    </row>
    <row r="344" spans="22:28" ht="15" x14ac:dyDescent="0.25">
      <c r="V344"/>
      <c r="W344"/>
      <c r="X344"/>
      <c r="Y344"/>
      <c r="Z344"/>
      <c r="AA344"/>
      <c r="AB344"/>
    </row>
    <row r="345" spans="22:28" ht="15" x14ac:dyDescent="0.25">
      <c r="V345"/>
      <c r="W345"/>
      <c r="X345"/>
      <c r="Y345"/>
      <c r="Z345"/>
      <c r="AA345"/>
      <c r="AB345"/>
    </row>
    <row r="346" spans="22:28" ht="15" x14ac:dyDescent="0.25">
      <c r="V346"/>
      <c r="W346"/>
      <c r="X346"/>
      <c r="Y346"/>
      <c r="Z346"/>
      <c r="AA346"/>
      <c r="AB346"/>
    </row>
    <row r="347" spans="22:28" ht="15" x14ac:dyDescent="0.25">
      <c r="V347"/>
      <c r="W347"/>
      <c r="X347"/>
      <c r="Y347"/>
      <c r="Z347"/>
      <c r="AA347"/>
      <c r="AB347"/>
    </row>
    <row r="348" spans="22:28" ht="15" x14ac:dyDescent="0.25">
      <c r="V348"/>
      <c r="W348"/>
      <c r="X348"/>
      <c r="Y348"/>
      <c r="Z348"/>
      <c r="AA348"/>
      <c r="AB348"/>
    </row>
    <row r="349" spans="22:28" ht="15" x14ac:dyDescent="0.25">
      <c r="V349"/>
      <c r="W349"/>
      <c r="X349"/>
      <c r="Y349"/>
      <c r="Z349"/>
      <c r="AA349"/>
      <c r="AB349"/>
    </row>
    <row r="350" spans="22:28" ht="15" x14ac:dyDescent="0.25">
      <c r="V350"/>
      <c r="W350"/>
      <c r="X350"/>
      <c r="Y350"/>
      <c r="Z350"/>
      <c r="AA350"/>
      <c r="AB350"/>
    </row>
    <row r="351" spans="22:28" ht="15" x14ac:dyDescent="0.25">
      <c r="V351"/>
      <c r="W351"/>
      <c r="X351"/>
      <c r="Y351"/>
      <c r="Z351"/>
      <c r="AA351"/>
      <c r="AB351"/>
    </row>
    <row r="352" spans="22:28" ht="15" x14ac:dyDescent="0.25">
      <c r="V352"/>
      <c r="W352"/>
      <c r="X352"/>
      <c r="Y352"/>
      <c r="Z352"/>
      <c r="AA352"/>
      <c r="AB352"/>
    </row>
    <row r="353" spans="22:28" ht="15" x14ac:dyDescent="0.25">
      <c r="V353"/>
      <c r="W353"/>
      <c r="X353"/>
      <c r="Y353"/>
      <c r="Z353"/>
      <c r="AA353"/>
      <c r="AB353"/>
    </row>
    <row r="354" spans="22:28" ht="15" x14ac:dyDescent="0.25">
      <c r="V354"/>
      <c r="W354"/>
      <c r="X354"/>
      <c r="Y354"/>
      <c r="Z354"/>
      <c r="AA354"/>
      <c r="AB354"/>
    </row>
    <row r="355" spans="22:28" ht="15" x14ac:dyDescent="0.25">
      <c r="V355"/>
      <c r="W355"/>
      <c r="X355"/>
      <c r="Y355"/>
      <c r="Z355"/>
      <c r="AA355"/>
      <c r="AB355"/>
    </row>
    <row r="356" spans="22:28" ht="15" x14ac:dyDescent="0.25">
      <c r="V356"/>
      <c r="W356"/>
      <c r="X356"/>
      <c r="Y356"/>
      <c r="Z356"/>
      <c r="AA356"/>
      <c r="AB356"/>
    </row>
    <row r="357" spans="22:28" ht="15" x14ac:dyDescent="0.25">
      <c r="V357"/>
      <c r="W357"/>
      <c r="X357"/>
      <c r="Y357"/>
      <c r="Z357"/>
      <c r="AA357"/>
      <c r="AB357"/>
    </row>
    <row r="358" spans="22:28" ht="15" x14ac:dyDescent="0.25">
      <c r="V358"/>
      <c r="W358"/>
      <c r="X358"/>
      <c r="Y358"/>
      <c r="Z358"/>
      <c r="AA358"/>
      <c r="AB358"/>
    </row>
    <row r="359" spans="22:28" ht="15" x14ac:dyDescent="0.25">
      <c r="V359"/>
      <c r="W359"/>
      <c r="X359"/>
      <c r="Y359"/>
      <c r="Z359"/>
      <c r="AA359"/>
      <c r="AB359"/>
    </row>
    <row r="360" spans="22:28" ht="15" x14ac:dyDescent="0.25">
      <c r="V360"/>
      <c r="W360"/>
      <c r="X360"/>
      <c r="Y360"/>
      <c r="Z360"/>
      <c r="AA360"/>
      <c r="AB360"/>
    </row>
    <row r="361" spans="22:28" ht="15" x14ac:dyDescent="0.25">
      <c r="V361"/>
      <c r="W361"/>
      <c r="X361"/>
      <c r="Y361"/>
      <c r="Z361"/>
      <c r="AA361"/>
      <c r="AB361"/>
    </row>
    <row r="362" spans="22:28" ht="15" x14ac:dyDescent="0.25">
      <c r="V362"/>
      <c r="W362"/>
      <c r="X362"/>
      <c r="Y362"/>
      <c r="Z362"/>
      <c r="AA362"/>
      <c r="AB362"/>
    </row>
    <row r="363" spans="22:28" ht="15" x14ac:dyDescent="0.25">
      <c r="V363"/>
      <c r="W363"/>
      <c r="X363"/>
      <c r="Y363"/>
      <c r="Z363"/>
      <c r="AA363"/>
      <c r="AB363"/>
    </row>
    <row r="364" spans="22:28" ht="15" x14ac:dyDescent="0.25">
      <c r="V364"/>
      <c r="W364"/>
      <c r="X364"/>
      <c r="Y364"/>
      <c r="Z364"/>
      <c r="AA364"/>
      <c r="AB364"/>
    </row>
    <row r="365" spans="22:28" ht="15" x14ac:dyDescent="0.25">
      <c r="V365"/>
      <c r="W365"/>
      <c r="X365"/>
      <c r="Y365"/>
      <c r="Z365"/>
      <c r="AA365"/>
      <c r="AB365"/>
    </row>
    <row r="366" spans="22:28" ht="15" x14ac:dyDescent="0.25">
      <c r="V366"/>
      <c r="W366"/>
      <c r="X366"/>
      <c r="Y366"/>
      <c r="Z366"/>
      <c r="AA366"/>
      <c r="AB366"/>
    </row>
    <row r="367" spans="22:28" ht="15" x14ac:dyDescent="0.25">
      <c r="V367"/>
      <c r="W367"/>
      <c r="X367"/>
      <c r="Y367"/>
      <c r="Z367"/>
      <c r="AA367"/>
      <c r="AB367"/>
    </row>
    <row r="368" spans="22:28" ht="15" x14ac:dyDescent="0.25">
      <c r="V368"/>
      <c r="W368"/>
      <c r="X368"/>
      <c r="Y368"/>
      <c r="Z368"/>
      <c r="AA368"/>
      <c r="AB368"/>
    </row>
    <row r="369" spans="22:28" ht="15" x14ac:dyDescent="0.25">
      <c r="V369"/>
      <c r="W369"/>
      <c r="X369"/>
      <c r="Y369"/>
      <c r="Z369"/>
      <c r="AA369"/>
      <c r="AB369"/>
    </row>
    <row r="370" spans="22:28" ht="15" x14ac:dyDescent="0.25">
      <c r="V370"/>
      <c r="W370"/>
      <c r="X370"/>
      <c r="Y370"/>
      <c r="Z370"/>
      <c r="AA370"/>
      <c r="AB370"/>
    </row>
    <row r="371" spans="22:28" ht="15" x14ac:dyDescent="0.25">
      <c r="V371"/>
      <c r="W371"/>
      <c r="X371"/>
      <c r="Y371"/>
      <c r="Z371"/>
      <c r="AA371"/>
      <c r="AB371"/>
    </row>
    <row r="372" spans="22:28" ht="15" x14ac:dyDescent="0.25">
      <c r="V372"/>
      <c r="W372"/>
      <c r="X372"/>
      <c r="Y372"/>
      <c r="Z372"/>
      <c r="AA372"/>
      <c r="AB372"/>
    </row>
    <row r="373" spans="22:28" ht="15" x14ac:dyDescent="0.25">
      <c r="V373"/>
      <c r="W373"/>
      <c r="X373"/>
      <c r="Y373"/>
      <c r="Z373"/>
      <c r="AA373"/>
      <c r="AB373"/>
    </row>
    <row r="374" spans="22:28" ht="15" x14ac:dyDescent="0.25">
      <c r="V374"/>
      <c r="W374"/>
      <c r="X374"/>
      <c r="Y374"/>
      <c r="Z374"/>
      <c r="AA374"/>
      <c r="AB374"/>
    </row>
    <row r="375" spans="22:28" ht="15" x14ac:dyDescent="0.25">
      <c r="V375"/>
      <c r="W375"/>
      <c r="X375"/>
      <c r="Y375"/>
      <c r="Z375"/>
      <c r="AA375"/>
      <c r="AB375"/>
    </row>
    <row r="376" spans="22:28" ht="15" x14ac:dyDescent="0.25">
      <c r="V376"/>
      <c r="W376"/>
      <c r="X376"/>
      <c r="Y376"/>
      <c r="Z376"/>
      <c r="AA376"/>
      <c r="AB376"/>
    </row>
    <row r="377" spans="22:28" ht="15" x14ac:dyDescent="0.25">
      <c r="V377"/>
      <c r="W377"/>
      <c r="X377"/>
      <c r="Y377"/>
      <c r="Z377"/>
      <c r="AA377"/>
      <c r="AB377"/>
    </row>
    <row r="378" spans="22:28" ht="15" x14ac:dyDescent="0.25">
      <c r="V378"/>
      <c r="W378"/>
      <c r="X378"/>
      <c r="Y378"/>
      <c r="Z378"/>
      <c r="AA378"/>
      <c r="AB378"/>
    </row>
    <row r="379" spans="22:28" ht="15" x14ac:dyDescent="0.25">
      <c r="V379"/>
      <c r="W379"/>
      <c r="X379"/>
      <c r="Y379"/>
      <c r="Z379"/>
      <c r="AA379"/>
      <c r="AB379"/>
    </row>
    <row r="380" spans="22:28" ht="15" x14ac:dyDescent="0.25">
      <c r="V380"/>
      <c r="W380"/>
      <c r="X380"/>
      <c r="Y380"/>
      <c r="Z380"/>
      <c r="AA380"/>
      <c r="AB380"/>
    </row>
    <row r="381" spans="22:28" ht="15" x14ac:dyDescent="0.25">
      <c r="V381"/>
      <c r="W381"/>
      <c r="X381"/>
      <c r="Y381"/>
      <c r="Z381"/>
      <c r="AA381"/>
      <c r="AB381"/>
    </row>
    <row r="382" spans="22:28" ht="15" x14ac:dyDescent="0.25">
      <c r="V382"/>
      <c r="W382"/>
      <c r="X382"/>
      <c r="Y382"/>
      <c r="Z382"/>
      <c r="AA382"/>
      <c r="AB382"/>
    </row>
    <row r="383" spans="22:28" ht="15" x14ac:dyDescent="0.25">
      <c r="V383"/>
      <c r="W383"/>
      <c r="X383"/>
      <c r="Y383"/>
      <c r="Z383"/>
      <c r="AA383"/>
      <c r="AB383"/>
    </row>
    <row r="384" spans="22:28" ht="15" x14ac:dyDescent="0.25">
      <c r="V384"/>
      <c r="W384"/>
      <c r="X384"/>
      <c r="Y384"/>
      <c r="Z384"/>
      <c r="AA384"/>
      <c r="AB384"/>
    </row>
    <row r="385" spans="22:28" ht="15" x14ac:dyDescent="0.25">
      <c r="V385"/>
      <c r="W385"/>
      <c r="X385"/>
      <c r="Y385"/>
      <c r="Z385"/>
      <c r="AA385"/>
      <c r="AB385"/>
    </row>
    <row r="386" spans="22:28" ht="15" x14ac:dyDescent="0.25">
      <c r="V386"/>
      <c r="W386"/>
      <c r="X386"/>
      <c r="Y386"/>
      <c r="Z386"/>
      <c r="AA386"/>
      <c r="AB386"/>
    </row>
    <row r="387" spans="22:28" ht="15" x14ac:dyDescent="0.25">
      <c r="V387"/>
      <c r="W387"/>
      <c r="X387"/>
      <c r="Y387"/>
      <c r="Z387"/>
      <c r="AA387"/>
      <c r="AB387"/>
    </row>
    <row r="388" spans="22:28" ht="15" x14ac:dyDescent="0.25">
      <c r="V388"/>
      <c r="W388"/>
      <c r="X388"/>
      <c r="Y388"/>
      <c r="Z388"/>
      <c r="AA388"/>
      <c r="AB388"/>
    </row>
    <row r="389" spans="22:28" ht="15" x14ac:dyDescent="0.25">
      <c r="V389"/>
      <c r="W389"/>
      <c r="X389"/>
      <c r="Y389"/>
      <c r="Z389"/>
      <c r="AA389"/>
      <c r="AB389"/>
    </row>
    <row r="390" spans="22:28" ht="15" x14ac:dyDescent="0.25">
      <c r="V390"/>
      <c r="W390"/>
      <c r="X390"/>
      <c r="Y390"/>
      <c r="Z390"/>
      <c r="AA390"/>
      <c r="AB390"/>
    </row>
    <row r="391" spans="22:28" ht="15" x14ac:dyDescent="0.25">
      <c r="V391"/>
      <c r="W391"/>
      <c r="X391"/>
      <c r="Y391"/>
      <c r="Z391"/>
      <c r="AA391"/>
      <c r="AB391"/>
    </row>
    <row r="392" spans="22:28" ht="15" x14ac:dyDescent="0.25">
      <c r="V392"/>
      <c r="W392"/>
      <c r="X392"/>
      <c r="Y392"/>
      <c r="Z392"/>
      <c r="AA392"/>
      <c r="AB392"/>
    </row>
    <row r="393" spans="22:28" ht="15" x14ac:dyDescent="0.25">
      <c r="V393"/>
      <c r="W393"/>
      <c r="X393"/>
      <c r="Y393"/>
      <c r="Z393"/>
      <c r="AA393"/>
      <c r="AB393"/>
    </row>
    <row r="394" spans="22:28" ht="15" x14ac:dyDescent="0.25">
      <c r="V394"/>
      <c r="W394"/>
      <c r="X394"/>
      <c r="Y394"/>
      <c r="Z394"/>
      <c r="AA394"/>
      <c r="AB394"/>
    </row>
    <row r="395" spans="22:28" ht="15" x14ac:dyDescent="0.25">
      <c r="V395"/>
      <c r="W395"/>
      <c r="X395"/>
      <c r="Y395"/>
      <c r="Z395"/>
      <c r="AA395"/>
      <c r="AB395"/>
    </row>
    <row r="396" spans="22:28" ht="15" x14ac:dyDescent="0.25">
      <c r="V396"/>
      <c r="W396"/>
      <c r="X396"/>
      <c r="Y396"/>
      <c r="Z396"/>
      <c r="AA396"/>
      <c r="AB396"/>
    </row>
    <row r="397" spans="22:28" ht="15" x14ac:dyDescent="0.25">
      <c r="V397"/>
      <c r="W397"/>
      <c r="X397"/>
      <c r="Y397"/>
      <c r="Z397"/>
      <c r="AA397"/>
      <c r="AB397"/>
    </row>
    <row r="398" spans="22:28" ht="15" x14ac:dyDescent="0.25">
      <c r="V398"/>
      <c r="W398"/>
      <c r="X398"/>
      <c r="Y398"/>
      <c r="Z398"/>
      <c r="AA398"/>
      <c r="AB398"/>
    </row>
    <row r="399" spans="22:28" ht="15" x14ac:dyDescent="0.25">
      <c r="V399"/>
      <c r="W399"/>
      <c r="X399"/>
      <c r="Y399"/>
      <c r="Z399"/>
      <c r="AA399"/>
      <c r="AB399"/>
    </row>
    <row r="400" spans="22:28" ht="15" x14ac:dyDescent="0.25">
      <c r="V400"/>
      <c r="W400"/>
      <c r="X400"/>
      <c r="Y400"/>
      <c r="Z400"/>
      <c r="AA400"/>
      <c r="AB400"/>
    </row>
    <row r="401" spans="22:28" ht="15" x14ac:dyDescent="0.25">
      <c r="V401"/>
      <c r="W401"/>
      <c r="X401"/>
      <c r="Y401"/>
      <c r="Z401"/>
      <c r="AA401"/>
      <c r="AB401"/>
    </row>
    <row r="402" spans="22:28" ht="15" x14ac:dyDescent="0.25">
      <c r="V402"/>
      <c r="W402"/>
      <c r="X402"/>
      <c r="Y402"/>
      <c r="Z402"/>
      <c r="AA402"/>
      <c r="AB402"/>
    </row>
    <row r="403" spans="22:28" ht="15" x14ac:dyDescent="0.25">
      <c r="V403"/>
      <c r="W403"/>
      <c r="X403"/>
      <c r="Y403"/>
      <c r="Z403"/>
      <c r="AA403"/>
      <c r="AB403"/>
    </row>
    <row r="404" spans="22:28" ht="15" x14ac:dyDescent="0.25">
      <c r="V404"/>
      <c r="W404"/>
      <c r="X404"/>
      <c r="Y404"/>
      <c r="Z404"/>
      <c r="AA404"/>
      <c r="AB404"/>
    </row>
    <row r="405" spans="22:28" ht="15" x14ac:dyDescent="0.25">
      <c r="V405"/>
      <c r="W405"/>
      <c r="X405"/>
      <c r="Y405"/>
      <c r="Z405"/>
      <c r="AA405"/>
      <c r="AB405"/>
    </row>
    <row r="406" spans="22:28" ht="15" x14ac:dyDescent="0.25">
      <c r="V406"/>
      <c r="W406"/>
      <c r="X406"/>
      <c r="Y406"/>
      <c r="Z406"/>
      <c r="AA406"/>
      <c r="AB406"/>
    </row>
    <row r="407" spans="22:28" ht="15" x14ac:dyDescent="0.25">
      <c r="V407"/>
      <c r="W407"/>
      <c r="X407"/>
      <c r="Y407"/>
      <c r="Z407"/>
      <c r="AA407"/>
      <c r="AB407"/>
    </row>
    <row r="408" spans="22:28" ht="15" x14ac:dyDescent="0.25">
      <c r="V408"/>
      <c r="W408"/>
      <c r="X408"/>
      <c r="Y408"/>
      <c r="Z408"/>
      <c r="AA408"/>
      <c r="AB408"/>
    </row>
    <row r="409" spans="22:28" ht="15" x14ac:dyDescent="0.25">
      <c r="V409"/>
      <c r="W409"/>
      <c r="X409"/>
      <c r="Y409"/>
      <c r="Z409"/>
      <c r="AA409"/>
      <c r="AB409"/>
    </row>
    <row r="410" spans="22:28" ht="15" x14ac:dyDescent="0.25">
      <c r="V410"/>
      <c r="W410"/>
      <c r="X410"/>
      <c r="Y410"/>
      <c r="Z410"/>
      <c r="AA410"/>
      <c r="AB410"/>
    </row>
    <row r="411" spans="22:28" ht="15" x14ac:dyDescent="0.25">
      <c r="V411"/>
      <c r="W411"/>
      <c r="X411"/>
      <c r="Y411"/>
      <c r="Z411"/>
      <c r="AA411"/>
      <c r="AB411"/>
    </row>
    <row r="412" spans="22:28" ht="15" x14ac:dyDescent="0.25">
      <c r="V412"/>
      <c r="W412"/>
      <c r="X412"/>
      <c r="Y412"/>
      <c r="Z412"/>
      <c r="AA412"/>
      <c r="AB412"/>
    </row>
    <row r="413" spans="22:28" ht="15" x14ac:dyDescent="0.25">
      <c r="V413"/>
      <c r="W413"/>
      <c r="X413"/>
      <c r="Y413"/>
      <c r="Z413"/>
      <c r="AA413"/>
      <c r="AB413"/>
    </row>
    <row r="414" spans="22:28" ht="15" x14ac:dyDescent="0.25">
      <c r="V414"/>
      <c r="W414"/>
      <c r="X414"/>
      <c r="Y414"/>
      <c r="Z414"/>
      <c r="AA414"/>
      <c r="AB414"/>
    </row>
    <row r="415" spans="22:28" ht="15" x14ac:dyDescent="0.25">
      <c r="V415"/>
      <c r="W415"/>
      <c r="X415"/>
      <c r="Y415"/>
      <c r="Z415"/>
      <c r="AA415"/>
      <c r="AB415"/>
    </row>
    <row r="416" spans="22:28" ht="15" x14ac:dyDescent="0.25">
      <c r="V416"/>
      <c r="W416"/>
      <c r="X416"/>
      <c r="Y416"/>
      <c r="Z416"/>
      <c r="AA416"/>
      <c r="AB416"/>
    </row>
    <row r="417" spans="22:28" ht="15" x14ac:dyDescent="0.25">
      <c r="V417"/>
      <c r="W417"/>
      <c r="X417"/>
      <c r="Y417"/>
      <c r="Z417"/>
      <c r="AA417"/>
      <c r="AB417"/>
    </row>
    <row r="418" spans="22:28" ht="15" x14ac:dyDescent="0.25">
      <c r="V418"/>
      <c r="W418"/>
      <c r="X418"/>
      <c r="Y418"/>
      <c r="Z418"/>
      <c r="AA418"/>
      <c r="AB418"/>
    </row>
    <row r="419" spans="22:28" ht="15" x14ac:dyDescent="0.25">
      <c r="V419"/>
      <c r="W419"/>
      <c r="X419"/>
      <c r="Y419"/>
      <c r="Z419"/>
      <c r="AA419"/>
      <c r="AB419"/>
    </row>
    <row r="420" spans="22:28" ht="15" x14ac:dyDescent="0.25">
      <c r="V420"/>
      <c r="W420"/>
      <c r="X420"/>
      <c r="Y420"/>
      <c r="Z420"/>
      <c r="AA420"/>
      <c r="AB420"/>
    </row>
    <row r="421" spans="22:28" ht="15" x14ac:dyDescent="0.25">
      <c r="V421"/>
      <c r="W421"/>
      <c r="X421"/>
      <c r="Y421"/>
      <c r="Z421"/>
      <c r="AA421"/>
      <c r="AB421"/>
    </row>
    <row r="422" spans="22:28" ht="15" x14ac:dyDescent="0.25">
      <c r="V422"/>
      <c r="W422"/>
      <c r="X422"/>
      <c r="Y422"/>
      <c r="Z422"/>
      <c r="AA422"/>
      <c r="AB422"/>
    </row>
    <row r="423" spans="22:28" ht="15" x14ac:dyDescent="0.25">
      <c r="V423"/>
      <c r="W423"/>
      <c r="X423"/>
      <c r="Y423"/>
      <c r="Z423"/>
      <c r="AA423"/>
      <c r="AB423"/>
    </row>
    <row r="424" spans="22:28" ht="15" x14ac:dyDescent="0.25">
      <c r="V424"/>
      <c r="W424"/>
      <c r="X424"/>
      <c r="Y424"/>
      <c r="Z424"/>
      <c r="AA424"/>
      <c r="AB424"/>
    </row>
    <row r="425" spans="22:28" ht="15" x14ac:dyDescent="0.25">
      <c r="V425"/>
      <c r="W425"/>
      <c r="X425"/>
      <c r="Y425"/>
      <c r="Z425"/>
      <c r="AA425"/>
      <c r="AB425"/>
    </row>
    <row r="426" spans="22:28" ht="15" x14ac:dyDescent="0.25">
      <c r="V426"/>
      <c r="W426"/>
      <c r="X426"/>
      <c r="Y426"/>
      <c r="Z426"/>
      <c r="AA426"/>
      <c r="AB426"/>
    </row>
    <row r="427" spans="22:28" ht="15" x14ac:dyDescent="0.25">
      <c r="V427"/>
      <c r="W427"/>
      <c r="X427"/>
      <c r="Y427"/>
      <c r="Z427"/>
      <c r="AA427"/>
      <c r="AB427"/>
    </row>
    <row r="428" spans="22:28" ht="15" x14ac:dyDescent="0.25">
      <c r="V428"/>
      <c r="W428"/>
      <c r="X428"/>
      <c r="Y428"/>
      <c r="Z428"/>
      <c r="AA428"/>
      <c r="AB428"/>
    </row>
    <row r="429" spans="22:28" ht="15" x14ac:dyDescent="0.25">
      <c r="V429"/>
      <c r="W429"/>
      <c r="X429"/>
      <c r="Y429"/>
      <c r="Z429"/>
      <c r="AA429"/>
      <c r="AB429"/>
    </row>
    <row r="430" spans="22:28" ht="15" x14ac:dyDescent="0.25">
      <c r="V430"/>
      <c r="W430"/>
      <c r="X430"/>
      <c r="Y430"/>
      <c r="Z430"/>
      <c r="AA430"/>
      <c r="AB430"/>
    </row>
    <row r="431" spans="22:28" ht="15" x14ac:dyDescent="0.25">
      <c r="V431"/>
      <c r="W431"/>
      <c r="X431"/>
      <c r="Y431"/>
      <c r="Z431"/>
      <c r="AA431"/>
      <c r="AB431"/>
    </row>
    <row r="432" spans="22:28" ht="15" x14ac:dyDescent="0.25">
      <c r="V432"/>
      <c r="W432"/>
      <c r="X432"/>
      <c r="Y432"/>
      <c r="Z432"/>
      <c r="AA432"/>
      <c r="AB432"/>
    </row>
    <row r="433" spans="22:28" ht="15" x14ac:dyDescent="0.25">
      <c r="V433"/>
      <c r="W433"/>
      <c r="X433"/>
      <c r="Y433"/>
      <c r="Z433"/>
      <c r="AA433"/>
      <c r="AB433"/>
    </row>
    <row r="434" spans="22:28" ht="15" x14ac:dyDescent="0.25">
      <c r="V434"/>
      <c r="W434"/>
      <c r="X434"/>
      <c r="Y434"/>
      <c r="Z434"/>
      <c r="AA434"/>
      <c r="AB434"/>
    </row>
    <row r="435" spans="22:28" ht="15" x14ac:dyDescent="0.25">
      <c r="V435"/>
      <c r="W435"/>
      <c r="X435"/>
      <c r="Y435"/>
      <c r="Z435"/>
      <c r="AA435"/>
      <c r="AB435"/>
    </row>
    <row r="436" spans="22:28" ht="15" x14ac:dyDescent="0.25">
      <c r="V436"/>
      <c r="W436"/>
      <c r="X436"/>
      <c r="Y436"/>
      <c r="Z436"/>
      <c r="AA436"/>
      <c r="AB436"/>
    </row>
    <row r="437" spans="22:28" ht="15" x14ac:dyDescent="0.25">
      <c r="V437"/>
      <c r="W437"/>
      <c r="X437"/>
      <c r="Y437"/>
      <c r="Z437"/>
      <c r="AA437"/>
      <c r="AB437"/>
    </row>
    <row r="438" spans="22:28" ht="15" x14ac:dyDescent="0.25">
      <c r="V438"/>
      <c r="W438"/>
      <c r="X438"/>
      <c r="Y438"/>
      <c r="Z438"/>
      <c r="AA438"/>
      <c r="AB438"/>
    </row>
    <row r="439" spans="22:28" ht="15" x14ac:dyDescent="0.25">
      <c r="V439"/>
      <c r="W439"/>
      <c r="X439"/>
      <c r="Y439"/>
      <c r="Z439"/>
      <c r="AA439"/>
      <c r="AB439"/>
    </row>
    <row r="440" spans="22:28" ht="15" x14ac:dyDescent="0.25">
      <c r="V440"/>
      <c r="W440"/>
      <c r="X440"/>
      <c r="Y440"/>
      <c r="Z440"/>
      <c r="AA440"/>
      <c r="AB440"/>
    </row>
    <row r="441" spans="22:28" ht="15" x14ac:dyDescent="0.25">
      <c r="V441"/>
      <c r="W441"/>
      <c r="X441"/>
      <c r="Y441"/>
      <c r="Z441"/>
      <c r="AA441"/>
      <c r="AB441"/>
    </row>
    <row r="442" spans="22:28" ht="15" x14ac:dyDescent="0.25">
      <c r="V442"/>
      <c r="W442"/>
      <c r="X442"/>
      <c r="Y442"/>
      <c r="Z442"/>
      <c r="AA442"/>
      <c r="AB442"/>
    </row>
    <row r="443" spans="22:28" ht="15" x14ac:dyDescent="0.25">
      <c r="V443"/>
      <c r="W443"/>
      <c r="X443"/>
    </row>
    <row r="444" spans="22:28" ht="15" x14ac:dyDescent="0.25">
      <c r="V444"/>
      <c r="W444"/>
      <c r="X444"/>
    </row>
    <row r="445" spans="22:28" ht="15" x14ac:dyDescent="0.25">
      <c r="V445"/>
      <c r="W445"/>
      <c r="X445"/>
    </row>
    <row r="446" spans="22:28" ht="15" x14ac:dyDescent="0.25">
      <c r="V446"/>
      <c r="W446"/>
      <c r="X446"/>
    </row>
    <row r="447" spans="22:28" ht="15" x14ac:dyDescent="0.25">
      <c r="V447"/>
      <c r="W447"/>
      <c r="X447"/>
    </row>
    <row r="448" spans="22:28" ht="15" x14ac:dyDescent="0.25">
      <c r="V448"/>
      <c r="W448"/>
      <c r="X448"/>
    </row>
    <row r="449" spans="22:24" ht="15" x14ac:dyDescent="0.25">
      <c r="V449"/>
      <c r="W449"/>
      <c r="X449"/>
    </row>
    <row r="450" spans="22:24" ht="15" x14ac:dyDescent="0.25">
      <c r="V450"/>
      <c r="W450"/>
      <c r="X450"/>
    </row>
    <row r="451" spans="22:24" ht="15" x14ac:dyDescent="0.25">
      <c r="V451"/>
      <c r="W451"/>
      <c r="X451"/>
    </row>
    <row r="452" spans="22:24" ht="15" x14ac:dyDescent="0.25">
      <c r="V452"/>
      <c r="W452"/>
      <c r="X452"/>
    </row>
    <row r="453" spans="22:24" ht="15" x14ac:dyDescent="0.25">
      <c r="V453"/>
      <c r="W453"/>
      <c r="X453"/>
    </row>
    <row r="454" spans="22:24" ht="15" x14ac:dyDescent="0.25">
      <c r="V454"/>
      <c r="W454"/>
      <c r="X454"/>
    </row>
    <row r="455" spans="22:24" ht="15" x14ac:dyDescent="0.25">
      <c r="V455"/>
      <c r="W455"/>
      <c r="X455"/>
    </row>
    <row r="456" spans="22:24" ht="15" x14ac:dyDescent="0.25">
      <c r="V456"/>
      <c r="W456"/>
      <c r="X456"/>
    </row>
    <row r="457" spans="22:24" ht="15" x14ac:dyDescent="0.25">
      <c r="V457"/>
      <c r="W457"/>
      <c r="X457"/>
    </row>
    <row r="458" spans="22:24" ht="15" x14ac:dyDescent="0.25">
      <c r="V458"/>
      <c r="W458"/>
      <c r="X458"/>
    </row>
    <row r="459" spans="22:24" ht="15" x14ac:dyDescent="0.25">
      <c r="V459"/>
      <c r="W459"/>
      <c r="X459"/>
    </row>
    <row r="460" spans="22:24" ht="15" x14ac:dyDescent="0.25">
      <c r="V460"/>
      <c r="W460"/>
      <c r="X460"/>
    </row>
    <row r="461" spans="22:24" ht="15" x14ac:dyDescent="0.25">
      <c r="V461"/>
      <c r="W461"/>
      <c r="X461"/>
    </row>
    <row r="462" spans="22:24" ht="15" x14ac:dyDescent="0.25">
      <c r="V462"/>
      <c r="W462"/>
      <c r="X462"/>
    </row>
    <row r="463" spans="22:24" ht="15" x14ac:dyDescent="0.25">
      <c r="V463"/>
      <c r="W463"/>
      <c r="X463"/>
    </row>
    <row r="464" spans="22:24" ht="15" x14ac:dyDescent="0.25">
      <c r="V464"/>
      <c r="W464"/>
      <c r="X464"/>
    </row>
    <row r="465" spans="22:24" ht="15" x14ac:dyDescent="0.25">
      <c r="V465"/>
      <c r="W465"/>
      <c r="X465"/>
    </row>
    <row r="466" spans="22:24" ht="15" x14ac:dyDescent="0.25">
      <c r="V466"/>
      <c r="W466"/>
      <c r="X466"/>
    </row>
    <row r="467" spans="22:24" ht="15" x14ac:dyDescent="0.25">
      <c r="V467"/>
      <c r="W467"/>
      <c r="X467"/>
    </row>
    <row r="468" spans="22:24" ht="15" x14ac:dyDescent="0.25">
      <c r="V468"/>
      <c r="W468"/>
      <c r="X468"/>
    </row>
    <row r="469" spans="22:24" ht="15" x14ac:dyDescent="0.25">
      <c r="V469"/>
      <c r="W469"/>
      <c r="X469"/>
    </row>
    <row r="470" spans="22:24" ht="15" x14ac:dyDescent="0.25">
      <c r="V470"/>
      <c r="W470"/>
      <c r="X470"/>
    </row>
    <row r="471" spans="22:24" ht="15" x14ac:dyDescent="0.25">
      <c r="V471"/>
      <c r="W471"/>
      <c r="X471"/>
    </row>
    <row r="472" spans="22:24" ht="15" x14ac:dyDescent="0.25">
      <c r="V472"/>
      <c r="W472"/>
      <c r="X472"/>
    </row>
    <row r="473" spans="22:24" ht="15" x14ac:dyDescent="0.25">
      <c r="V473"/>
      <c r="W473"/>
      <c r="X473"/>
    </row>
    <row r="474" spans="22:24" ht="15" x14ac:dyDescent="0.25">
      <c r="V474"/>
      <c r="W474"/>
      <c r="X474"/>
    </row>
    <row r="475" spans="22:24" ht="15" x14ac:dyDescent="0.25">
      <c r="V475"/>
      <c r="W475"/>
      <c r="X475"/>
    </row>
    <row r="476" spans="22:24" ht="15" x14ac:dyDescent="0.25">
      <c r="V476"/>
      <c r="W476"/>
      <c r="X476"/>
    </row>
    <row r="477" spans="22:24" ht="15" x14ac:dyDescent="0.25">
      <c r="V477"/>
      <c r="W477"/>
      <c r="X477"/>
    </row>
    <row r="478" spans="22:24" ht="15" x14ac:dyDescent="0.25">
      <c r="V478"/>
      <c r="W478"/>
      <c r="X478"/>
    </row>
    <row r="479" spans="22:24" ht="15" x14ac:dyDescent="0.25">
      <c r="V479"/>
      <c r="W479"/>
      <c r="X479"/>
    </row>
    <row r="480" spans="22:24" ht="15" x14ac:dyDescent="0.25">
      <c r="V480"/>
      <c r="W480"/>
      <c r="X480"/>
    </row>
    <row r="481" spans="22:24" ht="15" x14ac:dyDescent="0.25">
      <c r="V481"/>
      <c r="W481"/>
      <c r="X481"/>
    </row>
    <row r="482" spans="22:24" ht="15" x14ac:dyDescent="0.25">
      <c r="V482"/>
      <c r="W482"/>
      <c r="X482"/>
    </row>
    <row r="483" spans="22:24" ht="15" x14ac:dyDescent="0.25">
      <c r="V483"/>
      <c r="W483"/>
      <c r="X483"/>
    </row>
    <row r="484" spans="22:24" ht="15" x14ac:dyDescent="0.25">
      <c r="V484"/>
      <c r="W484"/>
      <c r="X484"/>
    </row>
    <row r="485" spans="22:24" ht="15" x14ac:dyDescent="0.25">
      <c r="V485"/>
      <c r="W485"/>
      <c r="X485"/>
    </row>
    <row r="486" spans="22:24" ht="15" x14ac:dyDescent="0.25">
      <c r="V486"/>
      <c r="W486"/>
      <c r="X486"/>
    </row>
    <row r="487" spans="22:24" ht="15" x14ac:dyDescent="0.25">
      <c r="V487"/>
      <c r="W487"/>
      <c r="X487"/>
    </row>
    <row r="488" spans="22:24" ht="15" x14ac:dyDescent="0.25">
      <c r="V488"/>
      <c r="W488"/>
      <c r="X488"/>
    </row>
    <row r="489" spans="22:24" ht="15" x14ac:dyDescent="0.25">
      <c r="V489"/>
      <c r="W489"/>
      <c r="X489"/>
    </row>
    <row r="490" spans="22:24" ht="15" x14ac:dyDescent="0.25">
      <c r="V490"/>
      <c r="W490"/>
      <c r="X490"/>
    </row>
    <row r="491" spans="22:24" ht="15" x14ac:dyDescent="0.25">
      <c r="V491"/>
      <c r="W491"/>
      <c r="X491"/>
    </row>
    <row r="492" spans="22:24" ht="15" x14ac:dyDescent="0.25">
      <c r="V492"/>
      <c r="W492"/>
      <c r="X492"/>
    </row>
    <row r="493" spans="22:24" ht="15" x14ac:dyDescent="0.25">
      <c r="V493"/>
      <c r="W493"/>
      <c r="X493"/>
    </row>
    <row r="494" spans="22:24" ht="15" x14ac:dyDescent="0.25">
      <c r="V494"/>
      <c r="W494"/>
      <c r="X494"/>
    </row>
    <row r="495" spans="22:24" ht="15" x14ac:dyDescent="0.25">
      <c r="V495"/>
      <c r="W495"/>
      <c r="X495"/>
    </row>
    <row r="496" spans="22:24" ht="15" x14ac:dyDescent="0.25">
      <c r="V496"/>
      <c r="W496"/>
      <c r="X496"/>
    </row>
    <row r="497" spans="22:24" ht="15" x14ac:dyDescent="0.25">
      <c r="V497"/>
      <c r="W497"/>
      <c r="X497"/>
    </row>
    <row r="498" spans="22:24" ht="15" x14ac:dyDescent="0.25">
      <c r="V498"/>
      <c r="W498"/>
      <c r="X498"/>
    </row>
    <row r="499" spans="22:24" ht="15" x14ac:dyDescent="0.25">
      <c r="V499"/>
      <c r="W499"/>
      <c r="X499"/>
    </row>
    <row r="500" spans="22:24" ht="15" x14ac:dyDescent="0.25">
      <c r="V500"/>
      <c r="W500"/>
      <c r="X500"/>
    </row>
    <row r="501" spans="22:24" ht="15" x14ac:dyDescent="0.25">
      <c r="V501"/>
      <c r="W501"/>
      <c r="X501"/>
    </row>
    <row r="502" spans="22:24" ht="15" x14ac:dyDescent="0.25">
      <c r="V502"/>
      <c r="W502"/>
      <c r="X502"/>
    </row>
    <row r="503" spans="22:24" ht="15" x14ac:dyDescent="0.25">
      <c r="V503"/>
      <c r="W503"/>
      <c r="X503"/>
    </row>
    <row r="504" spans="22:24" ht="15" x14ac:dyDescent="0.25">
      <c r="V504"/>
      <c r="W504"/>
      <c r="X504"/>
    </row>
    <row r="505" spans="22:24" ht="15" x14ac:dyDescent="0.25">
      <c r="V505"/>
      <c r="W505"/>
      <c r="X505"/>
    </row>
    <row r="506" spans="22:24" ht="15" x14ac:dyDescent="0.25">
      <c r="V506"/>
      <c r="W506"/>
      <c r="X506"/>
    </row>
    <row r="507" spans="22:24" ht="15" x14ac:dyDescent="0.25">
      <c r="V507"/>
      <c r="W507"/>
      <c r="X507"/>
    </row>
    <row r="508" spans="22:24" ht="15" x14ac:dyDescent="0.25">
      <c r="V508"/>
      <c r="W508"/>
      <c r="X508"/>
    </row>
    <row r="509" spans="22:24" ht="15" x14ac:dyDescent="0.25">
      <c r="V509"/>
      <c r="W509"/>
      <c r="X509"/>
    </row>
    <row r="510" spans="22:24" ht="15" x14ac:dyDescent="0.25">
      <c r="V510"/>
      <c r="W510"/>
      <c r="X510"/>
    </row>
    <row r="511" spans="22:24" ht="15" x14ac:dyDescent="0.25">
      <c r="V511"/>
      <c r="W511"/>
      <c r="X511"/>
    </row>
    <row r="512" spans="22:24" ht="15" x14ac:dyDescent="0.25">
      <c r="V512"/>
      <c r="W512"/>
      <c r="X512"/>
    </row>
    <row r="513" spans="22:24" ht="15" x14ac:dyDescent="0.25">
      <c r="V513"/>
      <c r="W513"/>
      <c r="X513"/>
    </row>
    <row r="514" spans="22:24" ht="15" x14ac:dyDescent="0.25">
      <c r="V514"/>
      <c r="W514"/>
      <c r="X514"/>
    </row>
    <row r="515" spans="22:24" ht="15" x14ac:dyDescent="0.25">
      <c r="V515"/>
      <c r="W515"/>
      <c r="X515"/>
    </row>
    <row r="516" spans="22:24" ht="15" x14ac:dyDescent="0.25">
      <c r="V516"/>
      <c r="W516"/>
      <c r="X516"/>
    </row>
    <row r="517" spans="22:24" ht="15" x14ac:dyDescent="0.25">
      <c r="V517"/>
      <c r="W517"/>
      <c r="X517"/>
    </row>
    <row r="518" spans="22:24" ht="15" x14ac:dyDescent="0.25">
      <c r="V518"/>
      <c r="W518"/>
      <c r="X518"/>
    </row>
    <row r="519" spans="22:24" ht="15" x14ac:dyDescent="0.25">
      <c r="V519"/>
      <c r="W519"/>
      <c r="X519"/>
    </row>
    <row r="520" spans="22:24" ht="15" x14ac:dyDescent="0.25">
      <c r="V520"/>
      <c r="W520"/>
      <c r="X520"/>
    </row>
    <row r="521" spans="22:24" ht="15" x14ac:dyDescent="0.25">
      <c r="V521"/>
      <c r="W521"/>
      <c r="X521"/>
    </row>
    <row r="522" spans="22:24" ht="15" x14ac:dyDescent="0.25">
      <c r="V522"/>
      <c r="W522"/>
      <c r="X522"/>
    </row>
    <row r="523" spans="22:24" ht="15" x14ac:dyDescent="0.25">
      <c r="V523"/>
      <c r="W523"/>
      <c r="X523"/>
    </row>
    <row r="524" spans="22:24" ht="15" x14ac:dyDescent="0.25">
      <c r="V524"/>
      <c r="W524"/>
      <c r="X524"/>
    </row>
    <row r="525" spans="22:24" ht="15" x14ac:dyDescent="0.25">
      <c r="V525"/>
      <c r="W525"/>
      <c r="X525"/>
    </row>
    <row r="526" spans="22:24" ht="15" x14ac:dyDescent="0.25">
      <c r="V526"/>
      <c r="W526"/>
      <c r="X526"/>
    </row>
    <row r="527" spans="22:24" ht="15" x14ac:dyDescent="0.25">
      <c r="V527"/>
      <c r="W527"/>
      <c r="X527"/>
    </row>
    <row r="528" spans="22:24" ht="15" x14ac:dyDescent="0.25">
      <c r="V528"/>
      <c r="W528"/>
      <c r="X528"/>
    </row>
    <row r="529" spans="22:24" ht="15" x14ac:dyDescent="0.25">
      <c r="V529"/>
      <c r="W529"/>
      <c r="X529"/>
    </row>
    <row r="530" spans="22:24" ht="15" x14ac:dyDescent="0.25">
      <c r="V530"/>
      <c r="W530"/>
      <c r="X530"/>
    </row>
    <row r="531" spans="22:24" ht="15" x14ac:dyDescent="0.25">
      <c r="V531"/>
      <c r="W531"/>
      <c r="X531"/>
    </row>
    <row r="532" spans="22:24" ht="15" x14ac:dyDescent="0.25">
      <c r="V532"/>
      <c r="W532"/>
      <c r="X532"/>
    </row>
    <row r="533" spans="22:24" ht="15" x14ac:dyDescent="0.25">
      <c r="V533"/>
      <c r="W533"/>
      <c r="X533"/>
    </row>
    <row r="534" spans="22:24" ht="15" x14ac:dyDescent="0.25">
      <c r="V534"/>
      <c r="W534"/>
      <c r="X534"/>
    </row>
    <row r="535" spans="22:24" ht="15" x14ac:dyDescent="0.25">
      <c r="V535"/>
      <c r="W535"/>
      <c r="X535"/>
    </row>
    <row r="536" spans="22:24" ht="15" x14ac:dyDescent="0.25">
      <c r="V536"/>
      <c r="W536"/>
      <c r="X536"/>
    </row>
    <row r="537" spans="22:24" ht="15" x14ac:dyDescent="0.25">
      <c r="V537"/>
      <c r="W537"/>
      <c r="X537"/>
    </row>
    <row r="538" spans="22:24" ht="15" x14ac:dyDescent="0.25">
      <c r="V538"/>
      <c r="W538"/>
      <c r="X538"/>
    </row>
    <row r="539" spans="22:24" ht="15" x14ac:dyDescent="0.25">
      <c r="V539"/>
      <c r="W539"/>
      <c r="X539"/>
    </row>
    <row r="540" spans="22:24" ht="15" x14ac:dyDescent="0.25">
      <c r="V540"/>
      <c r="W540"/>
      <c r="X540"/>
    </row>
    <row r="541" spans="22:24" ht="15" x14ac:dyDescent="0.25">
      <c r="V541"/>
      <c r="W541"/>
      <c r="X541"/>
    </row>
    <row r="542" spans="22:24" ht="15" x14ac:dyDescent="0.25">
      <c r="V542"/>
      <c r="W542"/>
      <c r="X542"/>
    </row>
    <row r="543" spans="22:24" ht="15" x14ac:dyDescent="0.25">
      <c r="V543"/>
      <c r="W543"/>
      <c r="X543"/>
    </row>
    <row r="544" spans="22:24" ht="15" x14ac:dyDescent="0.25">
      <c r="V544"/>
      <c r="W544"/>
      <c r="X544"/>
    </row>
    <row r="545" spans="22:24" ht="15" x14ac:dyDescent="0.25">
      <c r="V545"/>
      <c r="W545"/>
      <c r="X545"/>
    </row>
    <row r="546" spans="22:24" ht="15" x14ac:dyDescent="0.25">
      <c r="V546"/>
      <c r="W546"/>
      <c r="X546"/>
    </row>
    <row r="547" spans="22:24" ht="15" x14ac:dyDescent="0.25">
      <c r="V547"/>
      <c r="W547"/>
      <c r="X547"/>
    </row>
    <row r="548" spans="22:24" ht="15" x14ac:dyDescent="0.25">
      <c r="V548"/>
      <c r="W548"/>
      <c r="X548"/>
    </row>
    <row r="549" spans="22:24" ht="15" x14ac:dyDescent="0.25">
      <c r="V549"/>
      <c r="W549"/>
      <c r="X549"/>
    </row>
    <row r="550" spans="22:24" ht="15" x14ac:dyDescent="0.25">
      <c r="V550"/>
      <c r="W550"/>
      <c r="X550"/>
    </row>
    <row r="551" spans="22:24" ht="15" x14ac:dyDescent="0.25">
      <c r="V551"/>
      <c r="W551"/>
      <c r="X551"/>
    </row>
    <row r="552" spans="22:24" ht="15" x14ac:dyDescent="0.25">
      <c r="V552"/>
      <c r="W552"/>
      <c r="X552"/>
    </row>
    <row r="553" spans="22:24" ht="15" x14ac:dyDescent="0.25">
      <c r="V553"/>
      <c r="W553"/>
      <c r="X553"/>
    </row>
    <row r="554" spans="22:24" ht="15" x14ac:dyDescent="0.25">
      <c r="V554"/>
      <c r="W554"/>
      <c r="X554"/>
    </row>
    <row r="555" spans="22:24" ht="15" x14ac:dyDescent="0.25">
      <c r="V555"/>
      <c r="W555"/>
      <c r="X555"/>
    </row>
    <row r="556" spans="22:24" ht="15" x14ac:dyDescent="0.25">
      <c r="V556"/>
      <c r="W556"/>
      <c r="X556"/>
    </row>
    <row r="557" spans="22:24" ht="15" x14ac:dyDescent="0.25">
      <c r="V557"/>
      <c r="W557"/>
      <c r="X557"/>
    </row>
    <row r="558" spans="22:24" ht="15" x14ac:dyDescent="0.25">
      <c r="V558"/>
      <c r="W558"/>
      <c r="X558"/>
    </row>
    <row r="559" spans="22:24" ht="15" x14ac:dyDescent="0.25">
      <c r="V559"/>
      <c r="W559"/>
      <c r="X559"/>
    </row>
    <row r="560" spans="22:24" ht="15" x14ac:dyDescent="0.25">
      <c r="V560"/>
      <c r="W560"/>
      <c r="X560"/>
    </row>
    <row r="561" spans="22:24" ht="15" x14ac:dyDescent="0.25">
      <c r="V561"/>
      <c r="W561"/>
      <c r="X561"/>
    </row>
    <row r="562" spans="22:24" ht="15" x14ac:dyDescent="0.25">
      <c r="V562"/>
      <c r="W562"/>
      <c r="X562"/>
    </row>
    <row r="563" spans="22:24" ht="15" x14ac:dyDescent="0.25">
      <c r="V563"/>
      <c r="W563"/>
      <c r="X563"/>
    </row>
    <row r="564" spans="22:24" ht="15" x14ac:dyDescent="0.25">
      <c r="V564"/>
      <c r="W564"/>
      <c r="X564"/>
    </row>
    <row r="565" spans="22:24" ht="15" x14ac:dyDescent="0.25">
      <c r="V565"/>
      <c r="W565"/>
      <c r="X565"/>
    </row>
    <row r="566" spans="22:24" ht="15" x14ac:dyDescent="0.25">
      <c r="V566"/>
      <c r="W566"/>
      <c r="X566"/>
    </row>
    <row r="567" spans="22:24" ht="15" x14ac:dyDescent="0.25">
      <c r="V567"/>
      <c r="W567"/>
      <c r="X567"/>
    </row>
    <row r="568" spans="22:24" ht="15" x14ac:dyDescent="0.25">
      <c r="V568"/>
      <c r="W568"/>
      <c r="X568"/>
    </row>
    <row r="569" spans="22:24" ht="15" x14ac:dyDescent="0.25">
      <c r="V569"/>
      <c r="W569"/>
      <c r="X569"/>
    </row>
    <row r="570" spans="22:24" ht="15" x14ac:dyDescent="0.25">
      <c r="V570"/>
      <c r="W570"/>
      <c r="X570"/>
    </row>
    <row r="571" spans="22:24" ht="15" x14ac:dyDescent="0.25">
      <c r="V571"/>
      <c r="W571"/>
      <c r="X571"/>
    </row>
    <row r="572" spans="22:24" ht="15" x14ac:dyDescent="0.25">
      <c r="V572"/>
      <c r="W572"/>
      <c r="X572"/>
    </row>
    <row r="573" spans="22:24" ht="15" x14ac:dyDescent="0.25">
      <c r="V573"/>
      <c r="W573"/>
      <c r="X573"/>
    </row>
    <row r="574" spans="22:24" ht="15" x14ac:dyDescent="0.25">
      <c r="V574"/>
      <c r="W574"/>
      <c r="X574"/>
    </row>
    <row r="575" spans="22:24" ht="15" x14ac:dyDescent="0.25">
      <c r="V575"/>
      <c r="W575"/>
      <c r="X575"/>
    </row>
    <row r="576" spans="22:24" ht="15" x14ac:dyDescent="0.25">
      <c r="V576"/>
      <c r="W576"/>
      <c r="X576"/>
    </row>
    <row r="577" spans="22:24" ht="15" x14ac:dyDescent="0.25">
      <c r="V577"/>
      <c r="W577"/>
      <c r="X577"/>
    </row>
    <row r="578" spans="22:24" ht="15" x14ac:dyDescent="0.25">
      <c r="V578"/>
      <c r="W578"/>
      <c r="X578"/>
    </row>
    <row r="579" spans="22:24" ht="15" x14ac:dyDescent="0.25">
      <c r="V579"/>
      <c r="W579"/>
      <c r="X579"/>
    </row>
    <row r="580" spans="22:24" ht="15" x14ac:dyDescent="0.25">
      <c r="V580"/>
      <c r="W580"/>
      <c r="X580"/>
    </row>
    <row r="581" spans="22:24" ht="15" x14ac:dyDescent="0.25">
      <c r="V581"/>
      <c r="W581"/>
      <c r="X581"/>
    </row>
    <row r="582" spans="22:24" ht="15" x14ac:dyDescent="0.25">
      <c r="V582"/>
      <c r="W582"/>
      <c r="X582"/>
    </row>
    <row r="583" spans="22:24" ht="15" x14ac:dyDescent="0.25">
      <c r="V583"/>
      <c r="W583"/>
      <c r="X583"/>
    </row>
    <row r="584" spans="22:24" ht="15" x14ac:dyDescent="0.25">
      <c r="V584"/>
      <c r="W584"/>
      <c r="X584"/>
    </row>
    <row r="585" spans="22:24" ht="15" x14ac:dyDescent="0.25">
      <c r="V585"/>
      <c r="W585"/>
      <c r="X585"/>
    </row>
    <row r="586" spans="22:24" ht="15" x14ac:dyDescent="0.25">
      <c r="V586"/>
      <c r="W586"/>
      <c r="X586"/>
    </row>
    <row r="587" spans="22:24" ht="15" x14ac:dyDescent="0.25">
      <c r="V587"/>
      <c r="W587"/>
      <c r="X587"/>
    </row>
    <row r="588" spans="22:24" ht="15" x14ac:dyDescent="0.25">
      <c r="V588"/>
      <c r="W588"/>
      <c r="X588"/>
    </row>
    <row r="589" spans="22:24" ht="15" x14ac:dyDescent="0.25">
      <c r="V589"/>
      <c r="W589"/>
      <c r="X589"/>
    </row>
    <row r="590" spans="22:24" ht="15" x14ac:dyDescent="0.25">
      <c r="V590"/>
      <c r="W590"/>
      <c r="X590"/>
    </row>
    <row r="591" spans="22:24" ht="15" x14ac:dyDescent="0.25">
      <c r="V591"/>
      <c r="W591"/>
      <c r="X591"/>
    </row>
    <row r="592" spans="22:24" ht="15" x14ac:dyDescent="0.25">
      <c r="V592"/>
      <c r="W592"/>
      <c r="X592"/>
    </row>
    <row r="593" spans="22:24" ht="15" x14ac:dyDescent="0.25">
      <c r="V593"/>
      <c r="W593"/>
      <c r="X593"/>
    </row>
    <row r="594" spans="22:24" ht="15" x14ac:dyDescent="0.25">
      <c r="V594"/>
      <c r="W594"/>
      <c r="X594"/>
    </row>
    <row r="595" spans="22:24" ht="15" x14ac:dyDescent="0.25">
      <c r="V595"/>
      <c r="W595"/>
      <c r="X595"/>
    </row>
    <row r="596" spans="22:24" ht="15" x14ac:dyDescent="0.25">
      <c r="V596"/>
      <c r="W596"/>
      <c r="X596"/>
    </row>
    <row r="597" spans="22:24" ht="15" x14ac:dyDescent="0.25">
      <c r="V597"/>
      <c r="W597"/>
      <c r="X597"/>
    </row>
    <row r="598" spans="22:24" ht="15" x14ac:dyDescent="0.25">
      <c r="V598"/>
      <c r="W598"/>
      <c r="X598"/>
    </row>
    <row r="599" spans="22:24" ht="15" x14ac:dyDescent="0.25">
      <c r="V599"/>
      <c r="W599"/>
      <c r="X599"/>
    </row>
    <row r="600" spans="22:24" ht="15" x14ac:dyDescent="0.25">
      <c r="V600"/>
      <c r="W600"/>
      <c r="X600"/>
    </row>
    <row r="601" spans="22:24" ht="15" x14ac:dyDescent="0.25">
      <c r="V601"/>
      <c r="W601"/>
      <c r="X601"/>
    </row>
    <row r="602" spans="22:24" ht="15" x14ac:dyDescent="0.25">
      <c r="V602"/>
      <c r="W602"/>
      <c r="X602"/>
    </row>
    <row r="603" spans="22:24" ht="15" x14ac:dyDescent="0.25">
      <c r="V603"/>
      <c r="W603"/>
      <c r="X603"/>
    </row>
    <row r="604" spans="22:24" ht="15" x14ac:dyDescent="0.25">
      <c r="V604"/>
      <c r="W604"/>
      <c r="X604"/>
    </row>
    <row r="605" spans="22:24" ht="15" x14ac:dyDescent="0.25">
      <c r="V605"/>
      <c r="W605"/>
      <c r="X605"/>
    </row>
    <row r="606" spans="22:24" ht="15" x14ac:dyDescent="0.25">
      <c r="V606"/>
      <c r="W606"/>
      <c r="X606"/>
    </row>
    <row r="607" spans="22:24" ht="15" x14ac:dyDescent="0.25">
      <c r="V607"/>
      <c r="W607"/>
      <c r="X607"/>
    </row>
    <row r="608" spans="22:24" ht="15" x14ac:dyDescent="0.25">
      <c r="V608"/>
      <c r="W608"/>
      <c r="X608"/>
    </row>
    <row r="609" spans="22:24" ht="15" x14ac:dyDescent="0.25">
      <c r="V609"/>
      <c r="W609"/>
      <c r="X609"/>
    </row>
    <row r="610" spans="22:24" ht="15" x14ac:dyDescent="0.25">
      <c r="V610"/>
      <c r="W610"/>
      <c r="X610"/>
    </row>
    <row r="611" spans="22:24" ht="15" x14ac:dyDescent="0.25">
      <c r="V611"/>
      <c r="W611"/>
      <c r="X611"/>
    </row>
    <row r="612" spans="22:24" ht="15" x14ac:dyDescent="0.25">
      <c r="V612"/>
      <c r="W612"/>
      <c r="X612"/>
    </row>
    <row r="613" spans="22:24" ht="15" x14ac:dyDescent="0.25">
      <c r="V613"/>
      <c r="W613"/>
      <c r="X613"/>
    </row>
    <row r="614" spans="22:24" ht="15" x14ac:dyDescent="0.25">
      <c r="V614"/>
      <c r="W614"/>
      <c r="X614"/>
    </row>
    <row r="615" spans="22:24" ht="15" x14ac:dyDescent="0.25">
      <c r="V615"/>
      <c r="W615"/>
      <c r="X615"/>
    </row>
    <row r="616" spans="22:24" ht="15" x14ac:dyDescent="0.25">
      <c r="V616"/>
      <c r="W616"/>
      <c r="X616"/>
    </row>
    <row r="617" spans="22:24" ht="15" x14ac:dyDescent="0.25">
      <c r="V617"/>
      <c r="W617"/>
      <c r="X617"/>
    </row>
    <row r="618" spans="22:24" ht="15" x14ac:dyDescent="0.25">
      <c r="V618"/>
      <c r="W618"/>
      <c r="X618"/>
    </row>
    <row r="619" spans="22:24" ht="15" x14ac:dyDescent="0.25">
      <c r="V619"/>
      <c r="W619"/>
      <c r="X619"/>
    </row>
    <row r="620" spans="22:24" ht="15" x14ac:dyDescent="0.25">
      <c r="V620"/>
      <c r="W620"/>
      <c r="X620"/>
    </row>
    <row r="621" spans="22:24" ht="15" x14ac:dyDescent="0.25">
      <c r="V621"/>
      <c r="W621"/>
      <c r="X621"/>
    </row>
    <row r="622" spans="22:24" ht="15" x14ac:dyDescent="0.25">
      <c r="V622"/>
      <c r="W622"/>
      <c r="X622"/>
    </row>
    <row r="623" spans="22:24" ht="15" x14ac:dyDescent="0.25">
      <c r="V623"/>
      <c r="W623"/>
      <c r="X623"/>
    </row>
    <row r="624" spans="22:24" ht="15" x14ac:dyDescent="0.25">
      <c r="V624"/>
      <c r="W624"/>
      <c r="X624"/>
    </row>
    <row r="625" spans="22:24" ht="15" x14ac:dyDescent="0.25">
      <c r="V625"/>
      <c r="W625"/>
      <c r="X625"/>
    </row>
    <row r="626" spans="22:24" ht="15" x14ac:dyDescent="0.25">
      <c r="V626"/>
      <c r="W626"/>
      <c r="X626"/>
    </row>
    <row r="627" spans="22:24" ht="15" x14ac:dyDescent="0.25">
      <c r="V627"/>
      <c r="W627"/>
      <c r="X627"/>
    </row>
    <row r="628" spans="22:24" ht="15" x14ac:dyDescent="0.25">
      <c r="V628"/>
      <c r="W628"/>
      <c r="X628"/>
    </row>
    <row r="629" spans="22:24" ht="15" x14ac:dyDescent="0.25">
      <c r="V629"/>
      <c r="W629"/>
      <c r="X629"/>
    </row>
    <row r="630" spans="22:24" ht="15" x14ac:dyDescent="0.25">
      <c r="V630"/>
      <c r="W630"/>
      <c r="X630"/>
    </row>
    <row r="631" spans="22:24" ht="15" x14ac:dyDescent="0.25">
      <c r="V631"/>
      <c r="W631"/>
      <c r="X631"/>
    </row>
    <row r="632" spans="22:24" ht="15" x14ac:dyDescent="0.25">
      <c r="V632"/>
      <c r="W632"/>
      <c r="X632"/>
    </row>
    <row r="633" spans="22:24" ht="15" x14ac:dyDescent="0.25">
      <c r="V633"/>
      <c r="W633"/>
      <c r="X633"/>
    </row>
    <row r="634" spans="22:24" ht="15" x14ac:dyDescent="0.25">
      <c r="V634"/>
      <c r="W634"/>
      <c r="X634"/>
    </row>
    <row r="635" spans="22:24" ht="15" x14ac:dyDescent="0.25">
      <c r="V635"/>
      <c r="W635"/>
      <c r="X635"/>
    </row>
    <row r="636" spans="22:24" ht="15" x14ac:dyDescent="0.25">
      <c r="V636"/>
      <c r="W636"/>
      <c r="X636"/>
    </row>
    <row r="637" spans="22:24" ht="15" x14ac:dyDescent="0.25">
      <c r="V637"/>
      <c r="W637"/>
      <c r="X637"/>
    </row>
    <row r="638" spans="22:24" ht="15" x14ac:dyDescent="0.25">
      <c r="V638"/>
      <c r="W638"/>
      <c r="X638"/>
    </row>
    <row r="639" spans="22:24" ht="15" x14ac:dyDescent="0.25">
      <c r="V639"/>
      <c r="W639"/>
      <c r="X639"/>
    </row>
    <row r="640" spans="22:24" ht="15" x14ac:dyDescent="0.25">
      <c r="V640"/>
      <c r="W640"/>
      <c r="X640"/>
    </row>
    <row r="641" spans="22:24" ht="15" x14ac:dyDescent="0.25">
      <c r="V641"/>
      <c r="W641"/>
      <c r="X641"/>
    </row>
    <row r="642" spans="22:24" ht="15" x14ac:dyDescent="0.25">
      <c r="V642"/>
      <c r="W642"/>
      <c r="X642"/>
    </row>
    <row r="643" spans="22:24" ht="15" x14ac:dyDescent="0.25">
      <c r="V643"/>
      <c r="W643"/>
      <c r="X643"/>
    </row>
    <row r="644" spans="22:24" ht="15" x14ac:dyDescent="0.25">
      <c r="V644"/>
      <c r="W644"/>
      <c r="X644"/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AB14-E651-407C-B707-92A45E01CFE0}">
  <dimension ref="B1:E152"/>
  <sheetViews>
    <sheetView showGridLines="0" zoomScale="90" zoomScaleNormal="90" workbookViewId="0">
      <selection activeCell="C4" sqref="C4"/>
    </sheetView>
  </sheetViews>
  <sheetFormatPr defaultRowHeight="12.75" x14ac:dyDescent="0.2"/>
  <cols>
    <col min="1" max="1" width="9.140625" style="3"/>
    <col min="2" max="2" width="18.140625" style="3" bestFit="1" customWidth="1"/>
    <col min="3" max="3" width="41.42578125" style="3" bestFit="1" customWidth="1"/>
    <col min="4" max="4" width="14.5703125" style="3" bestFit="1" customWidth="1"/>
    <col min="5" max="16384" width="9.140625" style="3"/>
  </cols>
  <sheetData>
    <row r="1" spans="2:5" x14ac:dyDescent="0.2">
      <c r="B1" s="3" t="s">
        <v>341</v>
      </c>
      <c r="C1" s="3" t="s">
        <v>342</v>
      </c>
      <c r="D1" s="3" t="s">
        <v>245</v>
      </c>
      <c r="E1" s="3" t="s">
        <v>443</v>
      </c>
    </row>
    <row r="2" spans="2:5" x14ac:dyDescent="0.2">
      <c r="B2" s="3">
        <v>92611708</v>
      </c>
      <c r="C2" s="3" t="s">
        <v>298</v>
      </c>
      <c r="D2" s="4" t="s">
        <v>242</v>
      </c>
      <c r="E2" s="4" t="s">
        <v>243</v>
      </c>
    </row>
    <row r="3" spans="2:5" x14ac:dyDescent="0.2">
      <c r="B3" s="3">
        <v>92609986</v>
      </c>
      <c r="C3" s="3" t="s">
        <v>300</v>
      </c>
      <c r="D3" s="4" t="s">
        <v>454</v>
      </c>
      <c r="E3" s="4" t="s">
        <v>452</v>
      </c>
    </row>
    <row r="4" spans="2:5" x14ac:dyDescent="0.2">
      <c r="B4" s="3">
        <v>92612813</v>
      </c>
      <c r="C4" s="3" t="s">
        <v>308</v>
      </c>
      <c r="D4" s="4" t="s">
        <v>243</v>
      </c>
      <c r="E4" s="4" t="s">
        <v>243</v>
      </c>
    </row>
    <row r="5" spans="2:5" x14ac:dyDescent="0.2">
      <c r="B5" s="3">
        <v>92601800</v>
      </c>
      <c r="C5" s="3" t="s">
        <v>290</v>
      </c>
      <c r="D5" s="4" t="s">
        <v>453</v>
      </c>
      <c r="E5" s="4" t="s">
        <v>453</v>
      </c>
    </row>
    <row r="6" spans="2:5" x14ac:dyDescent="0.2">
      <c r="B6" s="3">
        <v>92607649</v>
      </c>
      <c r="C6" s="3" t="s">
        <v>358</v>
      </c>
      <c r="D6" s="4" t="s">
        <v>283</v>
      </c>
      <c r="E6" s="4" t="s">
        <v>283</v>
      </c>
    </row>
    <row r="7" spans="2:5" x14ac:dyDescent="0.2">
      <c r="B7" s="3">
        <v>92611978</v>
      </c>
      <c r="C7" s="3" t="s">
        <v>400</v>
      </c>
      <c r="D7" s="4" t="s">
        <v>283</v>
      </c>
      <c r="E7" s="4" t="s">
        <v>283</v>
      </c>
    </row>
    <row r="8" spans="2:5" x14ac:dyDescent="0.2">
      <c r="B8" s="3">
        <v>92603701</v>
      </c>
      <c r="C8" s="3" t="s">
        <v>320</v>
      </c>
      <c r="D8" s="4">
        <v>0</v>
      </c>
      <c r="E8" s="4">
        <v>0</v>
      </c>
    </row>
    <row r="9" spans="2:5" x14ac:dyDescent="0.2">
      <c r="B9" s="3">
        <v>92607906</v>
      </c>
      <c r="C9" s="3" t="s">
        <v>398</v>
      </c>
      <c r="D9" s="4" t="s">
        <v>283</v>
      </c>
      <c r="E9" s="4" t="s">
        <v>283</v>
      </c>
    </row>
    <row r="10" spans="2:5" x14ac:dyDescent="0.2">
      <c r="B10" s="3">
        <v>92612746</v>
      </c>
      <c r="C10" s="3" t="s">
        <v>317</v>
      </c>
      <c r="D10" s="4" t="s">
        <v>244</v>
      </c>
      <c r="E10" s="4" t="s">
        <v>243</v>
      </c>
    </row>
    <row r="11" spans="2:5" x14ac:dyDescent="0.2">
      <c r="B11" s="3">
        <v>92602108</v>
      </c>
      <c r="C11" s="3" t="s">
        <v>287</v>
      </c>
      <c r="D11" s="4" t="s">
        <v>231</v>
      </c>
      <c r="E11" s="4" t="s">
        <v>243</v>
      </c>
    </row>
    <row r="12" spans="2:5" x14ac:dyDescent="0.2">
      <c r="B12" s="3">
        <v>92612815</v>
      </c>
      <c r="C12" s="3" t="s">
        <v>306</v>
      </c>
      <c r="D12" s="4" t="s">
        <v>235</v>
      </c>
      <c r="E12" s="4" t="s">
        <v>243</v>
      </c>
    </row>
    <row r="13" spans="2:5" x14ac:dyDescent="0.2">
      <c r="B13" s="3">
        <v>92608633</v>
      </c>
      <c r="C13" s="3" t="s">
        <v>330</v>
      </c>
      <c r="D13" s="4">
        <v>0</v>
      </c>
      <c r="E13" s="4">
        <v>0</v>
      </c>
    </row>
    <row r="14" spans="2:5" x14ac:dyDescent="0.2">
      <c r="B14" s="3">
        <v>92608984</v>
      </c>
      <c r="C14" s="3" t="s">
        <v>309</v>
      </c>
      <c r="D14" s="4">
        <v>0</v>
      </c>
      <c r="E14" s="4">
        <v>0</v>
      </c>
    </row>
    <row r="15" spans="2:5" x14ac:dyDescent="0.2">
      <c r="B15" s="3">
        <v>92602803</v>
      </c>
      <c r="C15" s="3" t="s">
        <v>312</v>
      </c>
      <c r="D15" s="4">
        <v>0</v>
      </c>
      <c r="E15" s="4">
        <v>0</v>
      </c>
    </row>
    <row r="16" spans="2:5" x14ac:dyDescent="0.2">
      <c r="B16" s="3">
        <v>92612709</v>
      </c>
      <c r="C16" s="3" t="s">
        <v>394</v>
      </c>
      <c r="D16" s="4">
        <v>0</v>
      </c>
      <c r="E16" s="4">
        <v>0</v>
      </c>
    </row>
    <row r="17" spans="2:5" x14ac:dyDescent="0.2">
      <c r="B17" s="3">
        <v>92512339</v>
      </c>
      <c r="C17" s="3" t="s">
        <v>391</v>
      </c>
      <c r="D17" s="4" t="s">
        <v>283</v>
      </c>
      <c r="E17" s="4" t="s">
        <v>283</v>
      </c>
    </row>
    <row r="18" spans="2:5" x14ac:dyDescent="0.2">
      <c r="B18" s="3">
        <v>92612557</v>
      </c>
      <c r="C18" s="3" t="s">
        <v>376</v>
      </c>
      <c r="D18" s="4" t="s">
        <v>283</v>
      </c>
      <c r="E18" s="4" t="s">
        <v>283</v>
      </c>
    </row>
    <row r="19" spans="2:5" x14ac:dyDescent="0.2">
      <c r="B19" s="3">
        <v>91000005</v>
      </c>
      <c r="C19" s="3" t="s">
        <v>410</v>
      </c>
      <c r="D19" s="4" t="s">
        <v>283</v>
      </c>
      <c r="E19" s="4" t="s">
        <v>283</v>
      </c>
    </row>
    <row r="20" spans="2:5" x14ac:dyDescent="0.2">
      <c r="B20" s="3">
        <v>92612478</v>
      </c>
      <c r="C20" s="3" t="s">
        <v>354</v>
      </c>
      <c r="D20" s="4" t="s">
        <v>283</v>
      </c>
      <c r="E20" s="4" t="s">
        <v>283</v>
      </c>
    </row>
    <row r="21" spans="2:5" x14ac:dyDescent="0.2">
      <c r="B21" s="3">
        <v>92611101</v>
      </c>
      <c r="C21" s="3" t="s">
        <v>432</v>
      </c>
      <c r="D21" s="4" t="s">
        <v>283</v>
      </c>
      <c r="E21" s="4" t="s">
        <v>283</v>
      </c>
    </row>
    <row r="22" spans="2:5" x14ac:dyDescent="0.2">
      <c r="B22" s="3">
        <v>92608522</v>
      </c>
      <c r="C22" s="3" t="s">
        <v>335</v>
      </c>
      <c r="D22" s="4">
        <v>0</v>
      </c>
      <c r="E22" s="4">
        <v>0</v>
      </c>
    </row>
    <row r="23" spans="2:5" x14ac:dyDescent="0.2">
      <c r="B23" s="3">
        <v>92509618</v>
      </c>
      <c r="C23" s="3" t="s">
        <v>424</v>
      </c>
      <c r="D23" s="4" t="s">
        <v>283</v>
      </c>
      <c r="E23" s="4" t="s">
        <v>283</v>
      </c>
    </row>
    <row r="24" spans="2:5" x14ac:dyDescent="0.2">
      <c r="B24" s="3">
        <v>92612139</v>
      </c>
      <c r="C24" s="3" t="s">
        <v>297</v>
      </c>
      <c r="D24" s="4" t="s">
        <v>237</v>
      </c>
      <c r="E24" s="4" t="s">
        <v>243</v>
      </c>
    </row>
    <row r="25" spans="2:5" x14ac:dyDescent="0.2">
      <c r="B25" s="3">
        <v>74095895</v>
      </c>
      <c r="C25" s="3" t="s">
        <v>407</v>
      </c>
      <c r="D25" s="4" t="s">
        <v>283</v>
      </c>
      <c r="E25" s="4" t="s">
        <v>283</v>
      </c>
    </row>
    <row r="26" spans="2:5" x14ac:dyDescent="0.2">
      <c r="B26" s="3">
        <v>92612793</v>
      </c>
      <c r="C26" s="3" t="s">
        <v>393</v>
      </c>
      <c r="D26" s="4" t="s">
        <v>283</v>
      </c>
      <c r="E26" s="4" t="s">
        <v>283</v>
      </c>
    </row>
    <row r="27" spans="2:5" x14ac:dyDescent="0.2">
      <c r="B27" s="3">
        <v>92612737</v>
      </c>
      <c r="C27" s="3" t="s">
        <v>380</v>
      </c>
      <c r="D27" s="4" t="s">
        <v>283</v>
      </c>
      <c r="E27" s="4" t="s">
        <v>283</v>
      </c>
    </row>
    <row r="28" spans="2:5" x14ac:dyDescent="0.2">
      <c r="B28" s="3">
        <v>92612147</v>
      </c>
      <c r="C28" s="3" t="s">
        <v>357</v>
      </c>
      <c r="D28" s="4" t="s">
        <v>283</v>
      </c>
      <c r="E28" s="4" t="s">
        <v>283</v>
      </c>
    </row>
    <row r="29" spans="2:5" x14ac:dyDescent="0.2">
      <c r="B29" s="3">
        <v>92611212</v>
      </c>
      <c r="C29" s="3" t="s">
        <v>418</v>
      </c>
      <c r="D29" s="4">
        <v>0</v>
      </c>
      <c r="E29" s="4">
        <v>0</v>
      </c>
    </row>
    <row r="30" spans="2:5" x14ac:dyDescent="0.2">
      <c r="B30" s="3">
        <v>92612459</v>
      </c>
      <c r="C30" s="3" t="s">
        <v>435</v>
      </c>
      <c r="D30" s="4" t="s">
        <v>283</v>
      </c>
      <c r="E30" s="4" t="s">
        <v>283</v>
      </c>
    </row>
    <row r="31" spans="2:5" x14ac:dyDescent="0.2">
      <c r="B31" s="3">
        <v>92612801</v>
      </c>
      <c r="C31" s="3" t="s">
        <v>343</v>
      </c>
      <c r="D31" s="4" t="s">
        <v>283</v>
      </c>
      <c r="E31" s="4" t="s">
        <v>283</v>
      </c>
    </row>
    <row r="32" spans="2:5" x14ac:dyDescent="0.2">
      <c r="B32" s="3">
        <v>92512352</v>
      </c>
      <c r="C32" s="3" t="s">
        <v>390</v>
      </c>
      <c r="D32" s="4" t="s">
        <v>283</v>
      </c>
      <c r="E32" s="4" t="s">
        <v>283</v>
      </c>
    </row>
    <row r="33" spans="2:5" x14ac:dyDescent="0.2">
      <c r="B33" s="3">
        <v>92602293</v>
      </c>
      <c r="C33" s="3" t="s">
        <v>361</v>
      </c>
      <c r="D33" s="4" t="s">
        <v>283</v>
      </c>
      <c r="E33" s="4" t="s">
        <v>283</v>
      </c>
    </row>
    <row r="34" spans="2:5" x14ac:dyDescent="0.2">
      <c r="B34" s="3">
        <v>92611969</v>
      </c>
      <c r="C34" s="3" t="s">
        <v>289</v>
      </c>
      <c r="D34" s="4" t="s">
        <v>232</v>
      </c>
      <c r="E34" s="4" t="s">
        <v>243</v>
      </c>
    </row>
    <row r="35" spans="2:5" x14ac:dyDescent="0.2">
      <c r="B35" s="3">
        <v>91600027</v>
      </c>
      <c r="C35" s="3" t="s">
        <v>396</v>
      </c>
      <c r="D35" s="4" t="s">
        <v>283</v>
      </c>
      <c r="E35" s="4" t="s">
        <v>283</v>
      </c>
    </row>
    <row r="36" spans="2:5" x14ac:dyDescent="0.2">
      <c r="B36" s="3">
        <v>92601519</v>
      </c>
      <c r="C36" s="3" t="s">
        <v>397</v>
      </c>
      <c r="D36" s="4" t="s">
        <v>283</v>
      </c>
      <c r="E36" s="4" t="s">
        <v>283</v>
      </c>
    </row>
    <row r="37" spans="2:5" x14ac:dyDescent="0.2">
      <c r="B37" s="3">
        <v>92612491</v>
      </c>
      <c r="C37" s="3" t="s">
        <v>414</v>
      </c>
      <c r="D37" s="4" t="s">
        <v>283</v>
      </c>
      <c r="E37" s="4" t="s">
        <v>283</v>
      </c>
    </row>
    <row r="38" spans="2:5" x14ac:dyDescent="0.2">
      <c r="B38" s="3">
        <v>92612498</v>
      </c>
      <c r="C38" s="3" t="s">
        <v>392</v>
      </c>
      <c r="D38" s="4" t="s">
        <v>283</v>
      </c>
      <c r="E38" s="4" t="s">
        <v>283</v>
      </c>
    </row>
    <row r="39" spans="2:5" x14ac:dyDescent="0.2">
      <c r="B39" s="3">
        <v>92602300</v>
      </c>
      <c r="C39" s="3" t="s">
        <v>411</v>
      </c>
      <c r="D39" s="4" t="s">
        <v>283</v>
      </c>
      <c r="E39" s="4" t="s">
        <v>283</v>
      </c>
    </row>
    <row r="40" spans="2:5" x14ac:dyDescent="0.2">
      <c r="B40" s="3">
        <v>90001411</v>
      </c>
      <c r="C40" s="3" t="s">
        <v>403</v>
      </c>
      <c r="D40" s="4">
        <v>0</v>
      </c>
      <c r="E40" s="4">
        <v>0</v>
      </c>
    </row>
    <row r="41" spans="2:5" x14ac:dyDescent="0.2">
      <c r="B41" s="3">
        <v>92607811</v>
      </c>
      <c r="C41" s="3" t="s">
        <v>428</v>
      </c>
      <c r="D41" s="4" t="s">
        <v>283</v>
      </c>
      <c r="E41" s="4" t="s">
        <v>283</v>
      </c>
    </row>
    <row r="42" spans="2:5" x14ac:dyDescent="0.2">
      <c r="B42" s="3">
        <v>92611057</v>
      </c>
      <c r="C42" s="3" t="s">
        <v>352</v>
      </c>
      <c r="D42" s="4" t="s">
        <v>283</v>
      </c>
      <c r="E42" s="4" t="s">
        <v>283</v>
      </c>
    </row>
    <row r="43" spans="2:5" x14ac:dyDescent="0.2">
      <c r="B43" s="3">
        <v>92612696</v>
      </c>
      <c r="C43" s="3" t="s">
        <v>345</v>
      </c>
      <c r="D43" s="4" t="s">
        <v>283</v>
      </c>
      <c r="E43" s="4" t="s">
        <v>283</v>
      </c>
    </row>
    <row r="44" spans="2:5" x14ac:dyDescent="0.2">
      <c r="B44" s="3">
        <v>92306449</v>
      </c>
      <c r="C44" s="3" t="s">
        <v>333</v>
      </c>
      <c r="D44" s="4">
        <v>0</v>
      </c>
      <c r="E44" s="4">
        <v>0</v>
      </c>
    </row>
    <row r="45" spans="2:5" x14ac:dyDescent="0.2">
      <c r="B45" s="3">
        <v>92612206</v>
      </c>
      <c r="C45" s="3" t="s">
        <v>295</v>
      </c>
      <c r="D45" s="4" t="s">
        <v>232</v>
      </c>
      <c r="E45" s="4" t="s">
        <v>243</v>
      </c>
    </row>
    <row r="46" spans="2:5" x14ac:dyDescent="0.2">
      <c r="B46" s="3">
        <v>92601760</v>
      </c>
      <c r="C46" s="3" t="s">
        <v>415</v>
      </c>
      <c r="D46" s="4" t="s">
        <v>283</v>
      </c>
      <c r="E46" s="4" t="s">
        <v>283</v>
      </c>
    </row>
    <row r="47" spans="2:5" x14ac:dyDescent="0.2">
      <c r="B47" s="3">
        <v>74005905</v>
      </c>
      <c r="C47" s="3" t="s">
        <v>399</v>
      </c>
      <c r="D47" s="4" t="s">
        <v>283</v>
      </c>
      <c r="E47" s="4" t="s">
        <v>283</v>
      </c>
    </row>
    <row r="48" spans="2:5" x14ac:dyDescent="0.2">
      <c r="B48" s="3">
        <v>92612426</v>
      </c>
      <c r="C48" s="3" t="s">
        <v>374</v>
      </c>
      <c r="D48" s="4" t="s">
        <v>283</v>
      </c>
      <c r="E48" s="4" t="s">
        <v>283</v>
      </c>
    </row>
    <row r="49" spans="2:5" x14ac:dyDescent="0.2">
      <c r="B49" s="3">
        <v>92509541</v>
      </c>
      <c r="C49" s="3" t="s">
        <v>307</v>
      </c>
      <c r="D49" s="4" t="s">
        <v>231</v>
      </c>
      <c r="E49" s="4" t="s">
        <v>243</v>
      </c>
    </row>
    <row r="50" spans="2:5" x14ac:dyDescent="0.2">
      <c r="B50" s="3">
        <v>92612690</v>
      </c>
      <c r="C50" s="3" t="s">
        <v>311</v>
      </c>
      <c r="D50" s="4">
        <v>0</v>
      </c>
      <c r="E50" s="4">
        <v>0</v>
      </c>
    </row>
    <row r="51" spans="2:5" x14ac:dyDescent="0.2">
      <c r="B51" s="3">
        <v>92601371</v>
      </c>
      <c r="C51" s="3" t="s">
        <v>302</v>
      </c>
      <c r="D51" s="4" t="s">
        <v>283</v>
      </c>
      <c r="E51" s="4" t="s">
        <v>283</v>
      </c>
    </row>
    <row r="52" spans="2:5" x14ac:dyDescent="0.2">
      <c r="B52" s="3">
        <v>92611007</v>
      </c>
      <c r="C52" s="3" t="s">
        <v>405</v>
      </c>
      <c r="D52" s="4" t="s">
        <v>283</v>
      </c>
      <c r="E52" s="4" t="s">
        <v>283</v>
      </c>
    </row>
    <row r="53" spans="2:5" x14ac:dyDescent="0.2">
      <c r="B53" s="3">
        <v>92612546</v>
      </c>
      <c r="C53" s="3" t="s">
        <v>383</v>
      </c>
      <c r="D53" s="4" t="s">
        <v>283</v>
      </c>
      <c r="E53" s="4" t="s">
        <v>283</v>
      </c>
    </row>
    <row r="54" spans="2:5" x14ac:dyDescent="0.2">
      <c r="B54" s="3">
        <v>92612521</v>
      </c>
      <c r="C54" s="3" t="s">
        <v>366</v>
      </c>
      <c r="D54" s="4" t="s">
        <v>283</v>
      </c>
      <c r="E54" s="4" t="s">
        <v>283</v>
      </c>
    </row>
    <row r="55" spans="2:5" x14ac:dyDescent="0.2">
      <c r="B55" s="3">
        <v>92603641</v>
      </c>
      <c r="C55" s="3" t="s">
        <v>318</v>
      </c>
      <c r="D55" s="4">
        <v>0</v>
      </c>
      <c r="E55" s="4">
        <v>0</v>
      </c>
    </row>
    <row r="56" spans="2:5" x14ac:dyDescent="0.2">
      <c r="B56" s="3">
        <v>92608283</v>
      </c>
      <c r="C56" s="3" t="s">
        <v>429</v>
      </c>
      <c r="D56" s="4" t="s">
        <v>283</v>
      </c>
      <c r="E56" s="4" t="s">
        <v>283</v>
      </c>
    </row>
    <row r="57" spans="2:5" x14ac:dyDescent="0.2">
      <c r="B57" s="3">
        <v>92610998</v>
      </c>
      <c r="C57" s="3" t="s">
        <v>438</v>
      </c>
      <c r="D57" s="4">
        <v>0</v>
      </c>
      <c r="E57" s="4">
        <v>0</v>
      </c>
    </row>
    <row r="58" spans="2:5" x14ac:dyDescent="0.2">
      <c r="B58" s="3">
        <v>92611848</v>
      </c>
      <c r="C58" s="3" t="s">
        <v>402</v>
      </c>
      <c r="D58" s="4" t="s">
        <v>254</v>
      </c>
      <c r="E58" s="4" t="s">
        <v>233</v>
      </c>
    </row>
    <row r="59" spans="2:5" x14ac:dyDescent="0.2">
      <c r="B59" s="3">
        <v>92611586</v>
      </c>
      <c r="C59" s="3" t="s">
        <v>377</v>
      </c>
      <c r="D59" s="4" t="s">
        <v>283</v>
      </c>
      <c r="E59" s="4" t="s">
        <v>283</v>
      </c>
    </row>
    <row r="60" spans="2:5" x14ac:dyDescent="0.2">
      <c r="B60" s="3">
        <v>92610613</v>
      </c>
      <c r="C60" s="3" t="s">
        <v>326</v>
      </c>
      <c r="D60" s="4">
        <v>0</v>
      </c>
      <c r="E60" s="4">
        <v>0</v>
      </c>
    </row>
    <row r="61" spans="2:5" x14ac:dyDescent="0.2">
      <c r="B61" s="3">
        <v>92610840</v>
      </c>
      <c r="C61" s="3" t="s">
        <v>319</v>
      </c>
      <c r="D61" s="4">
        <v>0</v>
      </c>
      <c r="E61" s="4">
        <v>0</v>
      </c>
    </row>
    <row r="62" spans="2:5" x14ac:dyDescent="0.2">
      <c r="B62" s="3">
        <v>92609678</v>
      </c>
      <c r="C62" s="3" t="s">
        <v>329</v>
      </c>
      <c r="D62" s="4">
        <v>0</v>
      </c>
      <c r="E62" s="4">
        <v>0</v>
      </c>
    </row>
    <row r="63" spans="2:5" x14ac:dyDescent="0.2">
      <c r="B63" s="3">
        <v>92610593</v>
      </c>
      <c r="C63" s="3" t="s">
        <v>360</v>
      </c>
      <c r="D63" s="4" t="s">
        <v>283</v>
      </c>
      <c r="E63" s="4" t="s">
        <v>283</v>
      </c>
    </row>
    <row r="64" spans="2:5" x14ac:dyDescent="0.2">
      <c r="B64" s="3">
        <v>92607414</v>
      </c>
      <c r="C64" s="3" t="s">
        <v>412</v>
      </c>
      <c r="D64" s="4" t="s">
        <v>283</v>
      </c>
      <c r="E64" s="4" t="s">
        <v>283</v>
      </c>
    </row>
    <row r="65" spans="2:5" x14ac:dyDescent="0.2">
      <c r="B65" s="3">
        <v>92611008</v>
      </c>
      <c r="C65" s="3" t="s">
        <v>299</v>
      </c>
      <c r="D65" s="4" t="s">
        <v>283</v>
      </c>
      <c r="E65" s="4" t="s">
        <v>283</v>
      </c>
    </row>
    <row r="66" spans="2:5" x14ac:dyDescent="0.2">
      <c r="B66" s="3">
        <v>92601823</v>
      </c>
      <c r="C66" s="3" t="s">
        <v>427</v>
      </c>
      <c r="D66" s="4" t="s">
        <v>283</v>
      </c>
      <c r="E66" s="4" t="s">
        <v>283</v>
      </c>
    </row>
    <row r="67" spans="2:5" x14ac:dyDescent="0.2">
      <c r="B67" s="3">
        <v>92612806</v>
      </c>
      <c r="C67" s="3" t="s">
        <v>434</v>
      </c>
      <c r="D67" s="4" t="s">
        <v>283</v>
      </c>
      <c r="E67" s="4" t="s">
        <v>283</v>
      </c>
    </row>
    <row r="68" spans="2:5" x14ac:dyDescent="0.2">
      <c r="B68" s="3">
        <v>92612834</v>
      </c>
      <c r="C68" s="3" t="s">
        <v>338</v>
      </c>
      <c r="D68" s="4">
        <v>0</v>
      </c>
      <c r="E68" s="4">
        <v>0</v>
      </c>
    </row>
    <row r="69" spans="2:5" x14ac:dyDescent="0.2">
      <c r="B69" s="3">
        <v>92609208</v>
      </c>
      <c r="C69" s="3" t="s">
        <v>404</v>
      </c>
      <c r="D69" s="4" t="s">
        <v>283</v>
      </c>
      <c r="E69" s="4" t="s">
        <v>283</v>
      </c>
    </row>
    <row r="70" spans="2:5" x14ac:dyDescent="0.2">
      <c r="B70" s="3">
        <v>92612370</v>
      </c>
      <c r="C70" s="3" t="s">
        <v>368</v>
      </c>
      <c r="D70" s="4" t="s">
        <v>283</v>
      </c>
      <c r="E70" s="4" t="s">
        <v>283</v>
      </c>
    </row>
    <row r="71" spans="2:5" x14ac:dyDescent="0.2">
      <c r="B71" s="3">
        <v>92609180</v>
      </c>
      <c r="C71" s="3" t="s">
        <v>336</v>
      </c>
      <c r="D71" s="4">
        <v>0</v>
      </c>
      <c r="E71" s="4">
        <v>0</v>
      </c>
    </row>
    <row r="72" spans="2:5" x14ac:dyDescent="0.2">
      <c r="B72" s="3">
        <v>92610151</v>
      </c>
      <c r="C72" s="3" t="s">
        <v>423</v>
      </c>
      <c r="D72" s="4" t="s">
        <v>283</v>
      </c>
      <c r="E72" s="4" t="s">
        <v>283</v>
      </c>
    </row>
    <row r="73" spans="2:5" x14ac:dyDescent="0.2">
      <c r="B73" s="3">
        <v>92610948</v>
      </c>
      <c r="C73" s="3" t="s">
        <v>362</v>
      </c>
      <c r="D73" s="4" t="s">
        <v>283</v>
      </c>
      <c r="E73" s="4" t="s">
        <v>283</v>
      </c>
    </row>
    <row r="74" spans="2:5" x14ac:dyDescent="0.2">
      <c r="B74" s="3">
        <v>92612391</v>
      </c>
      <c r="C74" s="3" t="s">
        <v>433</v>
      </c>
      <c r="D74" s="4" t="s">
        <v>283</v>
      </c>
      <c r="E74" s="4" t="s">
        <v>283</v>
      </c>
    </row>
    <row r="75" spans="2:5" x14ac:dyDescent="0.2">
      <c r="B75" s="3">
        <v>92611053</v>
      </c>
      <c r="C75" s="3" t="s">
        <v>337</v>
      </c>
      <c r="D75" s="4">
        <v>0</v>
      </c>
      <c r="E75" s="4">
        <v>0</v>
      </c>
    </row>
    <row r="76" spans="2:5" x14ac:dyDescent="0.2">
      <c r="B76" s="3">
        <v>92601320</v>
      </c>
      <c r="C76" s="3" t="s">
        <v>436</v>
      </c>
      <c r="D76" s="4" t="s">
        <v>283</v>
      </c>
      <c r="E76" s="4" t="s">
        <v>283</v>
      </c>
    </row>
    <row r="77" spans="2:5" x14ac:dyDescent="0.2">
      <c r="B77" s="3">
        <v>92609076</v>
      </c>
      <c r="C77" s="3" t="s">
        <v>324</v>
      </c>
      <c r="D77" s="4">
        <v>0</v>
      </c>
      <c r="E77" s="4">
        <v>0</v>
      </c>
    </row>
    <row r="78" spans="2:5" x14ac:dyDescent="0.2">
      <c r="B78" s="3">
        <v>92612829</v>
      </c>
      <c r="C78" s="3" t="s">
        <v>322</v>
      </c>
      <c r="D78" s="4">
        <v>0</v>
      </c>
      <c r="E78" s="4">
        <v>0</v>
      </c>
    </row>
    <row r="79" spans="2:5" x14ac:dyDescent="0.2">
      <c r="B79" s="3">
        <v>92612768</v>
      </c>
      <c r="C79" s="3" t="s">
        <v>401</v>
      </c>
      <c r="D79" s="4" t="s">
        <v>231</v>
      </c>
      <c r="E79" s="4" t="s">
        <v>243</v>
      </c>
    </row>
    <row r="80" spans="2:5" x14ac:dyDescent="0.2">
      <c r="B80" s="3">
        <v>92612074</v>
      </c>
      <c r="C80" s="3" t="s">
        <v>292</v>
      </c>
      <c r="D80" s="4" t="s">
        <v>442</v>
      </c>
      <c r="E80" s="4" t="s">
        <v>442</v>
      </c>
    </row>
    <row r="81" spans="2:5" x14ac:dyDescent="0.2">
      <c r="B81" s="3">
        <v>92612824</v>
      </c>
      <c r="C81" s="3" t="s">
        <v>409</v>
      </c>
      <c r="D81" s="4" t="s">
        <v>283</v>
      </c>
      <c r="E81" s="4" t="s">
        <v>283</v>
      </c>
    </row>
    <row r="82" spans="2:5" x14ac:dyDescent="0.2">
      <c r="B82" s="3">
        <v>92612005</v>
      </c>
      <c r="C82" s="3" t="s">
        <v>291</v>
      </c>
      <c r="D82" s="4" t="s">
        <v>236</v>
      </c>
      <c r="E82" s="4" t="s">
        <v>236</v>
      </c>
    </row>
    <row r="83" spans="2:5" x14ac:dyDescent="0.2">
      <c r="B83" s="3">
        <v>92611881</v>
      </c>
      <c r="C83" s="3" t="s">
        <v>304</v>
      </c>
      <c r="D83" s="4" t="s">
        <v>280</v>
      </c>
      <c r="E83" s="4" t="s">
        <v>280</v>
      </c>
    </row>
    <row r="84" spans="2:5" x14ac:dyDescent="0.2">
      <c r="B84" s="3">
        <v>92612437</v>
      </c>
      <c r="C84" s="3" t="s">
        <v>346</v>
      </c>
      <c r="D84" s="4" t="s">
        <v>283</v>
      </c>
      <c r="E84" s="4" t="s">
        <v>283</v>
      </c>
    </row>
    <row r="85" spans="2:5" x14ac:dyDescent="0.2">
      <c r="B85" s="3">
        <v>92612687</v>
      </c>
      <c r="C85" s="3" t="s">
        <v>327</v>
      </c>
      <c r="D85" s="4">
        <v>0</v>
      </c>
      <c r="E85" s="4">
        <v>0</v>
      </c>
    </row>
    <row r="86" spans="2:5" x14ac:dyDescent="0.2">
      <c r="B86" s="3">
        <v>92612510</v>
      </c>
      <c r="C86" s="3" t="s">
        <v>419</v>
      </c>
      <c r="D86" s="4" t="s">
        <v>283</v>
      </c>
      <c r="E86" s="4" t="s">
        <v>283</v>
      </c>
    </row>
    <row r="87" spans="2:5" x14ac:dyDescent="0.2">
      <c r="B87" s="3">
        <v>99000052</v>
      </c>
      <c r="C87" s="3" t="s">
        <v>385</v>
      </c>
      <c r="D87" s="4" t="s">
        <v>283</v>
      </c>
      <c r="E87" s="4" t="s">
        <v>283</v>
      </c>
    </row>
    <row r="88" spans="2:5" x14ac:dyDescent="0.2">
      <c r="B88" s="3">
        <v>91000017</v>
      </c>
      <c r="C88" s="3" t="s">
        <v>353</v>
      </c>
      <c r="D88" s="4" t="s">
        <v>283</v>
      </c>
      <c r="E88" s="4" t="s">
        <v>283</v>
      </c>
    </row>
    <row r="89" spans="2:5" x14ac:dyDescent="0.2">
      <c r="B89" s="3">
        <v>92611202</v>
      </c>
      <c r="C89" s="3" t="s">
        <v>301</v>
      </c>
      <c r="D89" s="4" t="s">
        <v>238</v>
      </c>
      <c r="E89" s="4" t="s">
        <v>243</v>
      </c>
    </row>
    <row r="90" spans="2:5" x14ac:dyDescent="0.2">
      <c r="B90" s="3">
        <v>92612330</v>
      </c>
      <c r="C90" s="3" t="s">
        <v>328</v>
      </c>
      <c r="D90" s="4">
        <v>0</v>
      </c>
      <c r="E90" s="4">
        <v>0</v>
      </c>
    </row>
    <row r="91" spans="2:5" x14ac:dyDescent="0.2">
      <c r="B91" s="3">
        <v>92611022</v>
      </c>
      <c r="C91" s="3" t="s">
        <v>439</v>
      </c>
      <c r="D91" s="4" t="s">
        <v>283</v>
      </c>
      <c r="E91" s="4" t="s">
        <v>283</v>
      </c>
    </row>
    <row r="92" spans="2:5" x14ac:dyDescent="0.2">
      <c r="B92" s="3">
        <v>92608871</v>
      </c>
      <c r="C92" s="3" t="s">
        <v>310</v>
      </c>
      <c r="D92" s="4">
        <v>0</v>
      </c>
      <c r="E92" s="4">
        <v>0</v>
      </c>
    </row>
    <row r="93" spans="2:5" x14ac:dyDescent="0.2">
      <c r="B93" s="3">
        <v>92601710</v>
      </c>
      <c r="C93" s="3" t="s">
        <v>395</v>
      </c>
      <c r="D93" s="4" t="s">
        <v>283</v>
      </c>
      <c r="E93" s="4" t="s">
        <v>283</v>
      </c>
    </row>
    <row r="94" spans="2:5" x14ac:dyDescent="0.2">
      <c r="B94" s="3">
        <v>92304352</v>
      </c>
      <c r="C94" s="3" t="s">
        <v>384</v>
      </c>
      <c r="D94" s="4" t="s">
        <v>283</v>
      </c>
      <c r="E94" s="4" t="s">
        <v>283</v>
      </c>
    </row>
    <row r="95" spans="2:5" x14ac:dyDescent="0.2">
      <c r="B95" s="3">
        <v>92610937</v>
      </c>
      <c r="C95" s="3" t="s">
        <v>430</v>
      </c>
      <c r="D95" s="4" t="s">
        <v>283</v>
      </c>
      <c r="E95" s="4" t="s">
        <v>283</v>
      </c>
    </row>
    <row r="96" spans="2:5" x14ac:dyDescent="0.2">
      <c r="B96" s="3">
        <v>92612428</v>
      </c>
      <c r="C96" s="3" t="s">
        <v>367</v>
      </c>
      <c r="D96" s="4" t="s">
        <v>283</v>
      </c>
      <c r="E96" s="4" t="s">
        <v>283</v>
      </c>
    </row>
    <row r="97" spans="2:5" x14ac:dyDescent="0.2">
      <c r="B97" s="3">
        <v>92611547</v>
      </c>
      <c r="C97" s="3" t="s">
        <v>365</v>
      </c>
      <c r="D97" s="4" t="s">
        <v>283</v>
      </c>
      <c r="E97" s="4" t="s">
        <v>283</v>
      </c>
    </row>
    <row r="98" spans="2:5" x14ac:dyDescent="0.2">
      <c r="B98" s="3">
        <v>90000875</v>
      </c>
      <c r="C98" s="3" t="s">
        <v>422</v>
      </c>
      <c r="D98" s="4" t="s">
        <v>283</v>
      </c>
      <c r="E98" s="4" t="s">
        <v>283</v>
      </c>
    </row>
    <row r="99" spans="2:5" x14ac:dyDescent="0.2">
      <c r="B99" s="3">
        <v>92612763</v>
      </c>
      <c r="C99" s="3" t="s">
        <v>440</v>
      </c>
      <c r="D99" s="4" t="s">
        <v>283</v>
      </c>
      <c r="E99" s="4" t="s">
        <v>283</v>
      </c>
    </row>
    <row r="100" spans="2:5" x14ac:dyDescent="0.2">
      <c r="B100" s="3">
        <v>92602324</v>
      </c>
      <c r="C100" s="3" t="s">
        <v>293</v>
      </c>
      <c r="D100" s="4">
        <v>0</v>
      </c>
      <c r="E100" s="4">
        <v>0</v>
      </c>
    </row>
    <row r="101" spans="2:5" x14ac:dyDescent="0.2">
      <c r="B101" s="3">
        <v>92612805</v>
      </c>
      <c r="C101" s="3" t="s">
        <v>421</v>
      </c>
      <c r="D101" s="4" t="s">
        <v>283</v>
      </c>
      <c r="E101" s="4" t="s">
        <v>283</v>
      </c>
    </row>
    <row r="102" spans="2:5" x14ac:dyDescent="0.2">
      <c r="B102" s="3">
        <v>92306350</v>
      </c>
      <c r="C102" s="3" t="s">
        <v>413</v>
      </c>
      <c r="D102" s="4" t="s">
        <v>283</v>
      </c>
      <c r="E102" s="4" t="s">
        <v>283</v>
      </c>
    </row>
    <row r="103" spans="2:5" x14ac:dyDescent="0.2">
      <c r="B103" s="3">
        <v>91600114</v>
      </c>
      <c r="C103" s="3" t="s">
        <v>372</v>
      </c>
      <c r="D103" s="4" t="s">
        <v>283</v>
      </c>
      <c r="E103" s="4" t="s">
        <v>283</v>
      </c>
    </row>
    <row r="104" spans="2:5" x14ac:dyDescent="0.2">
      <c r="B104" s="3">
        <v>92612039</v>
      </c>
      <c r="C104" s="3" t="s">
        <v>316</v>
      </c>
      <c r="D104" s="4">
        <v>0</v>
      </c>
      <c r="E104" s="4">
        <v>0</v>
      </c>
    </row>
    <row r="105" spans="2:5" x14ac:dyDescent="0.2">
      <c r="B105" s="3">
        <v>92610841</v>
      </c>
      <c r="C105" s="3" t="s">
        <v>431</v>
      </c>
      <c r="D105" s="4" t="s">
        <v>254</v>
      </c>
      <c r="E105" s="4" t="s">
        <v>233</v>
      </c>
    </row>
    <row r="106" spans="2:5" x14ac:dyDescent="0.2">
      <c r="B106" s="3">
        <v>92610783</v>
      </c>
      <c r="C106" s="3" t="s">
        <v>332</v>
      </c>
      <c r="D106" s="4">
        <v>0</v>
      </c>
      <c r="E106" s="4">
        <v>0</v>
      </c>
    </row>
    <row r="107" spans="2:5" x14ac:dyDescent="0.2">
      <c r="B107" s="3">
        <v>92305010</v>
      </c>
      <c r="C107" s="3" t="s">
        <v>371</v>
      </c>
      <c r="D107" s="4" t="s">
        <v>283</v>
      </c>
      <c r="E107" s="4" t="s">
        <v>283</v>
      </c>
    </row>
    <row r="108" spans="2:5" x14ac:dyDescent="0.2">
      <c r="B108" s="3">
        <v>92608558</v>
      </c>
      <c r="C108" s="3" t="s">
        <v>334</v>
      </c>
      <c r="D108" s="4">
        <v>0</v>
      </c>
      <c r="E108" s="4">
        <v>0</v>
      </c>
    </row>
    <row r="109" spans="2:5" x14ac:dyDescent="0.2">
      <c r="B109" s="3">
        <v>92612846</v>
      </c>
      <c r="C109" s="3" t="s">
        <v>420</v>
      </c>
      <c r="D109" s="4" t="s">
        <v>441</v>
      </c>
      <c r="E109" s="4" t="s">
        <v>243</v>
      </c>
    </row>
    <row r="110" spans="2:5" x14ac:dyDescent="0.2">
      <c r="B110" s="3">
        <v>92612055</v>
      </c>
      <c r="C110" s="3" t="s">
        <v>370</v>
      </c>
      <c r="D110" s="4" t="s">
        <v>283</v>
      </c>
      <c r="E110" s="4" t="s">
        <v>283</v>
      </c>
    </row>
    <row r="111" spans="2:5" x14ac:dyDescent="0.2">
      <c r="B111" s="3">
        <v>92612540</v>
      </c>
      <c r="C111" s="3" t="s">
        <v>315</v>
      </c>
      <c r="D111" s="4">
        <v>0</v>
      </c>
      <c r="E111" s="4">
        <v>0</v>
      </c>
    </row>
    <row r="112" spans="2:5" x14ac:dyDescent="0.2">
      <c r="B112" s="3">
        <v>92612579</v>
      </c>
      <c r="C112" s="3" t="s">
        <v>373</v>
      </c>
      <c r="D112" s="4" t="s">
        <v>283</v>
      </c>
      <c r="E112" s="4" t="s">
        <v>283</v>
      </c>
    </row>
    <row r="113" spans="2:5" x14ac:dyDescent="0.2">
      <c r="B113" s="3">
        <v>92509673</v>
      </c>
      <c r="C113" s="3" t="s">
        <v>408</v>
      </c>
      <c r="D113" s="4" t="s">
        <v>283</v>
      </c>
      <c r="E113" s="4" t="s">
        <v>283</v>
      </c>
    </row>
    <row r="114" spans="2:5" x14ac:dyDescent="0.2">
      <c r="B114" s="3">
        <v>92609478</v>
      </c>
      <c r="C114" s="3" t="s">
        <v>417</v>
      </c>
      <c r="D114" s="4" t="s">
        <v>283</v>
      </c>
      <c r="E114" s="4" t="s">
        <v>283</v>
      </c>
    </row>
    <row r="115" spans="2:5" x14ac:dyDescent="0.2">
      <c r="B115" s="3">
        <v>92100090</v>
      </c>
      <c r="C115" s="3" t="s">
        <v>386</v>
      </c>
      <c r="D115" s="4" t="s">
        <v>283</v>
      </c>
      <c r="E115" s="4" t="s">
        <v>283</v>
      </c>
    </row>
    <row r="116" spans="2:5" x14ac:dyDescent="0.2">
      <c r="B116" s="3">
        <v>92601907</v>
      </c>
      <c r="C116" s="3" t="s">
        <v>416</v>
      </c>
      <c r="D116" s="4" t="s">
        <v>283</v>
      </c>
      <c r="E116" s="4" t="s">
        <v>283</v>
      </c>
    </row>
    <row r="117" spans="2:5" x14ac:dyDescent="0.2">
      <c r="B117" s="3">
        <v>92612099</v>
      </c>
      <c r="C117" s="3" t="s">
        <v>305</v>
      </c>
      <c r="D117" s="4">
        <v>0</v>
      </c>
      <c r="E117" s="4">
        <v>0</v>
      </c>
    </row>
    <row r="118" spans="2:5" x14ac:dyDescent="0.2">
      <c r="B118" s="3">
        <v>92610623</v>
      </c>
      <c r="C118" s="3" t="s">
        <v>321</v>
      </c>
      <c r="D118" s="4">
        <v>0</v>
      </c>
      <c r="E118" s="4">
        <v>0</v>
      </c>
    </row>
    <row r="119" spans="2:5" x14ac:dyDescent="0.2">
      <c r="B119" s="3">
        <v>92612429</v>
      </c>
      <c r="C119" s="3" t="s">
        <v>378</v>
      </c>
      <c r="D119" s="4" t="s">
        <v>283</v>
      </c>
      <c r="E119" s="4" t="s">
        <v>283</v>
      </c>
    </row>
    <row r="120" spans="2:5" x14ac:dyDescent="0.2">
      <c r="B120" s="3">
        <v>92612678</v>
      </c>
      <c r="C120" s="3" t="s">
        <v>369</v>
      </c>
      <c r="D120" s="4" t="s">
        <v>283</v>
      </c>
      <c r="E120" s="4" t="s">
        <v>283</v>
      </c>
    </row>
    <row r="121" spans="2:5" x14ac:dyDescent="0.2">
      <c r="B121" s="3">
        <v>92605246</v>
      </c>
      <c r="C121" s="3" t="s">
        <v>313</v>
      </c>
      <c r="D121" s="4">
        <v>0</v>
      </c>
      <c r="E121" s="4">
        <v>0</v>
      </c>
    </row>
    <row r="122" spans="2:5" x14ac:dyDescent="0.2">
      <c r="B122" s="3">
        <v>92612787</v>
      </c>
      <c r="C122" s="3" t="s">
        <v>351</v>
      </c>
      <c r="D122" s="4" t="s">
        <v>283</v>
      </c>
      <c r="E122" s="4" t="s">
        <v>283</v>
      </c>
    </row>
    <row r="123" spans="2:5" x14ac:dyDescent="0.2">
      <c r="B123" s="3">
        <v>92512273</v>
      </c>
      <c r="C123" s="3" t="s">
        <v>375</v>
      </c>
      <c r="D123" s="4" t="s">
        <v>283</v>
      </c>
      <c r="E123" s="4" t="s">
        <v>283</v>
      </c>
    </row>
    <row r="124" spans="2:5" x14ac:dyDescent="0.2">
      <c r="B124" s="3">
        <v>92612845</v>
      </c>
      <c r="C124" s="3" t="s">
        <v>348</v>
      </c>
      <c r="D124" s="4" t="s">
        <v>283</v>
      </c>
      <c r="E124" s="4" t="s">
        <v>283</v>
      </c>
    </row>
    <row r="125" spans="2:5" x14ac:dyDescent="0.2">
      <c r="B125" s="3">
        <v>92100045</v>
      </c>
      <c r="C125" s="3" t="s">
        <v>388</v>
      </c>
      <c r="D125" s="4" t="s">
        <v>283</v>
      </c>
      <c r="E125" s="4" t="s">
        <v>283</v>
      </c>
    </row>
    <row r="126" spans="2:5" x14ac:dyDescent="0.2">
      <c r="B126" s="3">
        <v>92601437</v>
      </c>
      <c r="C126" s="3" t="s">
        <v>294</v>
      </c>
      <c r="D126" s="4">
        <v>0</v>
      </c>
      <c r="E126" s="4">
        <v>0</v>
      </c>
    </row>
    <row r="127" spans="2:5" x14ac:dyDescent="0.2">
      <c r="B127" s="3">
        <v>92608825</v>
      </c>
      <c r="C127" s="3" t="s">
        <v>331</v>
      </c>
      <c r="D127" s="4">
        <v>0</v>
      </c>
      <c r="E127" s="4">
        <v>0</v>
      </c>
    </row>
    <row r="128" spans="2:5" x14ac:dyDescent="0.2">
      <c r="B128" s="3">
        <v>92612333</v>
      </c>
      <c r="C128" s="3" t="s">
        <v>314</v>
      </c>
      <c r="D128" s="4">
        <v>0</v>
      </c>
      <c r="E128" s="4">
        <v>0</v>
      </c>
    </row>
    <row r="129" spans="2:5" x14ac:dyDescent="0.2">
      <c r="B129" s="3">
        <v>92100046</v>
      </c>
      <c r="C129" s="3" t="s">
        <v>379</v>
      </c>
      <c r="D129" s="4" t="s">
        <v>283</v>
      </c>
      <c r="E129" s="4" t="s">
        <v>283</v>
      </c>
    </row>
    <row r="130" spans="2:5" x14ac:dyDescent="0.2">
      <c r="B130" s="3">
        <v>92603582</v>
      </c>
      <c r="C130" s="3" t="s">
        <v>350</v>
      </c>
      <c r="D130" s="4" t="s">
        <v>283</v>
      </c>
      <c r="E130" s="4" t="s">
        <v>283</v>
      </c>
    </row>
    <row r="131" spans="2:5" x14ac:dyDescent="0.2">
      <c r="B131" s="3">
        <v>92605156</v>
      </c>
      <c r="C131" s="3" t="s">
        <v>387</v>
      </c>
      <c r="D131" s="4" t="s">
        <v>283</v>
      </c>
      <c r="E131" s="4" t="s">
        <v>283</v>
      </c>
    </row>
    <row r="132" spans="2:5" x14ac:dyDescent="0.2">
      <c r="B132" s="3">
        <v>92611755</v>
      </c>
      <c r="C132" s="3" t="s">
        <v>389</v>
      </c>
      <c r="D132" s="4">
        <v>0</v>
      </c>
      <c r="E132" s="4">
        <v>0</v>
      </c>
    </row>
    <row r="133" spans="2:5" x14ac:dyDescent="0.2">
      <c r="B133" s="3">
        <v>92611727</v>
      </c>
      <c r="C133" s="3" t="s">
        <v>359</v>
      </c>
      <c r="D133" s="4" t="s">
        <v>283</v>
      </c>
      <c r="E133" s="4" t="s">
        <v>283</v>
      </c>
    </row>
    <row r="134" spans="2:5" x14ac:dyDescent="0.2">
      <c r="B134" s="3">
        <v>92612779</v>
      </c>
      <c r="C134" s="3" t="s">
        <v>426</v>
      </c>
      <c r="D134" s="4" t="s">
        <v>283</v>
      </c>
      <c r="E134" s="4" t="s">
        <v>283</v>
      </c>
    </row>
    <row r="135" spans="2:5" x14ac:dyDescent="0.2">
      <c r="B135" s="3">
        <v>92411893</v>
      </c>
      <c r="C135" s="3" t="s">
        <v>425</v>
      </c>
      <c r="D135" s="4" t="s">
        <v>283</v>
      </c>
      <c r="E135" s="4" t="s">
        <v>283</v>
      </c>
    </row>
    <row r="136" spans="2:5" x14ac:dyDescent="0.2">
      <c r="B136" s="3">
        <v>92604244</v>
      </c>
      <c r="C136" s="3" t="s">
        <v>288</v>
      </c>
      <c r="D136" s="4" t="s">
        <v>234</v>
      </c>
      <c r="E136" s="4" t="s">
        <v>243</v>
      </c>
    </row>
    <row r="137" spans="2:5" x14ac:dyDescent="0.2">
      <c r="B137" s="3">
        <v>92509678</v>
      </c>
      <c r="C137" s="3" t="s">
        <v>323</v>
      </c>
      <c r="D137" s="4">
        <v>0</v>
      </c>
      <c r="E137" s="4">
        <v>0</v>
      </c>
    </row>
    <row r="138" spans="2:5" x14ac:dyDescent="0.2">
      <c r="B138" s="3">
        <v>92602292</v>
      </c>
      <c r="C138" s="3" t="s">
        <v>296</v>
      </c>
      <c r="D138" s="4" t="s">
        <v>236</v>
      </c>
      <c r="E138" s="4" t="s">
        <v>243</v>
      </c>
    </row>
    <row r="139" spans="2:5" x14ac:dyDescent="0.2">
      <c r="B139" s="3">
        <v>91000029</v>
      </c>
      <c r="C139" s="3" t="s">
        <v>363</v>
      </c>
      <c r="D139" s="4" t="s">
        <v>283</v>
      </c>
      <c r="E139" s="4" t="s">
        <v>283</v>
      </c>
    </row>
    <row r="140" spans="2:5" x14ac:dyDescent="0.2">
      <c r="B140" s="3">
        <v>92612130</v>
      </c>
      <c r="C140" s="3" t="s">
        <v>355</v>
      </c>
      <c r="D140" s="4" t="s">
        <v>283</v>
      </c>
      <c r="E140" s="4" t="s">
        <v>283</v>
      </c>
    </row>
    <row r="141" spans="2:5" x14ac:dyDescent="0.2">
      <c r="B141" s="3">
        <v>92605174</v>
      </c>
      <c r="C141" s="3" t="s">
        <v>437</v>
      </c>
      <c r="D141" s="4" t="s">
        <v>283</v>
      </c>
      <c r="E141" s="4" t="s">
        <v>283</v>
      </c>
    </row>
    <row r="142" spans="2:5" x14ac:dyDescent="0.2">
      <c r="B142" s="3">
        <v>92608607</v>
      </c>
      <c r="C142" s="3" t="s">
        <v>325</v>
      </c>
      <c r="D142" s="4">
        <v>0</v>
      </c>
      <c r="E142" s="4">
        <v>0</v>
      </c>
    </row>
    <row r="143" spans="2:5" x14ac:dyDescent="0.2">
      <c r="B143" s="3">
        <v>74101600</v>
      </c>
      <c r="C143" s="3" t="s">
        <v>349</v>
      </c>
      <c r="D143" s="4" t="s">
        <v>283</v>
      </c>
      <c r="E143" s="4" t="s">
        <v>283</v>
      </c>
    </row>
    <row r="144" spans="2:5" x14ac:dyDescent="0.2">
      <c r="B144" s="3">
        <v>92609209</v>
      </c>
      <c r="C144" s="3" t="s">
        <v>347</v>
      </c>
      <c r="D144" s="4" t="s">
        <v>283</v>
      </c>
      <c r="E144" s="4" t="s">
        <v>283</v>
      </c>
    </row>
    <row r="145" spans="2:5" x14ac:dyDescent="0.2">
      <c r="B145" s="3">
        <v>92612427</v>
      </c>
      <c r="C145" s="3" t="s">
        <v>364</v>
      </c>
      <c r="D145" s="4" t="s">
        <v>283</v>
      </c>
      <c r="E145" s="4" t="s">
        <v>283</v>
      </c>
    </row>
    <row r="146" spans="2:5" x14ac:dyDescent="0.2">
      <c r="B146" s="3">
        <v>92611189</v>
      </c>
      <c r="C146" s="3" t="s">
        <v>339</v>
      </c>
      <c r="D146" s="4">
        <v>0</v>
      </c>
      <c r="E146" s="4">
        <v>0</v>
      </c>
    </row>
    <row r="147" spans="2:5" x14ac:dyDescent="0.2">
      <c r="B147" s="3">
        <v>92611143</v>
      </c>
      <c r="C147" s="3" t="s">
        <v>406</v>
      </c>
      <c r="D147" s="4" t="s">
        <v>283</v>
      </c>
      <c r="E147" s="4" t="s">
        <v>283</v>
      </c>
    </row>
    <row r="148" spans="2:5" x14ac:dyDescent="0.2">
      <c r="B148" s="3">
        <v>92612799</v>
      </c>
      <c r="C148" s="3" t="s">
        <v>344</v>
      </c>
      <c r="D148" s="4" t="s">
        <v>283</v>
      </c>
      <c r="E148" s="4" t="s">
        <v>283</v>
      </c>
    </row>
    <row r="149" spans="2:5" x14ac:dyDescent="0.2">
      <c r="B149" s="3">
        <v>92612483</v>
      </c>
      <c r="C149" s="3" t="s">
        <v>356</v>
      </c>
      <c r="D149" s="4" t="s">
        <v>283</v>
      </c>
      <c r="E149" s="4" t="s">
        <v>283</v>
      </c>
    </row>
    <row r="150" spans="2:5" x14ac:dyDescent="0.2">
      <c r="B150" s="3">
        <v>92312369</v>
      </c>
      <c r="C150" s="3" t="s">
        <v>382</v>
      </c>
      <c r="D150" s="4" t="s">
        <v>283</v>
      </c>
      <c r="E150" s="4" t="s">
        <v>283</v>
      </c>
    </row>
    <row r="151" spans="2:5" x14ac:dyDescent="0.2">
      <c r="B151" s="3">
        <v>92612197</v>
      </c>
      <c r="C151" s="3" t="s">
        <v>381</v>
      </c>
      <c r="D151" s="4" t="s">
        <v>283</v>
      </c>
      <c r="E151" s="4" t="s">
        <v>283</v>
      </c>
    </row>
    <row r="152" spans="2:5" x14ac:dyDescent="0.2">
      <c r="B152" s="3">
        <v>91600104</v>
      </c>
      <c r="C152" s="3" t="s">
        <v>303</v>
      </c>
      <c r="D152" s="4">
        <v>0</v>
      </c>
      <c r="E152" s="4">
        <v>0</v>
      </c>
    </row>
  </sheetData>
  <autoFilter ref="B1:E152" xr:uid="{7A93AB14-E651-407C-B707-92A45E01CFE0}"/>
  <sortState xmlns:xlrd2="http://schemas.microsoft.com/office/spreadsheetml/2017/richdata2" ref="B2:E152">
    <sortCondition ref="C1:C152"/>
  </sortState>
  <conditionalFormatting sqref="B1:C1048576">
    <cfRule type="duplicateValues" dxfId="894" priority="2"/>
  </conditionalFormatting>
  <conditionalFormatting sqref="D1">
    <cfRule type="duplicateValues" dxfId="893" priority="1"/>
  </conditionalFormatting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91f462ed-2a4d-49ae-9712-09349b70816a}" enabled="0" method="" siteId="{91f462ed-2a4d-49ae-9712-09349b7081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DashGeral</vt:lpstr>
      <vt:lpstr>Monit</vt:lpstr>
      <vt:lpstr>TDs</vt:lpstr>
      <vt:lpstr>DEPARA</vt:lpstr>
      <vt:lpstr>Visib Área x Colaborador</vt:lpstr>
      <vt:lpstr>Usuários JDE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Neves Bento</dc:creator>
  <cp:lastModifiedBy>Felipe Neves Bento</cp:lastModifiedBy>
  <dcterms:created xsi:type="dcterms:W3CDTF">2025-05-12T11:39:50Z</dcterms:created>
  <dcterms:modified xsi:type="dcterms:W3CDTF">2025-06-05T14:54:33Z</dcterms:modified>
</cp:coreProperties>
</file>