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6BD7B4DC-C004-4659-91FD-20CDE7DD0B9E}" xr6:coauthVersionLast="47" xr6:coauthVersionMax="47" xr10:uidLastSave="{00000000-0000-0000-0000-000000000000}"/>
  <bookViews>
    <workbookView xWindow="-120" yWindow="-120" windowWidth="20730" windowHeight="11040" xr2:uid="{AA965FC0-EB39-41D9-A802-30A96EF3EA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J2" i="1" s="1"/>
  <c r="J52" i="1" s="1"/>
  <c r="J55" i="1" s="1"/>
  <c r="J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B55" i="1"/>
  <c r="B54" i="1"/>
</calcChain>
</file>

<file path=xl/sharedStrings.xml><?xml version="1.0" encoding="utf-8"?>
<sst xmlns="http://schemas.openxmlformats.org/spreadsheetml/2006/main" count="15" uniqueCount="14">
  <si>
    <t>Datos</t>
  </si>
  <si>
    <t>MEDIA:</t>
  </si>
  <si>
    <t>DESV:</t>
  </si>
  <si>
    <t>i</t>
  </si>
  <si>
    <t>Xi</t>
  </si>
  <si>
    <t>X(n-i+1)</t>
  </si>
  <si>
    <t>F(Xi)</t>
  </si>
  <si>
    <t>F(XN-I+1)</t>
  </si>
  <si>
    <t>LN(F(XI))</t>
  </si>
  <si>
    <t>LN(F(XN-I+1))</t>
  </si>
  <si>
    <t>(2i -1)/n</t>
  </si>
  <si>
    <t>S</t>
  </si>
  <si>
    <t xml:space="preserve">A= </t>
  </si>
  <si>
    <t>Acritico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</si>
</sst>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7BD7-6256-462F-ACA6-84B279F30C6F}">
  <dimension ref="A1:K56"/>
  <sheetViews>
    <sheetView tabSelected="1" topLeftCell="A40" workbookViewId="0">
      <selection activeCell="M55" sqref="M55"/>
    </sheetView>
  </sheetViews>
  <sheetFormatPr baseColWidth="10" defaultRowHeight="15" x14ac:dyDescent="0.25"/>
  <cols>
    <col min="6" max="6" width="12.140625" bestFit="1" customWidth="1"/>
  </cols>
  <sheetData>
    <row r="1" spans="1:11" x14ac:dyDescent="0.2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spans="1:11" x14ac:dyDescent="0.25">
      <c r="A2" s="1">
        <v>90</v>
      </c>
      <c r="B2" s="1">
        <v>1</v>
      </c>
      <c r="C2" s="1">
        <f>(2*B2-1)/50</f>
        <v>0.02</v>
      </c>
      <c r="D2" s="1">
        <v>47</v>
      </c>
      <c r="E2" s="1">
        <v>259</v>
      </c>
      <c r="F2" s="3">
        <f>_xlfn.NORM.DIST(D2,$B$54,$B$55,TRUE)</f>
        <v>4.5481541493856532E-2</v>
      </c>
      <c r="G2" s="4">
        <f>_xlfn.NORM.DIST(E2,$B$54,$B$55,TRUE)</f>
        <v>0.93128280866922331</v>
      </c>
      <c r="H2" s="4">
        <f>LN(F2)</f>
        <v>-3.0904487167899179</v>
      </c>
      <c r="I2" s="4">
        <f>LN(1-G2)</f>
        <v>-2.6777558733466162</v>
      </c>
      <c r="J2" s="2">
        <f>C2*(H2+I2)</f>
        <v>-0.11536409180273069</v>
      </c>
      <c r="K2" s="2"/>
    </row>
    <row r="3" spans="1:11" x14ac:dyDescent="0.25">
      <c r="A3" s="1">
        <v>219</v>
      </c>
      <c r="B3" s="1">
        <v>2</v>
      </c>
      <c r="C3" s="1">
        <f t="shared" ref="C3:C51" si="0">(2*B3-1)/50</f>
        <v>0.06</v>
      </c>
      <c r="D3" s="1">
        <v>55</v>
      </c>
      <c r="E3" s="1">
        <v>256</v>
      </c>
      <c r="F3" s="3">
        <f t="shared" ref="F3:F51" si="1">_xlfn.NORM.DIST(D3,$B$54,$B$55,TRUE)</f>
        <v>5.8149479096294421E-2</v>
      </c>
      <c r="G3" s="4">
        <f t="shared" ref="G3:G51" si="2">_xlfn.NORM.DIST(E3,$B$54,$B$55,TRUE)</f>
        <v>0.92513324146743925</v>
      </c>
      <c r="H3" s="4">
        <f t="shared" ref="H3:H51" si="3">LN(F3)</f>
        <v>-2.8447383579888945</v>
      </c>
      <c r="I3" s="4">
        <f t="shared" ref="I3:I51" si="4">LN(1-G3)</f>
        <v>-2.5920452982866289</v>
      </c>
      <c r="J3" s="2">
        <f t="shared" ref="J3:J51" si="5">C3*(H3+I3)</f>
        <v>-0.32620701937653135</v>
      </c>
      <c r="K3" s="2"/>
    </row>
    <row r="4" spans="1:11" x14ac:dyDescent="0.25">
      <c r="A4" s="1">
        <v>147</v>
      </c>
      <c r="B4" s="1">
        <v>3</v>
      </c>
      <c r="C4" s="1">
        <f t="shared" si="0"/>
        <v>0.1</v>
      </c>
      <c r="D4" s="1">
        <v>61</v>
      </c>
      <c r="E4" s="1">
        <v>254</v>
      </c>
      <c r="F4" s="3">
        <f t="shared" si="1"/>
        <v>6.9353973911131725E-2</v>
      </c>
      <c r="G4" s="4">
        <f t="shared" si="2"/>
        <v>0.92080593576023995</v>
      </c>
      <c r="H4" s="4">
        <f t="shared" si="3"/>
        <v>-2.6685318316116491</v>
      </c>
      <c r="I4" s="4">
        <f t="shared" si="4"/>
        <v>-2.5358539294380598</v>
      </c>
      <c r="J4" s="2">
        <f t="shared" si="5"/>
        <v>-0.52043857610497091</v>
      </c>
      <c r="K4" s="2"/>
    </row>
    <row r="5" spans="1:11" x14ac:dyDescent="0.25">
      <c r="A5" s="1">
        <v>182</v>
      </c>
      <c r="B5" s="1">
        <v>4</v>
      </c>
      <c r="C5" s="1">
        <f t="shared" si="0"/>
        <v>0.14000000000000001</v>
      </c>
      <c r="D5" s="1">
        <v>62</v>
      </c>
      <c r="E5" s="1">
        <v>248</v>
      </c>
      <c r="F5" s="3">
        <f t="shared" si="1"/>
        <v>7.1373232590568339E-2</v>
      </c>
      <c r="G5" s="4">
        <f t="shared" si="2"/>
        <v>0.90668822831706231</v>
      </c>
      <c r="H5" s="4">
        <f t="shared" si="3"/>
        <v>-2.6398323736163247</v>
      </c>
      <c r="I5" s="4">
        <f t="shared" si="4"/>
        <v>-2.371809008852503</v>
      </c>
      <c r="J5" s="2">
        <f t="shared" si="5"/>
        <v>-0.70162979354563593</v>
      </c>
      <c r="K5" s="2"/>
    </row>
    <row r="6" spans="1:11" x14ac:dyDescent="0.25">
      <c r="A6" s="1">
        <v>165</v>
      </c>
      <c r="B6" s="1">
        <v>5</v>
      </c>
      <c r="C6" s="1">
        <f t="shared" si="0"/>
        <v>0.18</v>
      </c>
      <c r="D6" s="1">
        <v>64</v>
      </c>
      <c r="E6" s="1">
        <v>245</v>
      </c>
      <c r="F6" s="3">
        <f t="shared" si="1"/>
        <v>7.5546739601853638E-2</v>
      </c>
      <c r="G6" s="4">
        <f t="shared" si="2"/>
        <v>0.89896810380110115</v>
      </c>
      <c r="H6" s="4">
        <f t="shared" si="3"/>
        <v>-2.5830037466962201</v>
      </c>
      <c r="I6" s="4">
        <f t="shared" si="4"/>
        <v>-2.2923190080469551</v>
      </c>
      <c r="J6" s="2">
        <f t="shared" si="5"/>
        <v>-0.87755809585377154</v>
      </c>
      <c r="K6" s="2"/>
    </row>
    <row r="7" spans="1:11" x14ac:dyDescent="0.25">
      <c r="A7" s="1">
        <v>242</v>
      </c>
      <c r="B7" s="1">
        <v>6</v>
      </c>
      <c r="C7" s="1">
        <f t="shared" si="0"/>
        <v>0.22</v>
      </c>
      <c r="D7" s="1">
        <v>69</v>
      </c>
      <c r="E7" s="1">
        <v>242</v>
      </c>
      <c r="F7" s="3">
        <f t="shared" si="1"/>
        <v>8.679161744951841E-2</v>
      </c>
      <c r="G7" s="4">
        <f t="shared" si="2"/>
        <v>0.89079253422520477</v>
      </c>
      <c r="H7" s="4">
        <f t="shared" si="3"/>
        <v>-2.4442452351415511</v>
      </c>
      <c r="I7" s="4">
        <f t="shared" si="4"/>
        <v>-2.2145058501072556</v>
      </c>
      <c r="J7" s="2">
        <f t="shared" si="5"/>
        <v>-1.0249252387547374</v>
      </c>
      <c r="K7" s="2"/>
    </row>
    <row r="8" spans="1:11" x14ac:dyDescent="0.25">
      <c r="A8" s="1">
        <v>154</v>
      </c>
      <c r="B8" s="1">
        <v>7</v>
      </c>
      <c r="C8" s="1">
        <f t="shared" si="0"/>
        <v>0.26</v>
      </c>
      <c r="D8" s="1">
        <v>75</v>
      </c>
      <c r="E8" s="1">
        <v>241</v>
      </c>
      <c r="F8" s="3">
        <f t="shared" si="1"/>
        <v>0.10188208127902346</v>
      </c>
      <c r="G8" s="4">
        <f t="shared" si="2"/>
        <v>0.88796447006972579</v>
      </c>
      <c r="H8" s="4">
        <f t="shared" si="3"/>
        <v>-2.2839392003494359</v>
      </c>
      <c r="I8" s="4">
        <f t="shared" si="4"/>
        <v>-2.1889392264740168</v>
      </c>
      <c r="J8" s="2">
        <f t="shared" si="5"/>
        <v>-1.1629483909740976</v>
      </c>
      <c r="K8" s="2"/>
    </row>
    <row r="9" spans="1:11" x14ac:dyDescent="0.25">
      <c r="A9" s="1">
        <v>47</v>
      </c>
      <c r="B9" s="1">
        <v>8</v>
      </c>
      <c r="C9" s="1">
        <f t="shared" si="0"/>
        <v>0.3</v>
      </c>
      <c r="D9" s="1">
        <v>81</v>
      </c>
      <c r="E9" s="1">
        <v>236</v>
      </c>
      <c r="F9" s="3">
        <f t="shared" si="1"/>
        <v>0.11879731104515449</v>
      </c>
      <c r="G9" s="4">
        <f t="shared" si="2"/>
        <v>0.87303883817827876</v>
      </c>
      <c r="H9" s="4">
        <f t="shared" si="3"/>
        <v>-2.1303365066097983</v>
      </c>
      <c r="I9" s="4">
        <f t="shared" si="4"/>
        <v>-2.0638740517210934</v>
      </c>
      <c r="J9" s="2">
        <f t="shared" si="5"/>
        <v>-1.2582631674992675</v>
      </c>
      <c r="K9" s="2"/>
    </row>
    <row r="10" spans="1:11" x14ac:dyDescent="0.25">
      <c r="A10" s="1">
        <v>87</v>
      </c>
      <c r="B10" s="1">
        <v>9</v>
      </c>
      <c r="C10" s="1">
        <f t="shared" si="0"/>
        <v>0.34</v>
      </c>
      <c r="D10" s="1">
        <v>86</v>
      </c>
      <c r="E10" s="1">
        <v>235</v>
      </c>
      <c r="F10" s="3">
        <f t="shared" si="1"/>
        <v>0.13433716800170931</v>
      </c>
      <c r="G10" s="4">
        <f t="shared" si="2"/>
        <v>0.86989483161373804</v>
      </c>
      <c r="H10" s="4">
        <f t="shared" si="3"/>
        <v>-2.0074024601925591</v>
      </c>
      <c r="I10" s="4">
        <f t="shared" si="4"/>
        <v>-2.0394121679940054</v>
      </c>
      <c r="J10" s="2">
        <f t="shared" si="5"/>
        <v>-1.375916973583432</v>
      </c>
      <c r="K10" s="2"/>
    </row>
    <row r="11" spans="1:11" x14ac:dyDescent="0.25">
      <c r="A11" s="1">
        <v>62</v>
      </c>
      <c r="B11" s="1">
        <v>10</v>
      </c>
      <c r="C11" s="1">
        <f t="shared" si="0"/>
        <v>0.38</v>
      </c>
      <c r="D11" s="1">
        <v>87</v>
      </c>
      <c r="E11" s="1">
        <v>231</v>
      </c>
      <c r="F11" s="3">
        <f t="shared" si="1"/>
        <v>0.13760550867915558</v>
      </c>
      <c r="G11" s="4">
        <f t="shared" si="2"/>
        <v>0.85678236260366369</v>
      </c>
      <c r="H11" s="4">
        <f t="shared" si="3"/>
        <v>-1.9833643202787421</v>
      </c>
      <c r="I11" s="4">
        <f t="shared" si="4"/>
        <v>-1.9433898658643896</v>
      </c>
      <c r="J11" s="2">
        <f t="shared" si="5"/>
        <v>-1.4921665907343902</v>
      </c>
      <c r="K11" s="2"/>
    </row>
    <row r="12" spans="1:11" x14ac:dyDescent="0.25">
      <c r="A12" s="1">
        <v>107</v>
      </c>
      <c r="B12" s="1">
        <v>11</v>
      </c>
      <c r="C12" s="1">
        <f t="shared" si="0"/>
        <v>0.42</v>
      </c>
      <c r="D12" s="1">
        <v>89</v>
      </c>
      <c r="E12" s="1">
        <v>230</v>
      </c>
      <c r="F12" s="3">
        <f t="shared" si="1"/>
        <v>0.144303899337903</v>
      </c>
      <c r="G12" s="4">
        <f t="shared" si="2"/>
        <v>0.85336939661823774</v>
      </c>
      <c r="H12" s="4">
        <f t="shared" si="3"/>
        <v>-1.9358337911287211</v>
      </c>
      <c r="I12" s="4">
        <f t="shared" si="4"/>
        <v>-1.919838757006306</v>
      </c>
      <c r="J12" s="2">
        <f t="shared" si="5"/>
        <v>-1.6193824702167114</v>
      </c>
      <c r="K12" s="2"/>
    </row>
    <row r="13" spans="1:11" x14ac:dyDescent="0.25">
      <c r="A13" s="1">
        <v>177</v>
      </c>
      <c r="B13" s="1">
        <v>12</v>
      </c>
      <c r="C13" s="1">
        <f t="shared" si="0"/>
        <v>0.46</v>
      </c>
      <c r="D13" s="1">
        <v>90</v>
      </c>
      <c r="E13" s="1">
        <v>227</v>
      </c>
      <c r="F13" s="3">
        <f t="shared" si="1"/>
        <v>0.14773418677300679</v>
      </c>
      <c r="G13" s="4">
        <f t="shared" si="2"/>
        <v>0.84280530099416018</v>
      </c>
      <c r="H13" s="4">
        <f t="shared" si="3"/>
        <v>-1.9123406553407625</v>
      </c>
      <c r="I13" s="4">
        <f t="shared" si="4"/>
        <v>-1.8502701208925048</v>
      </c>
      <c r="J13" s="2">
        <f t="shared" si="5"/>
        <v>-1.7308009570673031</v>
      </c>
      <c r="K13" s="2"/>
    </row>
    <row r="14" spans="1:11" x14ac:dyDescent="0.25">
      <c r="A14" s="1">
        <v>230</v>
      </c>
      <c r="B14" s="1">
        <v>13</v>
      </c>
      <c r="C14" s="1">
        <f t="shared" si="0"/>
        <v>0.5</v>
      </c>
      <c r="D14" s="1">
        <v>97</v>
      </c>
      <c r="E14" s="1">
        <v>226</v>
      </c>
      <c r="F14" s="3">
        <f t="shared" si="1"/>
        <v>0.17326507865143775</v>
      </c>
      <c r="G14" s="4">
        <f t="shared" si="2"/>
        <v>0.83917538471593089</v>
      </c>
      <c r="H14" s="4">
        <f t="shared" si="3"/>
        <v>-1.752932610636236</v>
      </c>
      <c r="I14" s="4">
        <f t="shared" si="4"/>
        <v>-1.8274408538280298</v>
      </c>
      <c r="J14" s="2">
        <f t="shared" si="5"/>
        <v>-1.790186732232133</v>
      </c>
      <c r="K14" s="2"/>
    </row>
    <row r="15" spans="1:11" x14ac:dyDescent="0.25">
      <c r="A15" s="1">
        <v>221</v>
      </c>
      <c r="B15" s="1">
        <v>14</v>
      </c>
      <c r="C15" s="1">
        <f t="shared" si="0"/>
        <v>0.54</v>
      </c>
      <c r="D15" s="1">
        <v>98</v>
      </c>
      <c r="E15" s="1">
        <v>221</v>
      </c>
      <c r="F15" s="3">
        <f t="shared" si="1"/>
        <v>0.17712920279922176</v>
      </c>
      <c r="G15" s="4">
        <f t="shared" si="2"/>
        <v>0.8202123432185745</v>
      </c>
      <c r="H15" s="4">
        <f t="shared" si="3"/>
        <v>-1.7308758533813939</v>
      </c>
      <c r="I15" s="4">
        <f t="shared" si="4"/>
        <v>-1.7159788090151016</v>
      </c>
      <c r="J15" s="2">
        <f t="shared" si="5"/>
        <v>-1.8613015176941077</v>
      </c>
      <c r="K15" s="2"/>
    </row>
    <row r="16" spans="1:11" x14ac:dyDescent="0.25">
      <c r="A16" s="1">
        <v>64</v>
      </c>
      <c r="B16" s="1">
        <v>15</v>
      </c>
      <c r="C16" s="1">
        <f t="shared" si="0"/>
        <v>0.57999999999999996</v>
      </c>
      <c r="D16" s="1">
        <v>103</v>
      </c>
      <c r="E16" s="1">
        <v>219</v>
      </c>
      <c r="F16" s="3">
        <f t="shared" si="1"/>
        <v>0.19725661045612136</v>
      </c>
      <c r="G16" s="4">
        <f t="shared" si="2"/>
        <v>0.81224907642554456</v>
      </c>
      <c r="H16" s="4">
        <f t="shared" si="3"/>
        <v>-1.6232498067321715</v>
      </c>
      <c r="I16" s="4">
        <f t="shared" si="4"/>
        <v>-1.6726390691784583</v>
      </c>
      <c r="J16" s="2">
        <f t="shared" si="5"/>
        <v>-1.9116155480281651</v>
      </c>
      <c r="K16" s="2"/>
    </row>
    <row r="17" spans="1:11" x14ac:dyDescent="0.25">
      <c r="A17" s="1">
        <v>231</v>
      </c>
      <c r="B17" s="1">
        <v>16</v>
      </c>
      <c r="C17" s="1">
        <f t="shared" si="0"/>
        <v>0.62</v>
      </c>
      <c r="D17" s="1">
        <v>107</v>
      </c>
      <c r="E17" s="1">
        <v>213</v>
      </c>
      <c r="F17" s="3">
        <f t="shared" si="1"/>
        <v>0.21431408733362309</v>
      </c>
      <c r="G17" s="4">
        <f t="shared" si="2"/>
        <v>0.78708129934719406</v>
      </c>
      <c r="H17" s="4">
        <f t="shared" si="3"/>
        <v>-1.5403126421553481</v>
      </c>
      <c r="I17" s="4">
        <f t="shared" si="4"/>
        <v>-1.546844873209793</v>
      </c>
      <c r="J17" s="2">
        <f t="shared" si="5"/>
        <v>-1.9140376595263875</v>
      </c>
      <c r="K17" s="2"/>
    </row>
    <row r="18" spans="1:11" x14ac:dyDescent="0.25">
      <c r="A18" s="1">
        <v>146</v>
      </c>
      <c r="B18" s="1">
        <v>17</v>
      </c>
      <c r="C18" s="1">
        <f t="shared" si="0"/>
        <v>0.66</v>
      </c>
      <c r="D18" s="1">
        <v>112</v>
      </c>
      <c r="E18" s="1">
        <v>203</v>
      </c>
      <c r="F18" s="3">
        <f t="shared" si="1"/>
        <v>0.23679766635805763</v>
      </c>
      <c r="G18" s="4">
        <f t="shared" si="2"/>
        <v>0.74103361628417519</v>
      </c>
      <c r="H18" s="4">
        <f t="shared" si="3"/>
        <v>-1.4405492309276975</v>
      </c>
      <c r="I18" s="4">
        <f t="shared" si="4"/>
        <v>-1.3510570183093811</v>
      </c>
      <c r="J18" s="2">
        <f t="shared" si="5"/>
        <v>-1.842460124496472</v>
      </c>
      <c r="K18" s="2"/>
    </row>
    <row r="19" spans="1:11" x14ac:dyDescent="0.25">
      <c r="A19" s="1">
        <v>236</v>
      </c>
      <c r="B19" s="1">
        <v>18</v>
      </c>
      <c r="C19" s="1">
        <f t="shared" si="0"/>
        <v>0.7</v>
      </c>
      <c r="D19" s="1">
        <v>116</v>
      </c>
      <c r="E19" s="1">
        <v>200</v>
      </c>
      <c r="F19" s="3">
        <f t="shared" si="1"/>
        <v>0.2556799589369978</v>
      </c>
      <c r="G19" s="4">
        <f t="shared" si="2"/>
        <v>0.72627824427499366</v>
      </c>
      <c r="H19" s="4">
        <f t="shared" si="3"/>
        <v>-1.3638287770073463</v>
      </c>
      <c r="I19" s="4">
        <f t="shared" si="4"/>
        <v>-1.2956431786081444</v>
      </c>
      <c r="J19" s="2">
        <f t="shared" si="5"/>
        <v>-1.8616303689308433</v>
      </c>
      <c r="K19" s="2"/>
    </row>
    <row r="20" spans="1:11" x14ac:dyDescent="0.25">
      <c r="A20" s="1">
        <v>116</v>
      </c>
      <c r="B20" s="1">
        <v>19</v>
      </c>
      <c r="C20" s="1">
        <f t="shared" si="0"/>
        <v>0.74</v>
      </c>
      <c r="D20" s="1">
        <v>122</v>
      </c>
      <c r="E20" s="1">
        <v>192</v>
      </c>
      <c r="F20" s="3">
        <f t="shared" si="1"/>
        <v>0.28541081631898807</v>
      </c>
      <c r="G20" s="4">
        <f t="shared" si="2"/>
        <v>0.68501023270257033</v>
      </c>
      <c r="H20" s="4">
        <f t="shared" si="3"/>
        <v>-1.2538256758523987</v>
      </c>
      <c r="I20" s="4">
        <f t="shared" si="4"/>
        <v>-1.15521512545421</v>
      </c>
      <c r="J20" s="2">
        <f t="shared" si="5"/>
        <v>-1.7826901929668904</v>
      </c>
      <c r="K20" s="2"/>
    </row>
    <row r="21" spans="1:11" x14ac:dyDescent="0.25">
      <c r="A21" s="1">
        <v>89</v>
      </c>
      <c r="B21" s="1">
        <v>20</v>
      </c>
      <c r="C21" s="1">
        <f t="shared" si="0"/>
        <v>0.78</v>
      </c>
      <c r="D21" s="1">
        <v>146</v>
      </c>
      <c r="E21" s="1">
        <v>189</v>
      </c>
      <c r="F21" s="3">
        <f t="shared" si="1"/>
        <v>0.41787892077471284</v>
      </c>
      <c r="G21" s="4">
        <f t="shared" si="2"/>
        <v>0.66887751640071247</v>
      </c>
      <c r="H21" s="4">
        <f t="shared" si="3"/>
        <v>-0.87256355163626431</v>
      </c>
      <c r="I21" s="4">
        <f t="shared" si="4"/>
        <v>-1.1052669309679306</v>
      </c>
      <c r="J21" s="2">
        <f t="shared" si="5"/>
        <v>-1.542707776431272</v>
      </c>
      <c r="K21" s="2"/>
    </row>
    <row r="22" spans="1:11" x14ac:dyDescent="0.25">
      <c r="A22" s="1">
        <v>122</v>
      </c>
      <c r="B22" s="1">
        <v>21</v>
      </c>
      <c r="C22" s="1">
        <f t="shared" si="0"/>
        <v>0.82</v>
      </c>
      <c r="D22" s="1">
        <v>147</v>
      </c>
      <c r="E22" s="1">
        <v>186</v>
      </c>
      <c r="F22" s="3">
        <f t="shared" si="1"/>
        <v>0.42373686971811952</v>
      </c>
      <c r="G22" s="4">
        <f t="shared" si="2"/>
        <v>0.65242503306128197</v>
      </c>
      <c r="H22" s="4">
        <f t="shared" si="3"/>
        <v>-0.85864260668349257</v>
      </c>
      <c r="I22" s="4">
        <f t="shared" si="4"/>
        <v>-1.0567749050463848</v>
      </c>
      <c r="J22" s="2">
        <f t="shared" si="5"/>
        <v>-1.5706423596184993</v>
      </c>
      <c r="K22" s="2"/>
    </row>
    <row r="23" spans="1:11" x14ac:dyDescent="0.25">
      <c r="A23" s="1">
        <v>248</v>
      </c>
      <c r="B23" s="1">
        <v>22</v>
      </c>
      <c r="C23" s="1">
        <f t="shared" si="0"/>
        <v>0.86</v>
      </c>
      <c r="D23" s="1">
        <v>148</v>
      </c>
      <c r="E23" s="1">
        <v>182</v>
      </c>
      <c r="F23" s="3">
        <f t="shared" si="1"/>
        <v>0.42961172111889034</v>
      </c>
      <c r="G23" s="4">
        <f t="shared" si="2"/>
        <v>0.63003876232061462</v>
      </c>
      <c r="H23" s="4">
        <f t="shared" si="3"/>
        <v>-0.84487345236337841</v>
      </c>
      <c r="I23" s="4">
        <f t="shared" si="4"/>
        <v>-0.99435704186058449</v>
      </c>
      <c r="J23" s="2">
        <f t="shared" si="5"/>
        <v>-1.581738225032608</v>
      </c>
      <c r="K23" s="2"/>
    </row>
    <row r="24" spans="1:11" x14ac:dyDescent="0.25">
      <c r="A24" s="1">
        <v>235</v>
      </c>
      <c r="B24" s="1">
        <v>23</v>
      </c>
      <c r="C24" s="1">
        <f t="shared" si="0"/>
        <v>0.9</v>
      </c>
      <c r="D24" s="1">
        <v>154</v>
      </c>
      <c r="E24" s="1">
        <v>177</v>
      </c>
      <c r="F24" s="3">
        <f t="shared" si="1"/>
        <v>0.46514380197354677</v>
      </c>
      <c r="G24" s="4">
        <f t="shared" si="2"/>
        <v>0.60143230130831915</v>
      </c>
      <c r="H24" s="4">
        <f t="shared" si="3"/>
        <v>-0.76540866964717236</v>
      </c>
      <c r="I24" s="4">
        <f t="shared" si="4"/>
        <v>-0.91987791138705732</v>
      </c>
      <c r="J24" s="2">
        <f t="shared" si="5"/>
        <v>-1.5167579229308068</v>
      </c>
      <c r="K24" s="2"/>
    </row>
    <row r="25" spans="1:11" x14ac:dyDescent="0.25">
      <c r="A25" s="1">
        <v>226</v>
      </c>
      <c r="B25" s="1">
        <v>24</v>
      </c>
      <c r="C25" s="1">
        <f t="shared" si="0"/>
        <v>0.94</v>
      </c>
      <c r="D25" s="1">
        <v>161</v>
      </c>
      <c r="E25" s="1">
        <v>176</v>
      </c>
      <c r="F25" s="3">
        <f t="shared" si="1"/>
        <v>0.50693197488694497</v>
      </c>
      <c r="G25" s="4">
        <f t="shared" si="2"/>
        <v>0.59563944982317985</v>
      </c>
      <c r="H25" s="4">
        <f t="shared" si="3"/>
        <v>-0.67937845621341919</v>
      </c>
      <c r="I25" s="4">
        <f t="shared" si="4"/>
        <v>-0.90544834808581953</v>
      </c>
      <c r="J25" s="2">
        <f t="shared" si="5"/>
        <v>-1.4897371960412844</v>
      </c>
      <c r="K25" s="2"/>
    </row>
    <row r="26" spans="1:11" x14ac:dyDescent="0.25">
      <c r="A26" s="1">
        <v>98</v>
      </c>
      <c r="B26" s="1">
        <v>25</v>
      </c>
      <c r="C26" s="1">
        <f t="shared" si="0"/>
        <v>0.98</v>
      </c>
      <c r="D26" s="1">
        <v>162</v>
      </c>
      <c r="E26" s="1">
        <v>165</v>
      </c>
      <c r="F26" s="3">
        <f t="shared" si="1"/>
        <v>0.51290621281748161</v>
      </c>
      <c r="G26" s="4">
        <f t="shared" si="2"/>
        <v>0.53080620866856543</v>
      </c>
      <c r="H26" s="4">
        <f t="shared" si="3"/>
        <v>-0.66766227154372138</v>
      </c>
      <c r="I26" s="4">
        <f t="shared" si="4"/>
        <v>-0.7567393947468144</v>
      </c>
      <c r="J26" s="2">
        <f t="shared" si="5"/>
        <v>-1.3959136329647248</v>
      </c>
      <c r="K26" s="2"/>
    </row>
    <row r="27" spans="1:11" x14ac:dyDescent="0.25">
      <c r="A27" s="1">
        <v>227</v>
      </c>
      <c r="B27" s="1">
        <v>26</v>
      </c>
      <c r="C27" s="1">
        <f t="shared" si="0"/>
        <v>1.02</v>
      </c>
      <c r="D27" s="1">
        <v>165</v>
      </c>
      <c r="E27" s="1">
        <v>162</v>
      </c>
      <c r="F27" s="3">
        <f t="shared" si="1"/>
        <v>0.53080620866856543</v>
      </c>
      <c r="G27" s="4">
        <f t="shared" si="2"/>
        <v>0.51290621281748161</v>
      </c>
      <c r="H27" s="4">
        <f t="shared" si="3"/>
        <v>-0.63335827977906789</v>
      </c>
      <c r="I27" s="4">
        <f t="shared" si="4"/>
        <v>-0.71929859295737009</v>
      </c>
      <c r="J27" s="2">
        <f t="shared" si="5"/>
        <v>-1.3797100101911666</v>
      </c>
      <c r="K27" s="2"/>
    </row>
    <row r="28" spans="1:11" x14ac:dyDescent="0.25">
      <c r="A28" s="1">
        <v>200</v>
      </c>
      <c r="B28" s="1">
        <v>27</v>
      </c>
      <c r="C28" s="1">
        <f t="shared" si="0"/>
        <v>1.06</v>
      </c>
      <c r="D28" s="1">
        <v>176</v>
      </c>
      <c r="E28" s="1">
        <v>161</v>
      </c>
      <c r="F28" s="3">
        <f t="shared" si="1"/>
        <v>0.59563944982317985</v>
      </c>
      <c r="G28" s="4">
        <f t="shared" si="2"/>
        <v>0.50693197488694497</v>
      </c>
      <c r="H28" s="4">
        <f t="shared" si="3"/>
        <v>-0.51811974493395285</v>
      </c>
      <c r="I28" s="4">
        <f t="shared" si="4"/>
        <v>-0.70710813248434146</v>
      </c>
      <c r="J28" s="2">
        <f t="shared" si="5"/>
        <v>-1.2987415500633921</v>
      </c>
      <c r="K28" s="2"/>
    </row>
    <row r="29" spans="1:11" x14ac:dyDescent="0.25">
      <c r="A29" s="1">
        <v>213</v>
      </c>
      <c r="B29" s="1">
        <v>28</v>
      </c>
      <c r="C29" s="1">
        <f t="shared" si="0"/>
        <v>1.1000000000000001</v>
      </c>
      <c r="D29" s="1">
        <v>177</v>
      </c>
      <c r="E29" s="1">
        <v>154</v>
      </c>
      <c r="F29" s="3">
        <f t="shared" si="1"/>
        <v>0.60143230130831915</v>
      </c>
      <c r="G29" s="4">
        <f t="shared" si="2"/>
        <v>0.46514380197354677</v>
      </c>
      <c r="H29" s="4">
        <f t="shared" si="3"/>
        <v>-0.50844129967996055</v>
      </c>
      <c r="I29" s="4">
        <f t="shared" si="4"/>
        <v>-0.62575735695189849</v>
      </c>
      <c r="J29" s="2">
        <f t="shared" si="5"/>
        <v>-1.2476185222950451</v>
      </c>
      <c r="K29" s="2"/>
    </row>
    <row r="30" spans="1:11" x14ac:dyDescent="0.25">
      <c r="A30" s="1">
        <v>176</v>
      </c>
      <c r="B30" s="1">
        <v>29</v>
      </c>
      <c r="C30" s="1">
        <f t="shared" si="0"/>
        <v>1.1399999999999999</v>
      </c>
      <c r="D30" s="1">
        <v>182</v>
      </c>
      <c r="E30" s="1">
        <v>148</v>
      </c>
      <c r="F30" s="3">
        <f t="shared" si="1"/>
        <v>0.63003876232061462</v>
      </c>
      <c r="G30" s="4">
        <f t="shared" si="2"/>
        <v>0.42961172111889034</v>
      </c>
      <c r="H30" s="4">
        <f t="shared" si="3"/>
        <v>-0.46197393399625819</v>
      </c>
      <c r="I30" s="4">
        <f t="shared" si="4"/>
        <v>-0.56143795903934457</v>
      </c>
      <c r="J30" s="2">
        <f t="shared" si="5"/>
        <v>-1.1666895580605869</v>
      </c>
      <c r="K30" s="2"/>
    </row>
    <row r="31" spans="1:11" x14ac:dyDescent="0.25">
      <c r="A31" s="1">
        <v>254</v>
      </c>
      <c r="B31" s="1">
        <v>30</v>
      </c>
      <c r="C31" s="1">
        <f t="shared" si="0"/>
        <v>1.18</v>
      </c>
      <c r="D31" s="1">
        <v>186</v>
      </c>
      <c r="E31" s="1">
        <v>147</v>
      </c>
      <c r="F31" s="3">
        <f t="shared" si="1"/>
        <v>0.65242503306128197</v>
      </c>
      <c r="G31" s="4">
        <f t="shared" si="2"/>
        <v>0.42373686971811952</v>
      </c>
      <c r="H31" s="4">
        <f t="shared" si="3"/>
        <v>-0.42705903824596819</v>
      </c>
      <c r="I31" s="4">
        <f t="shared" si="4"/>
        <v>-0.55119089919224851</v>
      </c>
      <c r="J31" s="2">
        <f t="shared" si="5"/>
        <v>-1.1543349261770957</v>
      </c>
      <c r="K31" s="2"/>
    </row>
    <row r="32" spans="1:11" x14ac:dyDescent="0.25">
      <c r="A32" s="1">
        <v>259</v>
      </c>
      <c r="B32" s="1">
        <v>31</v>
      </c>
      <c r="C32" s="1">
        <f t="shared" si="0"/>
        <v>1.22</v>
      </c>
      <c r="D32" s="1">
        <v>189</v>
      </c>
      <c r="E32" s="1">
        <v>146</v>
      </c>
      <c r="F32" s="3">
        <f t="shared" si="1"/>
        <v>0.66887751640071247</v>
      </c>
      <c r="G32" s="4">
        <f t="shared" si="2"/>
        <v>0.41787892077471284</v>
      </c>
      <c r="H32" s="4">
        <f t="shared" si="3"/>
        <v>-0.40215432021876185</v>
      </c>
      <c r="I32" s="4">
        <f t="shared" si="4"/>
        <v>-0.54107681298200794</v>
      </c>
      <c r="J32" s="2">
        <f t="shared" si="5"/>
        <v>-1.1507419825049392</v>
      </c>
      <c r="K32" s="2"/>
    </row>
    <row r="33" spans="1:11" x14ac:dyDescent="0.25">
      <c r="A33" s="1">
        <v>103</v>
      </c>
      <c r="B33" s="1">
        <v>32</v>
      </c>
      <c r="C33" s="1">
        <f t="shared" si="0"/>
        <v>1.26</v>
      </c>
      <c r="D33" s="1">
        <v>192</v>
      </c>
      <c r="E33" s="1">
        <v>122</v>
      </c>
      <c r="F33" s="3">
        <f t="shared" si="1"/>
        <v>0.68501023270257033</v>
      </c>
      <c r="G33" s="4">
        <f t="shared" si="2"/>
        <v>0.28541081631898807</v>
      </c>
      <c r="H33" s="4">
        <f t="shared" si="3"/>
        <v>-0.37832150257955882</v>
      </c>
      <c r="I33" s="4">
        <f t="shared" si="4"/>
        <v>-0.33604746969404209</v>
      </c>
      <c r="J33" s="2">
        <f t="shared" si="5"/>
        <v>-0.90010490506473706</v>
      </c>
      <c r="K33" s="2"/>
    </row>
    <row r="34" spans="1:11" x14ac:dyDescent="0.25">
      <c r="A34" s="1">
        <v>256</v>
      </c>
      <c r="B34" s="1">
        <v>33</v>
      </c>
      <c r="C34" s="1">
        <f t="shared" si="0"/>
        <v>1.3</v>
      </c>
      <c r="D34" s="1">
        <v>200</v>
      </c>
      <c r="E34" s="1">
        <v>116</v>
      </c>
      <c r="F34" s="3">
        <f t="shared" si="1"/>
        <v>0.72627824427499366</v>
      </c>
      <c r="G34" s="4">
        <f t="shared" si="2"/>
        <v>0.2556799589369978</v>
      </c>
      <c r="H34" s="4">
        <f t="shared" si="3"/>
        <v>-0.31982208100425713</v>
      </c>
      <c r="I34" s="4">
        <f t="shared" si="4"/>
        <v>-0.29528417392341477</v>
      </c>
      <c r="J34" s="2">
        <f t="shared" si="5"/>
        <v>-0.79963813140597351</v>
      </c>
      <c r="K34" s="2"/>
    </row>
    <row r="35" spans="1:11" x14ac:dyDescent="0.25">
      <c r="A35" s="1">
        <v>86</v>
      </c>
      <c r="B35" s="1">
        <v>34</v>
      </c>
      <c r="C35" s="1">
        <f t="shared" si="0"/>
        <v>1.34</v>
      </c>
      <c r="D35" s="1">
        <v>203</v>
      </c>
      <c r="E35" s="1">
        <v>112</v>
      </c>
      <c r="F35" s="3">
        <f t="shared" si="1"/>
        <v>0.74103361628417519</v>
      </c>
      <c r="G35" s="4">
        <f t="shared" si="2"/>
        <v>0.23679766635805763</v>
      </c>
      <c r="H35" s="4">
        <f t="shared" si="3"/>
        <v>-0.29970928860956125</v>
      </c>
      <c r="I35" s="4">
        <f t="shared" si="4"/>
        <v>-0.27023210114578755</v>
      </c>
      <c r="J35" s="2">
        <f t="shared" si="5"/>
        <v>-0.76372146227216742</v>
      </c>
      <c r="K35" s="2"/>
    </row>
    <row r="36" spans="1:11" x14ac:dyDescent="0.25">
      <c r="A36" s="1">
        <v>186</v>
      </c>
      <c r="B36" s="1">
        <v>35</v>
      </c>
      <c r="C36" s="1">
        <f t="shared" si="0"/>
        <v>1.38</v>
      </c>
      <c r="D36" s="1">
        <v>213</v>
      </c>
      <c r="E36" s="1">
        <v>107</v>
      </c>
      <c r="F36" s="3">
        <f t="shared" si="1"/>
        <v>0.78708129934719406</v>
      </c>
      <c r="G36" s="4">
        <f t="shared" si="2"/>
        <v>0.21431408733362309</v>
      </c>
      <c r="H36" s="4">
        <f t="shared" si="3"/>
        <v>-0.23942373304471365</v>
      </c>
      <c r="I36" s="4">
        <f t="shared" si="4"/>
        <v>-0.24119816862079538</v>
      </c>
      <c r="J36" s="2">
        <f t="shared" si="5"/>
        <v>-0.66325822429840242</v>
      </c>
      <c r="K36" s="2"/>
    </row>
    <row r="37" spans="1:11" x14ac:dyDescent="0.25">
      <c r="A37" s="1">
        <v>81</v>
      </c>
      <c r="B37" s="1">
        <v>36</v>
      </c>
      <c r="C37" s="1">
        <f t="shared" si="0"/>
        <v>1.42</v>
      </c>
      <c r="D37" s="1">
        <v>219</v>
      </c>
      <c r="E37" s="1">
        <v>103</v>
      </c>
      <c r="F37" s="3">
        <f t="shared" si="1"/>
        <v>0.81224907642554456</v>
      </c>
      <c r="G37" s="4">
        <f t="shared" si="2"/>
        <v>0.19725661045612136</v>
      </c>
      <c r="H37" s="4">
        <f t="shared" si="3"/>
        <v>-0.20794824149045957</v>
      </c>
      <c r="I37" s="4">
        <f t="shared" si="4"/>
        <v>-0.21972018080957287</v>
      </c>
      <c r="J37" s="2">
        <f t="shared" si="5"/>
        <v>-0.60728915966604602</v>
      </c>
      <c r="K37" s="2"/>
    </row>
    <row r="38" spans="1:11" x14ac:dyDescent="0.25">
      <c r="A38" s="1">
        <v>112</v>
      </c>
      <c r="B38" s="1">
        <v>37</v>
      </c>
      <c r="C38" s="1">
        <f t="shared" si="0"/>
        <v>1.46</v>
      </c>
      <c r="D38" s="1">
        <v>221</v>
      </c>
      <c r="E38" s="1">
        <v>98</v>
      </c>
      <c r="F38" s="3">
        <f t="shared" si="1"/>
        <v>0.8202123432185745</v>
      </c>
      <c r="G38" s="4">
        <f t="shared" si="2"/>
        <v>0.17712920279922176</v>
      </c>
      <c r="H38" s="4">
        <f t="shared" si="3"/>
        <v>-0.19819201710233147</v>
      </c>
      <c r="I38" s="4">
        <f t="shared" si="4"/>
        <v>-0.19495608066479908</v>
      </c>
      <c r="J38" s="2">
        <f t="shared" si="5"/>
        <v>-0.57399622274001061</v>
      </c>
      <c r="K38" s="2"/>
    </row>
    <row r="39" spans="1:11" x14ac:dyDescent="0.25">
      <c r="A39" s="1">
        <v>97</v>
      </c>
      <c r="B39" s="1">
        <v>38</v>
      </c>
      <c r="C39" s="1">
        <f t="shared" si="0"/>
        <v>1.5</v>
      </c>
      <c r="D39" s="1">
        <v>226</v>
      </c>
      <c r="E39" s="1">
        <v>97</v>
      </c>
      <c r="F39" s="3">
        <f t="shared" si="1"/>
        <v>0.83917538471593089</v>
      </c>
      <c r="G39" s="4">
        <f t="shared" si="2"/>
        <v>0.17326507865143775</v>
      </c>
      <c r="H39" s="4">
        <f t="shared" si="3"/>
        <v>-0.17533555417493288</v>
      </c>
      <c r="I39" s="4">
        <f t="shared" si="4"/>
        <v>-0.19027116575216135</v>
      </c>
      <c r="J39" s="2">
        <f t="shared" si="5"/>
        <v>-0.54841007989064139</v>
      </c>
      <c r="K39" s="2"/>
    </row>
    <row r="40" spans="1:11" x14ac:dyDescent="0.25">
      <c r="A40" s="1">
        <v>162</v>
      </c>
      <c r="B40" s="1">
        <v>39</v>
      </c>
      <c r="C40" s="1">
        <f t="shared" si="0"/>
        <v>1.54</v>
      </c>
      <c r="D40" s="1">
        <v>227</v>
      </c>
      <c r="E40" s="1">
        <v>90</v>
      </c>
      <c r="F40" s="3">
        <f t="shared" si="1"/>
        <v>0.84280530099416018</v>
      </c>
      <c r="G40" s="4">
        <f t="shared" si="2"/>
        <v>0.14773418677300679</v>
      </c>
      <c r="H40" s="4">
        <f t="shared" si="3"/>
        <v>-0.17101930733035497</v>
      </c>
      <c r="I40" s="4">
        <f t="shared" si="4"/>
        <v>-0.15985681345513031</v>
      </c>
      <c r="J40" s="2">
        <f t="shared" si="5"/>
        <v>-0.50954922600964736</v>
      </c>
      <c r="K40" s="2"/>
    </row>
    <row r="41" spans="1:11" x14ac:dyDescent="0.25">
      <c r="A41" s="1">
        <v>61</v>
      </c>
      <c r="B41" s="1">
        <v>40</v>
      </c>
      <c r="C41" s="1">
        <f t="shared" si="0"/>
        <v>1.58</v>
      </c>
      <c r="D41" s="1">
        <v>230</v>
      </c>
      <c r="E41" s="1">
        <v>89</v>
      </c>
      <c r="F41" s="3">
        <f t="shared" si="1"/>
        <v>0.85336939661823774</v>
      </c>
      <c r="G41" s="4">
        <f t="shared" si="2"/>
        <v>0.144303899337903</v>
      </c>
      <c r="H41" s="4">
        <f t="shared" si="3"/>
        <v>-0.15856276940764011</v>
      </c>
      <c r="I41" s="4">
        <f t="shared" si="4"/>
        <v>-0.15583998846684297</v>
      </c>
      <c r="J41" s="2">
        <f t="shared" si="5"/>
        <v>-0.49675635744168328</v>
      </c>
      <c r="K41" s="2"/>
    </row>
    <row r="42" spans="1:11" x14ac:dyDescent="0.25">
      <c r="A42" s="1">
        <v>161</v>
      </c>
      <c r="B42" s="1">
        <v>41</v>
      </c>
      <c r="C42" s="1">
        <f t="shared" si="0"/>
        <v>1.62</v>
      </c>
      <c r="D42" s="1">
        <v>231</v>
      </c>
      <c r="E42" s="1">
        <v>87</v>
      </c>
      <c r="F42" s="3">
        <f t="shared" si="1"/>
        <v>0.85678236260366369</v>
      </c>
      <c r="G42" s="4">
        <f t="shared" si="2"/>
        <v>0.13760550867915558</v>
      </c>
      <c r="H42" s="4">
        <f t="shared" si="3"/>
        <v>-0.15457134525694705</v>
      </c>
      <c r="I42" s="4">
        <f t="shared" si="4"/>
        <v>-0.14804246646278155</v>
      </c>
      <c r="J42" s="2">
        <f t="shared" si="5"/>
        <v>-0.49023437498596029</v>
      </c>
      <c r="K42" s="2"/>
    </row>
    <row r="43" spans="1:11" x14ac:dyDescent="0.25">
      <c r="A43" s="1">
        <v>192</v>
      </c>
      <c r="B43" s="1">
        <v>42</v>
      </c>
      <c r="C43" s="1">
        <f t="shared" si="0"/>
        <v>1.66</v>
      </c>
      <c r="D43" s="1">
        <v>235</v>
      </c>
      <c r="E43" s="1">
        <v>86</v>
      </c>
      <c r="F43" s="3">
        <f t="shared" si="1"/>
        <v>0.86989483161373804</v>
      </c>
      <c r="G43" s="4">
        <f t="shared" si="2"/>
        <v>0.13433716800170931</v>
      </c>
      <c r="H43" s="4">
        <f t="shared" si="3"/>
        <v>-0.13938295784307081</v>
      </c>
      <c r="I43" s="4">
        <f t="shared" si="4"/>
        <v>-0.14425978572589182</v>
      </c>
      <c r="J43" s="2">
        <f t="shared" si="5"/>
        <v>-0.47084695432447793</v>
      </c>
      <c r="K43" s="2"/>
    </row>
    <row r="44" spans="1:11" x14ac:dyDescent="0.25">
      <c r="A44" s="1">
        <v>203</v>
      </c>
      <c r="B44" s="1">
        <v>43</v>
      </c>
      <c r="C44" s="1">
        <f t="shared" si="0"/>
        <v>1.7</v>
      </c>
      <c r="D44" s="1">
        <v>236</v>
      </c>
      <c r="E44" s="1">
        <v>81</v>
      </c>
      <c r="F44" s="3">
        <f t="shared" si="1"/>
        <v>0.87303883817827876</v>
      </c>
      <c r="G44" s="4">
        <f t="shared" si="2"/>
        <v>0.11879731104515449</v>
      </c>
      <c r="H44" s="4">
        <f t="shared" si="3"/>
        <v>-0.13577523595538191</v>
      </c>
      <c r="I44" s="4">
        <f t="shared" si="4"/>
        <v>-0.12646761258919306</v>
      </c>
      <c r="J44" s="2">
        <f t="shared" si="5"/>
        <v>-0.44581284252577741</v>
      </c>
      <c r="K44" s="2"/>
    </row>
    <row r="45" spans="1:11" x14ac:dyDescent="0.25">
      <c r="A45" s="1">
        <v>148</v>
      </c>
      <c r="B45" s="1">
        <v>44</v>
      </c>
      <c r="C45" s="1">
        <f t="shared" si="0"/>
        <v>1.74</v>
      </c>
      <c r="D45" s="1">
        <v>241</v>
      </c>
      <c r="E45" s="1">
        <v>75</v>
      </c>
      <c r="F45" s="3">
        <f t="shared" si="1"/>
        <v>0.88796447006972579</v>
      </c>
      <c r="G45" s="4">
        <f t="shared" si="2"/>
        <v>0.10188208127902346</v>
      </c>
      <c r="H45" s="4">
        <f t="shared" si="3"/>
        <v>-0.11882354797317694</v>
      </c>
      <c r="I45" s="4">
        <f t="shared" si="4"/>
        <v>-0.107453906693805</v>
      </c>
      <c r="J45" s="2">
        <f t="shared" si="5"/>
        <v>-0.3937227711205486</v>
      </c>
      <c r="K45" s="2"/>
    </row>
    <row r="46" spans="1:11" x14ac:dyDescent="0.25">
      <c r="A46" s="1">
        <v>75</v>
      </c>
      <c r="B46" s="1">
        <v>45</v>
      </c>
      <c r="C46" s="1">
        <f t="shared" si="0"/>
        <v>1.78</v>
      </c>
      <c r="D46" s="1">
        <v>242</v>
      </c>
      <c r="E46" s="1">
        <v>69</v>
      </c>
      <c r="F46" s="3">
        <f t="shared" si="1"/>
        <v>0.89079253422520477</v>
      </c>
      <c r="G46" s="4">
        <f t="shared" si="2"/>
        <v>8.679161744951841E-2</v>
      </c>
      <c r="H46" s="4">
        <f t="shared" si="3"/>
        <v>-0.11564372461158801</v>
      </c>
      <c r="I46" s="4">
        <f t="shared" si="4"/>
        <v>-9.0791185053600468E-2</v>
      </c>
      <c r="J46" s="2">
        <f t="shared" si="5"/>
        <v>-0.36745413920403547</v>
      </c>
      <c r="K46" s="2"/>
    </row>
    <row r="47" spans="1:11" x14ac:dyDescent="0.25">
      <c r="A47" s="1">
        <v>189</v>
      </c>
      <c r="B47" s="1">
        <v>46</v>
      </c>
      <c r="C47" s="1">
        <f t="shared" si="0"/>
        <v>1.82</v>
      </c>
      <c r="D47" s="1">
        <v>245</v>
      </c>
      <c r="E47" s="1">
        <v>64</v>
      </c>
      <c r="F47" s="3">
        <f t="shared" si="1"/>
        <v>0.89896810380110115</v>
      </c>
      <c r="G47" s="4">
        <f t="shared" si="2"/>
        <v>7.5546739601853638E-2</v>
      </c>
      <c r="H47" s="4">
        <f t="shared" si="3"/>
        <v>-0.10650772478275827</v>
      </c>
      <c r="I47" s="4">
        <f t="shared" si="4"/>
        <v>-7.855278606019471E-2</v>
      </c>
      <c r="J47" s="2">
        <f t="shared" si="5"/>
        <v>-0.33681012973417446</v>
      </c>
      <c r="K47" s="2"/>
    </row>
    <row r="48" spans="1:11" x14ac:dyDescent="0.25">
      <c r="A48" s="1">
        <v>245</v>
      </c>
      <c r="B48" s="1">
        <v>47</v>
      </c>
      <c r="C48" s="1">
        <f t="shared" si="0"/>
        <v>1.86</v>
      </c>
      <c r="D48" s="1">
        <v>248</v>
      </c>
      <c r="E48" s="1">
        <v>62</v>
      </c>
      <c r="F48" s="3">
        <f t="shared" si="1"/>
        <v>0.90668822831706231</v>
      </c>
      <c r="G48" s="4">
        <f t="shared" si="2"/>
        <v>7.1373232590568339E-2</v>
      </c>
      <c r="H48" s="4">
        <f t="shared" si="3"/>
        <v>-9.7956627410918748E-2</v>
      </c>
      <c r="I48" s="4">
        <f t="shared" si="4"/>
        <v>-7.4048378257777783E-2</v>
      </c>
      <c r="J48" s="2">
        <f t="shared" si="5"/>
        <v>-0.31992931054377555</v>
      </c>
      <c r="K48" s="2"/>
    </row>
    <row r="49" spans="1:11" x14ac:dyDescent="0.25">
      <c r="A49" s="1">
        <v>55</v>
      </c>
      <c r="B49" s="1">
        <v>48</v>
      </c>
      <c r="C49" s="1">
        <f t="shared" si="0"/>
        <v>1.9</v>
      </c>
      <c r="D49" s="1">
        <v>254</v>
      </c>
      <c r="E49" s="1">
        <v>61</v>
      </c>
      <c r="F49" s="3">
        <f t="shared" si="1"/>
        <v>0.92080593576023995</v>
      </c>
      <c r="G49" s="4">
        <f t="shared" si="2"/>
        <v>6.9353973911131725E-2</v>
      </c>
      <c r="H49" s="4">
        <f t="shared" si="3"/>
        <v>-8.250597528742229E-2</v>
      </c>
      <c r="I49" s="4">
        <f t="shared" si="4"/>
        <v>-7.1876282285198503E-2</v>
      </c>
      <c r="J49" s="2">
        <f t="shared" si="5"/>
        <v>-0.2933262893879795</v>
      </c>
      <c r="K49" s="2"/>
    </row>
    <row r="50" spans="1:11" x14ac:dyDescent="0.25">
      <c r="A50" s="1">
        <v>69</v>
      </c>
      <c r="B50" s="1">
        <v>49</v>
      </c>
      <c r="C50" s="1">
        <f t="shared" si="0"/>
        <v>1.94</v>
      </c>
      <c r="D50" s="1">
        <v>256</v>
      </c>
      <c r="E50" s="1">
        <v>55</v>
      </c>
      <c r="F50" s="3">
        <f t="shared" si="1"/>
        <v>0.92513324146743925</v>
      </c>
      <c r="G50" s="4">
        <f t="shared" si="2"/>
        <v>5.8149479096294421E-2</v>
      </c>
      <c r="H50" s="4">
        <f t="shared" si="3"/>
        <v>-7.7817507013508133E-2</v>
      </c>
      <c r="I50" s="4">
        <f t="shared" si="4"/>
        <v>-5.9908699689661407E-2</v>
      </c>
      <c r="J50" s="2">
        <f t="shared" si="5"/>
        <v>-0.26718884100414891</v>
      </c>
      <c r="K50" s="2"/>
    </row>
    <row r="51" spans="1:11" x14ac:dyDescent="0.25">
      <c r="A51" s="1">
        <v>241</v>
      </c>
      <c r="B51" s="1">
        <v>50</v>
      </c>
      <c r="C51" s="1">
        <f t="shared" si="0"/>
        <v>1.98</v>
      </c>
      <c r="D51" s="1">
        <v>259</v>
      </c>
      <c r="E51" s="1">
        <v>47</v>
      </c>
      <c r="F51" s="3">
        <f t="shared" si="1"/>
        <v>0.93128280866922331</v>
      </c>
      <c r="G51" s="4">
        <f t="shared" si="2"/>
        <v>4.5481541493856532E-2</v>
      </c>
      <c r="H51" s="4">
        <f t="shared" si="3"/>
        <v>-7.1192279123214186E-2</v>
      </c>
      <c r="I51" s="4">
        <f t="shared" si="4"/>
        <v>-4.6548297599816407E-2</v>
      </c>
      <c r="J51" s="2">
        <f t="shared" si="5"/>
        <v>-0.23312634191160056</v>
      </c>
      <c r="K51" s="2"/>
    </row>
    <row r="52" spans="1:11" x14ac:dyDescent="0.25">
      <c r="A52" s="1"/>
      <c r="I52" t="s">
        <v>11</v>
      </c>
      <c r="J52" s="2">
        <f>SUM(J2:J51)</f>
        <v>-51.146032935231787</v>
      </c>
    </row>
    <row r="54" spans="1:11" x14ac:dyDescent="0.25">
      <c r="A54" t="s">
        <v>1</v>
      </c>
      <c r="B54">
        <f>AVERAGE(A2:A51)</f>
        <v>159.84</v>
      </c>
    </row>
    <row r="55" spans="1:11" x14ac:dyDescent="0.25">
      <c r="A55" t="s">
        <v>2</v>
      </c>
      <c r="B55" s="2">
        <f>_xlfn.STDEV.S(A2:A51)</f>
        <v>66.755832887394902</v>
      </c>
      <c r="I55" t="s">
        <v>12</v>
      </c>
      <c r="J55" s="2">
        <f>-50-J52</f>
        <v>1.1460329352317871</v>
      </c>
    </row>
    <row r="56" spans="1:11" x14ac:dyDescent="0.25">
      <c r="I56" t="s">
        <v>13</v>
      </c>
      <c r="J56">
        <f>(1+(4/50)-(25/50^2))*0.751</f>
        <v>0.80357000000000001</v>
      </c>
    </row>
  </sheetData>
  <sortState xmlns:xlrd2="http://schemas.microsoft.com/office/spreadsheetml/2017/richdata2" ref="E2:E51">
    <sortCondition descending="1" ref="E2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stiven Rojas Mamian</dc:creator>
  <cp:lastModifiedBy>Sebastian Palomino</cp:lastModifiedBy>
  <dcterms:created xsi:type="dcterms:W3CDTF">2022-11-08T22:53:20Z</dcterms:created>
  <dcterms:modified xsi:type="dcterms:W3CDTF">2022-11-10T02:48:31Z</dcterms:modified>
</cp:coreProperties>
</file>