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ecspgov-my.sharepoint.com/personal/felipe_nascimento188_etec_sp_gov_br/Documents/"/>
    </mc:Choice>
  </mc:AlternateContent>
  <xr:revisionPtr revIDLastSave="445" documentId="8_{DE11EEE5-ECEA-4968-9D4D-3AAB667D99E9}" xr6:coauthVersionLast="47" xr6:coauthVersionMax="47" xr10:uidLastSave="{6B9E537C-EC4F-4A04-AF9C-8A17791D4538}"/>
  <bookViews>
    <workbookView xWindow="-120" yWindow="-120" windowWidth="20730" windowHeight="11160" activeTab="3" xr2:uid="{E917B929-5F16-467F-A6AD-5B8E1210A2E1}"/>
  </bookViews>
  <sheets>
    <sheet name="Planilha1" sheetId="1" r:id="rId1"/>
    <sheet name="Planilha2" sheetId="2" r:id="rId2"/>
    <sheet name="Planilha3" sheetId="3" r:id="rId3"/>
    <sheet name="Planilh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J6" i="3"/>
  <c r="J7" i="3"/>
  <c r="J8" i="3"/>
  <c r="J9" i="3"/>
  <c r="J10" i="3"/>
  <c r="J11" i="3"/>
  <c r="J12" i="3"/>
  <c r="I6" i="3"/>
  <c r="I7" i="3"/>
  <c r="I8" i="3"/>
  <c r="I9" i="3"/>
  <c r="I10" i="3"/>
  <c r="I11" i="3"/>
  <c r="I12" i="3"/>
  <c r="G9" i="3"/>
  <c r="G12" i="3"/>
  <c r="F6" i="3"/>
  <c r="G6" i="3" s="1"/>
  <c r="F7" i="3"/>
  <c r="G7" i="3" s="1"/>
  <c r="F8" i="3"/>
  <c r="G8" i="3" s="1"/>
  <c r="F9" i="3"/>
  <c r="F10" i="3"/>
  <c r="G10" i="3" s="1"/>
  <c r="F11" i="3"/>
  <c r="G11" i="3" s="1"/>
  <c r="F12" i="3"/>
  <c r="G14" i="2"/>
  <c r="G6" i="2"/>
  <c r="G7" i="2"/>
  <c r="G8" i="2"/>
  <c r="G9" i="2"/>
  <c r="G10" i="2"/>
  <c r="G11" i="2"/>
  <c r="G12" i="2"/>
  <c r="G13" i="2"/>
  <c r="F14" i="2"/>
  <c r="F6" i="2"/>
  <c r="F7" i="2"/>
  <c r="F8" i="2"/>
  <c r="F9" i="2"/>
  <c r="F10" i="2"/>
  <c r="F11" i="2"/>
  <c r="F12" i="2"/>
  <c r="F13" i="2"/>
  <c r="E6" i="2"/>
  <c r="E7" i="2"/>
  <c r="E8" i="2"/>
  <c r="E14" i="2" s="1"/>
  <c r="E9" i="2"/>
  <c r="E10" i="2"/>
  <c r="E11" i="2"/>
  <c r="E12" i="2"/>
  <c r="E13" i="2"/>
  <c r="D14" i="2"/>
  <c r="C14" i="2"/>
  <c r="E7" i="1"/>
  <c r="E8" i="1"/>
  <c r="E9" i="1"/>
  <c r="E6" i="1"/>
</calcChain>
</file>

<file path=xl/sharedStrings.xml><?xml version="1.0" encoding="utf-8"?>
<sst xmlns="http://schemas.openxmlformats.org/spreadsheetml/2006/main" count="54" uniqueCount="51">
  <si>
    <t>Produto</t>
  </si>
  <si>
    <t>Preço</t>
  </si>
  <si>
    <t>Valor Total</t>
  </si>
  <si>
    <t>Loja FrancisBacana</t>
  </si>
  <si>
    <t>Como admnisrear uma Pescaria</t>
  </si>
  <si>
    <t>Primeiros passos para criar uma loja</t>
  </si>
  <si>
    <t>Dicas de como pegar bons Peixes</t>
  </si>
  <si>
    <t>Dicas de como desenhar belos Peixes</t>
  </si>
  <si>
    <t>Desconto</t>
  </si>
  <si>
    <t>Estoques</t>
  </si>
  <si>
    <t>Preço Unitário</t>
  </si>
  <si>
    <t>Total em Estoque</t>
  </si>
  <si>
    <t>Frete</t>
  </si>
  <si>
    <t>Preço Unitário + Frete</t>
  </si>
  <si>
    <t>Harry Potter: E a Pedra Filosofal</t>
  </si>
  <si>
    <t>Pequeno Principe</t>
  </si>
  <si>
    <t>Livraria Bacana</t>
  </si>
  <si>
    <t>Total</t>
  </si>
  <si>
    <t>Berserk: Volume 1</t>
  </si>
  <si>
    <t>Kimgdom Hearts: Volume 1</t>
  </si>
  <si>
    <t>Como convencer alguem em 90 Segundos</t>
  </si>
  <si>
    <t>Guia supremo: Excel</t>
  </si>
  <si>
    <t>Como tocar Bateria sozinho</t>
  </si>
  <si>
    <r>
      <t xml:space="preserve">Livros </t>
    </r>
    <r>
      <rPr>
        <b/>
        <sz val="11"/>
        <color theme="0"/>
        <rFont val="Calibri"/>
        <family val="2"/>
        <scheme val="minor"/>
      </rPr>
      <t>(M/ Vendidos)</t>
    </r>
  </si>
  <si>
    <t>O Irlandes</t>
  </si>
  <si>
    <t>Produtos</t>
  </si>
  <si>
    <t>Qtd.</t>
  </si>
  <si>
    <t>Desc.</t>
  </si>
  <si>
    <t>Parc.</t>
  </si>
  <si>
    <t>Valor de cada Parcela</t>
  </si>
  <si>
    <t>CIAL Coisas Baratas</t>
  </si>
  <si>
    <t>Valor do Desc.</t>
  </si>
  <si>
    <t>Mouse</t>
  </si>
  <si>
    <t>Teclado</t>
  </si>
  <si>
    <t>Impressora</t>
  </si>
  <si>
    <t>Scanner + Impressora</t>
  </si>
  <si>
    <t>Caixa de Som</t>
  </si>
  <si>
    <t>Monitor (22 Plgd.)</t>
  </si>
  <si>
    <t>Pilhas/Batterias (C/ 1 Par)</t>
  </si>
  <si>
    <t>Preço Unitário + Desc.</t>
  </si>
  <si>
    <t>Valor Total Vendido + Desc.</t>
  </si>
  <si>
    <t>Papelaria: Papel Preto e Branco</t>
  </si>
  <si>
    <t>Quantidade</t>
  </si>
  <si>
    <t>Preço Unit.</t>
  </si>
  <si>
    <t>Caneta Azul</t>
  </si>
  <si>
    <t>Caneta Verm.</t>
  </si>
  <si>
    <t>Caneta Preta</t>
  </si>
  <si>
    <t>Lápis Coloridos</t>
  </si>
  <si>
    <t>Tinta Guache</t>
  </si>
  <si>
    <t>Caderno</t>
  </si>
  <si>
    <t>Papel Sulfite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</si>
</sst>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0"/>
      <name val="Aharoni"/>
      <charset val="177"/>
    </font>
    <font>
      <sz val="16"/>
      <color theme="1"/>
      <name val="Aharoni"/>
      <charset val="177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44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4" fontId="0" fillId="0" borderId="9" xfId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44" fontId="0" fillId="0" borderId="10" xfId="1" applyFont="1" applyBorder="1" applyAlignment="1">
      <alignment horizontal="center"/>
    </xf>
    <xf numFmtId="0" fontId="0" fillId="0" borderId="10" xfId="0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9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44" fontId="0" fillId="0" borderId="10" xfId="0" applyNumberFormat="1" applyBorder="1" applyAlignment="1">
      <alignment horizont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0" fillId="0" borderId="8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left" vertical="center"/>
    </xf>
    <xf numFmtId="0" fontId="0" fillId="0" borderId="9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 wrapText="1"/>
    </xf>
    <xf numFmtId="9" fontId="0" fillId="0" borderId="1" xfId="1" applyNumberFormat="1" applyFont="1" applyBorder="1" applyAlignment="1">
      <alignment horizontal="center"/>
    </xf>
    <xf numFmtId="9" fontId="0" fillId="0" borderId="9" xfId="1" applyNumberFormat="1" applyFont="1" applyBorder="1" applyAlignment="1">
      <alignment horizontal="center"/>
    </xf>
    <xf numFmtId="44" fontId="0" fillId="0" borderId="1" xfId="1" applyNumberFormat="1" applyFont="1" applyBorder="1" applyAlignment="1">
      <alignment horizontal="center"/>
    </xf>
    <xf numFmtId="44" fontId="0" fillId="0" borderId="9" xfId="1" applyNumberFormat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0" fontId="5" fillId="7" borderId="5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left" vertical="center"/>
    </xf>
    <xf numFmtId="0" fontId="0" fillId="0" borderId="11" xfId="1" applyNumberFormat="1" applyFont="1" applyBorder="1" applyAlignment="1">
      <alignment horizontal="center" vertical="center"/>
    </xf>
    <xf numFmtId="44" fontId="0" fillId="0" borderId="11" xfId="1" applyFont="1" applyBorder="1" applyAlignment="1">
      <alignment horizontal="center"/>
    </xf>
    <xf numFmtId="0" fontId="0" fillId="0" borderId="14" xfId="0" applyBorder="1"/>
    <xf numFmtId="0" fontId="10" fillId="0" borderId="16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0" fillId="0" borderId="11" xfId="1" applyNumberFormat="1" applyFont="1" applyBorder="1" applyAlignment="1">
      <alignment horizontal="center"/>
    </xf>
    <xf numFmtId="0" fontId="3" fillId="7" borderId="15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49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3AACE8-789A-47F9-9FA1-18933BD4E8DC}" name="Tabela2" displayName="Tabela2" ref="B5:G14" totalsRowCount="1" headerRowDxfId="45" dataDxfId="47" headerRowBorderDxfId="46" tableBorderDxfId="48">
  <autoFilter ref="B5:G13" xr:uid="{873AACE8-789A-47F9-9FA1-18933BD4E8DC}"/>
  <tableColumns count="6">
    <tableColumn id="1" xr3:uid="{2C085DEC-C66A-462F-BE4B-52C72CB7C16C}" name="Livros (M/ Vendidos)" totalsRowLabel="Total" dataDxfId="44" totalsRowDxfId="38"/>
    <tableColumn id="2" xr3:uid="{A51FCFCC-24C3-4204-AC8B-46FE71EFDDFE}" name="Estoques" totalsRowFunction="sum" dataDxfId="43" totalsRowDxfId="37" dataCellStyle="Moeda"/>
    <tableColumn id="3" xr3:uid="{89B8F3E9-B60D-4F61-8ECD-2D155D0D9A22}" name="Preço Unitário" totalsRowFunction="custom" dataDxfId="42" totalsRowDxfId="36">
      <totalsRowFormula>SUM(Tabela2[Preço Unitário])</totalsRowFormula>
    </tableColumn>
    <tableColumn id="4" xr3:uid="{3052F78A-CA06-4964-A73C-C118777D937F}" name="Total em Estoque" totalsRowFunction="sum" dataDxfId="41" totalsRowDxfId="35" dataCellStyle="Moeda" totalsRowCellStyle="Moeda">
      <calculatedColumnFormula>Tabela2[[#This Row],[Estoques]]*Tabela2[[#This Row],[Preço Unitário]]</calculatedColumnFormula>
    </tableColumn>
    <tableColumn id="5" xr3:uid="{B0D6FAC0-0059-4589-8183-2EC4ABF54951}" name="Frete" totalsRowFunction="sum" dataDxfId="40" totalsRowDxfId="34" dataCellStyle="Moeda" totalsRowCellStyle="Moeda">
      <calculatedColumnFormula>Tabela2[[#This Row],[Preço Unitário]]*10%</calculatedColumnFormula>
    </tableColumn>
    <tableColumn id="6" xr3:uid="{237D9E34-EA93-402B-A109-A1CF79DC398D}" name="Preço Unitário + Frete" totalsRowFunction="sum" dataDxfId="39" totalsRowDxfId="33" totalsRowCellStyle="Moeda">
      <calculatedColumnFormula>Tabela2[[#This Row],[Preço Unitário]]+Tabela2[[#This Row],[Frete]]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3FC87E-FF06-4F7D-A5E8-A03CBE08210D}" name="Tabela24" displayName="Tabela24" ref="B5:J12" headerRowDxfId="13" dataDxfId="32" headerRowBorderDxfId="14" tableBorderDxfId="31">
  <autoFilter ref="B5:J12" xr:uid="{E53FC87E-FF06-4F7D-A5E8-A03CBE08210D}"/>
  <tableColumns count="9">
    <tableColumn id="1" xr3:uid="{370C95E3-179C-4F08-9690-83C797945963}" name="Produtos" totalsRowLabel="Total" dataDxfId="30" totalsRowDxfId="20"/>
    <tableColumn id="2" xr3:uid="{D226E854-7694-435A-BC02-B0930802B7CA}" name="Qtd." totalsRowFunction="sum" dataDxfId="29" totalsRowDxfId="21" dataCellStyle="Moeda"/>
    <tableColumn id="3" xr3:uid="{332592FD-9F4B-4C7F-AC3C-CAB32C9A7197}" name="Preço Unitário" totalsRowFunction="custom" dataDxfId="19" totalsRowDxfId="22" dataCellStyle="Moeda">
      <totalsRowFormula>SUM(Tabela24[Preço Unitário])</totalsRowFormula>
    </tableColumn>
    <tableColumn id="4" xr3:uid="{2E83650D-25FC-4C88-9222-84751687282B}" name="Desc." totalsRowFunction="sum" dataDxfId="18" totalsRowDxfId="23" dataCellStyle="Moeda"/>
    <tableColumn id="5" xr3:uid="{D4C4D42D-C5A9-4242-87C1-B26D7AEBC9C5}" name="Valor do Desc." totalsRowFunction="sum" dataDxfId="17" totalsRowDxfId="24" dataCellStyle="Moeda">
      <calculatedColumnFormula>Tabela24[[#This Row],[Preço Unitário]]*Tabela24[[#This Row],[Desc.]]</calculatedColumnFormula>
    </tableColumn>
    <tableColumn id="6" xr3:uid="{A85BB593-0143-47F3-AC22-A0E55029A83C}" name="Preço Unitário + Desc." totalsRowFunction="sum" dataDxfId="16" totalsRowDxfId="25">
      <calculatedColumnFormula>Tabela24[[#This Row],[Preço Unitário]]-Tabela24[[#This Row],[Valor do Desc.]]</calculatedColumnFormula>
    </tableColumn>
    <tableColumn id="7" xr3:uid="{666A9412-2D19-4567-BD63-3C793957FE81}" name="Parc." dataDxfId="28" totalsRowDxfId="26"/>
    <tableColumn id="8" xr3:uid="{BFE97F73-47BD-4DF2-9E35-45D3247192B8}" name="Valor de cada Parcela" dataDxfId="15" totalsRowDxfId="27">
      <calculatedColumnFormula>Tabela24[[#This Row],[Preço Unitário]]/Tabela24[[#This Row],[Parc.]]</calculatedColumnFormula>
    </tableColumn>
    <tableColumn id="9" xr3:uid="{56935A4E-B9EF-4386-A8BE-131C15B3F61E}" name="Valor Total Vendido + Desc." dataDxfId="12">
      <calculatedColumnFormula>Tabela24[[#This Row],[Preço Unitário + Desc.]]*Tabela24[[#This Row],[Qtd.]]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AA5EAC-1E93-4D33-918B-4246AE9B34FB}" name="Tabela245" displayName="Tabela245" ref="B4:E11" headerRowDxfId="3" dataDxfId="5" headerRowBorderDxfId="2" tableBorderDxfId="4">
  <autoFilter ref="B4:E11" xr:uid="{60AA5EAC-1E93-4D33-918B-4246AE9B34FB}"/>
  <sortState xmlns:xlrd2="http://schemas.microsoft.com/office/spreadsheetml/2017/richdata2" ref="B5:E11">
    <sortCondition ref="B5:B11"/>
  </sortState>
  <tableColumns count="4">
    <tableColumn id="1" xr3:uid="{CA7FE487-F7D1-4A95-ADA0-11D25C35BAA1}" name="Produtos" totalsRowLabel="Total" dataDxfId="10" totalsRowDxfId="11"/>
    <tableColumn id="2" xr3:uid="{898C0EC9-09CD-4143-819A-C35FC7B4AD6B}" name="Quantidade" totalsRowFunction="sum" dataDxfId="8" totalsRowDxfId="9" dataCellStyle="Moeda"/>
    <tableColumn id="3" xr3:uid="{E32D29C6-8206-4D03-8899-6D75C1A113B3}" name="Preço Unit." totalsRowFunction="custom" dataDxfId="1" totalsRowDxfId="7" dataCellStyle="Moeda">
      <totalsRowFormula>SUM(Tabela245[Preço Unit.])</totalsRowFormula>
    </tableColumn>
    <tableColumn id="4" xr3:uid="{760115A3-4FCF-460B-B556-08F1577D4628}" name="Total" totalsRowFunction="sum" dataDxfId="0" totalsRowDxfId="6" dataCellStyle="Moeda">
      <calculatedColumnFormula>SUM(Tabela245[[#This Row],[Quantidade]:[Preço Unit.]])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28BE7-11D7-466C-8756-85D66E39A098}">
  <dimension ref="B2:E9"/>
  <sheetViews>
    <sheetView workbookViewId="0">
      <selection activeCell="D6" sqref="D6"/>
    </sheetView>
  </sheetViews>
  <sheetFormatPr defaultRowHeight="15" x14ac:dyDescent="0.25"/>
  <cols>
    <col min="2" max="2" width="34.7109375" style="6" bestFit="1" customWidth="1"/>
    <col min="3" max="5" width="13.42578125" style="1" customWidth="1"/>
  </cols>
  <sheetData>
    <row r="2" spans="2:5" x14ac:dyDescent="0.25">
      <c r="B2" s="3" t="s">
        <v>3</v>
      </c>
      <c r="C2" s="4"/>
      <c r="D2" s="4"/>
      <c r="E2" s="4"/>
    </row>
    <row r="3" spans="2:5" x14ac:dyDescent="0.25">
      <c r="B3" s="4"/>
      <c r="C3" s="4"/>
      <c r="D3" s="4"/>
      <c r="E3" s="4"/>
    </row>
    <row r="4" spans="2:5" ht="3.75" customHeight="1" x14ac:dyDescent="0.25">
      <c r="B4" s="5"/>
      <c r="C4" s="2"/>
      <c r="D4" s="2"/>
      <c r="E4" s="2"/>
    </row>
    <row r="5" spans="2:5" x14ac:dyDescent="0.25">
      <c r="B5" s="11" t="s">
        <v>0</v>
      </c>
      <c r="C5" s="12" t="s">
        <v>1</v>
      </c>
      <c r="D5" s="12" t="s">
        <v>8</v>
      </c>
      <c r="E5" s="13" t="s">
        <v>2</v>
      </c>
    </row>
    <row r="6" spans="2:5" x14ac:dyDescent="0.25">
      <c r="B6" s="7" t="s">
        <v>6</v>
      </c>
      <c r="C6" s="8">
        <v>20</v>
      </c>
      <c r="D6" s="9">
        <v>0.1</v>
      </c>
      <c r="E6" s="10">
        <f>C6-D6</f>
        <v>19.899999999999999</v>
      </c>
    </row>
    <row r="7" spans="2:5" x14ac:dyDescent="0.25">
      <c r="B7" s="7" t="s">
        <v>7</v>
      </c>
      <c r="C7" s="8">
        <v>27</v>
      </c>
      <c r="D7" s="9">
        <v>0.1</v>
      </c>
      <c r="E7" s="10">
        <f t="shared" ref="E7:E9" si="0">C7-D7</f>
        <v>26.9</v>
      </c>
    </row>
    <row r="8" spans="2:5" x14ac:dyDescent="0.25">
      <c r="B8" s="7" t="s">
        <v>4</v>
      </c>
      <c r="C8" s="8">
        <v>40</v>
      </c>
      <c r="D8" s="9">
        <v>0.1</v>
      </c>
      <c r="E8" s="10">
        <f t="shared" si="0"/>
        <v>39.9</v>
      </c>
    </row>
    <row r="9" spans="2:5" x14ac:dyDescent="0.25">
      <c r="B9" s="7" t="s">
        <v>5</v>
      </c>
      <c r="C9" s="8">
        <v>64</v>
      </c>
      <c r="D9" s="9">
        <v>0.1</v>
      </c>
      <c r="E9" s="10">
        <f t="shared" si="0"/>
        <v>63.9</v>
      </c>
    </row>
  </sheetData>
  <mergeCells count="1">
    <mergeCell ref="B2:E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2B55-7BC2-46CC-854B-3D0DCFDCDA82}">
  <dimension ref="B2:G14"/>
  <sheetViews>
    <sheetView workbookViewId="0">
      <selection activeCell="D10" sqref="D10"/>
    </sheetView>
  </sheetViews>
  <sheetFormatPr defaultRowHeight="15" x14ac:dyDescent="0.25"/>
  <cols>
    <col min="2" max="2" width="38.42578125" bestFit="1" customWidth="1"/>
    <col min="3" max="3" width="15.28515625" customWidth="1"/>
    <col min="4" max="4" width="15.85546875" customWidth="1"/>
    <col min="5" max="5" width="18.42578125" customWidth="1"/>
    <col min="6" max="6" width="12.140625" customWidth="1"/>
    <col min="7" max="7" width="19" customWidth="1"/>
  </cols>
  <sheetData>
    <row r="2" spans="2:7" ht="15" customHeight="1" x14ac:dyDescent="0.25">
      <c r="B2" s="18" t="s">
        <v>16</v>
      </c>
      <c r="C2" s="18"/>
      <c r="D2" s="18"/>
      <c r="E2" s="18"/>
      <c r="F2" s="18"/>
      <c r="G2" s="18"/>
    </row>
    <row r="3" spans="2:7" ht="15" customHeight="1" x14ac:dyDescent="0.25">
      <c r="B3" s="18"/>
      <c r="C3" s="18"/>
      <c r="D3" s="18"/>
      <c r="E3" s="18"/>
      <c r="F3" s="18"/>
      <c r="G3" s="18"/>
    </row>
    <row r="4" spans="2:7" ht="5.25" customHeight="1" x14ac:dyDescent="0.25">
      <c r="B4" s="19"/>
      <c r="C4" s="20"/>
      <c r="D4" s="20"/>
      <c r="E4" s="20"/>
      <c r="F4" s="20"/>
      <c r="G4" s="20"/>
    </row>
    <row r="5" spans="2:7" ht="33.75" customHeight="1" x14ac:dyDescent="0.25">
      <c r="B5" s="21" t="s">
        <v>23</v>
      </c>
      <c r="C5" s="22" t="s">
        <v>9</v>
      </c>
      <c r="D5" s="23" t="s">
        <v>10</v>
      </c>
      <c r="E5" s="23" t="s">
        <v>11</v>
      </c>
      <c r="F5" s="24" t="s">
        <v>12</v>
      </c>
      <c r="G5" s="25" t="s">
        <v>13</v>
      </c>
    </row>
    <row r="6" spans="2:7" x14ac:dyDescent="0.25">
      <c r="B6" s="14" t="s">
        <v>14</v>
      </c>
      <c r="C6" s="31">
        <v>60</v>
      </c>
      <c r="D6" s="8">
        <v>54</v>
      </c>
      <c r="E6" s="8">
        <f>Tabela2[[#This Row],[Estoques]]*Tabela2[[#This Row],[Preço Unitário]]</f>
        <v>3240</v>
      </c>
      <c r="F6" s="8">
        <f>Tabela2[[#This Row],[Preço Unitário]]*10%</f>
        <v>5.4</v>
      </c>
      <c r="G6" s="10">
        <f>Tabela2[[#This Row],[Preço Unitário]]+Tabela2[[#This Row],[Frete]]</f>
        <v>59.4</v>
      </c>
    </row>
    <row r="7" spans="2:7" x14ac:dyDescent="0.25">
      <c r="B7" s="14" t="s">
        <v>21</v>
      </c>
      <c r="C7" s="31">
        <v>120</v>
      </c>
      <c r="D7" s="8">
        <v>22</v>
      </c>
      <c r="E7" s="8">
        <f>Tabela2[[#This Row],[Estoques]]*Tabela2[[#This Row],[Preço Unitário]]</f>
        <v>2640</v>
      </c>
      <c r="F7" s="8">
        <f>Tabela2[[#This Row],[Preço Unitário]]*10%</f>
        <v>2.2000000000000002</v>
      </c>
      <c r="G7" s="10">
        <f>Tabela2[[#This Row],[Preço Unitário]]+Tabela2[[#This Row],[Frete]]</f>
        <v>24.2</v>
      </c>
    </row>
    <row r="8" spans="2:7" x14ac:dyDescent="0.25">
      <c r="B8" s="14" t="s">
        <v>15</v>
      </c>
      <c r="C8" s="31">
        <v>40</v>
      </c>
      <c r="D8" s="8">
        <v>22</v>
      </c>
      <c r="E8" s="8">
        <f>Tabela2[[#This Row],[Estoques]]*Tabela2[[#This Row],[Preço Unitário]]</f>
        <v>880</v>
      </c>
      <c r="F8" s="8">
        <f>Tabela2[[#This Row],[Preço Unitário]]*10%</f>
        <v>2.2000000000000002</v>
      </c>
      <c r="G8" s="10">
        <f>Tabela2[[#This Row],[Preço Unitário]]+Tabela2[[#This Row],[Frete]]</f>
        <v>24.2</v>
      </c>
    </row>
    <row r="9" spans="2:7" x14ac:dyDescent="0.25">
      <c r="B9" s="15" t="s">
        <v>18</v>
      </c>
      <c r="C9" s="32">
        <v>44</v>
      </c>
      <c r="D9" s="8">
        <v>30</v>
      </c>
      <c r="E9" s="16">
        <f>Tabela2[[#This Row],[Estoques]]*Tabela2[[#This Row],[Preço Unitário]]</f>
        <v>1320</v>
      </c>
      <c r="F9" s="16">
        <f>Tabela2[[#This Row],[Preço Unitário]]*10%</f>
        <v>3</v>
      </c>
      <c r="G9" s="17">
        <f>Tabela2[[#This Row],[Preço Unitário]]+Tabela2[[#This Row],[Frete]]</f>
        <v>33</v>
      </c>
    </row>
    <row r="10" spans="2:7" x14ac:dyDescent="0.25">
      <c r="B10" s="14" t="s">
        <v>19</v>
      </c>
      <c r="C10" s="31">
        <v>22</v>
      </c>
      <c r="D10" s="8">
        <v>59.99</v>
      </c>
      <c r="E10" s="8">
        <f>Tabela2[[#This Row],[Estoques]]*Tabela2[[#This Row],[Preço Unitário]]</f>
        <v>1319.78</v>
      </c>
      <c r="F10" s="8">
        <f>Tabela2[[#This Row],[Preço Unitário]]*10%</f>
        <v>5.9990000000000006</v>
      </c>
      <c r="G10" s="10">
        <f>Tabela2[[#This Row],[Preço Unitário]]+Tabela2[[#This Row],[Frete]]</f>
        <v>65.989000000000004</v>
      </c>
    </row>
    <row r="11" spans="2:7" x14ac:dyDescent="0.25">
      <c r="B11" s="14" t="s">
        <v>20</v>
      </c>
      <c r="C11" s="31">
        <v>92</v>
      </c>
      <c r="D11" s="8">
        <v>46</v>
      </c>
      <c r="E11" s="8">
        <f>Tabela2[[#This Row],[Estoques]]*Tabela2[[#This Row],[Preço Unitário]]</f>
        <v>4232</v>
      </c>
      <c r="F11" s="8">
        <f>Tabela2[[#This Row],[Preço Unitário]]*10%</f>
        <v>4.6000000000000005</v>
      </c>
      <c r="G11" s="10">
        <f>Tabela2[[#This Row],[Preço Unitário]]+Tabela2[[#This Row],[Frete]]</f>
        <v>50.6</v>
      </c>
    </row>
    <row r="12" spans="2:7" x14ac:dyDescent="0.25">
      <c r="B12" s="14" t="s">
        <v>22</v>
      </c>
      <c r="C12" s="31">
        <v>45</v>
      </c>
      <c r="D12" s="8">
        <v>39.99</v>
      </c>
      <c r="E12" s="8">
        <f>Tabela2[[#This Row],[Estoques]]*Tabela2[[#This Row],[Preço Unitário]]</f>
        <v>1799.5500000000002</v>
      </c>
      <c r="F12" s="8">
        <f>Tabela2[[#This Row],[Preço Unitário]]*10%</f>
        <v>3.9990000000000006</v>
      </c>
      <c r="G12" s="10">
        <f>Tabela2[[#This Row],[Preço Unitário]]+Tabela2[[#This Row],[Frete]]</f>
        <v>43.989000000000004</v>
      </c>
    </row>
    <row r="13" spans="2:7" x14ac:dyDescent="0.25">
      <c r="B13" s="15" t="s">
        <v>24</v>
      </c>
      <c r="C13" s="32">
        <v>11</v>
      </c>
      <c r="D13" s="8">
        <v>67</v>
      </c>
      <c r="E13" s="16">
        <f>Tabela2[[#This Row],[Estoques]]*Tabela2[[#This Row],[Preço Unitário]]</f>
        <v>737</v>
      </c>
      <c r="F13" s="16">
        <f>Tabela2[[#This Row],[Preço Unitário]]*10%</f>
        <v>6.7</v>
      </c>
      <c r="G13" s="17">
        <f>Tabela2[[#This Row],[Preço Unitário]]+Tabela2[[#This Row],[Frete]]</f>
        <v>73.7</v>
      </c>
    </row>
    <row r="14" spans="2:7" x14ac:dyDescent="0.25">
      <c r="B14" s="26" t="s">
        <v>17</v>
      </c>
      <c r="C14" s="28">
        <f>SUBTOTAL(109,Tabela2[Estoques])</f>
        <v>434</v>
      </c>
      <c r="D14" s="33">
        <f>SUM(Tabela2[Preço Unitário])</f>
        <v>340.98</v>
      </c>
      <c r="E14" s="27">
        <f>SUBTOTAL(109,Tabela2[Total em Estoque])</f>
        <v>16168.330000000002</v>
      </c>
      <c r="F14" s="27">
        <f>SUBTOTAL(109,Tabela2[Frete])</f>
        <v>34.098000000000006</v>
      </c>
      <c r="G14" s="27">
        <f>SUBTOTAL(109,Tabela2[Preço Unitário + Frete])</f>
        <v>375.07800000000003</v>
      </c>
    </row>
  </sheetData>
  <mergeCells count="1">
    <mergeCell ref="B2:G3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50C9-78C7-46EE-AE24-A3895678E41F}">
  <dimension ref="B2:J12"/>
  <sheetViews>
    <sheetView workbookViewId="0">
      <selection activeCell="B2" sqref="B2:J12"/>
    </sheetView>
  </sheetViews>
  <sheetFormatPr defaultRowHeight="15" x14ac:dyDescent="0.25"/>
  <cols>
    <col min="2" max="2" width="29.85546875" customWidth="1"/>
    <col min="3" max="3" width="10.28515625" customWidth="1"/>
    <col min="4" max="4" width="18.42578125" bestFit="1" customWidth="1"/>
    <col min="5" max="5" width="12.140625" customWidth="1"/>
    <col min="6" max="6" width="12.42578125" bestFit="1" customWidth="1"/>
    <col min="7" max="7" width="18.7109375" customWidth="1"/>
    <col min="9" max="9" width="18" bestFit="1" customWidth="1"/>
    <col min="10" max="10" width="21.140625" bestFit="1" customWidth="1"/>
  </cols>
  <sheetData>
    <row r="2" spans="2:10" ht="15" customHeight="1" x14ac:dyDescent="0.25">
      <c r="B2" s="36" t="s">
        <v>30</v>
      </c>
      <c r="C2" s="36"/>
      <c r="D2" s="36"/>
      <c r="E2" s="36"/>
      <c r="F2" s="36"/>
      <c r="G2" s="36"/>
      <c r="H2" s="36"/>
      <c r="I2" s="36"/>
      <c r="J2" s="36"/>
    </row>
    <row r="3" spans="2:10" ht="15" customHeight="1" x14ac:dyDescent="0.25">
      <c r="B3" s="36"/>
      <c r="C3" s="36"/>
      <c r="D3" s="36"/>
      <c r="E3" s="36"/>
      <c r="F3" s="36"/>
      <c r="G3" s="36"/>
      <c r="H3" s="36"/>
      <c r="I3" s="36"/>
      <c r="J3" s="36"/>
    </row>
    <row r="4" spans="2:10" ht="6" customHeight="1" x14ac:dyDescent="0.25">
      <c r="B4" s="34"/>
      <c r="C4" s="35"/>
      <c r="D4" s="35"/>
      <c r="E4" s="35"/>
      <c r="F4" s="35"/>
      <c r="G4" s="35"/>
      <c r="H4" s="35"/>
      <c r="I4" s="35"/>
      <c r="J4" s="35"/>
    </row>
    <row r="5" spans="2:10" ht="34.5" customHeight="1" x14ac:dyDescent="0.25">
      <c r="B5" s="49" t="s">
        <v>25</v>
      </c>
      <c r="C5" s="41" t="s">
        <v>26</v>
      </c>
      <c r="D5" s="50" t="s">
        <v>10</v>
      </c>
      <c r="E5" s="51" t="s">
        <v>27</v>
      </c>
      <c r="F5" s="42" t="s">
        <v>31</v>
      </c>
      <c r="G5" s="53" t="s">
        <v>39</v>
      </c>
      <c r="H5" s="53" t="s">
        <v>28</v>
      </c>
      <c r="I5" s="53" t="s">
        <v>29</v>
      </c>
      <c r="J5" s="52" t="s">
        <v>40</v>
      </c>
    </row>
    <row r="6" spans="2:10" x14ac:dyDescent="0.25">
      <c r="B6" s="37" t="s">
        <v>37</v>
      </c>
      <c r="C6" s="31">
        <v>20</v>
      </c>
      <c r="D6" s="8">
        <v>689</v>
      </c>
      <c r="E6" s="43">
        <v>0.2</v>
      </c>
      <c r="F6" s="45">
        <f>Tabela24[[#This Row],[Preço Unitário]]*Tabela24[[#This Row],[Desc.]]</f>
        <v>137.80000000000001</v>
      </c>
      <c r="G6" s="47">
        <f>Tabela24[[#This Row],[Preço Unitário]]-Tabela24[[#This Row],[Valor do Desc.]]</f>
        <v>551.20000000000005</v>
      </c>
      <c r="H6" s="38">
        <v>8</v>
      </c>
      <c r="I6" s="47">
        <f>Tabela24[[#This Row],[Preço Unitário]]/Tabela24[[#This Row],[Parc.]]</f>
        <v>86.125</v>
      </c>
      <c r="J6" s="47">
        <f>Tabela24[[#This Row],[Preço Unitário + Desc.]]*Tabela24[[#This Row],[Qtd.]]</f>
        <v>11024</v>
      </c>
    </row>
    <row r="7" spans="2:10" x14ac:dyDescent="0.25">
      <c r="B7" s="37" t="s">
        <v>32</v>
      </c>
      <c r="C7" s="31">
        <v>60</v>
      </c>
      <c r="D7" s="8">
        <v>66</v>
      </c>
      <c r="E7" s="43">
        <v>0.1</v>
      </c>
      <c r="F7" s="45">
        <f>Tabela24[[#This Row],[Preço Unitário]]*Tabela24[[#This Row],[Desc.]]</f>
        <v>6.6000000000000005</v>
      </c>
      <c r="G7" s="47">
        <f>Tabela24[[#This Row],[Preço Unitário]]-Tabela24[[#This Row],[Valor do Desc.]]</f>
        <v>59.4</v>
      </c>
      <c r="H7" s="38">
        <v>2</v>
      </c>
      <c r="I7" s="47">
        <f>Tabela24[[#This Row],[Preço Unitário]]/Tabela24[[#This Row],[Parc.]]</f>
        <v>33</v>
      </c>
      <c r="J7" s="47">
        <f>Tabela24[[#This Row],[Preço Unitário + Desc.]]*Tabela24[[#This Row],[Qtd.]]</f>
        <v>3564</v>
      </c>
    </row>
    <row r="8" spans="2:10" x14ac:dyDescent="0.25">
      <c r="B8" s="37" t="s">
        <v>33</v>
      </c>
      <c r="C8" s="31">
        <v>50</v>
      </c>
      <c r="D8" s="8">
        <v>89</v>
      </c>
      <c r="E8" s="43">
        <v>0.1</v>
      </c>
      <c r="F8" s="45">
        <f>Tabela24[[#This Row],[Preço Unitário]]*Tabela24[[#This Row],[Desc.]]</f>
        <v>8.9</v>
      </c>
      <c r="G8" s="47">
        <f>Tabela24[[#This Row],[Preço Unitário]]-Tabela24[[#This Row],[Valor do Desc.]]</f>
        <v>80.099999999999994</v>
      </c>
      <c r="H8" s="38">
        <v>2</v>
      </c>
      <c r="I8" s="47">
        <f>Tabela24[[#This Row],[Preço Unitário]]/Tabela24[[#This Row],[Parc.]]</f>
        <v>44.5</v>
      </c>
      <c r="J8" s="47">
        <f>Tabela24[[#This Row],[Preço Unitário + Desc.]]*Tabela24[[#This Row],[Qtd.]]</f>
        <v>4004.9999999999995</v>
      </c>
    </row>
    <row r="9" spans="2:10" x14ac:dyDescent="0.25">
      <c r="B9" s="39" t="s">
        <v>34</v>
      </c>
      <c r="C9" s="32">
        <v>40</v>
      </c>
      <c r="D9" s="8">
        <v>699.99</v>
      </c>
      <c r="E9" s="44">
        <v>0.2</v>
      </c>
      <c r="F9" s="46">
        <f>Tabela24[[#This Row],[Preço Unitário]]*Tabela24[[#This Row],[Desc.]]</f>
        <v>139.99800000000002</v>
      </c>
      <c r="G9" s="48">
        <f>Tabela24[[#This Row],[Preço Unitário]]-Tabela24[[#This Row],[Valor do Desc.]]</f>
        <v>559.99199999999996</v>
      </c>
      <c r="H9" s="40">
        <v>6</v>
      </c>
      <c r="I9" s="48">
        <f>Tabela24[[#This Row],[Preço Unitário]]/Tabela24[[#This Row],[Parc.]]</f>
        <v>116.66500000000001</v>
      </c>
      <c r="J9" s="48">
        <f>Tabela24[[#This Row],[Preço Unitário + Desc.]]*Tabela24[[#This Row],[Qtd.]]</f>
        <v>22399.68</v>
      </c>
    </row>
    <row r="10" spans="2:10" x14ac:dyDescent="0.25">
      <c r="B10" s="37" t="s">
        <v>35</v>
      </c>
      <c r="C10" s="31">
        <v>20</v>
      </c>
      <c r="D10" s="8">
        <v>999.99</v>
      </c>
      <c r="E10" s="43">
        <v>0.3</v>
      </c>
      <c r="F10" s="45">
        <f>Tabela24[[#This Row],[Preço Unitário]]*Tabela24[[#This Row],[Desc.]]</f>
        <v>299.99700000000001</v>
      </c>
      <c r="G10" s="47">
        <f>Tabela24[[#This Row],[Preço Unitário]]-Tabela24[[#This Row],[Valor do Desc.]]</f>
        <v>699.99299999999994</v>
      </c>
      <c r="H10" s="38">
        <v>12</v>
      </c>
      <c r="I10" s="47">
        <f>Tabela24[[#This Row],[Preço Unitário]]/Tabela24[[#This Row],[Parc.]]</f>
        <v>83.332499999999996</v>
      </c>
      <c r="J10" s="47">
        <f>Tabela24[[#This Row],[Preço Unitário + Desc.]]*Tabela24[[#This Row],[Qtd.]]</f>
        <v>13999.859999999999</v>
      </c>
    </row>
    <row r="11" spans="2:10" x14ac:dyDescent="0.25">
      <c r="B11" s="37" t="s">
        <v>36</v>
      </c>
      <c r="C11" s="31">
        <v>40</v>
      </c>
      <c r="D11" s="8">
        <v>99.99</v>
      </c>
      <c r="E11" s="43">
        <v>0.1</v>
      </c>
      <c r="F11" s="45">
        <f>Tabela24[[#This Row],[Preço Unitário]]*Tabela24[[#This Row],[Desc.]]</f>
        <v>9.9990000000000006</v>
      </c>
      <c r="G11" s="47">
        <f>Tabela24[[#This Row],[Preço Unitário]]-Tabela24[[#This Row],[Valor do Desc.]]</f>
        <v>89.991</v>
      </c>
      <c r="H11" s="38">
        <v>3</v>
      </c>
      <c r="I11" s="47">
        <f>Tabela24[[#This Row],[Preço Unitário]]/Tabela24[[#This Row],[Parc.]]</f>
        <v>33.33</v>
      </c>
      <c r="J11" s="47">
        <f>Tabela24[[#This Row],[Preço Unitário + Desc.]]*Tabela24[[#This Row],[Qtd.]]</f>
        <v>3599.64</v>
      </c>
    </row>
    <row r="12" spans="2:10" x14ac:dyDescent="0.25">
      <c r="B12" s="39" t="s">
        <v>38</v>
      </c>
      <c r="C12" s="32">
        <v>60</v>
      </c>
      <c r="D12" s="8">
        <v>10</v>
      </c>
      <c r="E12" s="44">
        <v>0.05</v>
      </c>
      <c r="F12" s="46">
        <f>Tabela24[[#This Row],[Preço Unitário]]*Tabela24[[#This Row],[Desc.]]</f>
        <v>0.5</v>
      </c>
      <c r="G12" s="48">
        <f>Tabela24[[#This Row],[Preço Unitário]]-Tabela24[[#This Row],[Valor do Desc.]]</f>
        <v>9.5</v>
      </c>
      <c r="H12" s="40">
        <v>2</v>
      </c>
      <c r="I12" s="48">
        <f>Tabela24[[#This Row],[Preço Unitário]]/Tabela24[[#This Row],[Parc.]]</f>
        <v>5</v>
      </c>
      <c r="J12" s="48">
        <f>Tabela24[[#This Row],[Preço Unitário + Desc.]]*Tabela24[[#This Row],[Qtd.]]</f>
        <v>570</v>
      </c>
    </row>
  </sheetData>
  <mergeCells count="1">
    <mergeCell ref="B2:J3"/>
  </mergeCells>
  <phoneticPr fontId="9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23A1-1BBA-4A0D-AD85-552E7D58024F}">
  <dimension ref="B2:F11"/>
  <sheetViews>
    <sheetView tabSelected="1" workbookViewId="0">
      <selection activeCell="G10" sqref="G10"/>
    </sheetView>
  </sheetViews>
  <sheetFormatPr defaultRowHeight="15" x14ac:dyDescent="0.25"/>
  <cols>
    <col min="2" max="2" width="18.140625" customWidth="1"/>
    <col min="3" max="3" width="17.140625" bestFit="1" customWidth="1"/>
    <col min="4" max="4" width="16.42578125" bestFit="1" customWidth="1"/>
    <col min="5" max="5" width="10.5703125" bestFit="1" customWidth="1"/>
  </cols>
  <sheetData>
    <row r="2" spans="2:6" x14ac:dyDescent="0.25">
      <c r="B2" s="61" t="s">
        <v>41</v>
      </c>
      <c r="C2" s="61"/>
      <c r="D2" s="61"/>
      <c r="E2" s="61"/>
    </row>
    <row r="3" spans="2:6" x14ac:dyDescent="0.25">
      <c r="B3" s="61"/>
      <c r="C3" s="61"/>
      <c r="D3" s="61"/>
      <c r="E3" s="61"/>
    </row>
    <row r="4" spans="2:6" ht="24" customHeight="1" x14ac:dyDescent="0.25">
      <c r="B4" s="59" t="s">
        <v>25</v>
      </c>
      <c r="C4" s="59" t="s">
        <v>42</v>
      </c>
      <c r="D4" s="58" t="s">
        <v>43</v>
      </c>
      <c r="E4" s="59" t="s">
        <v>17</v>
      </c>
      <c r="F4" s="57"/>
    </row>
    <row r="5" spans="2:6" x14ac:dyDescent="0.25">
      <c r="B5" s="54" t="s">
        <v>49</v>
      </c>
      <c r="C5" s="55">
        <v>221</v>
      </c>
      <c r="D5" s="56">
        <v>14.99</v>
      </c>
      <c r="E5" s="60">
        <f>SUM(Tabela245[[#This Row],[Quantidade]:[Preço Unit.]])</f>
        <v>235.99</v>
      </c>
    </row>
    <row r="6" spans="2:6" x14ac:dyDescent="0.25">
      <c r="B6" s="37" t="s">
        <v>44</v>
      </c>
      <c r="C6" s="31">
        <v>366</v>
      </c>
      <c r="D6" s="8">
        <v>2.4900000000000002</v>
      </c>
      <c r="E6" s="29">
        <f>SUM(Tabela245[[#This Row],[Quantidade]:[Preço Unit.]])</f>
        <v>368.49</v>
      </c>
    </row>
    <row r="7" spans="2:6" x14ac:dyDescent="0.25">
      <c r="B7" s="37" t="s">
        <v>46</v>
      </c>
      <c r="C7" s="31">
        <v>362</v>
      </c>
      <c r="D7" s="8">
        <v>2.4900000000000002</v>
      </c>
      <c r="E7" s="29">
        <f>SUM(Tabela245[[#This Row],[Quantidade]:[Preço Unit.]])</f>
        <v>364.49</v>
      </c>
    </row>
    <row r="8" spans="2:6" x14ac:dyDescent="0.25">
      <c r="B8" s="39" t="s">
        <v>45</v>
      </c>
      <c r="C8" s="32">
        <v>398</v>
      </c>
      <c r="D8" s="8">
        <v>2.4900000000000002</v>
      </c>
      <c r="E8" s="30">
        <f>SUM(Tabela245[[#This Row],[Quantidade]:[Preço Unit.]])</f>
        <v>400.49</v>
      </c>
    </row>
    <row r="9" spans="2:6" x14ac:dyDescent="0.25">
      <c r="B9" s="37" t="s">
        <v>47</v>
      </c>
      <c r="C9" s="31">
        <v>201</v>
      </c>
      <c r="D9" s="8">
        <v>7.99</v>
      </c>
      <c r="E9" s="29">
        <f>SUM(Tabela245[[#This Row],[Quantidade]:[Preço Unit.]])</f>
        <v>208.99</v>
      </c>
    </row>
    <row r="10" spans="2:6" x14ac:dyDescent="0.25">
      <c r="B10" s="37" t="s">
        <v>50</v>
      </c>
      <c r="C10" s="31">
        <v>152</v>
      </c>
      <c r="D10" s="8">
        <v>21.99</v>
      </c>
      <c r="E10" s="29">
        <f>SUM(Tabela245[[#This Row],[Quantidade]:[Preço Unit.]])</f>
        <v>173.99</v>
      </c>
    </row>
    <row r="11" spans="2:6" x14ac:dyDescent="0.25">
      <c r="B11" s="39" t="s">
        <v>48</v>
      </c>
      <c r="C11" s="32">
        <v>355</v>
      </c>
      <c r="D11" s="8">
        <v>11.99</v>
      </c>
      <c r="E11" s="30">
        <f>SUM(Tabela245[[#This Row],[Quantidade]:[Preço Unit.]])</f>
        <v>366.99</v>
      </c>
    </row>
  </sheetData>
  <mergeCells count="1">
    <mergeCell ref="B2:E3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Nascimento</dc:creator>
  <cp:lastModifiedBy>FELIPE NASCIMENTO</cp:lastModifiedBy>
  <dcterms:created xsi:type="dcterms:W3CDTF">2022-03-22T20:06:53Z</dcterms:created>
  <dcterms:modified xsi:type="dcterms:W3CDTF">2022-03-22T21:38:34Z</dcterms:modified>
</cp:coreProperties>
</file>