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felipe_nascimento188_etec_sp_gov_br/Documents/Pacote Office/Excel/Atividade 5/"/>
    </mc:Choice>
  </mc:AlternateContent>
  <xr:revisionPtr revIDLastSave="761" documentId="8_{3C6CA8B2-F900-4CDC-94AD-37CC5CBFC84F}" xr6:coauthVersionLast="47" xr6:coauthVersionMax="47" xr10:uidLastSave="{D6382117-0EF6-4879-9674-F14B59DAA1CF}"/>
  <bookViews>
    <workbookView minimized="1" xWindow="345" yWindow="2010" windowWidth="15375" windowHeight="7875" activeTab="2" xr2:uid="{687F8370-F58B-4681-9ABC-CCD32C2295F7}"/>
  </bookViews>
  <sheets>
    <sheet name="Texte" sheetId="1" r:id="rId1"/>
    <sheet name="Atividade 1" sheetId="2" r:id="rId2"/>
    <sheet name="Atividade 2" sheetId="4" r:id="rId3"/>
    <sheet name="Atividade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4" l="1"/>
  <c r="H16" i="3"/>
  <c r="H9" i="3"/>
  <c r="H10" i="3"/>
  <c r="H11" i="3"/>
  <c r="H12" i="3"/>
  <c r="H13" i="3"/>
  <c r="H14" i="3"/>
  <c r="H15" i="3"/>
  <c r="H17" i="3"/>
  <c r="H8" i="3"/>
  <c r="L8" i="4"/>
  <c r="L6" i="4"/>
  <c r="L7" i="4"/>
  <c r="L9" i="4"/>
  <c r="L10" i="4"/>
  <c r="L11" i="4"/>
  <c r="L12" i="4"/>
  <c r="L13" i="4"/>
  <c r="K7" i="4"/>
  <c r="K8" i="4"/>
  <c r="K9" i="4"/>
  <c r="K10" i="4"/>
  <c r="K11" i="4"/>
  <c r="K12" i="4"/>
  <c r="K13" i="4"/>
  <c r="J6" i="4"/>
  <c r="J7" i="4"/>
  <c r="J8" i="4"/>
  <c r="J9" i="4"/>
  <c r="J10" i="4"/>
  <c r="J11" i="4"/>
  <c r="J12" i="4"/>
  <c r="J13" i="4"/>
  <c r="C13" i="1"/>
  <c r="C4" i="1"/>
  <c r="I8" i="4"/>
  <c r="I9" i="4"/>
  <c r="I10" i="4"/>
  <c r="I11" i="4"/>
  <c r="I12" i="4"/>
  <c r="I13" i="4"/>
  <c r="I7" i="4"/>
  <c r="I6" i="4"/>
  <c r="C14" i="1"/>
  <c r="C15" i="1"/>
  <c r="C16" i="1"/>
  <c r="C17" i="1"/>
  <c r="I6" i="2"/>
  <c r="I7" i="2"/>
  <c r="I8" i="2"/>
  <c r="I9" i="2"/>
  <c r="I10" i="2"/>
  <c r="I11" i="2"/>
  <c r="H6" i="2"/>
  <c r="H7" i="2"/>
  <c r="H8" i="2"/>
  <c r="H9" i="2"/>
  <c r="H10" i="2"/>
  <c r="H11" i="2"/>
  <c r="G11" i="2"/>
  <c r="G7" i="2"/>
  <c r="G8" i="2"/>
  <c r="G9" i="2"/>
  <c r="G10" i="2"/>
  <c r="G6" i="2"/>
  <c r="F5" i="1"/>
  <c r="F6" i="1"/>
  <c r="F7" i="1"/>
  <c r="F8" i="1"/>
  <c r="F4" i="1"/>
  <c r="C8" i="1"/>
  <c r="C5" i="1"/>
  <c r="C6" i="1"/>
  <c r="C7" i="1"/>
</calcChain>
</file>

<file path=xl/sharedStrings.xml><?xml version="1.0" encoding="utf-8"?>
<sst xmlns="http://schemas.openxmlformats.org/spreadsheetml/2006/main" count="77" uniqueCount="57">
  <si>
    <t>Controle de Azul</t>
  </si>
  <si>
    <t>Produto</t>
  </si>
  <si>
    <t>Quantidade Final</t>
  </si>
  <si>
    <t>Resultado de vendas</t>
  </si>
  <si>
    <t>Pedido</t>
  </si>
  <si>
    <t>Impressora</t>
  </si>
  <si>
    <t>Teclado</t>
  </si>
  <si>
    <t>Mouse</t>
  </si>
  <si>
    <t>Monitor</t>
  </si>
  <si>
    <t>Estabilizador</t>
  </si>
  <si>
    <t>Webcam</t>
  </si>
  <si>
    <t>Quantidades Inicial</t>
  </si>
  <si>
    <t>Meta devinda</t>
  </si>
  <si>
    <t>Quantidades venida</t>
  </si>
  <si>
    <t>Limite Mínimo</t>
  </si>
  <si>
    <t>Função Se (Usando Palavras)</t>
  </si>
  <si>
    <t>Controle de Vendas</t>
  </si>
  <si>
    <t>Vendedores</t>
  </si>
  <si>
    <t>Camelita</t>
  </si>
  <si>
    <t>Juvenal</t>
  </si>
  <si>
    <t>Joares</t>
  </si>
  <si>
    <t>Robertinha</t>
  </si>
  <si>
    <t>Lourdes</t>
  </si>
  <si>
    <t>Carlota</t>
  </si>
  <si>
    <t>Miguel</t>
  </si>
  <si>
    <t>Remersom</t>
  </si>
  <si>
    <t>Jan</t>
  </si>
  <si>
    <t>Fev</t>
  </si>
  <si>
    <t>Mar</t>
  </si>
  <si>
    <t>Abr</t>
  </si>
  <si>
    <t>Mai</t>
  </si>
  <si>
    <t>Jun</t>
  </si>
  <si>
    <t>Somatória</t>
  </si>
  <si>
    <t>Média</t>
  </si>
  <si>
    <t>Situação</t>
  </si>
  <si>
    <t>Comissão</t>
  </si>
  <si>
    <t>1º Semestre</t>
  </si>
  <si>
    <t>Torneio ZL - Futebol Feminino</t>
  </si>
  <si>
    <t>Casa</t>
  </si>
  <si>
    <t>Etec ZL</t>
  </si>
  <si>
    <t>X</t>
  </si>
  <si>
    <t>Etec A</t>
  </si>
  <si>
    <t>Etec B</t>
  </si>
  <si>
    <t>Etec C</t>
  </si>
  <si>
    <t>Etec D</t>
  </si>
  <si>
    <t>Etec F</t>
  </si>
  <si>
    <t>Etec E</t>
  </si>
  <si>
    <t>Etec G</t>
  </si>
  <si>
    <t>Etec H</t>
  </si>
  <si>
    <t>Etec I</t>
  </si>
  <si>
    <t>Etec J</t>
  </si>
  <si>
    <t>Visitante</t>
  </si>
  <si>
    <t>Resultado</t>
  </si>
  <si>
    <t>Vitoria</t>
  </si>
  <si>
    <t>Campanha</t>
  </si>
  <si>
    <t>Empates</t>
  </si>
  <si>
    <t>Derrotas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</si>
</sst>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4"/>
      <color rgb="FFFFFF00"/>
      <name val="True Lies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1"/>
      <name val="Gill Sans MT Condensed"/>
      <family val="2"/>
    </font>
    <font>
      <sz val="11"/>
      <color rgb="FF80000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801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8" xfId="0" applyFont="1" applyFill="1" applyBorder="1"/>
    <xf numFmtId="0" fontId="0" fillId="0" borderId="6" xfId="0" applyBorder="1"/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0" borderId="11" xfId="0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2" xfId="0" applyBorder="1"/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0" borderId="0" xfId="0" applyFill="1" applyBorder="1"/>
    <xf numFmtId="0" fontId="0" fillId="0" borderId="0" xfId="0" applyFill="1"/>
    <xf numFmtId="0" fontId="6" fillId="6" borderId="6" xfId="0" applyFont="1" applyFill="1" applyBorder="1" applyAlignment="1">
      <alignment vertical="center"/>
    </xf>
    <xf numFmtId="0" fontId="0" fillId="0" borderId="1" xfId="0" applyBorder="1"/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9" xfId="0" applyBorder="1"/>
    <xf numFmtId="0" fontId="5" fillId="10" borderId="25" xfId="0" applyFont="1" applyFill="1" applyBorder="1" applyAlignment="1">
      <alignment horizontal="center" vertical="top"/>
    </xf>
    <xf numFmtId="44" fontId="11" fillId="9" borderId="6" xfId="1" applyFont="1" applyFill="1" applyBorder="1"/>
    <xf numFmtId="0" fontId="10" fillId="0" borderId="8" xfId="0" applyFont="1" applyFill="1" applyBorder="1" applyAlignment="1">
      <alignment horizontal="left" vertical="center"/>
    </xf>
    <xf numFmtId="0" fontId="10" fillId="7" borderId="20" xfId="0" applyFont="1" applyFill="1" applyBorder="1" applyAlignment="1">
      <alignment horizontal="center" vertical="center"/>
    </xf>
    <xf numFmtId="44" fontId="10" fillId="7" borderId="6" xfId="1" applyFont="1" applyFill="1" applyBorder="1" applyAlignment="1">
      <alignment horizontal="center" vertical="center"/>
    </xf>
    <xf numFmtId="44" fontId="0" fillId="0" borderId="8" xfId="1" applyFont="1" applyBorder="1"/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5" fillId="10" borderId="22" xfId="0" applyFont="1" applyFill="1" applyBorder="1" applyAlignment="1">
      <alignment horizontal="center" vertical="top"/>
    </xf>
    <xf numFmtId="0" fontId="5" fillId="10" borderId="23" xfId="0" applyFont="1" applyFill="1" applyBorder="1" applyAlignment="1">
      <alignment horizontal="center" vertical="top"/>
    </xf>
    <xf numFmtId="0" fontId="5" fillId="10" borderId="24" xfId="0" applyFont="1" applyFill="1" applyBorder="1" applyAlignment="1">
      <alignment horizontal="center" vertical="top"/>
    </xf>
    <xf numFmtId="0" fontId="5" fillId="10" borderId="25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Moeda" xfId="1" builtinId="4"/>
    <cellStyle name="Normal" xfId="0" builtinId="0"/>
  </cellStyles>
  <dxfs count="19"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theme="9" tint="-0.499984740745262"/>
      </font>
      <fill>
        <gradientFill>
          <stop position="0">
            <color theme="9" tint="0.59999389629810485"/>
          </stop>
          <stop position="1">
            <color theme="0" tint="-5.0965910824915313E-2"/>
          </stop>
        </gradientFill>
      </fill>
    </dxf>
    <dxf>
      <font>
        <color rgb="FFAC5600"/>
      </font>
      <fill>
        <gradientFill>
          <stop position="0">
            <color theme="7"/>
          </stop>
          <stop position="1">
            <color theme="0" tint="-5.0965910824915313E-2"/>
          </stop>
        </gradientFill>
      </fill>
    </dxf>
    <dxf>
      <numFmt numFmtId="0" formatCode="General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numFmt numFmtId="0" formatCode="General"/>
      <fill>
        <patternFill patternType="solid">
          <fgColor indexed="64"/>
          <bgColor rgb="FF3333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3333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3333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000066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0000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CC00CC"/>
      </font>
      <fill>
        <gradientFill>
          <stop position="0">
            <color rgb="FF7030A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7" tint="-0.499984740745262"/>
      </font>
      <fill>
        <gradientFill degree="180">
          <stop position="0">
            <color theme="0"/>
          </stop>
          <stop position="1">
            <color rgb="FFFFFF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gradientFill>
          <stop position="0">
            <color theme="9" tint="0.40000610370189521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00000"/>
      </font>
      <fill>
        <gradientFill>
          <stop position="0">
            <color rgb="FFFF000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5050"/>
      <color rgb="FFE67300"/>
      <color rgb="FFAC5600"/>
      <color rgb="FFE69900"/>
      <color rgb="FFCC0000"/>
      <color rgb="FF000066"/>
      <color rgb="FFFF0000"/>
      <color rgb="FF8E0000"/>
      <color rgb="FF8000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mktvale.blogspot.com/2011/08/logo-etec-pe-carlos-leoncio-e-centro.htm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10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57BEA5E-4C8E-4976-A770-B6200386BD2A}"/>
            </a:ext>
          </a:extLst>
        </xdr:cNvPr>
        <xdr:cNvSpPr txBox="1"/>
      </xdr:nvSpPr>
      <xdr:spPr>
        <a:xfrm>
          <a:off x="3705225" y="1905000"/>
          <a:ext cx="24479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Clicar nas células para lembrar</a:t>
          </a:r>
          <a:r>
            <a:rPr lang="pt-BR" sz="1100" baseline="0"/>
            <a:t> como a formatação condicional funciona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1</xdr:row>
      <xdr:rowOff>171451</xdr:rowOff>
    </xdr:from>
    <xdr:to>
      <xdr:col>8</xdr:col>
      <xdr:colOff>466725</xdr:colOff>
      <xdr:row>4</xdr:row>
      <xdr:rowOff>15557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5808B8A-0F99-4F9A-9B25-2EAC42C3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38525" y="361951"/>
          <a:ext cx="790575" cy="4156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90BCB-CF84-4AD0-B77F-013ECA98625C}" name="Tabela1" displayName="Tabela1" ref="B5:I11" totalsRowShown="0" headerRowDxfId="14" tableBorderDxfId="13">
  <autoFilter ref="B5:I11" xr:uid="{0CB90BCB-CF84-4AD0-B77F-013ECA9862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0F8796A-6808-48A7-8CFB-4911571C4643}" name="Produto" dataDxfId="12"/>
    <tableColumn id="2" xr3:uid="{E157DA80-3F47-44E4-9E1F-D044CCAD848E}" name="Quantidades Inicial" dataDxfId="11"/>
    <tableColumn id="3" xr3:uid="{C7F239EC-B2EF-41BA-A1FE-B2B734762102}" name="Limite Mínimo" dataDxfId="10"/>
    <tableColumn id="4" xr3:uid="{93F4A77E-8960-4D6F-836D-3F1F2808696C}" name="Meta devinda" dataDxfId="9"/>
    <tableColumn id="5" xr3:uid="{FF5BFDF4-CFE6-4F95-BFED-F037E67EA3CF}" name="Quantidades venida" dataDxfId="8"/>
    <tableColumn id="6" xr3:uid="{86D794BD-C4C2-417C-B619-6028B0F44368}" name="Quantidade Final" dataDxfId="7">
      <calculatedColumnFormula>C6-F6</calculatedColumnFormula>
    </tableColumn>
    <tableColumn id="7" xr3:uid="{6CC81FD7-E68F-4734-9E50-206D6FA913F0}" name="Resultado de vendas" dataDxfId="6">
      <calculatedColumnFormula>IF(Tabela1[[#This Row],[Quantidades venida]]&lt;Tabela1[[#This Row],[Meta devinda]],"Vendemos muito Mal","Vendemos Muito Bem")</calculatedColumnFormula>
    </tableColumn>
    <tableColumn id="8" xr3:uid="{1A078B14-0C49-42A0-9F1C-7977B84C6451}" name="Pedido" dataDxfId="5">
      <calculatedColumnFormula>IF(Tabela1[[#This Row],[Quantidade Final]]&gt;=Tabela1[[#This Row],[Limite Mínimo]],"Não vamos Repor","Precisamos Repor")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AE97-2E1E-4BEA-A3FD-773844C40AE0}">
  <dimension ref="B1:F17"/>
  <sheetViews>
    <sheetView workbookViewId="0">
      <selection activeCell="C13" sqref="C13"/>
    </sheetView>
  </sheetViews>
  <sheetFormatPr defaultRowHeight="15" x14ac:dyDescent="0.25"/>
  <cols>
    <col min="2" max="2" width="4.28515625" style="2" customWidth="1"/>
    <col min="3" max="3" width="29.140625" customWidth="1"/>
    <col min="5" max="5" width="4" style="2" bestFit="1" customWidth="1"/>
  </cols>
  <sheetData>
    <row r="1" spans="2:6" x14ac:dyDescent="0.25">
      <c r="C1" s="51" t="s">
        <v>15</v>
      </c>
      <c r="F1" s="51" t="s">
        <v>15</v>
      </c>
    </row>
    <row r="2" spans="2:6" x14ac:dyDescent="0.25">
      <c r="C2" s="51"/>
      <c r="F2" s="51"/>
    </row>
    <row r="4" spans="2:6" x14ac:dyDescent="0.25">
      <c r="B4" s="2">
        <v>6</v>
      </c>
      <c r="C4" s="1" t="str">
        <f>IF(B4&gt;=5, "Esta certo vagabundo", "voce errou")</f>
        <v>Esta certo vagabundo</v>
      </c>
      <c r="E4" s="2">
        <v>5.2</v>
      </c>
      <c r="F4">
        <f>IF(E4&gt;5, E4*10, E4*5)</f>
        <v>52</v>
      </c>
    </row>
    <row r="5" spans="2:6" x14ac:dyDescent="0.25">
      <c r="B5" s="2">
        <v>4</v>
      </c>
      <c r="C5" s="1" t="str">
        <f t="shared" ref="C5:C7" si="0">IF(B5&gt;=5, "Esta certo vagabundo", "voce errou")</f>
        <v>voce errou</v>
      </c>
      <c r="E5" s="2">
        <v>5.5</v>
      </c>
      <c r="F5">
        <f t="shared" ref="F5:F8" si="1">IF(E5&gt;5, E5*10, E5*5)</f>
        <v>55</v>
      </c>
    </row>
    <row r="6" spans="2:6" x14ac:dyDescent="0.25">
      <c r="B6" s="2">
        <v>3</v>
      </c>
      <c r="C6" s="1" t="str">
        <f t="shared" si="0"/>
        <v>voce errou</v>
      </c>
      <c r="E6" s="2">
        <v>7.2</v>
      </c>
      <c r="F6">
        <f t="shared" si="1"/>
        <v>72</v>
      </c>
    </row>
    <row r="7" spans="2:6" x14ac:dyDescent="0.25">
      <c r="B7" s="2">
        <v>8</v>
      </c>
      <c r="C7" s="1" t="str">
        <f t="shared" si="0"/>
        <v>Esta certo vagabundo</v>
      </c>
      <c r="E7" s="2">
        <v>4.5</v>
      </c>
      <c r="F7">
        <f t="shared" si="1"/>
        <v>22.5</v>
      </c>
    </row>
    <row r="8" spans="2:6" x14ac:dyDescent="0.25">
      <c r="B8" s="2">
        <v>9</v>
      </c>
      <c r="C8" s="1" t="str">
        <f>IF(B8&gt;=5, "Esta certo vagabundo", "voce errou")</f>
        <v>Esta certo vagabundo</v>
      </c>
      <c r="E8" s="2">
        <v>2.2999999999999998</v>
      </c>
      <c r="F8">
        <f t="shared" si="1"/>
        <v>11.5</v>
      </c>
    </row>
    <row r="11" spans="2:6" x14ac:dyDescent="0.25">
      <c r="C11" s="51" t="s">
        <v>15</v>
      </c>
    </row>
    <row r="12" spans="2:6" ht="15" customHeight="1" x14ac:dyDescent="0.25">
      <c r="C12" s="51"/>
    </row>
    <row r="13" spans="2:6" ht="15" customHeight="1" x14ac:dyDescent="0.25">
      <c r="B13" s="2">
        <v>6.9</v>
      </c>
      <c r="C13" t="str">
        <f>IF(B13&gt;=5,"Vitoria",IF(B13&gt;4,"Empate","Derrota"))</f>
        <v>Vitoria</v>
      </c>
    </row>
    <row r="14" spans="2:6" ht="15" customHeight="1" x14ac:dyDescent="0.25">
      <c r="B14" s="2">
        <v>4.0999999999999996</v>
      </c>
      <c r="C14" t="str">
        <f t="shared" ref="C14:C17" si="2">IF(B14&gt;=5,"PASSOU DE ANO SEU OTARIO",IF(B14&gt;4,"TEM CHANCE DE PASSAR CARA","REPROVOU, OTARIO KKKKKK"))</f>
        <v>TEM CHANCE DE PASSAR CARA</v>
      </c>
    </row>
    <row r="15" spans="2:6" x14ac:dyDescent="0.25">
      <c r="B15" s="2">
        <v>4.5</v>
      </c>
      <c r="C15" t="str">
        <f t="shared" si="2"/>
        <v>TEM CHANCE DE PASSAR CARA</v>
      </c>
    </row>
    <row r="16" spans="2:6" x14ac:dyDescent="0.25">
      <c r="B16" s="2">
        <v>3.9</v>
      </c>
      <c r="C16" t="str">
        <f t="shared" si="2"/>
        <v>REPROVOU, OTARIO KKKKKK</v>
      </c>
    </row>
    <row r="17" spans="2:3" x14ac:dyDescent="0.25">
      <c r="B17" s="2">
        <v>3</v>
      </c>
      <c r="C17" t="str">
        <f t="shared" si="2"/>
        <v>REPROVOU, OTARIO KKKKKK</v>
      </c>
    </row>
  </sheetData>
  <mergeCells count="3">
    <mergeCell ref="C1:C2"/>
    <mergeCell ref="F1:F2"/>
    <mergeCell ref="C11:C12"/>
  </mergeCells>
  <conditionalFormatting sqref="C4:C8">
    <cfRule type="cellIs" dxfId="18" priority="6" operator="equal">
      <formula>"voce errou"</formula>
    </cfRule>
    <cfRule type="cellIs" dxfId="17" priority="7" operator="equal">
      <formula>"Esta certo vagabundo"</formula>
    </cfRule>
  </conditionalFormatting>
  <conditionalFormatting sqref="F4:F9">
    <cfRule type="cellIs" dxfId="16" priority="5" operator="greaterThan">
      <formula>50</formula>
    </cfRule>
  </conditionalFormatting>
  <conditionalFormatting sqref="F4:F8">
    <cfRule type="cellIs" dxfId="15" priority="4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2BD6-F787-495D-BACC-21D9F6BC495B}">
  <dimension ref="B2:I11"/>
  <sheetViews>
    <sheetView workbookViewId="0">
      <selection activeCell="D25" sqref="D25"/>
    </sheetView>
  </sheetViews>
  <sheetFormatPr defaultRowHeight="15" x14ac:dyDescent="0.25"/>
  <cols>
    <col min="2" max="2" width="12.7109375" bestFit="1" customWidth="1"/>
    <col min="3" max="3" width="22.85546875" bestFit="1" customWidth="1"/>
    <col min="4" max="4" width="19" bestFit="1" customWidth="1"/>
    <col min="5" max="5" width="18" bestFit="1" customWidth="1"/>
    <col min="6" max="6" width="23.5703125" bestFit="1" customWidth="1"/>
    <col min="7" max="7" width="20.85546875" bestFit="1" customWidth="1"/>
    <col min="8" max="8" width="24.140625" bestFit="1" customWidth="1"/>
    <col min="9" max="9" width="16.85546875" bestFit="1" customWidth="1"/>
  </cols>
  <sheetData>
    <row r="2" spans="2:9" x14ac:dyDescent="0.25">
      <c r="B2" s="52" t="s">
        <v>0</v>
      </c>
      <c r="C2" s="52"/>
      <c r="D2" s="52"/>
      <c r="E2" s="52"/>
      <c r="F2" s="52"/>
      <c r="G2" s="52"/>
      <c r="H2" s="52"/>
      <c r="I2" s="52"/>
    </row>
    <row r="3" spans="2:9" x14ac:dyDescent="0.25">
      <c r="B3" s="52"/>
      <c r="C3" s="52"/>
      <c r="D3" s="52"/>
      <c r="E3" s="52"/>
      <c r="F3" s="52"/>
      <c r="G3" s="52"/>
      <c r="H3" s="52"/>
      <c r="I3" s="52"/>
    </row>
    <row r="4" spans="2:9" ht="4.5" customHeight="1" x14ac:dyDescent="0.25">
      <c r="B4" s="53"/>
      <c r="C4" s="54"/>
      <c r="D4" s="54"/>
      <c r="E4" s="54"/>
      <c r="F4" s="54"/>
      <c r="G4" s="54"/>
      <c r="H4" s="54"/>
      <c r="I4" s="55"/>
    </row>
    <row r="5" spans="2:9" x14ac:dyDescent="0.25">
      <c r="B5" s="8" t="s">
        <v>1</v>
      </c>
      <c r="C5" s="14" t="s">
        <v>11</v>
      </c>
      <c r="D5" s="15" t="s">
        <v>14</v>
      </c>
      <c r="E5" s="15" t="s">
        <v>12</v>
      </c>
      <c r="F5" s="15" t="s">
        <v>13</v>
      </c>
      <c r="G5" s="15" t="s">
        <v>2</v>
      </c>
      <c r="H5" s="15" t="s">
        <v>3</v>
      </c>
      <c r="I5" s="9" t="s">
        <v>4</v>
      </c>
    </row>
    <row r="6" spans="2:9" x14ac:dyDescent="0.25">
      <c r="B6" s="5" t="s">
        <v>5</v>
      </c>
      <c r="C6" s="3">
        <v>40</v>
      </c>
      <c r="D6" s="4">
        <v>18</v>
      </c>
      <c r="E6" s="3">
        <v>18</v>
      </c>
      <c r="F6" s="4">
        <v>22</v>
      </c>
      <c r="G6" s="16">
        <f>C6-F6</f>
        <v>18</v>
      </c>
      <c r="H6" s="4" t="str">
        <f>IF(Tabela1[[#This Row],[Quantidades venida]]&lt;Tabela1[[#This Row],[Meta devinda]],"Vendemos muito Mal","Vendemos Muito Bem")</f>
        <v>Vendemos Muito Bem</v>
      </c>
      <c r="I6" s="7" t="str">
        <f>IF(Tabela1[[#This Row],[Quantidade Final]]&gt;=Tabela1[[#This Row],[Limite Mínimo]],"Não vamos Repor","Precisamos Repor")</f>
        <v>Não vamos Repor</v>
      </c>
    </row>
    <row r="7" spans="2:9" x14ac:dyDescent="0.25">
      <c r="B7" s="6" t="s">
        <v>6</v>
      </c>
      <c r="C7" s="3">
        <v>70</v>
      </c>
      <c r="D7" s="4">
        <v>40</v>
      </c>
      <c r="E7" s="3">
        <v>42</v>
      </c>
      <c r="F7" s="4">
        <v>42</v>
      </c>
      <c r="G7" s="16">
        <f t="shared" ref="G7:G10" si="0">C7-F7</f>
        <v>28</v>
      </c>
      <c r="H7" s="4" t="str">
        <f>IF(Tabela1[[#This Row],[Quantidades venida]]&lt;Tabela1[[#This Row],[Meta devinda]],"Vendemos muito Mal","Vendemos Muito Bem")</f>
        <v>Vendemos Muito Bem</v>
      </c>
      <c r="I7" s="7" t="str">
        <f>IF(Tabela1[[#This Row],[Quantidade Final]]&gt;=Tabela1[[#This Row],[Limite Mínimo]],"Não vamos Repor","Precisamos Repor")</f>
        <v>Precisamos Repor</v>
      </c>
    </row>
    <row r="8" spans="2:9" x14ac:dyDescent="0.25">
      <c r="B8" s="6" t="s">
        <v>7</v>
      </c>
      <c r="C8" s="3">
        <v>70</v>
      </c>
      <c r="D8" s="4">
        <v>45</v>
      </c>
      <c r="E8" s="3">
        <v>45</v>
      </c>
      <c r="F8" s="4">
        <v>42</v>
      </c>
      <c r="G8" s="16">
        <f t="shared" si="0"/>
        <v>28</v>
      </c>
      <c r="H8" s="4" t="str">
        <f>IF(Tabela1[[#This Row],[Quantidades venida]]&lt;Tabela1[[#This Row],[Meta devinda]],"Vendemos muito Mal","Vendemos Muito Bem")</f>
        <v>Vendemos muito Mal</v>
      </c>
      <c r="I8" s="7" t="str">
        <f>IF(Tabela1[[#This Row],[Quantidade Final]]&gt;=Tabela1[[#This Row],[Limite Mínimo]],"Não vamos Repor","Precisamos Repor")</f>
        <v>Precisamos Repor</v>
      </c>
    </row>
    <row r="9" spans="2:9" x14ac:dyDescent="0.25">
      <c r="B9" s="6" t="s">
        <v>8</v>
      </c>
      <c r="C9" s="3">
        <v>20</v>
      </c>
      <c r="D9" s="4">
        <v>8</v>
      </c>
      <c r="E9" s="3">
        <v>12</v>
      </c>
      <c r="F9" s="4">
        <v>10</v>
      </c>
      <c r="G9" s="16">
        <f t="shared" si="0"/>
        <v>10</v>
      </c>
      <c r="H9" s="4" t="str">
        <f>IF(Tabela1[[#This Row],[Quantidades venida]]&lt;Tabela1[[#This Row],[Meta devinda]],"Vendemos muito Mal","Vendemos Muito Bem")</f>
        <v>Vendemos muito Mal</v>
      </c>
      <c r="I9" s="7" t="str">
        <f>IF(Tabela1[[#This Row],[Quantidade Final]]&gt;=Tabela1[[#This Row],[Limite Mínimo]],"Não vamos Repor","Precisamos Repor")</f>
        <v>Não vamos Repor</v>
      </c>
    </row>
    <row r="10" spans="2:9" x14ac:dyDescent="0.25">
      <c r="B10" s="6" t="s">
        <v>10</v>
      </c>
      <c r="C10" s="3">
        <v>60</v>
      </c>
      <c r="D10" s="4">
        <v>28</v>
      </c>
      <c r="E10" s="3">
        <v>25</v>
      </c>
      <c r="F10" s="4">
        <v>30</v>
      </c>
      <c r="G10" s="16">
        <f t="shared" si="0"/>
        <v>30</v>
      </c>
      <c r="H10" s="4" t="str">
        <f>IF(Tabela1[[#This Row],[Quantidades venida]]&lt;Tabela1[[#This Row],[Meta devinda]],"Vendemos muito Mal","Vendemos Muito Bem")</f>
        <v>Vendemos Muito Bem</v>
      </c>
      <c r="I10" s="7" t="str">
        <f>IF(Tabela1[[#This Row],[Quantidade Final]]&gt;=Tabela1[[#This Row],[Limite Mínimo]],"Não vamos Repor","Precisamos Repor")</f>
        <v>Não vamos Repor</v>
      </c>
    </row>
    <row r="11" spans="2:9" x14ac:dyDescent="0.25">
      <c r="B11" s="10" t="s">
        <v>9</v>
      </c>
      <c r="C11" s="11">
        <v>40</v>
      </c>
      <c r="D11" s="12">
        <v>22</v>
      </c>
      <c r="E11" s="11">
        <v>20</v>
      </c>
      <c r="F11" s="12">
        <v>20</v>
      </c>
      <c r="G11" s="17">
        <f>C11-F11</f>
        <v>20</v>
      </c>
      <c r="H11" s="12" t="str">
        <f>IF(Tabela1[[#This Row],[Quantidades venida]]&lt;Tabela1[[#This Row],[Meta devinda]],"Vendemos muito Mal","Vendemos Muito Bem")</f>
        <v>Vendemos Muito Bem</v>
      </c>
      <c r="I11" s="13" t="str">
        <f>IF(Tabela1[[#This Row],[Quantidade Final]]&gt;=Tabela1[[#This Row],[Limite Mínimo]],"Não vamos Repor","Precisamos Repor")</f>
        <v>Precisamos Repor</v>
      </c>
    </row>
  </sheetData>
  <mergeCells count="2">
    <mergeCell ref="B2:I3"/>
    <mergeCell ref="B4:I4"/>
  </mergeCells>
  <conditionalFormatting sqref="H6:H11">
    <cfRule type="cellIs" priority="1" operator="greaterThan">
      <formula>18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3D05-6105-43AD-907D-0F9A3173FA66}">
  <dimension ref="B2:L21"/>
  <sheetViews>
    <sheetView tabSelected="1" zoomScale="85" zoomScaleNormal="85" workbookViewId="0">
      <selection activeCell="K6" sqref="K6"/>
    </sheetView>
  </sheetViews>
  <sheetFormatPr defaultRowHeight="15" x14ac:dyDescent="0.25"/>
  <cols>
    <col min="2" max="5" width="12.28515625" bestFit="1" customWidth="1"/>
    <col min="6" max="6" width="13.42578125" bestFit="1" customWidth="1"/>
    <col min="7" max="7" width="12.28515625" bestFit="1" customWidth="1"/>
    <col min="8" max="10" width="13.42578125" bestFit="1" customWidth="1"/>
    <col min="11" max="11" width="19.140625" bestFit="1" customWidth="1"/>
    <col min="12" max="12" width="13.28515625" customWidth="1"/>
  </cols>
  <sheetData>
    <row r="2" spans="2:12" ht="15" customHeight="1" x14ac:dyDescent="0.25">
      <c r="B2" s="56" t="s">
        <v>16</v>
      </c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2:12" ht="15" customHeight="1" x14ac:dyDescent="0.25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2:12" ht="15" customHeight="1" x14ac:dyDescent="0.25">
      <c r="B4" s="23"/>
      <c r="C4" s="57" t="s">
        <v>36</v>
      </c>
      <c r="D4" s="57"/>
      <c r="E4" s="57"/>
      <c r="F4" s="57"/>
      <c r="G4" s="57"/>
      <c r="H4" s="57"/>
      <c r="I4" s="58"/>
      <c r="J4" s="58"/>
      <c r="K4" s="58"/>
      <c r="L4" s="59"/>
    </row>
    <row r="5" spans="2:12" x14ac:dyDescent="0.25">
      <c r="B5" s="25" t="s">
        <v>17</v>
      </c>
      <c r="C5" s="26" t="s">
        <v>26</v>
      </c>
      <c r="D5" s="26" t="s">
        <v>27</v>
      </c>
      <c r="E5" s="26" t="s">
        <v>28</v>
      </c>
      <c r="F5" s="26" t="s">
        <v>29</v>
      </c>
      <c r="G5" s="26" t="s">
        <v>30</v>
      </c>
      <c r="H5" s="26" t="s">
        <v>31</v>
      </c>
      <c r="I5" s="28" t="s">
        <v>32</v>
      </c>
      <c r="J5" s="37" t="s">
        <v>33</v>
      </c>
      <c r="K5" s="37" t="s">
        <v>34</v>
      </c>
      <c r="L5" s="27" t="s">
        <v>35</v>
      </c>
    </row>
    <row r="6" spans="2:12" x14ac:dyDescent="0.25">
      <c r="B6" s="18" t="s">
        <v>18</v>
      </c>
      <c r="C6" s="29">
        <v>6005</v>
      </c>
      <c r="D6" s="29">
        <v>5682</v>
      </c>
      <c r="E6" s="29">
        <v>8881</v>
      </c>
      <c r="F6" s="29">
        <v>6352</v>
      </c>
      <c r="G6" s="29">
        <v>6721</v>
      </c>
      <c r="H6" s="29">
        <v>6195</v>
      </c>
      <c r="I6" s="35">
        <f>SUM(C6:H6)</f>
        <v>39836</v>
      </c>
      <c r="J6" s="38">
        <f>AVERAGE(C6:H6)</f>
        <v>6639.333333333333</v>
      </c>
      <c r="K6" s="36" t="str">
        <f>IF(J6 &gt;= 2500,"Atingiu a Meta","Não Atingiu a Meta")</f>
        <v>Atingiu a Meta</v>
      </c>
      <c r="L6" s="39">
        <f>IF(I6,I6*10%,I6*5%)</f>
        <v>3983.6000000000004</v>
      </c>
    </row>
    <row r="7" spans="2:12" x14ac:dyDescent="0.25">
      <c r="B7" s="19" t="s">
        <v>23</v>
      </c>
      <c r="C7" s="29">
        <v>6923</v>
      </c>
      <c r="D7" s="29">
        <v>458</v>
      </c>
      <c r="E7" s="29">
        <v>9424</v>
      </c>
      <c r="F7" s="29">
        <v>514</v>
      </c>
      <c r="G7" s="29">
        <v>1217</v>
      </c>
      <c r="H7" s="29">
        <v>1658</v>
      </c>
      <c r="I7" s="35">
        <f>SUM(C7:H7)</f>
        <v>20194</v>
      </c>
      <c r="J7" s="38">
        <f t="shared" ref="J7:J13" si="0">AVERAGE(B7:H7)</f>
        <v>3365.6666666666665</v>
      </c>
      <c r="K7" s="36" t="str">
        <f t="shared" ref="K7:K13" si="1">IF(J7 &gt;= 2500,"Atingiu a Meta","Não Atingiu a Meta")</f>
        <v>Atingiu a Meta</v>
      </c>
      <c r="L7" s="39">
        <f t="shared" ref="L7:L13" si="2">IF(I7,I7*10%,I7*5%)</f>
        <v>2019.4</v>
      </c>
    </row>
    <row r="8" spans="2:12" x14ac:dyDescent="0.25">
      <c r="B8" s="19" t="s">
        <v>20</v>
      </c>
      <c r="C8" s="29">
        <v>1152</v>
      </c>
      <c r="D8" s="29">
        <v>2628</v>
      </c>
      <c r="E8" s="29">
        <v>3184</v>
      </c>
      <c r="F8" s="29">
        <v>2475</v>
      </c>
      <c r="G8" s="29">
        <v>656</v>
      </c>
      <c r="H8" s="29">
        <v>3799</v>
      </c>
      <c r="I8" s="35">
        <f t="shared" ref="I8:I13" si="3">SUM(C8:H8)</f>
        <v>13894</v>
      </c>
      <c r="J8" s="38">
        <f>AVERAGE(C8:H8)</f>
        <v>2315.6666666666665</v>
      </c>
      <c r="K8" s="36" t="str">
        <f t="shared" si="1"/>
        <v>Não Atingiu a Meta</v>
      </c>
      <c r="L8" s="39">
        <f>IF(I8,I8*10%,I8*5%)</f>
        <v>1389.4</v>
      </c>
    </row>
    <row r="9" spans="2:12" x14ac:dyDescent="0.25">
      <c r="B9" s="19" t="s">
        <v>19</v>
      </c>
      <c r="C9" s="29">
        <v>2624</v>
      </c>
      <c r="D9" s="29">
        <v>2213</v>
      </c>
      <c r="E9" s="29">
        <v>3194</v>
      </c>
      <c r="F9" s="29">
        <v>1435</v>
      </c>
      <c r="G9" s="29">
        <v>3645</v>
      </c>
      <c r="H9" s="29">
        <v>964</v>
      </c>
      <c r="I9" s="35">
        <f t="shared" si="3"/>
        <v>14075</v>
      </c>
      <c r="J9" s="38">
        <f t="shared" si="0"/>
        <v>2345.8333333333335</v>
      </c>
      <c r="K9" s="36" t="str">
        <f t="shared" si="1"/>
        <v>Não Atingiu a Meta</v>
      </c>
      <c r="L9" s="39">
        <f t="shared" si="2"/>
        <v>1407.5</v>
      </c>
    </row>
    <row r="10" spans="2:12" x14ac:dyDescent="0.25">
      <c r="B10" s="19" t="s">
        <v>22</v>
      </c>
      <c r="C10" s="29">
        <v>1262</v>
      </c>
      <c r="D10" s="29">
        <v>6621</v>
      </c>
      <c r="E10" s="29">
        <v>6587</v>
      </c>
      <c r="F10" s="29">
        <v>9452</v>
      </c>
      <c r="G10" s="29">
        <v>5455</v>
      </c>
      <c r="H10" s="29">
        <v>8544</v>
      </c>
      <c r="I10" s="35">
        <f t="shared" si="3"/>
        <v>37921</v>
      </c>
      <c r="J10" s="38">
        <f t="shared" si="0"/>
        <v>6320.166666666667</v>
      </c>
      <c r="K10" s="36" t="str">
        <f t="shared" si="1"/>
        <v>Atingiu a Meta</v>
      </c>
      <c r="L10" s="39">
        <f t="shared" si="2"/>
        <v>3792.1000000000004</v>
      </c>
    </row>
    <row r="11" spans="2:12" x14ac:dyDescent="0.25">
      <c r="B11" s="19" t="s">
        <v>24</v>
      </c>
      <c r="C11" s="29">
        <v>1153</v>
      </c>
      <c r="D11" s="29">
        <v>8556</v>
      </c>
      <c r="E11" s="29">
        <v>1828</v>
      </c>
      <c r="F11" s="29">
        <v>7851</v>
      </c>
      <c r="G11" s="29">
        <v>1238</v>
      </c>
      <c r="H11" s="29">
        <v>15544</v>
      </c>
      <c r="I11" s="35">
        <f t="shared" si="3"/>
        <v>36170</v>
      </c>
      <c r="J11" s="38">
        <f t="shared" si="0"/>
        <v>6028.333333333333</v>
      </c>
      <c r="K11" s="36" t="str">
        <f t="shared" si="1"/>
        <v>Atingiu a Meta</v>
      </c>
      <c r="L11" s="39">
        <f t="shared" si="2"/>
        <v>3617</v>
      </c>
    </row>
    <row r="12" spans="2:12" x14ac:dyDescent="0.25">
      <c r="B12" s="19" t="s">
        <v>25</v>
      </c>
      <c r="C12" s="29">
        <v>1844</v>
      </c>
      <c r="D12" s="29">
        <v>6541</v>
      </c>
      <c r="E12" s="29">
        <v>2492</v>
      </c>
      <c r="F12" s="29">
        <v>514</v>
      </c>
      <c r="G12" s="29">
        <v>1546</v>
      </c>
      <c r="H12" s="29">
        <v>1544</v>
      </c>
      <c r="I12" s="35">
        <f t="shared" si="3"/>
        <v>14481</v>
      </c>
      <c r="J12" s="38">
        <f t="shared" si="0"/>
        <v>2413.5</v>
      </c>
      <c r="K12" s="36" t="str">
        <f t="shared" si="1"/>
        <v>Não Atingiu a Meta</v>
      </c>
      <c r="L12" s="39">
        <f t="shared" si="2"/>
        <v>1448.1000000000001</v>
      </c>
    </row>
    <row r="13" spans="2:12" x14ac:dyDescent="0.25">
      <c r="B13" s="20" t="s">
        <v>21</v>
      </c>
      <c r="C13" s="29">
        <v>3224</v>
      </c>
      <c r="D13" s="29">
        <v>1233</v>
      </c>
      <c r="E13" s="29">
        <v>913</v>
      </c>
      <c r="F13" s="29">
        <v>1435</v>
      </c>
      <c r="G13" s="29">
        <v>2523</v>
      </c>
      <c r="H13" s="29">
        <v>4544</v>
      </c>
      <c r="I13" s="35">
        <f t="shared" si="3"/>
        <v>13872</v>
      </c>
      <c r="J13" s="38">
        <f t="shared" si="0"/>
        <v>2312</v>
      </c>
      <c r="K13" s="36" t="str">
        <f t="shared" si="1"/>
        <v>Não Atingiu a Meta</v>
      </c>
      <c r="L13" s="39">
        <f t="shared" si="2"/>
        <v>1387.2</v>
      </c>
    </row>
    <row r="16" spans="2:12" x14ac:dyDescent="0.25">
      <c r="B16" s="21"/>
      <c r="C16" s="22"/>
    </row>
    <row r="17" spans="2:3" x14ac:dyDescent="0.25">
      <c r="B17" s="21"/>
      <c r="C17" s="22"/>
    </row>
    <row r="18" spans="2:3" x14ac:dyDescent="0.25">
      <c r="B18" s="21"/>
      <c r="C18" s="22"/>
    </row>
    <row r="19" spans="2:3" x14ac:dyDescent="0.25">
      <c r="B19" s="22"/>
      <c r="C19" s="22"/>
    </row>
    <row r="20" spans="2:3" x14ac:dyDescent="0.25">
      <c r="B20" s="21"/>
      <c r="C20" s="22"/>
    </row>
    <row r="21" spans="2:3" x14ac:dyDescent="0.25">
      <c r="B21" s="21"/>
      <c r="C21" s="22"/>
    </row>
  </sheetData>
  <sortState xmlns:xlrd2="http://schemas.microsoft.com/office/spreadsheetml/2017/richdata2" ref="B6:B13">
    <sortCondition ref="B6:B13"/>
  </sortState>
  <mergeCells count="3">
    <mergeCell ref="B2:L3"/>
    <mergeCell ref="C4:H4"/>
    <mergeCell ref="I4:L4"/>
  </mergeCells>
  <phoneticPr fontId="7" type="noConversion"/>
  <conditionalFormatting sqref="K6:K13">
    <cfRule type="cellIs" dxfId="4" priority="1" operator="equal">
      <formula>"Não Atingiu a Meta"</formula>
    </cfRule>
    <cfRule type="cellIs" dxfId="3" priority="2" operator="lessThanOrEqual">
      <formula>"Atingiu a Meta"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4DE2-2D7C-4257-981B-7C1E9CFC2376}">
  <dimension ref="B3:K22"/>
  <sheetViews>
    <sheetView workbookViewId="0">
      <selection activeCell="K5" sqref="K5:K8"/>
    </sheetView>
  </sheetViews>
  <sheetFormatPr defaultRowHeight="15" x14ac:dyDescent="0.25"/>
  <cols>
    <col min="2" max="2" width="9.140625" customWidth="1"/>
    <col min="3" max="3" width="2" bestFit="1" customWidth="1"/>
    <col min="4" max="4" width="2.140625" bestFit="1" customWidth="1"/>
    <col min="5" max="5" width="2" customWidth="1"/>
    <col min="6" max="6" width="9.85546875" style="1" customWidth="1"/>
    <col min="7" max="7" width="8.5703125" bestFit="1" customWidth="1"/>
    <col min="8" max="8" width="13.5703125" style="1" customWidth="1"/>
    <col min="9" max="10" width="9.28515625" customWidth="1"/>
    <col min="11" max="11" width="38.140625" customWidth="1"/>
  </cols>
  <sheetData>
    <row r="3" spans="2:11" x14ac:dyDescent="0.25">
      <c r="B3" s="60" t="s">
        <v>37</v>
      </c>
      <c r="C3" s="60"/>
      <c r="D3" s="60"/>
      <c r="E3" s="60"/>
      <c r="F3" s="60"/>
      <c r="G3" s="60"/>
      <c r="H3" s="60"/>
      <c r="I3" s="60"/>
    </row>
    <row r="4" spans="2:11" x14ac:dyDescent="0.25">
      <c r="B4" s="60"/>
      <c r="C4" s="60"/>
      <c r="D4" s="60"/>
      <c r="E4" s="60"/>
      <c r="F4" s="60"/>
      <c r="G4" s="60"/>
      <c r="H4" s="60"/>
      <c r="I4" s="60"/>
    </row>
    <row r="5" spans="2:11" x14ac:dyDescent="0.25">
      <c r="K5" s="32"/>
    </row>
    <row r="6" spans="2:11" x14ac:dyDescent="0.25">
      <c r="K6" s="31"/>
    </row>
    <row r="7" spans="2:11" ht="15.75" thickBot="1" x14ac:dyDescent="0.3">
      <c r="B7" s="62" t="s">
        <v>38</v>
      </c>
      <c r="C7" s="63"/>
      <c r="D7" s="63"/>
      <c r="E7" s="63"/>
      <c r="F7" s="34" t="s">
        <v>51</v>
      </c>
      <c r="H7" s="62" t="s">
        <v>52</v>
      </c>
      <c r="I7" s="64"/>
      <c r="K7" s="31"/>
    </row>
    <row r="8" spans="2:11" ht="15.75" thickTop="1" x14ac:dyDescent="0.25">
      <c r="B8" s="16" t="s">
        <v>39</v>
      </c>
      <c r="C8" s="40">
        <v>2</v>
      </c>
      <c r="D8" s="41" t="s">
        <v>40</v>
      </c>
      <c r="E8" s="42">
        <v>2</v>
      </c>
      <c r="F8" s="16" t="s">
        <v>41</v>
      </c>
      <c r="H8" s="65" t="str">
        <f>IF(C8=E8,"EMPATE",IF(C8&gt;E8,"VITÓRIA","DERROTA"))</f>
        <v>EMPATE</v>
      </c>
      <c r="I8" s="66"/>
      <c r="K8" s="31"/>
    </row>
    <row r="9" spans="2:11" x14ac:dyDescent="0.25">
      <c r="B9" s="16" t="s">
        <v>39</v>
      </c>
      <c r="C9" s="43">
        <v>6</v>
      </c>
      <c r="D9" s="30" t="s">
        <v>40</v>
      </c>
      <c r="E9" s="44">
        <v>1</v>
      </c>
      <c r="F9" s="16" t="s">
        <v>42</v>
      </c>
      <c r="H9" s="65" t="str">
        <f t="shared" ref="H9:H17" si="0">IF(C9=E9,"EMPATE",IF(C9&gt;E9,"VITÓRIA","DERROTA"))</f>
        <v>VITÓRIA</v>
      </c>
      <c r="I9" s="66"/>
    </row>
    <row r="10" spans="2:11" x14ac:dyDescent="0.25">
      <c r="B10" s="16" t="s">
        <v>39</v>
      </c>
      <c r="C10" s="43">
        <v>1</v>
      </c>
      <c r="D10" s="30" t="s">
        <v>40</v>
      </c>
      <c r="E10" s="44">
        <v>0</v>
      </c>
      <c r="F10" s="16" t="s">
        <v>43</v>
      </c>
      <c r="H10" s="65" t="str">
        <f t="shared" si="0"/>
        <v>VITÓRIA</v>
      </c>
      <c r="I10" s="66"/>
    </row>
    <row r="11" spans="2:11" x14ac:dyDescent="0.25">
      <c r="B11" s="16" t="s">
        <v>39</v>
      </c>
      <c r="C11" s="43">
        <v>4</v>
      </c>
      <c r="D11" s="30" t="s">
        <v>40</v>
      </c>
      <c r="E11" s="44">
        <v>0</v>
      </c>
      <c r="F11" s="16" t="s">
        <v>44</v>
      </c>
      <c r="H11" s="65" t="str">
        <f t="shared" si="0"/>
        <v>VITÓRIA</v>
      </c>
      <c r="I11" s="66"/>
    </row>
    <row r="12" spans="2:11" x14ac:dyDescent="0.25">
      <c r="B12" s="16" t="s">
        <v>39</v>
      </c>
      <c r="C12" s="43">
        <v>5</v>
      </c>
      <c r="D12" s="30" t="s">
        <v>40</v>
      </c>
      <c r="E12" s="44">
        <v>2</v>
      </c>
      <c r="F12" s="16" t="s">
        <v>45</v>
      </c>
      <c r="H12" s="65" t="str">
        <f t="shared" si="0"/>
        <v>VITÓRIA</v>
      </c>
      <c r="I12" s="66"/>
    </row>
    <row r="13" spans="2:11" x14ac:dyDescent="0.25">
      <c r="B13" s="16" t="s">
        <v>39</v>
      </c>
      <c r="C13" s="43">
        <v>1</v>
      </c>
      <c r="D13" s="30" t="s">
        <v>40</v>
      </c>
      <c r="E13" s="44">
        <v>2</v>
      </c>
      <c r="F13" s="16" t="s">
        <v>46</v>
      </c>
      <c r="H13" s="65" t="str">
        <f t="shared" si="0"/>
        <v>DERROTA</v>
      </c>
      <c r="I13" s="66"/>
    </row>
    <row r="14" spans="2:11" x14ac:dyDescent="0.25">
      <c r="B14" s="16" t="s">
        <v>39</v>
      </c>
      <c r="C14" s="43">
        <v>2</v>
      </c>
      <c r="D14" s="30" t="s">
        <v>40</v>
      </c>
      <c r="E14" s="44">
        <v>0</v>
      </c>
      <c r="F14" s="16" t="s">
        <v>47</v>
      </c>
      <c r="H14" s="65" t="str">
        <f t="shared" si="0"/>
        <v>VITÓRIA</v>
      </c>
      <c r="I14" s="66"/>
    </row>
    <row r="15" spans="2:11" x14ac:dyDescent="0.25">
      <c r="B15" s="16" t="s">
        <v>39</v>
      </c>
      <c r="C15" s="43">
        <v>6</v>
      </c>
      <c r="D15" s="30" t="s">
        <v>40</v>
      </c>
      <c r="E15" s="44">
        <v>1</v>
      </c>
      <c r="F15" s="16" t="s">
        <v>48</v>
      </c>
      <c r="H15" s="65" t="str">
        <f t="shared" si="0"/>
        <v>VITÓRIA</v>
      </c>
      <c r="I15" s="66"/>
    </row>
    <row r="16" spans="2:11" x14ac:dyDescent="0.25">
      <c r="B16" s="16" t="s">
        <v>39</v>
      </c>
      <c r="C16" s="43">
        <v>1</v>
      </c>
      <c r="D16" s="30" t="s">
        <v>40</v>
      </c>
      <c r="E16" s="44">
        <v>0</v>
      </c>
      <c r="F16" s="16" t="s">
        <v>49</v>
      </c>
      <c r="H16" s="65" t="str">
        <f t="shared" si="0"/>
        <v>VITÓRIA</v>
      </c>
      <c r="I16" s="66"/>
    </row>
    <row r="17" spans="2:9" x14ac:dyDescent="0.25">
      <c r="B17" s="16" t="s">
        <v>39</v>
      </c>
      <c r="C17" s="45">
        <v>4</v>
      </c>
      <c r="D17" s="46" t="s">
        <v>40</v>
      </c>
      <c r="E17" s="47">
        <v>1</v>
      </c>
      <c r="F17" s="16" t="s">
        <v>50</v>
      </c>
      <c r="H17" s="65" t="str">
        <f t="shared" si="0"/>
        <v>VITÓRIA</v>
      </c>
      <c r="I17" s="66"/>
    </row>
    <row r="19" spans="2:9" ht="15.75" thickBot="1" x14ac:dyDescent="0.3">
      <c r="H19" s="61" t="s">
        <v>54</v>
      </c>
      <c r="I19" s="61"/>
    </row>
    <row r="20" spans="2:9" ht="15.75" thickTop="1" x14ac:dyDescent="0.25">
      <c r="H20" s="33" t="s">
        <v>53</v>
      </c>
      <c r="I20" s="48">
        <v>8</v>
      </c>
    </row>
    <row r="21" spans="2:9" x14ac:dyDescent="0.25">
      <c r="H21" s="24" t="s">
        <v>55</v>
      </c>
      <c r="I21" s="49">
        <v>1</v>
      </c>
    </row>
    <row r="22" spans="2:9" x14ac:dyDescent="0.25">
      <c r="H22" s="24" t="s">
        <v>56</v>
      </c>
      <c r="I22" s="50">
        <v>1</v>
      </c>
    </row>
  </sheetData>
  <mergeCells count="15">
    <mergeCell ref="B3:I4"/>
    <mergeCell ref="H19:I19"/>
    <mergeCell ref="B7:C7"/>
    <mergeCell ref="D7:E7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</mergeCells>
  <conditionalFormatting sqref="H8:I17">
    <cfRule type="cellIs" dxfId="2" priority="3" operator="equal">
      <formula>"Empate"</formula>
    </cfRule>
    <cfRule type="cellIs" dxfId="1" priority="2" operator="equal">
      <formula>"VITÓRIA"</formula>
    </cfRule>
    <cfRule type="cellIs" dxfId="0" priority="1" operator="equal">
      <formula>"DERROTA"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Texte</vt:lpstr>
      <vt:lpstr>Atividade 1</vt:lpstr>
      <vt:lpstr>Atividade 2</vt:lpstr>
      <vt:lpstr>Atividade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Nascimento</dc:creator>
  <cp:lastModifiedBy>Felipe Nascimento</cp:lastModifiedBy>
  <dcterms:created xsi:type="dcterms:W3CDTF">2022-03-24T22:21:33Z</dcterms:created>
  <dcterms:modified xsi:type="dcterms:W3CDTF">2022-04-08T01:30:36Z</dcterms:modified>
</cp:coreProperties>
</file>