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Desktop\New\"/>
    </mc:Choice>
  </mc:AlternateContent>
  <xr:revisionPtr revIDLastSave="0" documentId="13_ncr:1_{7AB58701-36CF-4364-B1A0-AD70C4FF4AEF}" xr6:coauthVersionLast="47" xr6:coauthVersionMax="47" xr10:uidLastSave="{00000000-0000-0000-0000-000000000000}"/>
  <bookViews>
    <workbookView xWindow="-120" yWindow="-120" windowWidth="24240" windowHeight="13140" xr2:uid="{00000000-000D-0000-FFFF-FFFF00000000}"/>
  </bookViews>
  <sheets>
    <sheet name="DASHBOARD" sheetId="5" r:id="rId1"/>
    <sheet name="DATA" sheetId="1" r:id="rId2"/>
    <sheet name="INDIVIDUAL" sheetId="2" r:id="rId3"/>
    <sheet name="GROUP" sheetId="4" r:id="rId4"/>
    <sheet name="KPI" sheetId="7" r:id="rId5"/>
  </sheets>
  <definedNames>
    <definedName name="_xlcn.WorksheetConnection_Internshipdata.xlsxTable11" hidden="1">Table1[]</definedName>
    <definedName name="Slicer_Country">#N/A</definedName>
    <definedName name="Slicer_Department">#N/A</definedName>
    <definedName name="Slicer_Gender">#N/A</definedName>
  </definedNames>
  <calcPr calcId="191029"/>
  <pivotCaches>
    <pivotCache cacheId="916" r:id="rId6"/>
    <pivotCache cacheId="919" r:id="rId7"/>
    <pivotCache cacheId="922" r:id="rId8"/>
    <pivotCache cacheId="934" r:id="rId9"/>
    <pivotCache cacheId="937" r:id="rId10"/>
    <pivotCache cacheId="940" r:id="rId11"/>
    <pivotCache cacheId="943" r:id="rId12"/>
    <pivotCache cacheId="946" r:id="rId13"/>
    <pivotCache cacheId="949" r:id="rId14"/>
    <pivotCache cacheId="952" r:id="rId15"/>
    <pivotCache cacheId="958" r:id="rId16"/>
    <pivotCache cacheId="961" r:id="rId17"/>
    <pivotCache cacheId="964" r:id="rId18"/>
  </pivotCaches>
  <extLst>
    <ext xmlns:x14="http://schemas.microsoft.com/office/spreadsheetml/2009/9/main" uri="{876F7934-8845-4945-9796-88D515C7AA90}">
      <x14:pivotCaches>
        <pivotCache cacheId="164" r:id="rId19"/>
      </x14:pivotCaches>
    </ex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18ed3a41-02f1-4578-95dc-aca47deace52" name="Table1" connection="WorksheetConnection_Internship data.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 i="1" l="1"/>
  <c r="W4" i="1" s="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V4" i="1"/>
  <c r="R3" i="1"/>
  <c r="U4" i="1" s="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2" i="1"/>
  <c r="O912" i="1"/>
  <c r="O911" i="1"/>
  <c r="O910" i="1"/>
  <c r="O909" i="1"/>
  <c r="O908" i="1"/>
  <c r="O907" i="1"/>
  <c r="O906" i="1"/>
  <c r="O905" i="1"/>
  <c r="O904" i="1"/>
  <c r="O903" i="1"/>
  <c r="O902" i="1"/>
  <c r="O901" i="1"/>
  <c r="O900" i="1"/>
  <c r="O899" i="1"/>
  <c r="O898" i="1"/>
  <c r="O897" i="1"/>
  <c r="O896" i="1"/>
  <c r="O895" i="1"/>
  <c r="O894" i="1"/>
  <c r="O893" i="1"/>
  <c r="O892" i="1"/>
  <c r="O891" i="1"/>
  <c r="O890" i="1"/>
  <c r="O889" i="1"/>
  <c r="O888" i="1"/>
  <c r="O887" i="1"/>
  <c r="O886" i="1"/>
  <c r="O885" i="1"/>
  <c r="O884" i="1"/>
  <c r="O883" i="1"/>
  <c r="O882" i="1"/>
  <c r="O881" i="1"/>
  <c r="O880" i="1"/>
  <c r="O879" i="1"/>
  <c r="O878" i="1"/>
  <c r="O877" i="1"/>
  <c r="O876" i="1"/>
  <c r="O875" i="1"/>
  <c r="O874" i="1"/>
  <c r="O873" i="1"/>
  <c r="O872" i="1"/>
  <c r="O871" i="1"/>
  <c r="O870" i="1"/>
  <c r="O869" i="1"/>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7" i="1"/>
  <c r="O816"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5" i="1"/>
  <c r="O774" i="1"/>
  <c r="O773" i="1"/>
  <c r="O772" i="1"/>
  <c r="O771" i="1"/>
  <c r="O770" i="1"/>
  <c r="O769" i="1"/>
  <c r="O768" i="1"/>
  <c r="O767" i="1"/>
  <c r="O766" i="1"/>
  <c r="O765" i="1"/>
  <c r="O764" i="1"/>
  <c r="O763" i="1"/>
  <c r="O762" i="1"/>
  <c r="O761" i="1"/>
  <c r="O760" i="1"/>
  <c r="O759" i="1"/>
  <c r="O758" i="1"/>
  <c r="O757" i="1"/>
  <c r="O756" i="1"/>
  <c r="O755"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8" i="1"/>
  <c r="O717" i="1"/>
  <c r="O716" i="1"/>
  <c r="O715" i="1"/>
  <c r="O714" i="1"/>
  <c r="O713" i="1"/>
  <c r="O712" i="1"/>
  <c r="O711" i="1"/>
  <c r="O710" i="1"/>
  <c r="O709" i="1"/>
  <c r="O708" i="1"/>
  <c r="O707" i="1"/>
  <c r="O706" i="1"/>
  <c r="O705" i="1"/>
  <c r="O704" i="1"/>
  <c r="O703" i="1"/>
  <c r="O702" i="1"/>
  <c r="O701" i="1"/>
  <c r="O700" i="1"/>
  <c r="O699" i="1"/>
  <c r="O698" i="1"/>
  <c r="O697" i="1"/>
  <c r="O696"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59AF74-0203-4EFE-A798-B341A9C795E5}"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Internship data.xlsx!Table1" type="102" refreshedVersion="5" minRefreshableVersion="5">
    <extLst>
      <ext xmlns:x15="http://schemas.microsoft.com/office/spreadsheetml/2010/11/main" uri="{DE250136-89BD-433C-8126-D09CA5730AF9}">
        <x15:connection id="Table1-18ed3a41-02f1-4578-95dc-aca47deace52" autoDelete="1">
          <x15:rangePr sourceName="_xlcn.WorksheetConnection_Internshipdata.xlsxTable11"/>
        </x15:connection>
      </ext>
    </extLst>
  </connection>
</connections>
</file>

<file path=xl/sharedStrings.xml><?xml version="1.0" encoding="utf-8"?>
<sst xmlns="http://schemas.openxmlformats.org/spreadsheetml/2006/main" count="8315" uniqueCount="1924">
  <si>
    <t>EEID</t>
  </si>
  <si>
    <t>Full Name</t>
  </si>
  <si>
    <t>Job Title</t>
  </si>
  <si>
    <t>Department</t>
  </si>
  <si>
    <t>Business Unit</t>
  </si>
  <si>
    <t>Gender</t>
  </si>
  <si>
    <t>Ethnicity</t>
  </si>
  <si>
    <t>Age</t>
  </si>
  <si>
    <t>Annual Salary</t>
  </si>
  <si>
    <t>Bonus %</t>
  </si>
  <si>
    <t>Country</t>
  </si>
  <si>
    <t>City</t>
  </si>
  <si>
    <t>Employment Status</t>
  </si>
  <si>
    <t>Tenure</t>
  </si>
  <si>
    <t>E02387</t>
  </si>
  <si>
    <t>Emily Davis</t>
  </si>
  <si>
    <t>IT</t>
  </si>
  <si>
    <t>Research &amp; Development</t>
  </si>
  <si>
    <t>Female</t>
  </si>
  <si>
    <t>Black</t>
  </si>
  <si>
    <t>United States</t>
  </si>
  <si>
    <t>Seattle</t>
  </si>
  <si>
    <t>E04105</t>
  </si>
  <si>
    <t>Theodore Dinh</t>
  </si>
  <si>
    <t>Technical Architect</t>
  </si>
  <si>
    <t>Manufacturing</t>
  </si>
  <si>
    <t>Male</t>
  </si>
  <si>
    <t>Asian</t>
  </si>
  <si>
    <t>China</t>
  </si>
  <si>
    <t>Chongqing</t>
  </si>
  <si>
    <t>E02572</t>
  </si>
  <si>
    <t>Luna Sanders</t>
  </si>
  <si>
    <t>Director</t>
  </si>
  <si>
    <t>Finance</t>
  </si>
  <si>
    <t>Speciality Products</t>
  </si>
  <si>
    <t>Caucasian</t>
  </si>
  <si>
    <t>Chicago</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</si>
  <si>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</si>
  <si>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</si>
  <si>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</si>
  <si>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</si>
  <si>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</si>
  <si>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</si>
  <si>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</si>
  <si>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</si>
  <si>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</si>
  <si>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</si>
  <si>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</si>
  <si>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</si>
  <si>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</si>
  <si>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</si>
  <si>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</si>
  <si>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</si>
  <si>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</si>
  <si>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</si>
  <si>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</si>
  <si>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</si>
  <si>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</si>
  <si>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</si>
  <si>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</si>
  <si>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</si>
  <si>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</si>
  <si>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</si>
  <si>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</si>
  <si>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</si>
  <si>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</si>
  <si>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</si>
  <si>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</si>
  <si>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</si>
  <si>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</si>
  <si>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</si>
  <si>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</si>
  <si>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</si>
  <si>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</si>
  <si>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</si>
  <si>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</si>
  <si>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</si>
  <si>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</si>
  <si>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</si>
  <si>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</si>
  <si>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</si>
  <si>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</si>
  <si>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</si>
  <si>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</si>
  <si>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</si>
  <si>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</si>
  <si>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</si>
  <si>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</si>
  <si>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</si>
  <si>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</si>
  <si>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</si>
  <si>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</si>
  <si>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</si>
  <si>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</si>
  <si>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</si>
  <si>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</si>
  <si>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</si>
  <si>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</si>
  <si>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</si>
  <si>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</si>
  <si>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</si>
  <si>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</si>
  <si>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</si>
  <si>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</si>
  <si>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</si>
  <si>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</si>
  <si>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</si>
  <si>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</si>
  <si>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</si>
  <si>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</si>
  <si>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</si>
  <si>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</si>
  <si>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</si>
  <si>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</si>
  <si>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</si>
  <si>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</si>
  <si>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</si>
  <si>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</si>
  <si>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</si>
  <si>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</si>
  <si>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</si>
  <si>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</si>
  <si>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</si>
  <si>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</si>
  <si>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</si>
  <si>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</si>
  <si>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</si>
  <si>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</si>
  <si>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</si>
  <si>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</si>
  <si>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</si>
  <si>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</si>
  <si>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</si>
  <si>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</si>
  <si>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</si>
  <si>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</si>
  <si>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</si>
  <si>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</si>
  <si>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</si>
  <si>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</si>
  <si>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</si>
  <si>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</si>
  <si>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</si>
  <si>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</si>
  <si>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</si>
  <si>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</si>
  <si>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</si>
  <si>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</si>
  <si>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</si>
  <si>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</si>
  <si>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</si>
  <si>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</si>
  <si>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</si>
  <si>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</si>
  <si>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</si>
  <si>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</si>
  <si>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</si>
  <si>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</si>
  <si>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</si>
  <si>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</si>
  <si>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</si>
  <si>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</si>
  <si>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</si>
  <si>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</si>
  <si>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</si>
  <si>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</si>
  <si>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</si>
  <si>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</si>
  <si>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</si>
  <si>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</si>
  <si>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</si>
  <si>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</si>
  <si>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</si>
  <si>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</si>
  <si>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</si>
  <si>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</si>
  <si>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</si>
  <si>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</si>
  <si>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</si>
  <si>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</si>
  <si>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</si>
  <si>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</si>
  <si>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</si>
  <si>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</si>
  <si>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</si>
  <si>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</si>
  <si>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</si>
  <si>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</si>
  <si>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</si>
  <si>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</si>
  <si>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</si>
  <si>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</si>
  <si>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</si>
  <si>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</si>
  <si>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</si>
  <si>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</si>
  <si>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</si>
  <si>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</si>
  <si>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</si>
  <si>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</si>
  <si>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</si>
  <si>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</si>
  <si>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</si>
  <si>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</si>
  <si>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</si>
  <si>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</si>
  <si>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</si>
  <si>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</si>
  <si>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</si>
  <si>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</si>
  <si>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</si>
  <si>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</si>
  <si>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</si>
  <si>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</si>
  <si>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</si>
  <si>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</si>
  <si>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</si>
  <si>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</si>
  <si>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</si>
  <si>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</si>
  <si>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</si>
  <si>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</si>
  <si>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</si>
  <si>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</si>
  <si>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</si>
  <si>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</si>
  <si>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</si>
  <si>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</si>
  <si>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</si>
  <si>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</si>
  <si>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</si>
  <si>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</si>
  <si>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</si>
  <si>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</si>
  <si>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</si>
  <si>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</si>
  <si>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</si>
  <si>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</si>
  <si>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</si>
  <si>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</si>
  <si>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</si>
  <si>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</si>
  <si>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</si>
  <si>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</si>
  <si>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</si>
  <si>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</si>
  <si>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</si>
  <si>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</si>
  <si>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</si>
  <si>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</si>
  <si>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</si>
  <si>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</si>
  <si>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</si>
  <si>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</si>
  <si>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</si>
  <si>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</si>
  <si>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</si>
  <si>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</si>
  <si>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</si>
  <si>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</si>
  <si>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</si>
  <si>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</si>
  <si>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</si>
  <si>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</si>
  <si>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</si>
  <si>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</si>
  <si>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</si>
  <si>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</si>
  <si>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</si>
  <si>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</si>
  <si>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</si>
  <si>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</si>
  <si>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</si>
  <si>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</si>
  <si>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</si>
  <si>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</si>
  <si>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</si>
  <si>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</si>
  <si>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</si>
  <si>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</si>
  <si>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</si>
  <si>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</si>
  <si>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</si>
  <si>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</si>
  <si>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</si>
  <si>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</si>
  <si>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</si>
  <si>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</si>
  <si>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</si>
  <si>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</si>
  <si>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</si>
  <si>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</si>
  <si>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</si>
  <si>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</si>
  <si>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</si>
  <si>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</si>
  <si>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</si>
  <si>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</si>
  <si>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</si>
  <si>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</si>
  <si>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</si>
  <si>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</si>
  <si>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</si>
  <si>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</si>
  <si>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</si>
  <si>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</si>
  <si>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</si>
  <si>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</si>
  <si>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</si>
  <si>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</si>
  <si>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</si>
  <si>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</si>
  <si>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</si>
  <si>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</si>
  <si>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</si>
  <si>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</si>
  <si>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</si>
  <si>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</si>
  <si>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</si>
  <si>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</si>
  <si>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</si>
  <si>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</si>
  <si>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</si>
  <si>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</si>
  <si>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</si>
  <si>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</si>
  <si>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</si>
  <si>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</si>
  <si>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</si>
  <si>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</si>
  <si>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</si>
  <si>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</si>
  <si>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</si>
  <si>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</si>
  <si>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</si>
  <si>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</si>
  <si>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</si>
  <si>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</si>
  <si>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</si>
  <si>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</si>
  <si>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</si>
  <si>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</si>
  <si>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</si>
  <si>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</si>
  <si>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</si>
  <si>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</si>
  <si>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</si>
  <si>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</si>
  <si>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</si>
  <si>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</si>
  <si>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</si>
  <si>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</si>
  <si>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</si>
  <si>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</si>
  <si>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</si>
  <si>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</si>
  <si>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</si>
  <si>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</si>
  <si>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</si>
  <si>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</si>
  <si>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</si>
  <si>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</si>
  <si>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</si>
  <si>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</si>
  <si>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</si>
  <si>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</si>
  <si>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</si>
  <si>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</si>
  <si>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</si>
  <si>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</si>
  <si>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</si>
  <si>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</si>
  <si>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</si>
  <si>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</si>
  <si>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</si>
  <si>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</si>
  <si>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</si>
  <si>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</si>
  <si>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</si>
  <si>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</si>
  <si>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</si>
  <si>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</si>
  <si>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</si>
  <si>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</si>
  <si>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</si>
  <si>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</si>
  <si>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</si>
  <si>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</si>
  <si>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</si>
  <si>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</si>
  <si>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</si>
  <si>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</si>
  <si>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</si>
  <si>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</si>
  <si>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</si>
  <si>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</si>
  <si>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</si>
  <si>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</si>
  <si>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</si>
  <si>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</si>
  <si>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</si>
  <si>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</si>
  <si>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</si>
  <si>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</si>
  <si>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</si>
  <si>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</si>
  <si>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</si>
  <si>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</si>
  <si>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</si>
  <si>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</si>
  <si>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</si>
  <si>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</si>
  <si>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</si>
  <si>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</si>
  <si>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</si>
  <si>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</si>
  <si>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</si>
  <si>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</si>
  <si>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</si>
  <si>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</si>
  <si>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</si>
  <si>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</si>
  <si>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</si>
  <si>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</si>
  <si>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</si>
  <si>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</si>
  <si>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</si>
  <si>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</si>
  <si>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</si>
  <si>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</si>
  <si>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</si>
  <si>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</si>
  <si>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</si>
  <si>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</si>
  <si>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</si>
  <si>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</si>
  <si>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</si>
  <si>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</si>
  <si>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</si>
  <si>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</si>
  <si>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</si>
  <si>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</si>
  <si>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</si>
  <si>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</si>
  <si>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</si>
  <si>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</si>
  <si>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</si>
  <si>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</si>
  <si>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</si>
  <si>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</si>
  <si>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</si>
  <si>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</si>
  <si>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</si>
  <si>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</si>
  <si>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</si>
  <si>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</si>
  <si>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</si>
  <si>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</si>
  <si>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</si>
  <si>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</si>
  <si>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</si>
  <si>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</si>
  <si>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</si>
  <si>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</si>
  <si>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</si>
  <si>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</si>
  <si>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</si>
  <si>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</si>
  <si>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</si>
  <si>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</si>
  <si>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</si>
  <si>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</si>
  <si>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</si>
  <si>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</si>
  <si>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</si>
  <si>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</si>
  <si>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</si>
  <si>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</si>
  <si>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</si>
  <si>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</si>
  <si>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</si>
  <si>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</si>
  <si>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</si>
  <si>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</si>
  <si>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</si>
  <si>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</si>
  <si>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</si>
  <si>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</si>
  <si>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</si>
  <si>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</si>
  <si>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</si>
  <si>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</si>
  <si>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</si>
  <si>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</si>
  <si>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</si>
  <si>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</si>
  <si>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</si>
  <si>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</si>
  <si>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</si>
  <si>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</si>
  <si>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</si>
  <si>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</si>
  <si>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</si>
  <si>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</si>
  <si>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</si>
  <si>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</si>
  <si>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</si>
  <si>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</si>
  <si>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</si>
  <si>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</si>
  <si>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</si>
  <si>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</si>
  <si>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</si>
  <si>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</si>
  <si>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</si>
  <si>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</si>
  <si>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</si>
  <si>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</si>
  <si>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</si>
  <si>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</si>
  <si>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</si>
  <si>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</si>
  <si>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</si>
  <si>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</si>
  <si>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</si>
  <si>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</si>
  <si>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</si>
  <si>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</si>
  <si>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</si>
  <si>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</si>
  <si>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</si>
  <si>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</si>
  <si>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</si>
  <si>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</si>
  <si>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</si>
  <si>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</si>
  <si>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</si>
  <si>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</si>
  <si>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</si>
  <si>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</si>
  <si>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</si>
  <si>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</si>
  <si>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</si>
  <si>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</si>
  <si>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</si>
  <si>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</si>
  <si>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</si>
  <si>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</si>
  <si>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</si>
  <si>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</si>
  <si>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</si>
  <si>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</si>
  <si>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</si>
  <si>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</si>
  <si>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</si>
  <si>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</si>
  <si>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</si>
  <si>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</si>
  <si>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</si>
  <si>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</si>
  <si>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</si>
  <si>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</si>
  <si>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</si>
  <si>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</si>
  <si>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</si>
  <si>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</si>
  <si>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</si>
  <si>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</si>
  <si>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</si>
  <si>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</si>
  <si>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</si>
  <si>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</si>
  <si>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</si>
  <si>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</si>
  <si>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</si>
  <si>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</si>
  <si>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</si>
  <si>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</si>
  <si>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</si>
  <si>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</si>
  <si>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</si>
  <si>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</si>
  <si>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</si>
  <si>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</si>
  <si>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</si>
  <si>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</si>
  <si>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</si>
  <si>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</si>
  <si>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</si>
  <si>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</si>
  <si>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</si>
  <si>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</si>
  <si>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</si>
  <si>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</si>
  <si>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</si>
  <si>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</si>
  <si>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</si>
  <si>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</si>
  <si>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</si>
  <si>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</si>
  <si>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</si>
  <si>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</si>
  <si>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</si>
  <si>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</si>
  <si>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</si>
  <si>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</si>
  <si>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E01309</t>
  </si>
  <si>
    <t>Everleigh Jiang</t>
  </si>
  <si>
    <t>E02378</t>
  </si>
  <si>
    <t>Audrey Smith</t>
  </si>
  <si>
    <t>E04127</t>
  </si>
  <si>
    <t>Emery Acosta</t>
  </si>
  <si>
    <t>E02072</t>
  </si>
  <si>
    <t>Charles Robinson</t>
  </si>
  <si>
    <t>E02555</t>
  </si>
  <si>
    <t>Landon Lopez</t>
  </si>
  <si>
    <t>E00187</t>
  </si>
  <si>
    <t>Miles Mehta</t>
  </si>
  <si>
    <t>E02062</t>
  </si>
  <si>
    <t>Nora Santiago</t>
  </si>
  <si>
    <t>E00034</t>
  </si>
  <si>
    <t>Caroline Herrera</t>
  </si>
  <si>
    <t>E00273</t>
  </si>
  <si>
    <t>David Owens</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</si>
  <si>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</si>
  <si>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</si>
  <si>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</si>
  <si>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</si>
  <si>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</si>
  <si>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</si>
  <si>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</si>
  <si>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</si>
  <si>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</si>
  <si>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</si>
  <si>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</si>
  <si>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</si>
  <si>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</si>
  <si>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</si>
  <si>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</si>
  <si>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</si>
  <si>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</si>
  <si>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</si>
  <si>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</si>
  <si>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</si>
  <si>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</si>
  <si>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</si>
  <si>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</si>
  <si>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</si>
  <si>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</si>
  <si>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</si>
  <si>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</si>
  <si>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</si>
  <si>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</si>
  <si>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</si>
  <si>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</si>
  <si>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</si>
  <si>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</si>
  <si>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</si>
  <si>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</si>
  <si>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</si>
  <si>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</si>
  <si>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</si>
  <si>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</si>
  <si>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</si>
  <si>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</si>
  <si>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</si>
  <si>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</si>
  <si>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</si>
  <si>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</si>
  <si>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</si>
  <si>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</si>
  <si>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</si>
  <si>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</si>
  <si>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</si>
  <si>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</si>
  <si>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</si>
  <si>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</si>
  <si>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</si>
  <si>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</si>
  <si>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</si>
  <si>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</si>
  <si>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</si>
  <si>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Solutions Architect</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</si>
  <si>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</si>
  <si>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</si>
  <si>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</si>
  <si>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</si>
  <si>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</si>
  <si>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</si>
  <si>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</si>
  <si>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</si>
  <si>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</si>
  <si>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</si>
  <si>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</si>
  <si>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</si>
  <si>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</si>
  <si>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</si>
  <si>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</si>
  <si>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</si>
  <si>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E04419</t>
  </si>
  <si>
    <t>Sophia Ahmed</t>
  </si>
  <si>
    <t>E00467</t>
  </si>
  <si>
    <t>Sofia Dinh</t>
  </si>
  <si>
    <t>E00365</t>
  </si>
  <si>
    <t>Jonathan Patel</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</si>
  <si>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</si>
  <si>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</si>
  <si>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</si>
  <si>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</si>
  <si>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</si>
  <si>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</si>
  <si>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</si>
  <si>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</si>
  <si>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</si>
  <si>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</si>
  <si>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</si>
  <si>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</si>
  <si>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</si>
  <si>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</si>
  <si>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</si>
  <si>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Ezra Simmons</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</si>
  <si>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</si>
  <si>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</si>
  <si>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</si>
  <si>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</si>
  <si>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</si>
  <si>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</si>
  <si>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</si>
  <si>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</si>
  <si>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</si>
  <si>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</si>
  <si>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</si>
  <si>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</si>
  <si>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</si>
  <si>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</si>
  <si>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</si>
  <si>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</si>
  <si>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</si>
  <si>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</si>
  <si>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</si>
  <si>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</si>
  <si>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</si>
  <si>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</si>
  <si>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</si>
  <si>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</si>
  <si>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</si>
  <si>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</si>
  <si>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</si>
  <si>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</si>
  <si>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</si>
  <si>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</si>
  <si>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</si>
  <si>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</si>
  <si>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</si>
  <si>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</si>
  <si>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</si>
  <si>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</si>
  <si>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</si>
  <si>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</si>
  <si>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</si>
  <si>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</si>
  <si>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</si>
  <si>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</si>
  <si>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</si>
  <si>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</si>
  <si>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</si>
  <si>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</si>
  <si>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</si>
  <si>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</si>
  <si>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</si>
  <si>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</si>
  <si>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</si>
  <si>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</si>
  <si>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</si>
  <si>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</si>
  <si>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</si>
  <si>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</si>
  <si>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</si>
  <si>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</si>
  <si>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</si>
  <si>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</si>
  <si>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</si>
  <si>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</si>
  <si>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</si>
  <si>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</si>
  <si>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</si>
  <si>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</si>
  <si>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</si>
  <si>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</si>
  <si>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</si>
  <si>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</si>
  <si>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</si>
  <si>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</si>
  <si>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</si>
  <si>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</si>
  <si>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</si>
  <si>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</si>
  <si>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</si>
  <si>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</si>
  <si>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</si>
  <si>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</si>
  <si>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</si>
  <si>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</si>
  <si>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</si>
  <si>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</si>
  <si>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</si>
  <si>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</si>
  <si>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</si>
  <si>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</si>
  <si>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</si>
  <si>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</si>
  <si>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</si>
  <si>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</si>
  <si>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</si>
  <si>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</si>
  <si>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</si>
  <si>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</si>
  <si>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</si>
  <si>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</si>
  <si>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</si>
  <si>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</si>
  <si>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</si>
  <si>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</si>
  <si>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</si>
  <si>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</si>
  <si>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</si>
  <si>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</si>
  <si>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</si>
  <si>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</si>
  <si>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</si>
  <si>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</si>
  <si>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</si>
  <si>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</si>
  <si>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</si>
  <si>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</si>
  <si>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E02728</t>
  </si>
  <si>
    <t>Thomas Chang</t>
  </si>
  <si>
    <t>E04749</t>
  </si>
  <si>
    <t>Caroline Phan</t>
  </si>
  <si>
    <t>E02023</t>
  </si>
  <si>
    <t>Maverick Mehta</t>
  </si>
  <si>
    <t>E03166</t>
  </si>
  <si>
    <t>Austin Edwards</t>
  </si>
  <si>
    <t>E02599</t>
  </si>
  <si>
    <t>Daniel Huang</t>
  </si>
  <si>
    <t>E01014</t>
  </si>
  <si>
    <t>Lucas Phan</t>
  </si>
  <si>
    <t>E04529</t>
  </si>
  <si>
    <t>Gabriel Yu</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</si>
  <si>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</si>
  <si>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</si>
  <si>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</si>
  <si>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</si>
  <si>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</si>
  <si>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</si>
  <si>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</si>
  <si>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</si>
  <si>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</si>
  <si>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</si>
  <si>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</si>
  <si>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</si>
  <si>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</si>
  <si>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</si>
  <si>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</si>
  <si>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</si>
  <si>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</si>
  <si>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</si>
  <si>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</si>
  <si>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</si>
  <si>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</si>
  <si>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</si>
  <si>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</si>
  <si>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</si>
  <si>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</si>
  <si>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</si>
  <si>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</si>
  <si>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</si>
  <si>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</si>
  <si>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</si>
  <si>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</si>
  <si>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</si>
  <si>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</si>
  <si>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</si>
  <si>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E03277</t>
  </si>
  <si>
    <t>Caroline Hu</t>
  </si>
  <si>
    <t>E04194</t>
  </si>
  <si>
    <t>Madison Kumar</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</si>
  <si>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</si>
  <si>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</si>
  <si>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</si>
  <si>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</si>
  <si>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</si>
  <si>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</si>
  <si>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</si>
  <si>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</si>
  <si>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</si>
  <si>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</si>
  <si>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</si>
  <si>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</si>
  <si>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</si>
  <si>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</si>
  <si>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</si>
  <si>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</si>
  <si>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</si>
  <si>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</si>
  <si>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</si>
  <si>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</si>
  <si>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</si>
  <si>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</si>
  <si>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</si>
  <si>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</si>
  <si>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</si>
  <si>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</si>
  <si>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</si>
  <si>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</si>
  <si>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</si>
  <si>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</si>
  <si>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</si>
  <si>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</si>
  <si>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</si>
  <si>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</si>
  <si>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</si>
  <si>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</si>
  <si>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</si>
  <si>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</si>
  <si>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</si>
  <si>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</si>
  <si>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</si>
  <si>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</si>
  <si>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</si>
  <si>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</si>
  <si>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</si>
  <si>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</si>
  <si>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</si>
  <si>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</si>
  <si>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</si>
  <si>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</si>
  <si>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</si>
  <si>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</si>
  <si>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</si>
  <si>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</si>
  <si>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</si>
  <si>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</si>
  <si>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</si>
  <si>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</si>
  <si>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</si>
  <si>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</si>
  <si>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</si>
  <si>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</si>
  <si>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</si>
  <si>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</si>
  <si>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</si>
  <si>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</si>
  <si>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</si>
  <si>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</si>
  <si>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</si>
  <si>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</si>
  <si>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</si>
  <si>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</si>
  <si>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</si>
  <si>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</si>
  <si>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</si>
  <si>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</si>
  <si>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</si>
  <si>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</si>
  <si>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</si>
  <si>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</si>
  <si>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</si>
  <si>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</si>
  <si>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</si>
  <si>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</si>
  <si>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</si>
  <si>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</si>
  <si>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</si>
  <si>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</si>
  <si>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</si>
  <si>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</si>
  <si>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</si>
  <si>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</si>
  <si>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</si>
  <si>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</si>
  <si>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</si>
  <si>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</si>
  <si>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</si>
  <si>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</si>
  <si>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</si>
  <si>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</si>
  <si>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</si>
  <si>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</si>
  <si>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</si>
  <si>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</si>
  <si>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</si>
  <si>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</si>
  <si>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</si>
  <si>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</si>
  <si>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</si>
  <si>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</si>
  <si>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</si>
  <si>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</si>
  <si>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</si>
  <si>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</si>
  <si>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</si>
  <si>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</si>
  <si>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</si>
  <si>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</si>
  <si>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</si>
  <si>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</si>
  <si>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E00784</t>
  </si>
  <si>
    <t>Ella Nguyen</t>
  </si>
  <si>
    <t>E04925</t>
  </si>
  <si>
    <t>Athena Jordan</t>
  </si>
  <si>
    <t>E04448</t>
  </si>
  <si>
    <t>Adrian Ruiz</t>
  </si>
  <si>
    <t>E04817</t>
  </si>
  <si>
    <t>Zoe Sanchez</t>
  </si>
  <si>
    <t>E00325</t>
  </si>
  <si>
    <t>Jameson Chen</t>
  </si>
  <si>
    <t>E00403</t>
  </si>
  <si>
    <t>Liliana Soto</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</si>
  <si>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</si>
  <si>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</si>
  <si>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</si>
  <si>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</si>
  <si>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</si>
  <si>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</si>
  <si>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</si>
  <si>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</si>
  <si>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</si>
  <si>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</si>
  <si>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</si>
  <si>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</si>
  <si>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</si>
  <si>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</si>
  <si>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</si>
  <si>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</si>
  <si>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</si>
  <si>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</si>
  <si>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</si>
  <si>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</si>
  <si>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</si>
  <si>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</si>
  <si>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</si>
  <si>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</si>
  <si>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</si>
  <si>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</si>
  <si>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</si>
  <si>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</si>
  <si>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</si>
  <si>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</si>
  <si>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</si>
  <si>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</si>
  <si>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</si>
  <si>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</si>
  <si>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</si>
  <si>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</si>
  <si>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</si>
  <si>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</si>
  <si>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</si>
  <si>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</si>
  <si>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</si>
  <si>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</si>
  <si>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</si>
  <si>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</si>
  <si>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</si>
  <si>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E03393</t>
  </si>
  <si>
    <t>Henry Figueroa</t>
  </si>
  <si>
    <t>E02977</t>
  </si>
  <si>
    <t>Nicholas Song</t>
  </si>
  <si>
    <t>E03371</t>
  </si>
  <si>
    <t>Jack Alexander</t>
  </si>
  <si>
    <t>E02531</t>
  </si>
  <si>
    <t>Jameson Foster</t>
  </si>
  <si>
    <t>E02473</t>
  </si>
  <si>
    <t>Leonardo Lo</t>
  </si>
  <si>
    <t>E02468</t>
  </si>
  <si>
    <t>Ella Huang</t>
  </si>
  <si>
    <t>E03697</t>
  </si>
  <si>
    <t>Isaac Woods</t>
  </si>
  <si>
    <t>E00593</t>
  </si>
  <si>
    <t>Luke Wilson</t>
  </si>
  <si>
    <t>E01103</t>
  </si>
  <si>
    <t>Lyla Alvarez</t>
  </si>
  <si>
    <t>E03889</t>
  </si>
  <si>
    <t>Caleb Flores</t>
  </si>
  <si>
    <t>E01958</t>
  </si>
  <si>
    <t>Angel Lin</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</si>
  <si>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</si>
  <si>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</si>
  <si>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</si>
  <si>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</si>
  <si>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</si>
  <si>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</si>
  <si>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</si>
  <si>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</si>
  <si>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</si>
  <si>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</si>
  <si>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</si>
  <si>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</si>
  <si>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</si>
  <si>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</si>
  <si>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</si>
  <si>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</si>
  <si>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</si>
  <si>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</si>
  <si>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</si>
  <si>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</si>
  <si>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</si>
  <si>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</si>
  <si>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</si>
  <si>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</si>
  <si>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</si>
  <si>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</si>
  <si>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</si>
  <si>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</si>
  <si>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</si>
  <si>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</si>
  <si>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</si>
  <si>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</si>
  <si>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</si>
  <si>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</si>
  <si>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</si>
  <si>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</si>
  <si>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</si>
  <si>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</si>
  <si>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</si>
  <si>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</si>
  <si>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</si>
  <si>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</si>
  <si>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</si>
  <si>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</si>
  <si>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</si>
  <si>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</si>
  <si>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</si>
  <si>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</si>
  <si>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</si>
  <si>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</si>
  <si>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</si>
  <si>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</si>
  <si>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</si>
  <si>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</si>
  <si>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E00824</t>
  </si>
  <si>
    <t>Everleigh Adams</t>
  </si>
  <si>
    <t>E03113</t>
  </si>
  <si>
    <t>Willow Chen</t>
  </si>
  <si>
    <t>E01488</t>
  </si>
  <si>
    <t>Penelope Griffin</t>
  </si>
  <si>
    <t>E01787</t>
  </si>
  <si>
    <t>Lillian Romero</t>
  </si>
  <si>
    <t>E03550</t>
  </si>
  <si>
    <t>Stella Wu</t>
  </si>
  <si>
    <t>E04799</t>
  </si>
  <si>
    <t>Mila Roberts</t>
  </si>
  <si>
    <t>E03402</t>
  </si>
  <si>
    <t>Isaac Liu</t>
  </si>
  <si>
    <t>E04128</t>
  </si>
  <si>
    <t>Jacob Doan</t>
  </si>
  <si>
    <t>E03114</t>
  </si>
  <si>
    <t>Jameson Juarez</t>
  </si>
  <si>
    <t>E04004</t>
  </si>
  <si>
    <t>Everleigh Shah</t>
  </si>
  <si>
    <t>E04472</t>
  </si>
  <si>
    <t>Alexander Foster</t>
  </si>
  <si>
    <t>E00161</t>
  </si>
  <si>
    <t>Ryan Ha</t>
  </si>
  <si>
    <t>E04417</t>
  </si>
  <si>
    <t>Chloe Salazar</t>
  </si>
  <si>
    <t>E04536</t>
  </si>
  <si>
    <t>Layla Scott</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</si>
  <si>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</si>
  <si>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</si>
  <si>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</si>
  <si>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</si>
  <si>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</si>
  <si>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</si>
  <si>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</si>
  <si>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</si>
  <si>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</si>
  <si>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</si>
  <si>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</si>
  <si>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</si>
  <si>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</si>
  <si>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</si>
  <si>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</si>
  <si>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</si>
  <si>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</si>
  <si>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</si>
  <si>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</si>
  <si>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</si>
  <si>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</si>
  <si>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</si>
  <si>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</si>
  <si>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</si>
  <si>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</si>
  <si>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</si>
  <si>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</si>
  <si>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</si>
  <si>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</si>
  <si>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</si>
  <si>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</si>
  <si>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</si>
  <si>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</si>
  <si>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</si>
  <si>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</si>
  <si>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</si>
  <si>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</si>
  <si>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</si>
  <si>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</si>
  <si>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</si>
  <si>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</si>
  <si>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</si>
  <si>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</si>
  <si>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</si>
  <si>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</si>
  <si>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</si>
  <si>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</si>
  <si>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</si>
  <si>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</si>
  <si>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</si>
  <si>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</si>
  <si>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</si>
  <si>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</si>
  <si>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</si>
  <si>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</si>
  <si>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</si>
  <si>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</si>
  <si>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</si>
  <si>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</si>
  <si>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</si>
  <si>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E02899</t>
  </si>
  <si>
    <t>Joshua Cortez</t>
  </si>
  <si>
    <t>E02478</t>
  </si>
  <si>
    <t>Alexander Morris</t>
  </si>
  <si>
    <t>E04170</t>
  </si>
  <si>
    <t>Grayson Chin</t>
  </si>
  <si>
    <t>E00929</t>
  </si>
  <si>
    <t>Allison Espinoza</t>
  </si>
  <si>
    <t>E02492</t>
  </si>
  <si>
    <t>Sebastian Gupta</t>
  </si>
  <si>
    <t>E01733</t>
  </si>
  <si>
    <t>Eloise Pham</t>
  </si>
  <si>
    <t>E04938</t>
  </si>
  <si>
    <t>Brooklyn Daniels</t>
  </si>
  <si>
    <t>E04952</t>
  </si>
  <si>
    <t>Paisley Gomez</t>
  </si>
  <si>
    <t>E02420</t>
  </si>
  <si>
    <t>Madison Li</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</si>
  <si>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</si>
  <si>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</si>
  <si>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</si>
  <si>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</si>
  <si>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</si>
  <si>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</si>
  <si>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</si>
  <si>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</si>
  <si>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</si>
  <si>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</si>
  <si>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</si>
  <si>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</si>
  <si>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</si>
  <si>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</si>
  <si>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</si>
  <si>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</si>
  <si>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</si>
  <si>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</si>
  <si>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</si>
  <si>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</si>
  <si>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</si>
  <si>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</si>
  <si>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E04277</t>
  </si>
  <si>
    <t>Zoe Do</t>
  </si>
  <si>
    <t>E02012</t>
  </si>
  <si>
    <t>Anna Han</t>
  </si>
  <si>
    <t>E02881</t>
  </si>
  <si>
    <t>Leilani Sharma</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</si>
  <si>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</si>
  <si>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</si>
  <si>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</si>
  <si>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</si>
  <si>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</si>
  <si>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</si>
  <si>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</si>
  <si>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</si>
  <si>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</si>
  <si>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</si>
  <si>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</si>
  <si>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</si>
  <si>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</si>
  <si>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</si>
  <si>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</si>
  <si>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</si>
  <si>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</si>
  <si>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</si>
  <si>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</si>
  <si>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</si>
  <si>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</si>
  <si>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</si>
  <si>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</si>
  <si>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</si>
  <si>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</si>
  <si>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</si>
  <si>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</si>
  <si>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</si>
  <si>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</si>
  <si>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</si>
  <si>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</si>
  <si>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</si>
  <si>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</si>
  <si>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</si>
  <si>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</si>
  <si>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</si>
  <si>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</si>
  <si>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</si>
  <si>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</si>
  <si>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</si>
  <si>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</si>
  <si>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</si>
  <si>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</si>
  <si>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</si>
  <si>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</si>
  <si>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</si>
  <si>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</si>
  <si>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</si>
  <si>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</si>
  <si>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</si>
  <si>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</si>
  <si>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</si>
  <si>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</si>
  <si>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</si>
  <si>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</si>
  <si>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</si>
  <si>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</si>
  <si>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</si>
  <si>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</si>
  <si>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</si>
  <si>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</si>
  <si>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</si>
  <si>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</si>
  <si>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</si>
  <si>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</si>
  <si>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</si>
  <si>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</si>
  <si>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</si>
  <si>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</si>
  <si>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</si>
  <si>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</si>
  <si>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</si>
  <si>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</si>
  <si>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</si>
  <si>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</si>
  <si>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</si>
  <si>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</si>
  <si>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</si>
  <si>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</si>
  <si>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</si>
  <si>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</si>
  <si>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</si>
  <si>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</si>
  <si>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</si>
  <si>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</si>
  <si>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</si>
  <si>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</si>
  <si>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</si>
  <si>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</si>
  <si>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</si>
  <si>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E02920</t>
  </si>
  <si>
    <t>Willow Woods</t>
  </si>
  <si>
    <t>E03220</t>
  </si>
  <si>
    <t>Alexander Gonzales</t>
  </si>
  <si>
    <t>E01347</t>
  </si>
  <si>
    <t>Aiden Gonzales</t>
  </si>
  <si>
    <t>E03968</t>
  </si>
  <si>
    <t>Joshua Chin</t>
  </si>
  <si>
    <t>E04299</t>
  </si>
  <si>
    <t>Paisley Hall</t>
  </si>
  <si>
    <t>E01150</t>
  </si>
  <si>
    <t>Allison Leung</t>
  </si>
  <si>
    <t>E03774</t>
  </si>
  <si>
    <t>Hannah Mejia</t>
  </si>
  <si>
    <t>E01877</t>
  </si>
  <si>
    <t>Abigail Garza</t>
  </si>
  <si>
    <t>E01193</t>
  </si>
  <si>
    <t>Raelynn Lu</t>
  </si>
  <si>
    <t>E01789</t>
  </si>
  <si>
    <t>Charles Luu</t>
  </si>
  <si>
    <t>E01422</t>
  </si>
  <si>
    <t>Lydia Espinoza</t>
  </si>
  <si>
    <t>E04150</t>
  </si>
  <si>
    <t>Natalia Vu</t>
  </si>
  <si>
    <t>E02846</t>
  </si>
  <si>
    <t>Julia Mai</t>
  </si>
  <si>
    <t>E04247</t>
  </si>
  <si>
    <t>Camila Evans</t>
  </si>
  <si>
    <t>E03648</t>
  </si>
  <si>
    <t>Vivian Hunter</t>
  </si>
  <si>
    <t>E02192</t>
  </si>
  <si>
    <t>Lucy Avila</t>
  </si>
  <si>
    <t>E03981</t>
  </si>
  <si>
    <t>Eliana Li</t>
  </si>
  <si>
    <t>E03262</t>
  </si>
  <si>
    <t>Logan Mitchell</t>
  </si>
  <si>
    <t>E02716</t>
  </si>
  <si>
    <t>Dominic Dinh</t>
  </si>
  <si>
    <t>E04123</t>
  </si>
  <si>
    <t>Andrew Holmes</t>
  </si>
  <si>
    <t>E03471</t>
  </si>
  <si>
    <t>Julia Sandoval</t>
  </si>
  <si>
    <t>E00717</t>
  </si>
  <si>
    <t>Kennedy Vargas</t>
  </si>
  <si>
    <t>E01966</t>
  </si>
  <si>
    <t>Thomas Williams</t>
  </si>
  <si>
    <t>E03683</t>
  </si>
  <si>
    <t>Raelynn Hong</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</si>
  <si>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</si>
  <si>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</si>
  <si>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</si>
  <si>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</si>
  <si>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</si>
  <si>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</si>
  <si>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</si>
  <si>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</si>
  <si>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</si>
  <si>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</si>
  <si>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</si>
  <si>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</si>
  <si>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</si>
  <si>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</si>
  <si>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</si>
  <si>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</si>
  <si>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</si>
  <si>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</si>
  <si>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</si>
  <si>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</si>
  <si>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</si>
  <si>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</si>
  <si>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</si>
  <si>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</si>
  <si>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</si>
  <si>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</si>
  <si>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</si>
  <si>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</si>
  <si>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</si>
  <si>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</si>
  <si>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</si>
  <si>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</si>
  <si>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</si>
  <si>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</si>
  <si>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</si>
  <si>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</si>
  <si>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</si>
  <si>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</si>
  <si>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</si>
  <si>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</si>
  <si>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</si>
  <si>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</si>
  <si>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</si>
  <si>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</si>
  <si>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</si>
  <si>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</si>
  <si>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</si>
  <si>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</si>
  <si>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</si>
  <si>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</si>
  <si>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</si>
  <si>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</si>
  <si>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</si>
  <si>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</si>
  <si>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</si>
  <si>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</si>
  <si>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E04683</t>
  </si>
  <si>
    <t>Ezekiel Delgado</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</si>
  <si>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</si>
  <si>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</si>
  <si>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</si>
  <si>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</si>
  <si>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</si>
  <si>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</si>
  <si>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</si>
  <si>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</si>
  <si>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</si>
  <si>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</si>
  <si>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</si>
  <si>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</si>
  <si>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</si>
  <si>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</si>
  <si>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</si>
  <si>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</si>
  <si>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</si>
  <si>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</si>
  <si>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</si>
  <si>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</si>
  <si>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</si>
  <si>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</si>
  <si>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</si>
  <si>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</si>
  <si>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</si>
  <si>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</si>
  <si>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</si>
  <si>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</si>
  <si>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</si>
  <si>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</si>
  <si>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</si>
  <si>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</si>
  <si>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</si>
  <si>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</si>
  <si>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</si>
  <si>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</si>
  <si>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</si>
  <si>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</si>
  <si>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</si>
  <si>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</si>
  <si>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</si>
  <si>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</si>
  <si>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</si>
  <si>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</si>
  <si>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</si>
  <si>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</si>
  <si>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</si>
  <si>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</si>
  <si>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</si>
  <si>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</si>
  <si>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</si>
  <si>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</si>
  <si>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</si>
  <si>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</si>
  <si>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</si>
  <si>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</si>
  <si>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</si>
  <si>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</si>
  <si>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</si>
  <si>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</si>
  <si>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</si>
  <si>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</si>
  <si>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</si>
  <si>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</si>
  <si>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</si>
  <si>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</si>
  <si>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</si>
  <si>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</si>
  <si>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</si>
  <si>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</si>
  <si>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</si>
  <si>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</si>
  <si>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</si>
  <si>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</si>
  <si>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</si>
  <si>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</si>
  <si>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</si>
  <si>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</si>
  <si>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</si>
  <si>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</si>
  <si>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E04564</t>
  </si>
  <si>
    <t>Luke Sanchez</t>
  </si>
  <si>
    <t>E02033</t>
  </si>
  <si>
    <t>Grace Sun</t>
  </si>
  <si>
    <t>E00412</t>
  </si>
  <si>
    <t>Ezra Banks</t>
  </si>
  <si>
    <t>E01844</t>
  </si>
  <si>
    <t>Jayden Kang</t>
  </si>
  <si>
    <t>E00667</t>
  </si>
  <si>
    <t>Skylar Shah</t>
  </si>
  <si>
    <t>E00287</t>
  </si>
  <si>
    <t>Luca Nelson</t>
  </si>
  <si>
    <t>E02235</t>
  </si>
  <si>
    <t>Riley Ramirez</t>
  </si>
  <si>
    <t>E02720</t>
  </si>
  <si>
    <t>Jaxon Fong</t>
  </si>
  <si>
    <t>E01188</t>
  </si>
  <si>
    <t>Alexander James</t>
  </si>
  <si>
    <t>E02428</t>
  </si>
  <si>
    <t>Connor Luu</t>
  </si>
  <si>
    <t>E03289</t>
  </si>
  <si>
    <t>Christopher Lam</t>
  </si>
  <si>
    <t>E01947</t>
  </si>
  <si>
    <t>Sophie Owens</t>
  </si>
  <si>
    <t>E04249</t>
  </si>
  <si>
    <t>Hadley Dang</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</si>
  <si>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</si>
  <si>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</si>
  <si>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</si>
  <si>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</si>
  <si>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</si>
  <si>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</si>
  <si>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</si>
  <si>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</si>
  <si>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</si>
  <si>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</si>
  <si>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</si>
  <si>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</si>
  <si>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</si>
  <si>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</si>
  <si>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</si>
  <si>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</si>
  <si>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</si>
  <si>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</si>
  <si>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</si>
  <si>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</si>
  <si>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</si>
  <si>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</si>
  <si>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</si>
  <si>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</si>
  <si>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</si>
  <si>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</si>
  <si>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</si>
  <si>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</si>
  <si>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</si>
  <si>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</si>
  <si>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</si>
  <si>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</si>
  <si>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</si>
  <si>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</si>
  <si>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</si>
  <si>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</si>
  <si>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</si>
  <si>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</si>
  <si>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</si>
  <si>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</si>
  <si>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</si>
  <si>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</si>
  <si>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</si>
  <si>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</si>
  <si>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</si>
  <si>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</si>
  <si>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</si>
  <si>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</si>
  <si>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</si>
  <si>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</si>
  <si>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</si>
  <si>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</si>
  <si>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E01242</t>
  </si>
  <si>
    <t>Emery Doan</t>
  </si>
  <si>
    <t>E02535</t>
  </si>
  <si>
    <t>Caroline Perez</t>
  </si>
  <si>
    <t>E00369</t>
  </si>
  <si>
    <t>Genesis Woods</t>
  </si>
  <si>
    <t>E03332</t>
  </si>
  <si>
    <t>Ruby Sun</t>
  </si>
  <si>
    <t>E03278</t>
  </si>
  <si>
    <t>Nevaeh James</t>
  </si>
  <si>
    <t>E03055</t>
  </si>
  <si>
    <t>Austin Rojas</t>
  </si>
  <si>
    <t>E01943</t>
  </si>
  <si>
    <t>Vivian Espinoza</t>
  </si>
  <si>
    <t>E04637</t>
  </si>
  <si>
    <t>Samuel Song</t>
  </si>
  <si>
    <t>E03240</t>
  </si>
  <si>
    <t>Aiden Silva</t>
  </si>
  <si>
    <t>E00340</t>
  </si>
  <si>
    <t>Eliana Allen</t>
  </si>
  <si>
    <t>E04751</t>
  </si>
  <si>
    <t>Grayson James</t>
  </si>
  <si>
    <t>E04636</t>
  </si>
  <si>
    <t>Hailey Yee</t>
  </si>
  <si>
    <t>E02938</t>
  </si>
  <si>
    <t>John Trinh</t>
  </si>
  <si>
    <t>E01111</t>
  </si>
  <si>
    <t>Santiago f Moua</t>
  </si>
  <si>
    <t>E03149</t>
  </si>
  <si>
    <t>Layla Collins</t>
  </si>
  <si>
    <t>E00952</t>
  </si>
  <si>
    <t>Jaxon Powell</t>
  </si>
  <si>
    <t>E04380</t>
  </si>
  <si>
    <t>Naomi Washington</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</si>
  <si>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</si>
  <si>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</si>
  <si>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</si>
  <si>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</si>
  <si>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</si>
  <si>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</si>
  <si>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</si>
  <si>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</si>
  <si>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</si>
  <si>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</si>
  <si>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</si>
  <si>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</si>
  <si>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</si>
  <si>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</si>
  <si>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</si>
  <si>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</si>
  <si>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</si>
  <si>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</si>
  <si>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</si>
  <si>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</si>
  <si>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</si>
  <si>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</si>
  <si>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</si>
  <si>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</si>
  <si>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</si>
  <si>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</si>
  <si>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</si>
  <si>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</si>
  <si>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</si>
  <si>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</si>
  <si>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</si>
  <si>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</si>
  <si>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</si>
  <si>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</si>
  <si>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</si>
  <si>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</si>
  <si>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</si>
  <si>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</si>
  <si>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</si>
  <si>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</si>
  <si>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E04872</t>
  </si>
  <si>
    <t>Isaac Stewart</t>
  </si>
  <si>
    <t>E03159</t>
  </si>
  <si>
    <t>Claire Romero</t>
  </si>
  <si>
    <t>E01337</t>
  </si>
  <si>
    <t>Andrew Coleman</t>
  </si>
  <si>
    <t>E00102</t>
  </si>
  <si>
    <t>Riley Rojas</t>
  </si>
  <si>
    <t>E03637</t>
  </si>
  <si>
    <t>Landon Thao</t>
  </si>
  <si>
    <t>E03455</t>
  </si>
  <si>
    <t>Hadley Ford</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</si>
  <si>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</si>
  <si>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</si>
  <si>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</si>
  <si>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</si>
  <si>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</si>
  <si>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</si>
  <si>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</si>
  <si>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</si>
  <si>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</si>
  <si>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</si>
  <si>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</si>
  <si>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</si>
  <si>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</si>
  <si>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</si>
  <si>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</si>
  <si>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</si>
  <si>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E02522</t>
  </si>
  <si>
    <t>Silas Rivera</t>
  </si>
  <si>
    <t>E00459</t>
  </si>
  <si>
    <t>Jackson Jordan</t>
  </si>
  <si>
    <t>E03007</t>
  </si>
  <si>
    <t>Isaac Joseph</t>
  </si>
  <si>
    <t>E03863</t>
  </si>
  <si>
    <t>Madeline Watson</t>
  </si>
  <si>
    <t>E02710</t>
  </si>
  <si>
    <t>Silas Huang</t>
  </si>
  <si>
    <t>E01339</t>
  </si>
  <si>
    <t>Jeremiah Hernandez</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</si>
  <si>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</si>
  <si>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</si>
  <si>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</si>
  <si>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</si>
  <si>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</si>
  <si>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</si>
  <si>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</si>
  <si>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</si>
  <si>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</si>
  <si>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</si>
  <si>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</si>
  <si>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</si>
  <si>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</si>
  <si>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</si>
  <si>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</si>
  <si>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</si>
  <si>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</si>
  <si>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</si>
  <si>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</si>
  <si>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</si>
  <si>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</si>
  <si>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</si>
  <si>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</si>
  <si>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</si>
  <si>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</si>
  <si>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</si>
  <si>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</si>
  <si>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</si>
  <si>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</si>
  <si>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</si>
  <si>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</si>
  <si>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</si>
  <si>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</si>
  <si>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</si>
  <si>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</si>
  <si>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</si>
  <si>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</si>
  <si>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</si>
  <si>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</si>
  <si>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</si>
  <si>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</si>
  <si>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</si>
  <si>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</si>
  <si>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</si>
  <si>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</si>
  <si>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</si>
  <si>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</si>
  <si>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</si>
  <si>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</si>
  <si>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</si>
  <si>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</si>
  <si>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</si>
  <si>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</si>
  <si>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</si>
  <si>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</si>
  <si>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</si>
  <si>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E00640</t>
  </si>
  <si>
    <t>Paisley Bryant</t>
  </si>
  <si>
    <t>E02554</t>
  </si>
  <si>
    <t>Joshua Ramirez</t>
  </si>
  <si>
    <t>E03412</t>
  </si>
  <si>
    <t>Joshua Martin</t>
  </si>
  <si>
    <t>E00646</t>
  </si>
  <si>
    <t>E04670</t>
  </si>
  <si>
    <t>Angel Do</t>
  </si>
  <si>
    <t>E03580</t>
  </si>
  <si>
    <t>Maverick Medina</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</si>
  <si>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</si>
  <si>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</si>
  <si>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</si>
  <si>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</si>
  <si>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</si>
  <si>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</si>
  <si>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</si>
  <si>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</si>
  <si>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</si>
  <si>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</si>
  <si>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</si>
  <si>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</si>
  <si>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</si>
  <si>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</si>
  <si>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</si>
  <si>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</si>
  <si>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</si>
  <si>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</si>
  <si>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</si>
  <si>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</si>
  <si>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E03691</t>
  </si>
  <si>
    <t>Colton Garcia</t>
  </si>
  <si>
    <t>E00282</t>
  </si>
  <si>
    <t>Jeremiah Castillo</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</si>
  <si>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</si>
  <si>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</si>
  <si>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</si>
  <si>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</si>
  <si>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</si>
  <si>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</si>
  <si>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</si>
  <si>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</si>
  <si>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</si>
  <si>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</si>
  <si>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</si>
  <si>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</si>
  <si>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</si>
  <si>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</si>
  <si>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</si>
  <si>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</si>
  <si>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</si>
  <si>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</si>
  <si>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</si>
  <si>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</si>
  <si>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</si>
  <si>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</si>
  <si>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</si>
  <si>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</si>
  <si>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</si>
  <si>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</si>
  <si>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E00682</t>
  </si>
  <si>
    <t>Sofia Fernandez</t>
  </si>
  <si>
    <t>E00785</t>
  </si>
  <si>
    <t>Hannah Hoang</t>
  </si>
  <si>
    <t>E04598</t>
  </si>
  <si>
    <t>Violet Garcia</t>
  </si>
  <si>
    <t>E02703</t>
  </si>
  <si>
    <t>Austin Vang</t>
  </si>
  <si>
    <t>E02191</t>
  </si>
  <si>
    <t>Maria Sun</t>
  </si>
  <si>
    <t>E00156</t>
  </si>
  <si>
    <t>Madelyn Scott</t>
  </si>
  <si>
    <t>E04032</t>
  </si>
  <si>
    <t>Emery Zhang</t>
  </si>
  <si>
    <t>E00005</t>
  </si>
  <si>
    <t>Riley Washington</t>
  </si>
  <si>
    <t>E04354</t>
  </si>
  <si>
    <t>Raelynn Rios</t>
  </si>
  <si>
    <t>E01578</t>
  </si>
  <si>
    <t>Anthony Hong</t>
  </si>
  <si>
    <t>E03430</t>
  </si>
  <si>
    <t>Leo Herrera</t>
  </si>
  <si>
    <t>E04762</t>
  </si>
  <si>
    <t>Audrey Richardson</t>
  </si>
  <si>
    <t>E01148</t>
  </si>
  <si>
    <t>Scarlett Kumar</t>
  </si>
  <si>
    <t>E03094</t>
  </si>
  <si>
    <t>Wesley Young</t>
  </si>
  <si>
    <t>E01909</t>
  </si>
  <si>
    <t>Lillian Khan</t>
  </si>
  <si>
    <t>E04398</t>
  </si>
  <si>
    <t>Oliver Yang</t>
  </si>
  <si>
    <t>E02521</t>
  </si>
  <si>
    <t>Lily Nguyen</t>
  </si>
  <si>
    <t>E03545</t>
  </si>
  <si>
    <t>Sofia Cheng</t>
  </si>
  <si>
    <t xml:space="preserve">Total Compensation </t>
  </si>
  <si>
    <t>Salary Bands</t>
  </si>
  <si>
    <t xml:space="preserve">Employees in each band </t>
  </si>
  <si>
    <t>High</t>
  </si>
  <si>
    <t xml:space="preserve">Medium </t>
  </si>
  <si>
    <t>Low</t>
  </si>
  <si>
    <t>Row Labels</t>
  </si>
  <si>
    <t>Grand Total</t>
  </si>
  <si>
    <t>Average of Annual Salary</t>
  </si>
  <si>
    <t>Column Labels</t>
  </si>
  <si>
    <t>Count of Gender</t>
  </si>
  <si>
    <t>Count of EEID</t>
  </si>
  <si>
    <t>Active</t>
  </si>
  <si>
    <t>Exited</t>
  </si>
  <si>
    <t>Count of Employment Status</t>
  </si>
  <si>
    <t>Hire Year</t>
  </si>
  <si>
    <t>Exit Year</t>
  </si>
  <si>
    <t>Sum of Annual Salary</t>
  </si>
  <si>
    <t>Average of Tenure</t>
  </si>
  <si>
    <t>Head count by Department</t>
  </si>
  <si>
    <t xml:space="preserve">Gender and Ethnicity Distribution </t>
  </si>
  <si>
    <t>Attrition Trend (Per year)</t>
  </si>
  <si>
    <t>Salary Distribution by Department</t>
  </si>
  <si>
    <t>Top 5 Highest Paid Employees</t>
  </si>
  <si>
    <t>Average Salary by Department</t>
  </si>
  <si>
    <t>Gender Distribution by Business Unit</t>
  </si>
  <si>
    <t>Head Count Trend by Hire Year</t>
  </si>
  <si>
    <t>Attrition (Exited vs Active) by Department</t>
  </si>
  <si>
    <t>Sr.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</si>
</sst>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quot;$&quot;#,##0.00"/>
    <numFmt numFmtId="171" formatCode="_-* #,##0.0_-;\-* #,##0.0_-;_-* &quot;-&quot;??_-;_-@_-"/>
  </numFmts>
  <fonts count="5"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s>
  <borders count="3">
    <border>
      <left/>
      <right/>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27">
    <xf numFmtId="0" fontId="0" fillId="0" borderId="0" xfId="0"/>
    <xf numFmtId="0" fontId="2" fillId="2" borderId="0" xfId="0" applyNumberFormat="1" applyFont="1" applyFill="1" applyBorder="1"/>
    <xf numFmtId="164" fontId="2" fillId="2" borderId="0" xfId="0" applyNumberFormat="1" applyFont="1" applyFill="1" applyBorder="1"/>
    <xf numFmtId="0" fontId="2" fillId="2" borderId="0" xfId="0" applyNumberFormat="1" applyFont="1" applyFill="1"/>
    <xf numFmtId="1" fontId="2" fillId="2" borderId="0" xfId="0" applyNumberFormat="1" applyFont="1" applyFill="1"/>
    <xf numFmtId="0" fontId="3" fillId="0" borderId="1" xfId="0" applyNumberFormat="1" applyFont="1" applyBorder="1"/>
    <xf numFmtId="164" fontId="3" fillId="0" borderId="1" xfId="0" applyNumberFormat="1" applyFont="1" applyBorder="1"/>
    <xf numFmtId="0" fontId="3" fillId="0" borderId="0" xfId="0" applyNumberFormat="1" applyFont="1" applyBorder="1"/>
    <xf numFmtId="1" fontId="3" fillId="0" borderId="0" xfId="0" applyNumberFormat="1" applyFont="1" applyBorder="1"/>
    <xf numFmtId="2" fontId="3" fillId="0" borderId="0" xfId="0" applyNumberFormat="1" applyFont="1"/>
    <xf numFmtId="0" fontId="3" fillId="0" borderId="0" xfId="0" applyFont="1"/>
    <xf numFmtId="2" fontId="2" fillId="2" borderId="0" xfId="0" applyNumberFormat="1" applyFont="1" applyFill="1" applyBorder="1"/>
    <xf numFmtId="2" fontId="0" fillId="0" borderId="0" xfId="0" applyNumberFormat="1"/>
    <xf numFmtId="164" fontId="3" fillId="0" borderId="0" xfId="0" applyNumberFormat="1" applyFont="1"/>
    <xf numFmtId="0" fontId="0" fillId="0" borderId="2" xfId="0" applyBorder="1"/>
    <xf numFmtId="0" fontId="0" fillId="0" borderId="0" xfId="0" applyNumberFormat="1"/>
    <xf numFmtId="0" fontId="0" fillId="0" borderId="0" xfId="0" pivotButton="1"/>
    <xf numFmtId="0" fontId="0" fillId="0" borderId="0" xfId="0" applyAlignment="1">
      <alignment horizontal="left"/>
    </xf>
    <xf numFmtId="0" fontId="1" fillId="0" borderId="2" xfId="0" applyFont="1" applyBorder="1"/>
    <xf numFmtId="0" fontId="1" fillId="0" borderId="2" xfId="0" applyFont="1" applyBorder="1" applyAlignment="1">
      <alignment horizontal="center"/>
    </xf>
    <xf numFmtId="0" fontId="0" fillId="3" borderId="0" xfId="0" applyFill="1"/>
    <xf numFmtId="43" fontId="0" fillId="0" borderId="0" xfId="0" applyNumberFormat="1"/>
    <xf numFmtId="171" fontId="0" fillId="0" borderId="0" xfId="1" applyNumberFormat="1" applyFont="1" applyAlignment="1">
      <alignment horizontal="left"/>
    </xf>
    <xf numFmtId="171" fontId="0" fillId="0" borderId="0" xfId="1" applyNumberFormat="1" applyFont="1"/>
    <xf numFmtId="171" fontId="0" fillId="0" borderId="0" xfId="0" applyNumberFormat="1"/>
    <xf numFmtId="171" fontId="0" fillId="0" borderId="0" xfId="0" pivotButton="1" applyNumberFormat="1"/>
    <xf numFmtId="171" fontId="0" fillId="0" borderId="0" xfId="0" applyNumberFormat="1" applyAlignment="1">
      <alignment horizontal="left"/>
    </xf>
  </cellXfs>
  <cellStyles count="2">
    <cellStyle name="Comma" xfId="1" builtinId="3"/>
    <cellStyle name="Normal" xfId="0" builtinId="0"/>
  </cellStyles>
  <dxfs count="54">
    <dxf>
      <font>
        <b val="0"/>
        <i val="0"/>
        <color theme="0"/>
        <name val="Trebuchet MS"/>
        <family val="2"/>
        <scheme val="none"/>
      </font>
      <fill>
        <patternFill>
          <bgColor theme="8" tint="-0.499984740745262"/>
        </patternFill>
      </fill>
      <border diagonalUp="0" diagonalDown="0">
        <left/>
        <right/>
        <top/>
        <bottom/>
        <vertical/>
        <horizontal/>
      </border>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35" formatCode="_-* #,##0.00_-;\-* #,##0.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numFmt numFmtId="171" formatCode="_-* #,##0.0_-;\-* #,##0.0_-;_-* &quot;-&quot;??_-;_-@_-"/>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numFmt numFmtId="2" formatCode="0.00"/>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numFmt numFmtId="164" formatCode="&quot;$&quot;#,##0.00"/>
    </dxf>
    <dxf>
      <font>
        <b val="0"/>
        <i val="0"/>
        <strike val="0"/>
        <condense val="0"/>
        <extend val="0"/>
        <outline val="0"/>
        <shadow val="0"/>
        <u val="none"/>
        <vertAlign val="baseline"/>
        <sz val="12"/>
        <color theme="1"/>
        <name val="Times New Roman"/>
        <scheme val="none"/>
      </font>
      <numFmt numFmtId="1" formatCode="0"/>
      <border diagonalUp="0" diagonalDown="0" outline="0">
        <left/>
        <right/>
        <top style="thin">
          <color theme="9" tint="0.39997558519241921"/>
        </top>
        <bottom/>
      </border>
    </dxf>
    <dxf>
      <font>
        <b val="0"/>
        <i val="0"/>
        <strike val="0"/>
        <condense val="0"/>
        <extend val="0"/>
        <outline val="0"/>
        <shadow val="0"/>
        <u val="none"/>
        <vertAlign val="baseline"/>
        <sz val="12"/>
        <color theme="1"/>
        <name val="Times New Roman"/>
        <scheme val="none"/>
      </font>
      <numFmt numFmtId="0" formatCode="General"/>
      <border diagonalUp="0" diagonalDown="0" outline="0">
        <left/>
        <right/>
        <top style="thin">
          <color theme="9" tint="0.39997558519241921"/>
        </top>
        <bottom/>
      </border>
    </dxf>
    <dxf>
      <font>
        <b val="0"/>
        <i val="0"/>
        <strike val="0"/>
        <condense val="0"/>
        <extend val="0"/>
        <outline val="0"/>
        <shadow val="0"/>
        <u val="none"/>
        <vertAlign val="baseline"/>
        <sz val="12"/>
        <color theme="1"/>
        <name val="Times New Roman"/>
        <scheme val="none"/>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Times New Roman"/>
        <scheme val="none"/>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Times New Roman"/>
        <scheme val="none"/>
      </font>
      <numFmt numFmtId="0" formatCode="General"/>
      <border diagonalUp="0" diagonalDown="0" outline="0">
        <left/>
        <right/>
        <top style="thin">
          <color theme="9" tint="0.39997558519241921"/>
        </top>
        <bottom/>
      </border>
    </dxf>
    <dxf>
      <font>
        <b val="0"/>
        <i val="0"/>
        <strike val="0"/>
        <condense val="0"/>
        <extend val="0"/>
        <outline val="0"/>
        <shadow val="0"/>
        <u val="none"/>
        <vertAlign val="baseline"/>
        <sz val="12"/>
        <color theme="1"/>
        <name val="Times New Roman"/>
        <scheme val="none"/>
      </font>
      <numFmt numFmtId="2" formatCode="0.00"/>
    </dxf>
    <dxf>
      <font>
        <b val="0"/>
        <i val="0"/>
        <strike val="0"/>
        <condense val="0"/>
        <extend val="0"/>
        <outline val="0"/>
        <shadow val="0"/>
        <u val="none"/>
        <vertAlign val="baseline"/>
        <sz val="12"/>
        <color theme="1"/>
        <name val="Times New Roman"/>
        <scheme val="none"/>
      </font>
      <numFmt numFmtId="164" formatCode="&quot;$&quot;#,##0.00"/>
      <border diagonalUp="0" diagonalDown="0" outline="0">
        <left/>
        <right/>
        <top style="thin">
          <color theme="9" tint="0.39997558519241921"/>
        </top>
        <bottom/>
      </border>
    </dxf>
    <dxf>
      <font>
        <b val="0"/>
        <i val="0"/>
        <strike val="0"/>
        <condense val="0"/>
        <extend val="0"/>
        <outline val="0"/>
        <shadow val="0"/>
        <u val="none"/>
        <vertAlign val="baseline"/>
        <sz val="12"/>
        <color theme="1"/>
        <name val="Times New Roman"/>
        <scheme val="none"/>
      </font>
      <numFmt numFmtId="0" formatCode="General"/>
      <border diagonalUp="0" diagonalDown="0" outline="0">
        <left/>
        <right/>
        <top style="thin">
          <color theme="9" tint="0.39997558519241921"/>
        </top>
        <bottom/>
      </border>
    </dxf>
    <dxf>
      <font>
        <b val="0"/>
        <i val="0"/>
        <strike val="0"/>
        <condense val="0"/>
        <extend val="0"/>
        <outline val="0"/>
        <shadow val="0"/>
        <u val="none"/>
        <vertAlign val="baseline"/>
        <sz val="12"/>
        <color theme="1"/>
        <name val="Times New Roman"/>
        <scheme val="none"/>
      </font>
      <numFmt numFmtId="0" formatCode="General"/>
      <border diagonalUp="0" diagonalDown="0" outline="0">
        <left/>
        <right/>
        <top style="thin">
          <color theme="9" tint="0.39997558519241921"/>
        </top>
        <bottom/>
      </border>
    </dxf>
    <dxf>
      <font>
        <b val="0"/>
        <i val="0"/>
        <strike val="0"/>
        <condense val="0"/>
        <extend val="0"/>
        <outline val="0"/>
        <shadow val="0"/>
        <u val="none"/>
        <vertAlign val="baseline"/>
        <sz val="12"/>
        <color theme="1"/>
        <name val="Times New Roman"/>
        <scheme val="none"/>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Times New Roman"/>
        <scheme val="none"/>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Times New Roman"/>
        <scheme val="none"/>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Times New Roman"/>
        <scheme val="none"/>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Times New Roman"/>
        <scheme val="none"/>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Times New Roman"/>
        <scheme val="none"/>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Times New Roman"/>
        <scheme val="none"/>
      </font>
      <numFmt numFmtId="0" formatCode="General"/>
      <border diagonalUp="0" diagonalDown="0">
        <left/>
        <right/>
        <top style="thin">
          <color theme="9" tint="0.39997558519241921"/>
        </top>
        <bottom/>
        <vertical/>
        <horizontal/>
      </border>
    </dxf>
    <dxf>
      <border outline="0">
        <top style="thin">
          <color theme="9" tint="0.39997558519241921"/>
        </top>
      </border>
    </dxf>
    <dxf>
      <font>
        <b val="0"/>
        <i val="0"/>
        <strike val="0"/>
        <condense val="0"/>
        <extend val="0"/>
        <outline val="0"/>
        <shadow val="0"/>
        <u val="none"/>
        <vertAlign val="baseline"/>
        <sz val="12"/>
        <color theme="1"/>
        <name val="Times New Roman"/>
        <scheme val="none"/>
      </font>
    </dxf>
    <dxf>
      <font>
        <b/>
        <i val="0"/>
        <strike val="0"/>
        <condense val="0"/>
        <extend val="0"/>
        <outline val="0"/>
        <shadow val="0"/>
        <u val="none"/>
        <vertAlign val="baseline"/>
        <sz val="12"/>
        <color theme="1"/>
        <name val="Times New Roman"/>
        <scheme val="none"/>
      </font>
      <numFmt numFmtId="0" formatCode="General"/>
      <fill>
        <patternFill patternType="solid">
          <fgColor indexed="64"/>
          <bgColor theme="5" tint="0.39997558519241921"/>
        </patternFill>
      </fill>
    </dxf>
  </dxfs>
  <tableStyles count="1" defaultTableStyle="TableStyleMedium2" defaultPivotStyle="PivotStyleLight16">
    <tableStyle name="Slicer Style 1" pivot="0" table="0" count="2" xr9:uid="{A319FBCB-4453-4FFD-97D2-B2AB5EEC50DC}">
      <tableStyleElement type="wholeTable" dxfId="0"/>
    </tableStyle>
  </tableStyles>
  <colors>
    <mruColors>
      <color rgb="FF88B7E2"/>
    </mruColors>
  </colors>
  <extLst>
    <ext xmlns:x14="http://schemas.microsoft.com/office/spreadsheetml/2009/9/main" uri="{46F421CA-312F-682f-3DD2-61675219B42D}">
      <x14:dxfs count="4">
        <dxf>
          <fill>
            <patternFill>
              <bgColor rgb="FF88B7E2"/>
            </patternFill>
          </fill>
          <border>
            <left style="thin">
              <color theme="0"/>
            </left>
            <right style="thin">
              <color theme="0"/>
            </right>
            <top style="thin">
              <color theme="0"/>
            </top>
            <bottom style="thin">
              <color theme="0"/>
            </bottom>
          </border>
        </dxf>
        <dxf>
          <fill>
            <patternFill>
              <bgColor rgb="FF88B7E2"/>
            </patternFill>
          </fill>
          <border>
            <left style="thin">
              <color theme="0"/>
            </left>
            <right style="thin">
              <color theme="0"/>
            </right>
            <top style="thin">
              <color theme="0"/>
            </top>
            <bottom style="thin">
              <color theme="0"/>
            </bottom>
          </border>
        </dxf>
        <dxf>
          <fill>
            <patternFill>
              <bgColor theme="8" tint="0.59996337778862885"/>
            </patternFill>
          </fill>
          <border>
            <left style="thin">
              <color theme="0"/>
            </left>
            <right style="thin">
              <color theme="0"/>
            </right>
            <top style="thin">
              <color theme="0"/>
            </top>
            <bottom style="thin">
              <color theme="0"/>
            </bottom>
          </border>
        </dxf>
        <dxf>
          <fill>
            <patternFill>
              <bgColor theme="2" tint="-0.499984740745262"/>
            </pattern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pivotCacheDefinition" Target="pivotCache/pivotCacheDefinition5.xml"/><Relationship Id="rId19" Type="http://schemas.openxmlformats.org/officeDocument/2006/relationships/pivotCacheDefinition" Target="pivotCache/pivotCacheDefinition14.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07/relationships/slicerCache" Target="slicerCaches/slicerCache3.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 data.xlsx]GROUP!PivotTable1</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Headcount by 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GROUP!$B$3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GROUP!$A$4:$A$11</c:f>
              <c:strCache>
                <c:ptCount val="7"/>
                <c:pt idx="0">
                  <c:v>Accounting</c:v>
                </c:pt>
                <c:pt idx="1">
                  <c:v>Engineering</c:v>
                </c:pt>
                <c:pt idx="2">
                  <c:v>Finance</c:v>
                </c:pt>
                <c:pt idx="3">
                  <c:v>Human Resources</c:v>
                </c:pt>
                <c:pt idx="4">
                  <c:v>IT</c:v>
                </c:pt>
                <c:pt idx="5">
                  <c:v>Marketing</c:v>
                </c:pt>
                <c:pt idx="6">
                  <c:v>Sales</c:v>
                </c:pt>
              </c:strCache>
            </c:strRef>
          </c:cat>
          <c:val>
            <c:numRef>
              <c:f>GROUP!$B$4:$B$11</c:f>
              <c:numCache>
                <c:formatCode>General</c:formatCode>
                <c:ptCount val="7"/>
                <c:pt idx="0">
                  <c:v>84</c:v>
                </c:pt>
                <c:pt idx="1">
                  <c:v>152</c:v>
                </c:pt>
                <c:pt idx="2">
                  <c:v>108</c:v>
                </c:pt>
                <c:pt idx="3">
                  <c:v>111</c:v>
                </c:pt>
                <c:pt idx="4">
                  <c:v>215</c:v>
                </c:pt>
                <c:pt idx="5">
                  <c:v>112</c:v>
                </c:pt>
                <c:pt idx="6">
                  <c:v>129</c:v>
                </c:pt>
              </c:numCache>
            </c:numRef>
          </c:val>
          <c:extLst>
            <c:ext xmlns:c16="http://schemas.microsoft.com/office/drawing/2014/chart" uri="{C3380CC4-5D6E-409C-BE32-E72D297353CC}">
              <c16:uniqueId val="{00000000-C900-48DA-A88F-9B9D923A06B9}"/>
            </c:ext>
          </c:extLst>
        </c:ser>
        <c:dLbls>
          <c:showLegendKey val="0"/>
          <c:showVal val="0"/>
          <c:showCatName val="0"/>
          <c:showSerName val="0"/>
          <c:showPercent val="0"/>
          <c:showBubbleSize val="0"/>
        </c:dLbls>
        <c:gapWidth val="150"/>
        <c:overlap val="100"/>
        <c:axId val="1598850463"/>
        <c:axId val="1598852543"/>
      </c:barChart>
      <c:catAx>
        <c:axId val="15988504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598852543"/>
        <c:crosses val="autoZero"/>
        <c:auto val="1"/>
        <c:lblAlgn val="ctr"/>
        <c:lblOffset val="100"/>
        <c:noMultiLvlLbl val="0"/>
      </c:catAx>
      <c:valAx>
        <c:axId val="15988525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598850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schemeClr>
    </a:soli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 data.xlsx]GROUP!PivotTable2</c:name>
    <c:fmtId val="24"/>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Gender</a:t>
            </a:r>
            <a:r>
              <a:rPr lang="en-US" sz="1200" baseline="0"/>
              <a:t> and Ethnicity Distribution </a:t>
            </a:r>
            <a:endParaRPr lang="en-US"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GROUP!$B$14:$B$15</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GROUP!$A$16:$A$20</c:f>
              <c:strCache>
                <c:ptCount val="4"/>
                <c:pt idx="0">
                  <c:v>Asian</c:v>
                </c:pt>
                <c:pt idx="1">
                  <c:v>Black</c:v>
                </c:pt>
                <c:pt idx="2">
                  <c:v>Caucasian</c:v>
                </c:pt>
                <c:pt idx="3">
                  <c:v>Latino</c:v>
                </c:pt>
              </c:strCache>
            </c:strRef>
          </c:cat>
          <c:val>
            <c:numRef>
              <c:f>GROUP!$B$16:$B$20</c:f>
              <c:numCache>
                <c:formatCode>General</c:formatCode>
                <c:ptCount val="4"/>
                <c:pt idx="0">
                  <c:v>186</c:v>
                </c:pt>
                <c:pt idx="1">
                  <c:v>34</c:v>
                </c:pt>
                <c:pt idx="2">
                  <c:v>129</c:v>
                </c:pt>
                <c:pt idx="3">
                  <c:v>124</c:v>
                </c:pt>
              </c:numCache>
            </c:numRef>
          </c:val>
          <c:extLst>
            <c:ext xmlns:c16="http://schemas.microsoft.com/office/drawing/2014/chart" uri="{C3380CC4-5D6E-409C-BE32-E72D297353CC}">
              <c16:uniqueId val="{00000000-F6B3-49F8-81C4-49DEBCE03AD9}"/>
            </c:ext>
          </c:extLst>
        </c:ser>
        <c:ser>
          <c:idx val="1"/>
          <c:order val="1"/>
          <c:tx>
            <c:strRef>
              <c:f>GROUP!$C$14:$C$15</c:f>
              <c:strCache>
                <c:ptCount val="1"/>
                <c:pt idx="0">
                  <c:v>Male</c:v>
                </c:pt>
              </c:strCache>
            </c:strRef>
          </c:tx>
          <c:spPr>
            <a:solidFill>
              <a:schemeClr val="accent5">
                <a:lumMod val="50000"/>
              </a:schemeClr>
            </a:solidFill>
            <a:ln>
              <a:noFill/>
            </a:ln>
            <a:effectLst>
              <a:outerShdw blurRad="57150" dist="19050" dir="5400000" algn="ctr" rotWithShape="0">
                <a:srgbClr val="000000">
                  <a:alpha val="63000"/>
                </a:srgbClr>
              </a:outerShdw>
            </a:effectLst>
          </c:spPr>
          <c:invertIfNegative val="0"/>
          <c:cat>
            <c:strRef>
              <c:f>GROUP!$A$16:$A$20</c:f>
              <c:strCache>
                <c:ptCount val="4"/>
                <c:pt idx="0">
                  <c:v>Asian</c:v>
                </c:pt>
                <c:pt idx="1">
                  <c:v>Black</c:v>
                </c:pt>
                <c:pt idx="2">
                  <c:v>Caucasian</c:v>
                </c:pt>
                <c:pt idx="3">
                  <c:v>Latino</c:v>
                </c:pt>
              </c:strCache>
            </c:strRef>
          </c:cat>
          <c:val>
            <c:numRef>
              <c:f>GROUP!$C$16:$C$20</c:f>
              <c:numCache>
                <c:formatCode>General</c:formatCode>
                <c:ptCount val="4"/>
                <c:pt idx="0">
                  <c:v>177</c:v>
                </c:pt>
                <c:pt idx="1">
                  <c:v>36</c:v>
                </c:pt>
                <c:pt idx="2">
                  <c:v>114</c:v>
                </c:pt>
                <c:pt idx="3">
                  <c:v>111</c:v>
                </c:pt>
              </c:numCache>
            </c:numRef>
          </c:val>
          <c:extLst>
            <c:ext xmlns:c16="http://schemas.microsoft.com/office/drawing/2014/chart" uri="{C3380CC4-5D6E-409C-BE32-E72D297353CC}">
              <c16:uniqueId val="{00000005-F6B3-49F8-81C4-49DEBCE03AD9}"/>
            </c:ext>
          </c:extLst>
        </c:ser>
        <c:dLbls>
          <c:showLegendKey val="0"/>
          <c:showVal val="0"/>
          <c:showCatName val="0"/>
          <c:showSerName val="0"/>
          <c:showPercent val="0"/>
          <c:showBubbleSize val="0"/>
        </c:dLbls>
        <c:gapWidth val="150"/>
        <c:overlap val="100"/>
        <c:axId val="150023551"/>
        <c:axId val="150019807"/>
      </c:barChart>
      <c:catAx>
        <c:axId val="1500235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50019807"/>
        <c:crosses val="autoZero"/>
        <c:auto val="1"/>
        <c:lblAlgn val="ctr"/>
        <c:lblOffset val="100"/>
        <c:noMultiLvlLbl val="0"/>
      </c:catAx>
      <c:valAx>
        <c:axId val="1500198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5002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schemeClr>
    </a:soli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 data.xlsx]GROUP!PivotTable3</c:name>
    <c:fmtId val="0"/>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Attrition Trend</a:t>
            </a:r>
            <a:r>
              <a:rPr lang="en-US" sz="1200" baseline="0"/>
              <a:t> (Per year)</a:t>
            </a:r>
            <a:endParaRPr lang="en-US"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GROUP!$B$23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GROUP!$A$24:$A$45</c:f>
              <c:strCache>
                <c:ptCount val="21"/>
                <c:pt idx="0">
                  <c:v>1994</c:v>
                </c:pt>
                <c:pt idx="1">
                  <c:v>1996</c:v>
                </c:pt>
                <c:pt idx="2">
                  <c:v>1998</c:v>
                </c:pt>
                <c:pt idx="3">
                  <c:v>2003</c:v>
                </c:pt>
                <c:pt idx="4">
                  <c:v>2004</c:v>
                </c:pt>
                <c:pt idx="5">
                  <c:v>2005</c:v>
                </c:pt>
                <c:pt idx="6">
                  <c:v>2007</c:v>
                </c:pt>
                <c:pt idx="7">
                  <c:v>2008</c:v>
                </c:pt>
                <c:pt idx="8">
                  <c:v>2009</c:v>
                </c:pt>
                <c:pt idx="9">
                  <c:v>2010</c:v>
                </c:pt>
                <c:pt idx="10">
                  <c:v>2011</c:v>
                </c:pt>
                <c:pt idx="11">
                  <c:v>2013</c:v>
                </c:pt>
                <c:pt idx="12">
                  <c:v>2014</c:v>
                </c:pt>
                <c:pt idx="13">
                  <c:v>2015</c:v>
                </c:pt>
                <c:pt idx="14">
                  <c:v>2016</c:v>
                </c:pt>
                <c:pt idx="15">
                  <c:v>2017</c:v>
                </c:pt>
                <c:pt idx="16">
                  <c:v>2018</c:v>
                </c:pt>
                <c:pt idx="17">
                  <c:v>2019</c:v>
                </c:pt>
                <c:pt idx="18">
                  <c:v>2020</c:v>
                </c:pt>
                <c:pt idx="19">
                  <c:v>2021</c:v>
                </c:pt>
                <c:pt idx="20">
                  <c:v>2022</c:v>
                </c:pt>
              </c:strCache>
            </c:strRef>
          </c:cat>
          <c:val>
            <c:numRef>
              <c:f>GROUP!$B$24:$B$45</c:f>
              <c:numCache>
                <c:formatCode>General</c:formatCode>
                <c:ptCount val="21"/>
                <c:pt idx="0">
                  <c:v>1</c:v>
                </c:pt>
                <c:pt idx="1">
                  <c:v>1</c:v>
                </c:pt>
                <c:pt idx="2">
                  <c:v>1</c:v>
                </c:pt>
                <c:pt idx="3">
                  <c:v>1</c:v>
                </c:pt>
                <c:pt idx="4">
                  <c:v>2</c:v>
                </c:pt>
                <c:pt idx="5">
                  <c:v>1</c:v>
                </c:pt>
                <c:pt idx="6">
                  <c:v>2</c:v>
                </c:pt>
                <c:pt idx="7">
                  <c:v>2</c:v>
                </c:pt>
                <c:pt idx="8">
                  <c:v>1</c:v>
                </c:pt>
                <c:pt idx="9">
                  <c:v>1</c:v>
                </c:pt>
                <c:pt idx="10">
                  <c:v>1</c:v>
                </c:pt>
                <c:pt idx="11">
                  <c:v>1</c:v>
                </c:pt>
                <c:pt idx="12">
                  <c:v>4</c:v>
                </c:pt>
                <c:pt idx="13">
                  <c:v>2</c:v>
                </c:pt>
                <c:pt idx="14">
                  <c:v>2</c:v>
                </c:pt>
                <c:pt idx="15">
                  <c:v>6</c:v>
                </c:pt>
                <c:pt idx="16">
                  <c:v>4</c:v>
                </c:pt>
                <c:pt idx="17">
                  <c:v>7</c:v>
                </c:pt>
                <c:pt idx="18">
                  <c:v>12</c:v>
                </c:pt>
                <c:pt idx="19">
                  <c:v>19</c:v>
                </c:pt>
                <c:pt idx="20">
                  <c:v>7</c:v>
                </c:pt>
              </c:numCache>
            </c:numRef>
          </c:val>
          <c:smooth val="0"/>
          <c:extLst>
            <c:ext xmlns:c16="http://schemas.microsoft.com/office/drawing/2014/chart" uri="{C3380CC4-5D6E-409C-BE32-E72D297353CC}">
              <c16:uniqueId val="{00000002-4EDB-4140-8ED9-DFD7F6E71806}"/>
            </c:ext>
          </c:extLst>
        </c:ser>
        <c:dLbls>
          <c:showLegendKey val="0"/>
          <c:showVal val="0"/>
          <c:showCatName val="0"/>
          <c:showSerName val="0"/>
          <c:showPercent val="0"/>
          <c:showBubbleSize val="0"/>
        </c:dLbls>
        <c:smooth val="0"/>
        <c:axId val="270390015"/>
        <c:axId val="270390431"/>
      </c:lineChart>
      <c:catAx>
        <c:axId val="270390015"/>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270390431"/>
        <c:crosses val="autoZero"/>
        <c:auto val="1"/>
        <c:lblAlgn val="ctr"/>
        <c:lblOffset val="100"/>
        <c:noMultiLvlLbl val="0"/>
      </c:catAx>
      <c:valAx>
        <c:axId val="2703904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270390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schemeClr>
    </a:soli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 data.xlsx]GROUP!PivotTable4</c:name>
    <c:fmtId val="8"/>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Salary Distribution by Department</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GROUP!$B$49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GROUP!$A$50:$A$56</c:f>
              <c:strCache>
                <c:ptCount val="7"/>
                <c:pt idx="0">
                  <c:v>Accounting</c:v>
                </c:pt>
                <c:pt idx="1">
                  <c:v>Engineering</c:v>
                </c:pt>
                <c:pt idx="2">
                  <c:v>Finance</c:v>
                </c:pt>
                <c:pt idx="3">
                  <c:v>Human Resources</c:v>
                </c:pt>
                <c:pt idx="4">
                  <c:v>IT</c:v>
                </c:pt>
                <c:pt idx="5">
                  <c:v>Marketing</c:v>
                </c:pt>
                <c:pt idx="6">
                  <c:v>Sales</c:v>
                </c:pt>
              </c:strCache>
            </c:strRef>
          </c:cat>
          <c:val>
            <c:numRef>
              <c:f>GROUP!$B$50:$B$56</c:f>
              <c:numCache>
                <c:formatCode>_-* #,##0.0_-;\-* #,##0.0_-;_-* "-"??_-;_-@_-</c:formatCode>
                <c:ptCount val="7"/>
                <c:pt idx="0">
                  <c:v>125444.09523809524</c:v>
                </c:pt>
                <c:pt idx="1">
                  <c:v>109517.90131578948</c:v>
                </c:pt>
                <c:pt idx="2">
                  <c:v>124564.23148148147</c:v>
                </c:pt>
                <c:pt idx="3">
                  <c:v>118138.75675675676</c:v>
                </c:pt>
                <c:pt idx="4">
                  <c:v>97239.055813953484</c:v>
                </c:pt>
                <c:pt idx="5">
                  <c:v>128123.16964285714</c:v>
                </c:pt>
                <c:pt idx="6">
                  <c:v>110440.50387596899</c:v>
                </c:pt>
              </c:numCache>
            </c:numRef>
          </c:val>
          <c:extLst>
            <c:ext xmlns:c16="http://schemas.microsoft.com/office/drawing/2014/chart" uri="{C3380CC4-5D6E-409C-BE32-E72D297353CC}">
              <c16:uniqueId val="{00000000-9847-4918-82B6-062AD94976E5}"/>
            </c:ext>
          </c:extLst>
        </c:ser>
        <c:dLbls>
          <c:showLegendKey val="0"/>
          <c:showVal val="0"/>
          <c:showCatName val="0"/>
          <c:showSerName val="0"/>
          <c:showPercent val="0"/>
          <c:showBubbleSize val="0"/>
        </c:dLbls>
        <c:gapWidth val="150"/>
        <c:overlap val="100"/>
        <c:axId val="147201823"/>
        <c:axId val="147202239"/>
      </c:barChart>
      <c:catAx>
        <c:axId val="147201823"/>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47202239"/>
        <c:crosses val="autoZero"/>
        <c:auto val="1"/>
        <c:lblAlgn val="ctr"/>
        <c:lblOffset val="100"/>
        <c:noMultiLvlLbl val="0"/>
      </c:catAx>
      <c:valAx>
        <c:axId val="147202239"/>
        <c:scaling>
          <c:orientation val="minMax"/>
        </c:scaling>
        <c:delete val="1"/>
        <c:axPos val="b"/>
        <c:numFmt formatCode="_-* #,##0.0_-;\-* #,##0.0_-;_-* &quot;-&quot;??_-;_-@_-" sourceLinked="1"/>
        <c:majorTickMark val="none"/>
        <c:minorTickMark val="none"/>
        <c:tickLblPos val="nextTo"/>
        <c:crossAx val="14720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schemeClr>
    </a:soli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 data.xlsx]GROUP!PivotTable5</c:name>
    <c:fmtId val="26"/>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Top 5 Highest Paid Employees</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GROUP!$B$60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GROUP!$A$61:$A$65</c:f>
              <c:strCache>
                <c:ptCount val="5"/>
                <c:pt idx="0">
                  <c:v>Raelynn Rios</c:v>
                </c:pt>
                <c:pt idx="1">
                  <c:v>Kinsley Vega</c:v>
                </c:pt>
                <c:pt idx="2">
                  <c:v>Silas Rivera</c:v>
                </c:pt>
                <c:pt idx="3">
                  <c:v>Dominic Le</c:v>
                </c:pt>
                <c:pt idx="4">
                  <c:v>Grayson Chin</c:v>
                </c:pt>
              </c:strCache>
            </c:strRef>
          </c:cat>
          <c:val>
            <c:numRef>
              <c:f>GROUP!$B$61:$B$65</c:f>
              <c:numCache>
                <c:formatCode>_-* #,##0.0_-;\-* #,##0.0_-;_-* "-"??_-;_-@_-</c:formatCode>
                <c:ptCount val="5"/>
                <c:pt idx="0">
                  <c:v>258498</c:v>
                </c:pt>
                <c:pt idx="1">
                  <c:v>258426</c:v>
                </c:pt>
                <c:pt idx="2">
                  <c:v>258081</c:v>
                </c:pt>
                <c:pt idx="3">
                  <c:v>257194</c:v>
                </c:pt>
                <c:pt idx="4">
                  <c:v>256561</c:v>
                </c:pt>
              </c:numCache>
            </c:numRef>
          </c:val>
          <c:extLst>
            <c:ext xmlns:c16="http://schemas.microsoft.com/office/drawing/2014/chart" uri="{C3380CC4-5D6E-409C-BE32-E72D297353CC}">
              <c16:uniqueId val="{00000000-24A0-4D3D-BD18-4DFB721CD276}"/>
            </c:ext>
          </c:extLst>
        </c:ser>
        <c:dLbls>
          <c:showLegendKey val="0"/>
          <c:showVal val="0"/>
          <c:showCatName val="0"/>
          <c:showSerName val="0"/>
          <c:showPercent val="0"/>
          <c:showBubbleSize val="0"/>
        </c:dLbls>
        <c:gapWidth val="150"/>
        <c:overlap val="100"/>
        <c:axId val="983234687"/>
        <c:axId val="983235103"/>
      </c:barChart>
      <c:catAx>
        <c:axId val="98323468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983235103"/>
        <c:crosses val="autoZero"/>
        <c:auto val="1"/>
        <c:lblAlgn val="ctr"/>
        <c:lblOffset val="100"/>
        <c:noMultiLvlLbl val="0"/>
      </c:catAx>
      <c:valAx>
        <c:axId val="983235103"/>
        <c:scaling>
          <c:orientation val="minMax"/>
        </c:scaling>
        <c:delete val="1"/>
        <c:axPos val="b"/>
        <c:numFmt formatCode="_-* #,##0.0_-;\-* #,##0.0_-;_-* &quot;-&quot;??_-;_-@_-" sourceLinked="1"/>
        <c:majorTickMark val="none"/>
        <c:minorTickMark val="none"/>
        <c:tickLblPos val="nextTo"/>
        <c:crossAx val="983234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schemeClr>
    </a:soli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8.svg"/><Relationship Id="rId18" Type="http://schemas.openxmlformats.org/officeDocument/2006/relationships/image" Target="../media/image13.png"/><Relationship Id="rId26" Type="http://schemas.openxmlformats.org/officeDocument/2006/relationships/hyperlink" Target="#DASHBOARD!A1"/><Relationship Id="rId3" Type="http://schemas.openxmlformats.org/officeDocument/2006/relationships/chart" Target="../charts/chart3.xml"/><Relationship Id="rId21" Type="http://schemas.openxmlformats.org/officeDocument/2006/relationships/image" Target="../media/image15.png"/><Relationship Id="rId7" Type="http://schemas.openxmlformats.org/officeDocument/2006/relationships/image" Target="../media/image3.png"/><Relationship Id="rId12" Type="http://schemas.openxmlformats.org/officeDocument/2006/relationships/image" Target="../media/image7.png"/><Relationship Id="rId17" Type="http://schemas.openxmlformats.org/officeDocument/2006/relationships/image" Target="../media/image12.svg"/><Relationship Id="rId25" Type="http://schemas.openxmlformats.org/officeDocument/2006/relationships/image" Target="../media/image18.svg"/><Relationship Id="rId2" Type="http://schemas.openxmlformats.org/officeDocument/2006/relationships/chart" Target="../charts/chart2.xml"/><Relationship Id="rId16" Type="http://schemas.openxmlformats.org/officeDocument/2006/relationships/image" Target="../media/image11.png"/><Relationship Id="rId20" Type="http://schemas.openxmlformats.org/officeDocument/2006/relationships/hyperlink" Target="#GROUP!A1"/><Relationship Id="rId29" Type="http://schemas.openxmlformats.org/officeDocument/2006/relationships/hyperlink" Target="#KPI!A1"/><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chart" Target="../charts/chart5.xml"/><Relationship Id="rId24" Type="http://schemas.openxmlformats.org/officeDocument/2006/relationships/image" Target="../media/image17.png"/><Relationship Id="rId5" Type="http://schemas.openxmlformats.org/officeDocument/2006/relationships/image" Target="../media/image1.png"/><Relationship Id="rId15" Type="http://schemas.openxmlformats.org/officeDocument/2006/relationships/image" Target="../media/image10.svg"/><Relationship Id="rId23" Type="http://schemas.openxmlformats.org/officeDocument/2006/relationships/hyperlink" Target="#DATA!A1"/><Relationship Id="rId28" Type="http://schemas.openxmlformats.org/officeDocument/2006/relationships/image" Target="../media/image20.svg"/><Relationship Id="rId10" Type="http://schemas.openxmlformats.org/officeDocument/2006/relationships/image" Target="../media/image6.svg"/><Relationship Id="rId19" Type="http://schemas.openxmlformats.org/officeDocument/2006/relationships/image" Target="../media/image14.svg"/><Relationship Id="rId31" Type="http://schemas.openxmlformats.org/officeDocument/2006/relationships/image" Target="../media/image22.svg"/><Relationship Id="rId4" Type="http://schemas.openxmlformats.org/officeDocument/2006/relationships/chart" Target="../charts/chart4.xml"/><Relationship Id="rId9" Type="http://schemas.openxmlformats.org/officeDocument/2006/relationships/image" Target="../media/image5.png"/><Relationship Id="rId14" Type="http://schemas.openxmlformats.org/officeDocument/2006/relationships/image" Target="../media/image9.png"/><Relationship Id="rId22" Type="http://schemas.openxmlformats.org/officeDocument/2006/relationships/image" Target="../media/image16.svg"/><Relationship Id="rId27" Type="http://schemas.openxmlformats.org/officeDocument/2006/relationships/image" Target="../media/image19.png"/><Relationship Id="rId30"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179440</xdr:rowOff>
    </xdr:from>
    <xdr:to>
      <xdr:col>23</xdr:col>
      <xdr:colOff>371475</xdr:colOff>
      <xdr:row>28</xdr:row>
      <xdr:rowOff>171450</xdr:rowOff>
    </xdr:to>
    <xdr:sp macro="" textlink="">
      <xdr:nvSpPr>
        <xdr:cNvPr id="3" name="Rectangle: Rounded Corners 2">
          <a:extLst>
            <a:ext uri="{FF2B5EF4-FFF2-40B4-BE49-F238E27FC236}">
              <a16:creationId xmlns:a16="http://schemas.microsoft.com/office/drawing/2014/main" id="{611B4585-1AFC-4308-B344-3EE673E8CBA1}"/>
            </a:ext>
          </a:extLst>
        </xdr:cNvPr>
        <xdr:cNvSpPr/>
      </xdr:nvSpPr>
      <xdr:spPr>
        <a:xfrm>
          <a:off x="285750" y="179440"/>
          <a:ext cx="14106525" cy="5326010"/>
        </a:xfrm>
        <a:prstGeom prst="roundRect">
          <a:avLst>
            <a:gd name="adj" fmla="val 66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568210</xdr:colOff>
      <xdr:row>5</xdr:row>
      <xdr:rowOff>176773</xdr:rowOff>
    </xdr:from>
    <xdr:to>
      <xdr:col>8</xdr:col>
      <xdr:colOff>57150</xdr:colOff>
      <xdr:row>17</xdr:row>
      <xdr:rowOff>9525</xdr:rowOff>
    </xdr:to>
    <xdr:graphicFrame macro="">
      <xdr:nvGraphicFramePr>
        <xdr:cNvPr id="8" name="Chart 7">
          <a:extLst>
            <a:ext uri="{FF2B5EF4-FFF2-40B4-BE49-F238E27FC236}">
              <a16:creationId xmlns:a16="http://schemas.microsoft.com/office/drawing/2014/main" id="{9E6D328F-B803-402D-A23E-BB4B937A1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187175</xdr:colOff>
      <xdr:row>5</xdr:row>
      <xdr:rowOff>185448</xdr:rowOff>
    </xdr:from>
    <xdr:to>
      <xdr:col>14</xdr:col>
      <xdr:colOff>566036</xdr:colOff>
      <xdr:row>17</xdr:row>
      <xdr:rowOff>28985</xdr:rowOff>
    </xdr:to>
    <xdr:graphicFrame macro="">
      <xdr:nvGraphicFramePr>
        <xdr:cNvPr id="10" name="Chart 9">
          <a:extLst>
            <a:ext uri="{FF2B5EF4-FFF2-40B4-BE49-F238E27FC236}">
              <a16:creationId xmlns:a16="http://schemas.microsoft.com/office/drawing/2014/main" id="{5063B799-0B68-4FA6-9671-EF2EC64D9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568210</xdr:colOff>
      <xdr:row>17</xdr:row>
      <xdr:rowOff>81030</xdr:rowOff>
    </xdr:from>
    <xdr:to>
      <xdr:col>9</xdr:col>
      <xdr:colOff>428625</xdr:colOff>
      <xdr:row>28</xdr:row>
      <xdr:rowOff>19649</xdr:rowOff>
    </xdr:to>
    <xdr:graphicFrame macro="">
      <xdr:nvGraphicFramePr>
        <xdr:cNvPr id="11" name="Chart 10">
          <a:extLst>
            <a:ext uri="{FF2B5EF4-FFF2-40B4-BE49-F238E27FC236}">
              <a16:creationId xmlns:a16="http://schemas.microsoft.com/office/drawing/2014/main" id="{5486B84D-2690-4CC8-83DA-8CE703043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542925</xdr:colOff>
      <xdr:row>17</xdr:row>
      <xdr:rowOff>76200</xdr:rowOff>
    </xdr:from>
    <xdr:to>
      <xdr:col>17</xdr:col>
      <xdr:colOff>161924</xdr:colOff>
      <xdr:row>28</xdr:row>
      <xdr:rowOff>15314</xdr:rowOff>
    </xdr:to>
    <xdr:graphicFrame macro="">
      <xdr:nvGraphicFramePr>
        <xdr:cNvPr id="13" name="Chart 12">
          <a:extLst>
            <a:ext uri="{FF2B5EF4-FFF2-40B4-BE49-F238E27FC236}">
              <a16:creationId xmlns:a16="http://schemas.microsoft.com/office/drawing/2014/main" id="{8282AD12-9342-4ECF-9059-98D5D5C066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426522</xdr:colOff>
      <xdr:row>10</xdr:row>
      <xdr:rowOff>114300</xdr:rowOff>
    </xdr:from>
    <xdr:to>
      <xdr:col>18</xdr:col>
      <xdr:colOff>347159</xdr:colOff>
      <xdr:row>17</xdr:row>
      <xdr:rowOff>4663</xdr:rowOff>
    </xdr:to>
    <mc:AlternateContent xmlns:mc="http://schemas.openxmlformats.org/markup-compatibility/2006">
      <mc:Choice xmlns:a14="http://schemas.microsoft.com/office/drawing/2010/main" Requires="a14">
        <xdr:graphicFrame macro="">
          <xdr:nvGraphicFramePr>
            <xdr:cNvPr id="16" name="Country">
              <a:extLst>
                <a:ext uri="{FF2B5EF4-FFF2-40B4-BE49-F238E27FC236}">
                  <a16:creationId xmlns:a16="http://schemas.microsoft.com/office/drawing/2014/main" id="{59D8C55B-A634-49FD-B174-001CB947CFE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570522" y="2019300"/>
              <a:ext cx="1749437" cy="122386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568210</xdr:colOff>
      <xdr:row>2</xdr:row>
      <xdr:rowOff>23971</xdr:rowOff>
    </xdr:from>
    <xdr:to>
      <xdr:col>3</xdr:col>
      <xdr:colOff>552629</xdr:colOff>
      <xdr:row>5</xdr:row>
      <xdr:rowOff>94368</xdr:rowOff>
    </xdr:to>
    <xdr:sp macro="" textlink="">
      <xdr:nvSpPr>
        <xdr:cNvPr id="18" name="Rectangle: Rounded Corners 17">
          <a:extLst>
            <a:ext uri="{FF2B5EF4-FFF2-40B4-BE49-F238E27FC236}">
              <a16:creationId xmlns:a16="http://schemas.microsoft.com/office/drawing/2014/main" id="{A57AA41B-0222-4D97-86AC-6D6F6AACDC54}"/>
            </a:ext>
          </a:extLst>
        </xdr:cNvPr>
        <xdr:cNvSpPr/>
      </xdr:nvSpPr>
      <xdr:spPr>
        <a:xfrm>
          <a:off x="568210" y="404971"/>
          <a:ext cx="1813219" cy="641897"/>
        </a:xfrm>
        <a:prstGeom prst="roundRect">
          <a:avLst/>
        </a:prstGeom>
        <a:solidFill>
          <a:schemeClr val="accent5">
            <a:lumMod val="5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NG" sz="1100"/>
        </a:p>
      </xdr:txBody>
    </xdr:sp>
    <xdr:clientData/>
  </xdr:twoCellAnchor>
  <xdr:twoCellAnchor>
    <xdr:from>
      <xdr:col>4</xdr:col>
      <xdr:colOff>25035</xdr:colOff>
      <xdr:row>2</xdr:row>
      <xdr:rowOff>23971</xdr:rowOff>
    </xdr:from>
    <xdr:to>
      <xdr:col>6</xdr:col>
      <xdr:colOff>582607</xdr:colOff>
      <xdr:row>5</xdr:row>
      <xdr:rowOff>94368</xdr:rowOff>
    </xdr:to>
    <xdr:sp macro="" textlink="">
      <xdr:nvSpPr>
        <xdr:cNvPr id="19" name="Rectangle: Rounded Corners 18">
          <a:extLst>
            <a:ext uri="{FF2B5EF4-FFF2-40B4-BE49-F238E27FC236}">
              <a16:creationId xmlns:a16="http://schemas.microsoft.com/office/drawing/2014/main" id="{723C5628-7854-4083-931E-2F0EA952872F}"/>
            </a:ext>
          </a:extLst>
        </xdr:cNvPr>
        <xdr:cNvSpPr/>
      </xdr:nvSpPr>
      <xdr:spPr>
        <a:xfrm>
          <a:off x="2463435" y="404971"/>
          <a:ext cx="1776772" cy="641897"/>
        </a:xfrm>
        <a:prstGeom prst="roundRect">
          <a:avLst/>
        </a:prstGeom>
        <a:solidFill>
          <a:schemeClr val="accent5">
            <a:lumMod val="5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NG" sz="1100"/>
        </a:p>
      </xdr:txBody>
    </xdr:sp>
    <xdr:clientData/>
  </xdr:twoCellAnchor>
  <xdr:twoCellAnchor>
    <xdr:from>
      <xdr:col>7</xdr:col>
      <xdr:colOff>82346</xdr:colOff>
      <xdr:row>2</xdr:row>
      <xdr:rowOff>23971</xdr:rowOff>
    </xdr:from>
    <xdr:to>
      <xdr:col>10</xdr:col>
      <xdr:colOff>21206</xdr:colOff>
      <xdr:row>5</xdr:row>
      <xdr:rowOff>94368</xdr:rowOff>
    </xdr:to>
    <xdr:sp macro="" textlink="">
      <xdr:nvSpPr>
        <xdr:cNvPr id="21" name="Rectangle: Rounded Corners 20">
          <a:extLst>
            <a:ext uri="{FF2B5EF4-FFF2-40B4-BE49-F238E27FC236}">
              <a16:creationId xmlns:a16="http://schemas.microsoft.com/office/drawing/2014/main" id="{CFE811E2-4EAE-43E7-8A5F-2EDFB7C5092F}"/>
            </a:ext>
          </a:extLst>
        </xdr:cNvPr>
        <xdr:cNvSpPr/>
      </xdr:nvSpPr>
      <xdr:spPr>
        <a:xfrm>
          <a:off x="4349546" y="404971"/>
          <a:ext cx="1767660" cy="641897"/>
        </a:xfrm>
        <a:prstGeom prst="roundRect">
          <a:avLst/>
        </a:prstGeom>
        <a:solidFill>
          <a:schemeClr val="accent5">
            <a:lumMod val="5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NG" sz="1100"/>
        </a:p>
      </xdr:txBody>
    </xdr:sp>
    <xdr:clientData/>
  </xdr:twoCellAnchor>
  <xdr:twoCellAnchor>
    <xdr:from>
      <xdr:col>15</xdr:col>
      <xdr:colOff>435634</xdr:colOff>
      <xdr:row>5</xdr:row>
      <xdr:rowOff>123825</xdr:rowOff>
    </xdr:from>
    <xdr:to>
      <xdr:col>23</xdr:col>
      <xdr:colOff>14431</xdr:colOff>
      <xdr:row>10</xdr:row>
      <xdr:rowOff>81243</xdr:rowOff>
    </xdr:to>
    <mc:AlternateContent xmlns:mc="http://schemas.openxmlformats.org/markup-compatibility/2006">
      <mc:Choice xmlns:a14="http://schemas.microsoft.com/office/drawing/2010/main" Requires="a14">
        <xdr:graphicFrame macro="">
          <xdr:nvGraphicFramePr>
            <xdr:cNvPr id="22" name="Department">
              <a:extLst>
                <a:ext uri="{FF2B5EF4-FFF2-40B4-BE49-F238E27FC236}">
                  <a16:creationId xmlns:a16="http://schemas.microsoft.com/office/drawing/2014/main" id="{652F8A10-14DA-448A-8292-4E42C915964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579634" y="1076325"/>
              <a:ext cx="4455597" cy="90991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537676</xdr:colOff>
      <xdr:row>10</xdr:row>
      <xdr:rowOff>122063</xdr:rowOff>
    </xdr:from>
    <xdr:to>
      <xdr:col>23</xdr:col>
      <xdr:colOff>13603</xdr:colOff>
      <xdr:row>16</xdr:row>
      <xdr:rowOff>167439</xdr:rowOff>
    </xdr:to>
    <mc:AlternateContent xmlns:mc="http://schemas.openxmlformats.org/markup-compatibility/2006">
      <mc:Choice xmlns:a14="http://schemas.microsoft.com/office/drawing/2010/main" Requires="a14">
        <xdr:graphicFrame macro="">
          <xdr:nvGraphicFramePr>
            <xdr:cNvPr id="23" name="Gender">
              <a:extLst>
                <a:ext uri="{FF2B5EF4-FFF2-40B4-BE49-F238E27FC236}">
                  <a16:creationId xmlns:a16="http://schemas.microsoft.com/office/drawing/2014/main" id="{4ED6C0F4-4E8F-4EF4-8AB4-B510E92A2A7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510476" y="2027063"/>
              <a:ext cx="2523927" cy="118837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302841</xdr:colOff>
      <xdr:row>3</xdr:row>
      <xdr:rowOff>41654</xdr:rowOff>
    </xdr:from>
    <xdr:to>
      <xdr:col>3</xdr:col>
      <xdr:colOff>531513</xdr:colOff>
      <xdr:row>4</xdr:row>
      <xdr:rowOff>189451</xdr:rowOff>
    </xdr:to>
    <xdr:sp macro="" textlink="KPI!$A$4">
      <xdr:nvSpPr>
        <xdr:cNvPr id="24" name="TextBox 23">
          <a:extLst>
            <a:ext uri="{FF2B5EF4-FFF2-40B4-BE49-F238E27FC236}">
              <a16:creationId xmlns:a16="http://schemas.microsoft.com/office/drawing/2014/main" id="{F505A3DB-D701-4FB2-AEED-651AB44A14B8}"/>
            </a:ext>
          </a:extLst>
        </xdr:cNvPr>
        <xdr:cNvSpPr txBox="1"/>
      </xdr:nvSpPr>
      <xdr:spPr>
        <a:xfrm>
          <a:off x="1522041" y="613154"/>
          <a:ext cx="838272" cy="338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985513D-B13D-4420-B8DF-7AA02D9B006C}" type="TxLink">
            <a:rPr lang="en-US" sz="2000" b="0" i="0" u="none" strike="noStrike">
              <a:solidFill>
                <a:schemeClr val="bg1"/>
              </a:solidFill>
              <a:latin typeface="Arial Black" panose="020B0A04020102020204" pitchFamily="34" charset="0"/>
              <a:cs typeface="Calibri"/>
            </a:rPr>
            <a:pPr marL="0" indent="0"/>
            <a:t>911</a:t>
          </a:fld>
          <a:endParaRPr lang="en-NG" sz="2000" b="0" i="0" u="none" strike="noStrike">
            <a:solidFill>
              <a:schemeClr val="bg1"/>
            </a:solidFill>
            <a:latin typeface="Arial Black" panose="020B0A04020102020204" pitchFamily="34" charset="0"/>
            <a:cs typeface="Calibri"/>
          </a:endParaRPr>
        </a:p>
      </xdr:txBody>
    </xdr:sp>
    <xdr:clientData/>
  </xdr:twoCellAnchor>
  <xdr:twoCellAnchor>
    <xdr:from>
      <xdr:col>1</xdr:col>
      <xdr:colOff>496198</xdr:colOff>
      <xdr:row>2</xdr:row>
      <xdr:rowOff>58668</xdr:rowOff>
    </xdr:from>
    <xdr:to>
      <xdr:col>3</xdr:col>
      <xdr:colOff>507071</xdr:colOff>
      <xdr:row>3</xdr:row>
      <xdr:rowOff>85025</xdr:rowOff>
    </xdr:to>
    <xdr:sp macro="" textlink="">
      <xdr:nvSpPr>
        <xdr:cNvPr id="25" name="TextBox 24">
          <a:extLst>
            <a:ext uri="{FF2B5EF4-FFF2-40B4-BE49-F238E27FC236}">
              <a16:creationId xmlns:a16="http://schemas.microsoft.com/office/drawing/2014/main" id="{0937EE98-7FFE-4E69-8E38-BF6612E611B4}"/>
            </a:ext>
          </a:extLst>
        </xdr:cNvPr>
        <xdr:cNvSpPr txBox="1"/>
      </xdr:nvSpPr>
      <xdr:spPr>
        <a:xfrm>
          <a:off x="1105798" y="439668"/>
          <a:ext cx="1230073" cy="216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Total</a:t>
          </a:r>
          <a:r>
            <a:rPr lang="en-US" sz="1200" baseline="0">
              <a:solidFill>
                <a:schemeClr val="bg1"/>
              </a:solidFill>
            </a:rPr>
            <a:t> Employees</a:t>
          </a:r>
          <a:endParaRPr lang="en-NG" sz="1200">
            <a:solidFill>
              <a:schemeClr val="bg1"/>
            </a:solidFill>
          </a:endParaRPr>
        </a:p>
      </xdr:txBody>
    </xdr:sp>
    <xdr:clientData/>
  </xdr:twoCellAnchor>
  <xdr:twoCellAnchor>
    <xdr:from>
      <xdr:col>1</xdr:col>
      <xdr:colOff>13282</xdr:colOff>
      <xdr:row>2</xdr:row>
      <xdr:rowOff>49994</xdr:rowOff>
    </xdr:from>
    <xdr:to>
      <xdr:col>2</xdr:col>
      <xdr:colOff>32385</xdr:colOff>
      <xdr:row>5</xdr:row>
      <xdr:rowOff>77019</xdr:rowOff>
    </xdr:to>
    <xdr:pic>
      <xdr:nvPicPr>
        <xdr:cNvPr id="28" name="Graphic 27" descr="Group of people with solid fill">
          <a:extLst>
            <a:ext uri="{FF2B5EF4-FFF2-40B4-BE49-F238E27FC236}">
              <a16:creationId xmlns:a16="http://schemas.microsoft.com/office/drawing/2014/main" id="{0B1AA54B-1960-405A-82CB-005CD1C8F69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22882" y="430994"/>
          <a:ext cx="628703" cy="598525"/>
        </a:xfrm>
        <a:prstGeom prst="rect">
          <a:avLst/>
        </a:prstGeom>
      </xdr:spPr>
    </xdr:pic>
    <xdr:clientData/>
  </xdr:twoCellAnchor>
  <xdr:twoCellAnchor>
    <xdr:from>
      <xdr:col>4</xdr:col>
      <xdr:colOff>570907</xdr:colOff>
      <xdr:row>3</xdr:row>
      <xdr:rowOff>85876</xdr:rowOff>
    </xdr:from>
    <xdr:to>
      <xdr:col>7</xdr:col>
      <xdr:colOff>17738</xdr:colOff>
      <xdr:row>5</xdr:row>
      <xdr:rowOff>43173</xdr:rowOff>
    </xdr:to>
    <xdr:sp macro="" textlink="KPI!$F$4">
      <xdr:nvSpPr>
        <xdr:cNvPr id="29" name="TextBox 28">
          <a:extLst>
            <a:ext uri="{FF2B5EF4-FFF2-40B4-BE49-F238E27FC236}">
              <a16:creationId xmlns:a16="http://schemas.microsoft.com/office/drawing/2014/main" id="{FA013D81-F93B-4384-A9CF-260BC176B516}"/>
            </a:ext>
          </a:extLst>
        </xdr:cNvPr>
        <xdr:cNvSpPr txBox="1"/>
      </xdr:nvSpPr>
      <xdr:spPr>
        <a:xfrm>
          <a:off x="3009307" y="657376"/>
          <a:ext cx="1275631" cy="338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29E176A-59E8-4303-B5BD-E5DD7683E6DA}" type="TxLink">
            <a:rPr lang="en-US" sz="1300" b="0" i="0" u="none" strike="noStrike">
              <a:solidFill>
                <a:schemeClr val="bg1"/>
              </a:solidFill>
              <a:latin typeface="Arial Black" panose="020B0A04020102020204" pitchFamily="34" charset="0"/>
              <a:ea typeface="+mn-ea"/>
              <a:cs typeface="Calibri"/>
            </a:rPr>
            <a:pPr marL="0" indent="0"/>
            <a:t> 113,340.70 </a:t>
          </a:fld>
          <a:endParaRPr lang="en-NG" sz="1300" b="0" i="0" u="none" strike="noStrike">
            <a:solidFill>
              <a:schemeClr val="bg1"/>
            </a:solidFill>
            <a:latin typeface="Arial Black" panose="020B0A04020102020204" pitchFamily="34" charset="0"/>
            <a:ea typeface="+mn-ea"/>
            <a:cs typeface="Calibri"/>
          </a:endParaRPr>
        </a:p>
      </xdr:txBody>
    </xdr:sp>
    <xdr:clientData/>
  </xdr:twoCellAnchor>
  <xdr:twoCellAnchor>
    <xdr:from>
      <xdr:col>4</xdr:col>
      <xdr:colOff>596175</xdr:colOff>
      <xdr:row>2</xdr:row>
      <xdr:rowOff>41320</xdr:rowOff>
    </xdr:from>
    <xdr:to>
      <xdr:col>7</xdr:col>
      <xdr:colOff>33895</xdr:colOff>
      <xdr:row>3</xdr:row>
      <xdr:rowOff>67677</xdr:rowOff>
    </xdr:to>
    <xdr:sp macro="" textlink="">
      <xdr:nvSpPr>
        <xdr:cNvPr id="30" name="TextBox 29">
          <a:extLst>
            <a:ext uri="{FF2B5EF4-FFF2-40B4-BE49-F238E27FC236}">
              <a16:creationId xmlns:a16="http://schemas.microsoft.com/office/drawing/2014/main" id="{D455220C-A9C5-44E2-B106-0D34F8C9C928}"/>
            </a:ext>
          </a:extLst>
        </xdr:cNvPr>
        <xdr:cNvSpPr txBox="1"/>
      </xdr:nvSpPr>
      <xdr:spPr>
        <a:xfrm>
          <a:off x="3034575" y="422320"/>
          <a:ext cx="1266520" cy="216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Average Salary</a:t>
          </a:r>
          <a:endParaRPr lang="en-NG" sz="1400">
            <a:solidFill>
              <a:schemeClr val="bg1"/>
            </a:solidFill>
          </a:endParaRPr>
        </a:p>
      </xdr:txBody>
    </xdr:sp>
    <xdr:clientData/>
  </xdr:twoCellAnchor>
  <xdr:twoCellAnchor>
    <xdr:from>
      <xdr:col>4</xdr:col>
      <xdr:colOff>52370</xdr:colOff>
      <xdr:row>2</xdr:row>
      <xdr:rowOff>76017</xdr:rowOff>
    </xdr:from>
    <xdr:to>
      <xdr:col>4</xdr:col>
      <xdr:colOff>608181</xdr:colOff>
      <xdr:row>5</xdr:row>
      <xdr:rowOff>33648</xdr:rowOff>
    </xdr:to>
    <xdr:pic>
      <xdr:nvPicPr>
        <xdr:cNvPr id="33" name="Graphic 32" descr="Coins with solid fill">
          <a:extLst>
            <a:ext uri="{FF2B5EF4-FFF2-40B4-BE49-F238E27FC236}">
              <a16:creationId xmlns:a16="http://schemas.microsoft.com/office/drawing/2014/main" id="{671256CC-C6AD-4110-BC9A-323EEEFA384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490770" y="457017"/>
          <a:ext cx="555811" cy="529131"/>
        </a:xfrm>
        <a:prstGeom prst="rect">
          <a:avLst/>
        </a:prstGeom>
      </xdr:spPr>
    </xdr:pic>
    <xdr:clientData/>
  </xdr:twoCellAnchor>
  <xdr:twoCellAnchor>
    <xdr:from>
      <xdr:col>8</xdr:col>
      <xdr:colOff>216182</xdr:colOff>
      <xdr:row>3</xdr:row>
      <xdr:rowOff>59003</xdr:rowOff>
    </xdr:from>
    <xdr:to>
      <xdr:col>10</xdr:col>
      <xdr:colOff>44821</xdr:colOff>
      <xdr:row>5</xdr:row>
      <xdr:rowOff>103043</xdr:rowOff>
    </xdr:to>
    <xdr:sp macro="" textlink="KPI!$H$4">
      <xdr:nvSpPr>
        <xdr:cNvPr id="34" name="TextBox 33">
          <a:extLst>
            <a:ext uri="{FF2B5EF4-FFF2-40B4-BE49-F238E27FC236}">
              <a16:creationId xmlns:a16="http://schemas.microsoft.com/office/drawing/2014/main" id="{5CEEBE52-2596-4EC4-81E5-077EEE5B09F9}"/>
            </a:ext>
          </a:extLst>
        </xdr:cNvPr>
        <xdr:cNvSpPr txBox="1"/>
      </xdr:nvSpPr>
      <xdr:spPr>
        <a:xfrm>
          <a:off x="5092982" y="630503"/>
          <a:ext cx="1047839" cy="42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652FE30-B4C5-4197-B4DF-5EE12870925D}" type="TxLink">
            <a:rPr lang="en-US" sz="2000" b="0" i="0" u="none" strike="noStrike">
              <a:solidFill>
                <a:schemeClr val="bg1"/>
              </a:solidFill>
              <a:latin typeface="Arial Black" panose="020B0A04020102020204" pitchFamily="34" charset="0"/>
              <a:ea typeface="+mn-ea"/>
              <a:cs typeface="Calibri"/>
            </a:rPr>
            <a:pPr marL="0" indent="0"/>
            <a:t>13.10</a:t>
          </a:fld>
          <a:endParaRPr lang="en-NG" sz="2000" b="0" i="0" u="none" strike="noStrike">
            <a:solidFill>
              <a:schemeClr val="bg1"/>
            </a:solidFill>
            <a:latin typeface="Arial Black" panose="020B0A04020102020204" pitchFamily="34" charset="0"/>
            <a:ea typeface="+mn-ea"/>
            <a:cs typeface="Calibri"/>
          </a:endParaRPr>
        </a:p>
      </xdr:txBody>
    </xdr:sp>
    <xdr:clientData/>
  </xdr:twoCellAnchor>
  <xdr:twoCellAnchor>
    <xdr:from>
      <xdr:col>7</xdr:col>
      <xdr:colOff>571482</xdr:colOff>
      <xdr:row>2</xdr:row>
      <xdr:rowOff>41320</xdr:rowOff>
    </xdr:from>
    <xdr:to>
      <xdr:col>10</xdr:col>
      <xdr:colOff>109430</xdr:colOff>
      <xdr:row>3</xdr:row>
      <xdr:rowOff>67677</xdr:rowOff>
    </xdr:to>
    <xdr:sp macro="" textlink="">
      <xdr:nvSpPr>
        <xdr:cNvPr id="35" name="TextBox 34">
          <a:extLst>
            <a:ext uri="{FF2B5EF4-FFF2-40B4-BE49-F238E27FC236}">
              <a16:creationId xmlns:a16="http://schemas.microsoft.com/office/drawing/2014/main" id="{C9ED434F-C2A1-46B3-A215-5B32F21B3A82}"/>
            </a:ext>
          </a:extLst>
        </xdr:cNvPr>
        <xdr:cNvSpPr txBox="1"/>
      </xdr:nvSpPr>
      <xdr:spPr>
        <a:xfrm>
          <a:off x="4838682" y="422320"/>
          <a:ext cx="1366748" cy="216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Average Tenure</a:t>
          </a:r>
          <a:endParaRPr lang="en-NG" sz="1400">
            <a:solidFill>
              <a:schemeClr val="bg1"/>
            </a:solidFill>
          </a:endParaRPr>
        </a:p>
      </xdr:txBody>
    </xdr:sp>
    <xdr:clientData/>
  </xdr:twoCellAnchor>
  <xdr:twoCellAnchor>
    <xdr:from>
      <xdr:col>7</xdr:col>
      <xdr:colOff>155240</xdr:colOff>
      <xdr:row>2</xdr:row>
      <xdr:rowOff>93365</xdr:rowOff>
    </xdr:from>
    <xdr:to>
      <xdr:col>8</xdr:col>
      <xdr:colOff>65004</xdr:colOff>
      <xdr:row>5</xdr:row>
      <xdr:rowOff>16299</xdr:rowOff>
    </xdr:to>
    <xdr:pic>
      <xdr:nvPicPr>
        <xdr:cNvPr id="37" name="Graphic 36" descr="Stopwatch with solid fill">
          <a:extLst>
            <a:ext uri="{FF2B5EF4-FFF2-40B4-BE49-F238E27FC236}">
              <a16:creationId xmlns:a16="http://schemas.microsoft.com/office/drawing/2014/main" id="{61E775A7-3949-41F3-883E-DF11C0E0CC1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422440" y="474365"/>
          <a:ext cx="519364" cy="494434"/>
        </a:xfrm>
        <a:prstGeom prst="rect">
          <a:avLst/>
        </a:prstGeom>
      </xdr:spPr>
    </xdr:pic>
    <xdr:clientData/>
  </xdr:twoCellAnchor>
  <xdr:twoCellAnchor>
    <xdr:from>
      <xdr:col>16</xdr:col>
      <xdr:colOff>509408</xdr:colOff>
      <xdr:row>1</xdr:row>
      <xdr:rowOff>155453</xdr:rowOff>
    </xdr:from>
    <xdr:to>
      <xdr:col>23</xdr:col>
      <xdr:colOff>14431</xdr:colOff>
      <xdr:row>5</xdr:row>
      <xdr:rowOff>35350</xdr:rowOff>
    </xdr:to>
    <xdr:sp macro="" textlink="">
      <xdr:nvSpPr>
        <xdr:cNvPr id="38" name="Rectangle: Rounded Corners 37">
          <a:extLst>
            <a:ext uri="{FF2B5EF4-FFF2-40B4-BE49-F238E27FC236}">
              <a16:creationId xmlns:a16="http://schemas.microsoft.com/office/drawing/2014/main" id="{B32CFE9D-B3F1-49F6-B02E-739EFC82B1A2}"/>
            </a:ext>
          </a:extLst>
        </xdr:cNvPr>
        <xdr:cNvSpPr/>
      </xdr:nvSpPr>
      <xdr:spPr>
        <a:xfrm>
          <a:off x="10263008" y="345953"/>
          <a:ext cx="3772223" cy="641897"/>
        </a:xfrm>
        <a:prstGeom prst="roundRect">
          <a:avLst/>
        </a:prstGeom>
        <a:solidFill>
          <a:schemeClr val="accent5">
            <a:lumMod val="5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2400">
              <a:latin typeface="Comic Sans MS" panose="030F0702030302020204" pitchFamily="66" charset="0"/>
            </a:rPr>
            <a:t>HR Analytics Dashboard</a:t>
          </a:r>
          <a:endParaRPr lang="en-NG" sz="2400">
            <a:latin typeface="Comic Sans MS" panose="030F0702030302020204" pitchFamily="66" charset="0"/>
          </a:endParaRPr>
        </a:p>
      </xdr:txBody>
    </xdr:sp>
    <xdr:clientData/>
  </xdr:twoCellAnchor>
  <xdr:twoCellAnchor>
    <xdr:from>
      <xdr:col>17</xdr:col>
      <xdr:colOff>283249</xdr:colOff>
      <xdr:row>17</xdr:row>
      <xdr:rowOff>82732</xdr:rowOff>
    </xdr:from>
    <xdr:to>
      <xdr:col>23</xdr:col>
      <xdr:colOff>32653</xdr:colOff>
      <xdr:row>28</xdr:row>
      <xdr:rowOff>9525</xdr:rowOff>
    </xdr:to>
    <xdr:graphicFrame macro="">
      <xdr:nvGraphicFramePr>
        <xdr:cNvPr id="39" name="Chart 38">
          <a:extLst>
            <a:ext uri="{FF2B5EF4-FFF2-40B4-BE49-F238E27FC236}">
              <a16:creationId xmlns:a16="http://schemas.microsoft.com/office/drawing/2014/main" id="{24BEC688-7864-4400-9B47-471076ED8E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130546</xdr:colOff>
      <xdr:row>2</xdr:row>
      <xdr:rowOff>32645</xdr:rowOff>
    </xdr:from>
    <xdr:to>
      <xdr:col>13</xdr:col>
      <xdr:colOff>69406</xdr:colOff>
      <xdr:row>5</xdr:row>
      <xdr:rowOff>103042</xdr:rowOff>
    </xdr:to>
    <xdr:sp macro="" textlink="">
      <xdr:nvSpPr>
        <xdr:cNvPr id="44" name="Rectangle: Rounded Corners 43">
          <a:extLst>
            <a:ext uri="{FF2B5EF4-FFF2-40B4-BE49-F238E27FC236}">
              <a16:creationId xmlns:a16="http://schemas.microsoft.com/office/drawing/2014/main" id="{D2F19AED-133E-4C35-86C3-DA28FC28E272}"/>
            </a:ext>
          </a:extLst>
        </xdr:cNvPr>
        <xdr:cNvSpPr/>
      </xdr:nvSpPr>
      <xdr:spPr>
        <a:xfrm>
          <a:off x="6226546" y="413645"/>
          <a:ext cx="1767660" cy="641897"/>
        </a:xfrm>
        <a:prstGeom prst="roundRect">
          <a:avLst/>
        </a:prstGeom>
        <a:solidFill>
          <a:schemeClr val="accent5">
            <a:lumMod val="5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NG" sz="1100"/>
        </a:p>
      </xdr:txBody>
    </xdr:sp>
    <xdr:clientData/>
  </xdr:twoCellAnchor>
  <xdr:twoCellAnchor>
    <xdr:from>
      <xdr:col>11</xdr:col>
      <xdr:colOff>328164</xdr:colOff>
      <xdr:row>3</xdr:row>
      <xdr:rowOff>32980</xdr:rowOff>
    </xdr:from>
    <xdr:to>
      <xdr:col>12</xdr:col>
      <xdr:colOff>575059</xdr:colOff>
      <xdr:row>5</xdr:row>
      <xdr:rowOff>77020</xdr:rowOff>
    </xdr:to>
    <xdr:sp macro="" textlink="KPI!$D$4">
      <xdr:nvSpPr>
        <xdr:cNvPr id="45" name="TextBox 44">
          <a:extLst>
            <a:ext uri="{FF2B5EF4-FFF2-40B4-BE49-F238E27FC236}">
              <a16:creationId xmlns:a16="http://schemas.microsoft.com/office/drawing/2014/main" id="{790F9E42-B685-46EF-B3B5-3E2AB992C80A}"/>
            </a:ext>
          </a:extLst>
        </xdr:cNvPr>
        <xdr:cNvSpPr txBox="1"/>
      </xdr:nvSpPr>
      <xdr:spPr>
        <a:xfrm>
          <a:off x="7033764" y="604480"/>
          <a:ext cx="856495" cy="42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D064E8F-F66A-45C5-BDA6-7A3785C50E11}" type="TxLink">
            <a:rPr lang="en-US" sz="2400" b="0" i="0" u="none" strike="noStrike">
              <a:solidFill>
                <a:schemeClr val="bg1"/>
              </a:solidFill>
              <a:latin typeface="Arial Black" panose="020B0A04020102020204" pitchFamily="34" charset="0"/>
              <a:ea typeface="+mn-ea"/>
              <a:cs typeface="Calibri"/>
            </a:rPr>
            <a:pPr marL="0" indent="0"/>
            <a:t>833</a:t>
          </a:fld>
          <a:endParaRPr lang="en-NG" sz="2400" b="0" i="0" u="none" strike="noStrike">
            <a:solidFill>
              <a:schemeClr val="bg1"/>
            </a:solidFill>
            <a:latin typeface="Arial Black" panose="020B0A04020102020204" pitchFamily="34" charset="0"/>
            <a:ea typeface="+mn-ea"/>
            <a:cs typeface="Calibri"/>
          </a:endParaRPr>
        </a:p>
      </xdr:txBody>
    </xdr:sp>
    <xdr:clientData/>
  </xdr:twoCellAnchor>
  <xdr:twoCellAnchor>
    <xdr:from>
      <xdr:col>11</xdr:col>
      <xdr:colOff>165807</xdr:colOff>
      <xdr:row>2</xdr:row>
      <xdr:rowOff>67343</xdr:rowOff>
    </xdr:from>
    <xdr:to>
      <xdr:col>12</xdr:col>
      <xdr:colOff>567600</xdr:colOff>
      <xdr:row>3</xdr:row>
      <xdr:rowOff>93700</xdr:rowOff>
    </xdr:to>
    <xdr:sp macro="" textlink="">
      <xdr:nvSpPr>
        <xdr:cNvPr id="46" name="TextBox 45">
          <a:extLst>
            <a:ext uri="{FF2B5EF4-FFF2-40B4-BE49-F238E27FC236}">
              <a16:creationId xmlns:a16="http://schemas.microsoft.com/office/drawing/2014/main" id="{6761149F-AA0B-4901-A17D-B6AFE4982D9F}"/>
            </a:ext>
          </a:extLst>
        </xdr:cNvPr>
        <xdr:cNvSpPr txBox="1"/>
      </xdr:nvSpPr>
      <xdr:spPr>
        <a:xfrm>
          <a:off x="6871407" y="448343"/>
          <a:ext cx="1011393" cy="216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Active</a:t>
          </a:r>
          <a:r>
            <a:rPr lang="en-US" sz="1400" baseline="0">
              <a:solidFill>
                <a:schemeClr val="bg1"/>
              </a:solidFill>
            </a:rPr>
            <a:t> Staff</a:t>
          </a:r>
          <a:endParaRPr lang="en-NG" sz="1400">
            <a:solidFill>
              <a:schemeClr val="bg1"/>
            </a:solidFill>
          </a:endParaRPr>
        </a:p>
      </xdr:txBody>
    </xdr:sp>
    <xdr:clientData/>
  </xdr:twoCellAnchor>
  <xdr:twoCellAnchor>
    <xdr:from>
      <xdr:col>13</xdr:col>
      <xdr:colOff>178746</xdr:colOff>
      <xdr:row>2</xdr:row>
      <xdr:rowOff>41320</xdr:rowOff>
    </xdr:from>
    <xdr:to>
      <xdr:col>16</xdr:col>
      <xdr:colOff>117606</xdr:colOff>
      <xdr:row>5</xdr:row>
      <xdr:rowOff>111717</xdr:rowOff>
    </xdr:to>
    <xdr:sp macro="" textlink="">
      <xdr:nvSpPr>
        <xdr:cNvPr id="48" name="Rectangle: Rounded Corners 47">
          <a:extLst>
            <a:ext uri="{FF2B5EF4-FFF2-40B4-BE49-F238E27FC236}">
              <a16:creationId xmlns:a16="http://schemas.microsoft.com/office/drawing/2014/main" id="{65404F11-2A0E-4753-B737-319F195F54A4}"/>
            </a:ext>
          </a:extLst>
        </xdr:cNvPr>
        <xdr:cNvSpPr/>
      </xdr:nvSpPr>
      <xdr:spPr>
        <a:xfrm>
          <a:off x="8103546" y="422320"/>
          <a:ext cx="1767660" cy="641897"/>
        </a:xfrm>
        <a:prstGeom prst="roundRect">
          <a:avLst/>
        </a:prstGeom>
        <a:solidFill>
          <a:schemeClr val="accent5">
            <a:lumMod val="5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NG" sz="1100"/>
        </a:p>
      </xdr:txBody>
    </xdr:sp>
    <xdr:clientData/>
  </xdr:twoCellAnchor>
  <xdr:twoCellAnchor>
    <xdr:from>
      <xdr:col>14</xdr:col>
      <xdr:colOff>489424</xdr:colOff>
      <xdr:row>3</xdr:row>
      <xdr:rowOff>32980</xdr:rowOff>
    </xdr:from>
    <xdr:to>
      <xdr:col>16</xdr:col>
      <xdr:colOff>126719</xdr:colOff>
      <xdr:row>5</xdr:row>
      <xdr:rowOff>77020</xdr:rowOff>
    </xdr:to>
    <xdr:sp macro="" textlink="KPI!$D$5">
      <xdr:nvSpPr>
        <xdr:cNvPr id="49" name="TextBox 48">
          <a:extLst>
            <a:ext uri="{FF2B5EF4-FFF2-40B4-BE49-F238E27FC236}">
              <a16:creationId xmlns:a16="http://schemas.microsoft.com/office/drawing/2014/main" id="{EBCC430E-7E5B-4B36-8191-EE16F44CF1D9}"/>
            </a:ext>
          </a:extLst>
        </xdr:cNvPr>
        <xdr:cNvSpPr txBox="1"/>
      </xdr:nvSpPr>
      <xdr:spPr>
        <a:xfrm>
          <a:off x="9023824" y="604480"/>
          <a:ext cx="856495" cy="42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A7E1C3C-F394-4BCC-9D65-2E50599E1102}" type="TxLink">
            <a:rPr lang="en-US" sz="2400" b="0" i="0" u="none" strike="noStrike">
              <a:solidFill>
                <a:schemeClr val="bg1"/>
              </a:solidFill>
              <a:latin typeface="Arial Black" panose="020B0A04020102020204" pitchFamily="34" charset="0"/>
              <a:ea typeface="+mn-ea"/>
              <a:cs typeface="Calibri"/>
            </a:rPr>
            <a:pPr marL="0" indent="0"/>
            <a:t>78</a:t>
          </a:fld>
          <a:endParaRPr lang="en-NG" sz="2400" b="0" i="0" u="none" strike="noStrike">
            <a:solidFill>
              <a:schemeClr val="bg1"/>
            </a:solidFill>
            <a:latin typeface="Arial Black" panose="020B0A04020102020204" pitchFamily="34" charset="0"/>
            <a:ea typeface="+mn-ea"/>
            <a:cs typeface="Calibri"/>
          </a:endParaRPr>
        </a:p>
      </xdr:txBody>
    </xdr:sp>
    <xdr:clientData/>
  </xdr:twoCellAnchor>
  <xdr:twoCellAnchor>
    <xdr:from>
      <xdr:col>14</xdr:col>
      <xdr:colOff>225185</xdr:colOff>
      <xdr:row>2</xdr:row>
      <xdr:rowOff>58668</xdr:rowOff>
    </xdr:from>
    <xdr:to>
      <xdr:col>16</xdr:col>
      <xdr:colOff>117606</xdr:colOff>
      <xdr:row>3</xdr:row>
      <xdr:rowOff>85025</xdr:rowOff>
    </xdr:to>
    <xdr:sp macro="" textlink="">
      <xdr:nvSpPr>
        <xdr:cNvPr id="50" name="TextBox 49">
          <a:extLst>
            <a:ext uri="{FF2B5EF4-FFF2-40B4-BE49-F238E27FC236}">
              <a16:creationId xmlns:a16="http://schemas.microsoft.com/office/drawing/2014/main" id="{6BF94F4E-7992-48A6-B35B-735D8B2163E8}"/>
            </a:ext>
          </a:extLst>
        </xdr:cNvPr>
        <xdr:cNvSpPr txBox="1"/>
      </xdr:nvSpPr>
      <xdr:spPr>
        <a:xfrm>
          <a:off x="8759585" y="439668"/>
          <a:ext cx="1111621" cy="216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Exited Staff</a:t>
          </a:r>
          <a:endParaRPr lang="en-NG" sz="1400">
            <a:solidFill>
              <a:schemeClr val="bg1"/>
            </a:solidFill>
          </a:endParaRPr>
        </a:p>
      </xdr:txBody>
    </xdr:sp>
    <xdr:clientData/>
  </xdr:twoCellAnchor>
  <xdr:twoCellAnchor>
    <xdr:from>
      <xdr:col>10</xdr:col>
      <xdr:colOff>176931</xdr:colOff>
      <xdr:row>2</xdr:row>
      <xdr:rowOff>139288</xdr:rowOff>
    </xdr:from>
    <xdr:to>
      <xdr:col>11</xdr:col>
      <xdr:colOff>86695</xdr:colOff>
      <xdr:row>5</xdr:row>
      <xdr:rowOff>62222</xdr:rowOff>
    </xdr:to>
    <xdr:pic>
      <xdr:nvPicPr>
        <xdr:cNvPr id="53" name="Graphic 52" descr="Hourglass Finished with solid fill">
          <a:extLst>
            <a:ext uri="{FF2B5EF4-FFF2-40B4-BE49-F238E27FC236}">
              <a16:creationId xmlns:a16="http://schemas.microsoft.com/office/drawing/2014/main" id="{1BDF0474-C534-4BB9-9BAC-FACF15E644A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272931" y="520288"/>
          <a:ext cx="519364" cy="494434"/>
        </a:xfrm>
        <a:prstGeom prst="rect">
          <a:avLst/>
        </a:prstGeom>
      </xdr:spPr>
    </xdr:pic>
    <xdr:clientData/>
  </xdr:twoCellAnchor>
  <xdr:twoCellAnchor>
    <xdr:from>
      <xdr:col>13</xdr:col>
      <xdr:colOff>251640</xdr:colOff>
      <xdr:row>2</xdr:row>
      <xdr:rowOff>110714</xdr:rowOff>
    </xdr:from>
    <xdr:to>
      <xdr:col>14</xdr:col>
      <xdr:colOff>179627</xdr:colOff>
      <xdr:row>5</xdr:row>
      <xdr:rowOff>50997</xdr:rowOff>
    </xdr:to>
    <xdr:pic>
      <xdr:nvPicPr>
        <xdr:cNvPr id="55" name="Graphic 54" descr="Walk with solid fill">
          <a:extLst>
            <a:ext uri="{FF2B5EF4-FFF2-40B4-BE49-F238E27FC236}">
              <a16:creationId xmlns:a16="http://schemas.microsoft.com/office/drawing/2014/main" id="{5E2F3F66-4CE0-4E1F-A42A-89B8DD08E77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176440" y="491714"/>
          <a:ext cx="537587" cy="511783"/>
        </a:xfrm>
        <a:prstGeom prst="rect">
          <a:avLst/>
        </a:prstGeom>
      </xdr:spPr>
    </xdr:pic>
    <xdr:clientData/>
  </xdr:twoCellAnchor>
  <xdr:twoCellAnchor>
    <xdr:from>
      <xdr:col>22</xdr:col>
      <xdr:colOff>68221</xdr:colOff>
      <xdr:row>14</xdr:row>
      <xdr:rowOff>71353</xdr:rowOff>
    </xdr:from>
    <xdr:to>
      <xdr:col>22</xdr:col>
      <xdr:colOff>505580</xdr:colOff>
      <xdr:row>16</xdr:row>
      <xdr:rowOff>106719</xdr:rowOff>
    </xdr:to>
    <xdr:pic>
      <xdr:nvPicPr>
        <xdr:cNvPr id="57" name="Graphic 56" descr="Male profile with solid fill">
          <a:extLst>
            <a:ext uri="{FF2B5EF4-FFF2-40B4-BE49-F238E27FC236}">
              <a16:creationId xmlns:a16="http://schemas.microsoft.com/office/drawing/2014/main" id="{1459A401-7CFC-4AB3-980F-D2CA046B4FB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3479421" y="2738353"/>
          <a:ext cx="437359" cy="416366"/>
        </a:xfrm>
        <a:prstGeom prst="rect">
          <a:avLst/>
        </a:prstGeom>
      </xdr:spPr>
    </xdr:pic>
    <xdr:clientData/>
  </xdr:twoCellAnchor>
  <xdr:twoCellAnchor>
    <xdr:from>
      <xdr:col>22</xdr:col>
      <xdr:colOff>77334</xdr:colOff>
      <xdr:row>12</xdr:row>
      <xdr:rowOff>53337</xdr:rowOff>
    </xdr:from>
    <xdr:to>
      <xdr:col>22</xdr:col>
      <xdr:colOff>505580</xdr:colOff>
      <xdr:row>14</xdr:row>
      <xdr:rowOff>80027</xdr:rowOff>
    </xdr:to>
    <xdr:pic>
      <xdr:nvPicPr>
        <xdr:cNvPr id="59" name="Graphic 58" descr="Female Profile with solid fill">
          <a:extLst>
            <a:ext uri="{FF2B5EF4-FFF2-40B4-BE49-F238E27FC236}">
              <a16:creationId xmlns:a16="http://schemas.microsoft.com/office/drawing/2014/main" id="{065BB809-3321-4884-8E08-1E25BA5FB92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3488534" y="2339337"/>
          <a:ext cx="428246" cy="407690"/>
        </a:xfrm>
        <a:prstGeom prst="rect">
          <a:avLst/>
        </a:prstGeom>
      </xdr:spPr>
    </xdr:pic>
    <xdr:clientData/>
  </xdr:twoCellAnchor>
  <xdr:twoCellAnchor>
    <xdr:from>
      <xdr:col>6</xdr:col>
      <xdr:colOff>236363</xdr:colOff>
      <xdr:row>0</xdr:row>
      <xdr:rowOff>84023</xdr:rowOff>
    </xdr:from>
    <xdr:to>
      <xdr:col>11</xdr:col>
      <xdr:colOff>386552</xdr:colOff>
      <xdr:row>1</xdr:row>
      <xdr:rowOff>153752</xdr:rowOff>
    </xdr:to>
    <xdr:sp macro="" textlink="">
      <xdr:nvSpPr>
        <xdr:cNvPr id="60" name="Rectangle: Rounded Corners 59">
          <a:extLst>
            <a:ext uri="{FF2B5EF4-FFF2-40B4-BE49-F238E27FC236}">
              <a16:creationId xmlns:a16="http://schemas.microsoft.com/office/drawing/2014/main" id="{36E28F6D-61EA-4A32-AE56-9A4B81BE4EA8}"/>
            </a:ext>
          </a:extLst>
        </xdr:cNvPr>
        <xdr:cNvSpPr/>
      </xdr:nvSpPr>
      <xdr:spPr>
        <a:xfrm>
          <a:off x="3893963" y="84023"/>
          <a:ext cx="3198189" cy="260229"/>
        </a:xfrm>
        <a:prstGeom prst="roundRect">
          <a:avLst/>
        </a:prstGeom>
        <a:solidFill>
          <a:schemeClr val="accent5">
            <a:lumMod val="5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NG" sz="1100"/>
        </a:p>
      </xdr:txBody>
    </xdr:sp>
    <xdr:clientData/>
  </xdr:twoCellAnchor>
  <xdr:twoCellAnchor>
    <xdr:from>
      <xdr:col>8</xdr:col>
      <xdr:colOff>92340</xdr:colOff>
      <xdr:row>0</xdr:row>
      <xdr:rowOff>66675</xdr:rowOff>
    </xdr:from>
    <xdr:to>
      <xdr:col>8</xdr:col>
      <xdr:colOff>347466</xdr:colOff>
      <xdr:row>1</xdr:row>
      <xdr:rowOff>119055</xdr:rowOff>
    </xdr:to>
    <xdr:pic>
      <xdr:nvPicPr>
        <xdr:cNvPr id="62" name="Graphic 61" descr="Bar chart with solid fill">
          <a:hlinkClick xmlns:r="http://schemas.openxmlformats.org/officeDocument/2006/relationships" r:id="rId20"/>
          <a:extLst>
            <a:ext uri="{FF2B5EF4-FFF2-40B4-BE49-F238E27FC236}">
              <a16:creationId xmlns:a16="http://schemas.microsoft.com/office/drawing/2014/main" id="{C11ADD92-3F11-4868-8C8C-3B7A48F81B4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4969140" y="66675"/>
          <a:ext cx="255126" cy="242880"/>
        </a:xfrm>
        <a:prstGeom prst="rect">
          <a:avLst/>
        </a:prstGeom>
      </xdr:spPr>
    </xdr:pic>
    <xdr:clientData/>
  </xdr:twoCellAnchor>
  <xdr:twoCellAnchor>
    <xdr:from>
      <xdr:col>6</xdr:col>
      <xdr:colOff>473268</xdr:colOff>
      <xdr:row>0</xdr:row>
      <xdr:rowOff>66675</xdr:rowOff>
    </xdr:from>
    <xdr:to>
      <xdr:col>7</xdr:col>
      <xdr:colOff>137018</xdr:colOff>
      <xdr:row>1</xdr:row>
      <xdr:rowOff>136404</xdr:rowOff>
    </xdr:to>
    <xdr:pic>
      <xdr:nvPicPr>
        <xdr:cNvPr id="64" name="Graphic 63" descr="Database with solid fill">
          <a:hlinkClick xmlns:r="http://schemas.openxmlformats.org/officeDocument/2006/relationships" r:id="rId23"/>
          <a:extLst>
            <a:ext uri="{FF2B5EF4-FFF2-40B4-BE49-F238E27FC236}">
              <a16:creationId xmlns:a16="http://schemas.microsoft.com/office/drawing/2014/main" id="{B9A6A380-6006-4468-8513-4E3DD99C86F1}"/>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4130868" y="66675"/>
          <a:ext cx="273350" cy="260229"/>
        </a:xfrm>
        <a:prstGeom prst="rect">
          <a:avLst/>
        </a:prstGeom>
      </xdr:spPr>
    </xdr:pic>
    <xdr:clientData/>
  </xdr:twoCellAnchor>
  <xdr:twoCellAnchor>
    <xdr:from>
      <xdr:col>10</xdr:col>
      <xdr:colOff>440343</xdr:colOff>
      <xdr:row>0</xdr:row>
      <xdr:rowOff>66675</xdr:rowOff>
    </xdr:from>
    <xdr:to>
      <xdr:col>11</xdr:col>
      <xdr:colOff>122316</xdr:colOff>
      <xdr:row>1</xdr:row>
      <xdr:rowOff>153752</xdr:rowOff>
    </xdr:to>
    <xdr:pic>
      <xdr:nvPicPr>
        <xdr:cNvPr id="68" name="Graphic 67" descr="Presentation with pie chart with solid fill">
          <a:hlinkClick xmlns:r="http://schemas.openxmlformats.org/officeDocument/2006/relationships" r:id="rId26"/>
          <a:extLst>
            <a:ext uri="{FF2B5EF4-FFF2-40B4-BE49-F238E27FC236}">
              <a16:creationId xmlns:a16="http://schemas.microsoft.com/office/drawing/2014/main" id="{CBDE8A75-225E-48EF-85B9-D0B29EF27FBD}"/>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6536343" y="66675"/>
          <a:ext cx="291573" cy="277577"/>
        </a:xfrm>
        <a:prstGeom prst="rect">
          <a:avLst/>
        </a:prstGeom>
      </xdr:spPr>
    </xdr:pic>
    <xdr:clientData/>
  </xdr:twoCellAnchor>
  <xdr:twoCellAnchor>
    <xdr:from>
      <xdr:col>9</xdr:col>
      <xdr:colOff>220783</xdr:colOff>
      <xdr:row>0</xdr:row>
      <xdr:rowOff>66675</xdr:rowOff>
    </xdr:from>
    <xdr:to>
      <xdr:col>9</xdr:col>
      <xdr:colOff>548802</xdr:colOff>
      <xdr:row>1</xdr:row>
      <xdr:rowOff>188449</xdr:rowOff>
    </xdr:to>
    <xdr:pic>
      <xdr:nvPicPr>
        <xdr:cNvPr id="70" name="Graphic 69" descr="Business Growth with solid fill">
          <a:hlinkClick xmlns:r="http://schemas.openxmlformats.org/officeDocument/2006/relationships" r:id="rId29"/>
          <a:extLst>
            <a:ext uri="{FF2B5EF4-FFF2-40B4-BE49-F238E27FC236}">
              <a16:creationId xmlns:a16="http://schemas.microsoft.com/office/drawing/2014/main" id="{826CD41F-75B5-43F2-AA8D-503E63E8B00A}"/>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5707183" y="66675"/>
          <a:ext cx="328019" cy="3122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251460</xdr:colOff>
      <xdr:row>1</xdr:row>
      <xdr:rowOff>53340</xdr:rowOff>
    </xdr:from>
    <xdr:to>
      <xdr:col>17</xdr:col>
      <xdr:colOff>426720</xdr:colOff>
      <xdr:row>18</xdr:row>
      <xdr:rowOff>142875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242685" y="243840"/>
          <a:ext cx="6271260" cy="3328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Times New Roman" panose="02020603050405020304" pitchFamily="18" charset="0"/>
              <a:cs typeface="Times New Roman" panose="02020603050405020304" pitchFamily="18" charset="0"/>
            </a:rPr>
            <a:t>Actionable insights</a:t>
          </a:r>
        </a:p>
        <a:p>
          <a:endParaRPr lang="en-US" sz="1200" b="1">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a:latin typeface="Times New Roman" panose="02020603050405020304" pitchFamily="18" charset="0"/>
              <a:cs typeface="Times New Roman" panose="02020603050405020304" pitchFamily="18" charset="0"/>
            </a:rPr>
            <a:t>i.</a:t>
          </a:r>
          <a:r>
            <a:rPr lang="en-US" sz="1200" b="0" baseline="0">
              <a:latin typeface="Times New Roman" panose="02020603050405020304" pitchFamily="18" charset="0"/>
              <a:cs typeface="Times New Roman" panose="02020603050405020304" pitchFamily="18" charset="0"/>
            </a:rPr>
            <a:t> From the Average Salary by Department table, c</a:t>
          </a:r>
          <a:r>
            <a:rPr lang="en-US" sz="1200">
              <a:latin typeface="Times New Roman" panose="02020603050405020304" pitchFamily="18" charset="0"/>
              <a:cs typeface="Times New Roman" panose="02020603050405020304" pitchFamily="18" charset="0"/>
            </a:rPr>
            <a:t>ompensation varies significantly by department. Marketing and Accounting departments command the highest average salaries i.e 128123.17 and 125444.10 respectively, while IT sit at the lower end with and average of 97239.06.</a:t>
          </a:r>
        </a:p>
        <a:p>
          <a:pPr marL="0" marR="0" lvl="0" indent="0"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cs typeface="Times New Roman" panose="02020603050405020304" pitchFamily="18" charset="0"/>
            </a:rPr>
            <a:t>ii. Gender distribution shows clear differences across business units. For instance, Manufacturing is predominantly female with 135 female</a:t>
          </a:r>
          <a:r>
            <a:rPr lang="en-US" sz="1200" baseline="0">
              <a:latin typeface="Times New Roman" panose="02020603050405020304" pitchFamily="18" charset="0"/>
              <a:cs typeface="Times New Roman" panose="02020603050405020304" pitchFamily="18" charset="0"/>
            </a:rPr>
            <a:t> employees</a:t>
          </a:r>
          <a:r>
            <a:rPr lang="en-US" sz="1200">
              <a:latin typeface="Times New Roman" panose="02020603050405020304" pitchFamily="18" charset="0"/>
              <a:cs typeface="Times New Roman" panose="02020603050405020304" pitchFamily="18" charset="0"/>
            </a:rPr>
            <a:t> as against</a:t>
          </a:r>
          <a:r>
            <a:rPr lang="en-US" sz="1200" baseline="0">
              <a:latin typeface="Times New Roman" panose="02020603050405020304" pitchFamily="18" charset="0"/>
              <a:cs typeface="Times New Roman" panose="02020603050405020304" pitchFamily="18" charset="0"/>
            </a:rPr>
            <a:t> 113 male employees</a:t>
          </a:r>
          <a:r>
            <a:rPr lang="en-US" sz="1200">
              <a:latin typeface="Times New Roman" panose="02020603050405020304" pitchFamily="18" charset="0"/>
              <a:cs typeface="Times New Roman" panose="02020603050405020304" pitchFamily="18" charset="0"/>
            </a:rPr>
            <a:t>. Corporate has a more balanced workforce.  The company has more female employees</a:t>
          </a:r>
          <a:r>
            <a:rPr lang="en-US" sz="1200" baseline="0">
              <a:latin typeface="Times New Roman" panose="02020603050405020304" pitchFamily="18" charset="0"/>
              <a:cs typeface="Times New Roman" panose="02020603050405020304" pitchFamily="18" charset="0"/>
            </a:rPr>
            <a:t> compared to the male counterparts.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latin typeface="Times New Roman" panose="02020603050405020304" pitchFamily="18" charset="0"/>
              <a:cs typeface="Times New Roman" panose="02020603050405020304" pitchFamily="18" charset="0"/>
            </a:rPr>
            <a:t>iii. </a:t>
          </a:r>
          <a:r>
            <a:rPr lang="en-US" sz="1200">
              <a:latin typeface="Times New Roman" panose="02020603050405020304" pitchFamily="18" charset="0"/>
              <a:cs typeface="Times New Roman" panose="02020603050405020304" pitchFamily="18" charset="0"/>
            </a:rPr>
            <a:t>Hiring peaked around 2010 with 39 new employees, reflecting company growth. In recent years, hiring trends have been recovering</a:t>
          </a:r>
          <a:r>
            <a:rPr lang="en-US" sz="1200" baseline="0">
              <a:latin typeface="Times New Roman" panose="02020603050405020304" pitchFamily="18" charset="0"/>
              <a:cs typeface="Times New Roman" panose="02020603050405020304" pitchFamily="18" charset="0"/>
            </a:rPr>
            <a:t>. This shows the constant growth of the company.</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latin typeface="Times New Roman" panose="02020603050405020304" pitchFamily="18" charset="0"/>
              <a:cs typeface="Times New Roman" panose="02020603050405020304" pitchFamily="18" charset="0"/>
            </a:rPr>
            <a:t>iv. </a:t>
          </a:r>
          <a:r>
            <a:rPr lang="en-US" sz="1200">
              <a:latin typeface="Times New Roman" panose="02020603050405020304" pitchFamily="18" charset="0"/>
              <a:cs typeface="Times New Roman" panose="02020603050405020304" pitchFamily="18" charset="0"/>
            </a:rPr>
            <a:t>Attrition varies widely by department. For example, Engineering and Marketing show the highest number of exits i.e 17 and 15 respectively, while Accounting, Finance and HR retain most of their staff with 6 and 9 employees</a:t>
          </a:r>
          <a:r>
            <a:rPr lang="en-US" sz="1200" baseline="0">
              <a:latin typeface="Times New Roman" panose="02020603050405020304" pitchFamily="18" charset="0"/>
              <a:cs typeface="Times New Roman" panose="02020603050405020304" pitchFamily="18" charset="0"/>
            </a:rPr>
            <a:t> exiting</a:t>
          </a:r>
          <a:r>
            <a:rPr lang="en-US" sz="1200">
              <a:latin typeface="Times New Roman" panose="02020603050405020304" pitchFamily="18" charset="0"/>
              <a:cs typeface="Times New Roman" panose="02020603050405020304" pitchFamily="18" charset="0"/>
            </a:rPr>
            <a:t>. This highlights areas where retention strategies may be needed.</a:t>
          </a:r>
        </a:p>
        <a:p>
          <a:endParaRPr lang="en-US" sz="1200" b="0">
            <a:latin typeface="Times New Roman" panose="02020603050405020304" pitchFamily="18" charset="0"/>
            <a:cs typeface="Times New Roman" panose="02020603050405020304" pitchFamily="18" charset="0"/>
          </a:endParaRPr>
        </a:p>
        <a:p>
          <a:endParaRPr lang="en-US" sz="1200">
            <a:latin typeface="Times New Roman" panose="02020603050405020304" pitchFamily="18" charset="0"/>
            <a:cs typeface="Times New Roman" panose="02020603050405020304" pitchFamily="18" charset="0"/>
          </a:endParaRPr>
        </a:p>
        <a:p>
          <a:endParaRPr lang="en-US" sz="1200">
            <a:latin typeface="Times New Roman" panose="02020603050405020304" pitchFamily="18" charset="0"/>
            <a:cs typeface="Times New Roman" panose="02020603050405020304" pitchFamily="18" charset="0"/>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090213657408" backgroundQuery="1" createdVersion="7" refreshedVersion="7" minRefreshableVersion="3" recordCount="0" supportSubquery="1" supportAdvancedDrill="1" xr:uid="{530AAC57-A70C-49DF-9C40-33EF04A12375}">
  <cacheSource type="external" connectionId="1"/>
  <cacheFields count="3">
    <cacheField name="[Measures].[Count of EEID]" caption="Count of EEID" numFmtId="0" hierarchy="24" level="32767"/>
    <cacheField name="[Table1].[Department].[Department]" caption="Department" numFmtId="0" hierarchy="3" level="1">
      <sharedItems count="7">
        <s v="Accounting"/>
        <s v="Engineering"/>
        <s v="Finance"/>
        <s v="Human Resources"/>
        <s v="IT"/>
        <s v="Marketing"/>
        <s v="Sales"/>
      </sharedItems>
    </cacheField>
    <cacheField name="[Table1].[Gender].[Gender]" caption="Gender" numFmtId="0" hierarchy="5" level="1">
      <sharedItems containsSemiMixedTypes="0" containsNonDate="0" containsString="0"/>
    </cacheField>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1"/>
      </fieldsUsage>
    </cacheHierarchy>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2"/>
      </fieldsUsage>
    </cacheHierarchy>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090214236108" backgroundQuery="1" createdVersion="7" refreshedVersion="7" minRefreshableVersion="3" recordCount="0" supportSubquery="1" supportAdvancedDrill="1" xr:uid="{C34D9E70-B4D7-4DB7-AB58-DC4F182F8E89}">
  <cacheSource type="external" connectionId="1"/>
  <cacheFields count="3">
    <cacheField name="[Table1].[Gender].[Gender]" caption="Gender" numFmtId="0" hierarchy="5" level="1">
      <sharedItems count="2">
        <s v="Female"/>
        <s v="Male"/>
      </sharedItems>
    </cacheField>
    <cacheField name="[Table1].[Ethnicity].[Ethnicity]" caption="Ethnicity" numFmtId="0" hierarchy="6" level="1">
      <sharedItems count="4">
        <s v="Asian"/>
        <s v="Black"/>
        <s v="Caucasian"/>
        <s v="Latino"/>
      </sharedItems>
    </cacheField>
    <cacheField name="[Measures].[Count of Gender]" caption="Count of Gender" numFmtId="0" hierarchy="23" level="32767"/>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0"/>
      </fieldsUsage>
    </cacheHierarchy>
    <cacheHierarchy uniqueName="[Table1].[Ethnicity]" caption="Ethnicity" attribute="1" defaultMemberUniqueName="[Table1].[Ethnicity].[All]" allUniqueName="[Table1].[Ethnicity].[All]" dimensionUniqueName="[Table1]" displayFolder="" count="2" memberValueDatatype="130" unbalanced="0">
      <fieldsUsage count="2">
        <fieldUsage x="-1"/>
        <fieldUsage x="1"/>
      </fieldsUsage>
    </cacheHierarchy>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oneField="1" hidden="1">
      <fieldsUsage count="1">
        <fieldUsage x="2"/>
      </fieldsUsage>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hidden="1">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090218518519" backgroundQuery="1" createdVersion="7" refreshedVersion="7" minRefreshableVersion="3" recordCount="0" supportSubquery="1" supportAdvancedDrill="1" xr:uid="{DCF5B024-3306-409D-A4E9-87309A40688B}">
  <cacheSource type="external" connectionId="1"/>
  <cacheFields count="3">
    <cacheField name="[Measures].[Count of EEID]" caption="Count of EEID" numFmtId="0" hierarchy="24" level="32767"/>
    <cacheField name="[Table1].[Exit Date].[Exit Date]" caption="Exit Date" numFmtId="0" hierarchy="13" level="1">
      <sharedItems containsSemiMixedTypes="0" containsString="0" containsNumber="1" containsInteger="1" minValue="1994" maxValue="2022" count="21">
        <n v="1994"/>
        <n v="1996"/>
        <n v="1998"/>
        <n v="2003"/>
        <n v="2004"/>
        <n v="2005"/>
        <n v="2007"/>
        <n v="2008"/>
        <n v="2009"/>
        <n v="2010"/>
        <n v="2011"/>
        <n v="2013"/>
        <n v="2014"/>
        <n v="2015"/>
        <n v="2016"/>
        <n v="2017"/>
        <n v="2018"/>
        <n v="2019"/>
        <n v="2020"/>
        <n v="2021"/>
        <n v="2022"/>
      </sharedItems>
      <extLst>
        <ext xmlns:x15="http://schemas.microsoft.com/office/spreadsheetml/2010/11/main" uri="{4F2E5C28-24EA-4eb8-9CBF-B6C8F9C3D259}">
          <x15:cachedUniqueNames>
            <x15:cachedUniqueName index="0" name="[Table1].[Exit Date].&amp;[1994]"/>
            <x15:cachedUniqueName index="1" name="[Table1].[Exit Date].&amp;[1996]"/>
            <x15:cachedUniqueName index="2" name="[Table1].[Exit Date].&amp;[1998]"/>
            <x15:cachedUniqueName index="3" name="[Table1].[Exit Date].&amp;[2003]"/>
            <x15:cachedUniqueName index="4" name="[Table1].[Exit Date].&amp;[2004]"/>
            <x15:cachedUniqueName index="5" name="[Table1].[Exit Date].&amp;[2005]"/>
            <x15:cachedUniqueName index="6" name="[Table1].[Exit Date].&amp;[2007]"/>
            <x15:cachedUniqueName index="7" name="[Table1].[Exit Date].&amp;[2008]"/>
            <x15:cachedUniqueName index="8" name="[Table1].[Exit Date].&amp;[2009]"/>
            <x15:cachedUniqueName index="9" name="[Table1].[Exit Date].&amp;[2010]"/>
            <x15:cachedUniqueName index="10" name="[Table1].[Exit Date].&amp;[2011]"/>
            <x15:cachedUniqueName index="11" name="[Table1].[Exit Date].&amp;[2013]"/>
            <x15:cachedUniqueName index="12" name="[Table1].[Exit Date].&amp;[2014]"/>
            <x15:cachedUniqueName index="13" name="[Table1].[Exit Date].&amp;[2015]"/>
            <x15:cachedUniqueName index="14" name="[Table1].[Exit Date].&amp;[2016]"/>
            <x15:cachedUniqueName index="15" name="[Table1].[Exit Date].&amp;[2017]"/>
            <x15:cachedUniqueName index="16" name="[Table1].[Exit Date].&amp;[2018]"/>
            <x15:cachedUniqueName index="17" name="[Table1].[Exit Date].&amp;[2019]"/>
            <x15:cachedUniqueName index="18" name="[Table1].[Exit Date].&amp;[2020]"/>
            <x15:cachedUniqueName index="19" name="[Table1].[Exit Date].&amp;[2021]"/>
            <x15:cachedUniqueName index="20" name="[Table1].[Exit Date].&amp;[2022]"/>
          </x15:cachedUniqueNames>
        </ext>
      </extLst>
    </cacheField>
    <cacheField name="[Table1].[Gender].[Gender]" caption="Gender" numFmtId="0" hierarchy="5" level="1">
      <sharedItems containsSemiMixedTypes="0" containsNonDate="0" containsString="0"/>
    </cacheField>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2"/>
      </fieldsUsage>
    </cacheHierarchy>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2" memberValueDatatype="20" unbalanced="0">
      <fieldsUsage count="2">
        <fieldUsage x="-1"/>
        <fieldUsage x="1"/>
      </fieldsUsage>
    </cacheHierarchy>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090221296297" backgroundQuery="1" createdVersion="5" refreshedVersion="7" minRefreshableVersion="3" recordCount="0" supportSubquery="1" supportAdvancedDrill="1" xr:uid="{00000000-000A-0000-FFFF-FFFF8C000000}">
  <cacheSource type="external" connectionId="1"/>
  <cacheFields count="3">
    <cacheField name="[Table1].[Business Unit].[Business Unit]" caption="Business Unit" numFmtId="0" hierarchy="4" level="1">
      <sharedItems count="4">
        <s v="Corporate"/>
        <s v="Manufacturing"/>
        <s v="Research &amp; Development"/>
        <s v="Speciality Products"/>
      </sharedItems>
    </cacheField>
    <cacheField name="[Measures].[Count of Gender]" caption="Count of Gender" numFmtId="0" hierarchy="23" level="32767"/>
    <cacheField name="[Table1].[Gender].[Gender]" caption="Gender" numFmtId="0" hierarchy="5" level="1">
      <sharedItems count="2">
        <s v="Female"/>
        <s v="Male"/>
      </sharedItems>
    </cacheField>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Business Unit]" caption="Business Unit" attribute="1" defaultMemberUniqueName="[Table1].[Business Unit].[All]" allUniqueName="[Table1].[Business Unit].[All]" dimensionUniqueName="[Table1]" displayFolder="" count="2" memberValueDatatype="130" unbalanced="0">
      <fieldsUsage count="2">
        <fieldUsage x="-1"/>
        <fieldUsage x="0"/>
      </fieldsUsage>
    </cacheHierarchy>
    <cacheHierarchy uniqueName="[Table1].[Gender]" caption="Gender" attribute="1" defaultMemberUniqueName="[Table1].[Gender].[All]" allUniqueName="[Table1].[Gender].[All]" dimensionUniqueName="[Table1]" displayFolder="" count="2" memberValueDatatype="130" unbalanced="0">
      <fieldsUsage count="2">
        <fieldUsage x="-1"/>
        <fieldUsage x="2"/>
      </fieldsUsage>
    </cacheHierarchy>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hidden="1">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090222106483" backgroundQuery="1" createdVersion="5" refreshedVersion="7" minRefreshableVersion="3" recordCount="0" supportSubquery="1" supportAdvancedDrill="1" xr:uid="{00000000-000A-0000-FFFF-FFFF8B000000}">
  <cacheSource type="external" connectionId="1"/>
  <cacheFields count="3">
    <cacheField name="[Table1].[Hire Date].[Hire Date]" caption="Hire Date" numFmtId="0" hierarchy="8" level="1">
      <sharedItems containsSemiMixedTypes="0" containsString="0" containsNumber="1" containsInteger="1" minValue="1992" maxValue="2021" count="30">
        <n v="1992"/>
        <n v="1993"/>
        <n v="1994"/>
        <n v="1995"/>
        <n v="1996"/>
        <n v="1997"/>
        <n v="1998"/>
        <n v="1999"/>
        <n v="2000"/>
        <n v="2001"/>
        <n v="2002"/>
        <n v="2003"/>
        <n v="2004"/>
        <n v="2005"/>
        <n v="2006"/>
        <n v="2007"/>
        <n v="2008"/>
        <n v="2009"/>
        <n v="2010"/>
        <n v="2011"/>
        <n v="2012"/>
        <n v="2013"/>
        <n v="2014"/>
        <n v="2015"/>
        <n v="2016"/>
        <n v="2017"/>
        <n v="2018"/>
        <n v="2019"/>
        <n v="2020"/>
        <n v="2021"/>
      </sharedItems>
      <extLst>
        <ext xmlns:x15="http://schemas.microsoft.com/office/spreadsheetml/2010/11/main" uri="{4F2E5C28-24EA-4eb8-9CBF-B6C8F9C3D259}">
          <x15:cachedUniqueNames>
            <x15:cachedUniqueName index="0" name="[Table1].[Hire Date].&amp;[1992]"/>
            <x15:cachedUniqueName index="1" name="[Table1].[Hire Date].&amp;[1993]"/>
            <x15:cachedUniqueName index="2" name="[Table1].[Hire Date].&amp;[1994]"/>
            <x15:cachedUniqueName index="3" name="[Table1].[Hire Date].&amp;[1995]"/>
            <x15:cachedUniqueName index="4" name="[Table1].[Hire Date].&amp;[1996]"/>
            <x15:cachedUniqueName index="5" name="[Table1].[Hire Date].&amp;[1997]"/>
            <x15:cachedUniqueName index="6" name="[Table1].[Hire Date].&amp;[1998]"/>
            <x15:cachedUniqueName index="7" name="[Table1].[Hire Date].&amp;[1999]"/>
            <x15:cachedUniqueName index="8" name="[Table1].[Hire Date].&amp;[2000]"/>
            <x15:cachedUniqueName index="9" name="[Table1].[Hire Date].&amp;[2001]"/>
            <x15:cachedUniqueName index="10" name="[Table1].[Hire Date].&amp;[2002]"/>
            <x15:cachedUniqueName index="11" name="[Table1].[Hire Date].&amp;[2003]"/>
            <x15:cachedUniqueName index="12" name="[Table1].[Hire Date].&amp;[2004]"/>
            <x15:cachedUniqueName index="13" name="[Table1].[Hire Date].&amp;[2005]"/>
            <x15:cachedUniqueName index="14" name="[Table1].[Hire Date].&amp;[2006]"/>
            <x15:cachedUniqueName index="15" name="[Table1].[Hire Date].&amp;[2007]"/>
            <x15:cachedUniqueName index="16" name="[Table1].[Hire Date].&amp;[2008]"/>
            <x15:cachedUniqueName index="17" name="[Table1].[Hire Date].&amp;[2009]"/>
            <x15:cachedUniqueName index="18" name="[Table1].[Hire Date].&amp;[2010]"/>
            <x15:cachedUniqueName index="19" name="[Table1].[Hire Date].&amp;[2011]"/>
            <x15:cachedUniqueName index="20" name="[Table1].[Hire Date].&amp;[2012]"/>
            <x15:cachedUniqueName index="21" name="[Table1].[Hire Date].&amp;[2013]"/>
            <x15:cachedUniqueName index="22" name="[Table1].[Hire Date].&amp;[2014]"/>
            <x15:cachedUniqueName index="23" name="[Table1].[Hire Date].&amp;[2015]"/>
            <x15:cachedUniqueName index="24" name="[Table1].[Hire Date].&amp;[2016]"/>
            <x15:cachedUniqueName index="25" name="[Table1].[Hire Date].&amp;[2017]"/>
            <x15:cachedUniqueName index="26" name="[Table1].[Hire Date].&amp;[2018]"/>
            <x15:cachedUniqueName index="27" name="[Table1].[Hire Date].&amp;[2019]"/>
            <x15:cachedUniqueName index="28" name="[Table1].[Hire Date].&amp;[2020]"/>
            <x15:cachedUniqueName index="29" name="[Table1].[Hire Date].&amp;[2021]"/>
          </x15:cachedUniqueNames>
        </ext>
      </extLst>
    </cacheField>
    <cacheField name="[Measures].[Count of EEID]" caption="Count of EEID" numFmtId="0" hierarchy="24" level="32767"/>
    <cacheField name="[Table1].[Gender].[Gender]" caption="Gender" numFmtId="0" hierarchy="5" level="1">
      <sharedItems containsSemiMixedTypes="0" containsNonDate="0" containsString="0"/>
    </cacheField>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2"/>
      </fieldsUsage>
    </cacheHierarchy>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2" memberValueDatatype="20" unbalanced="0">
      <fieldsUsage count="2">
        <fieldUsage x="-1"/>
        <fieldUsage x="0"/>
      </fieldsUsage>
    </cacheHierarchy>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090222685183" backgroundQuery="1" createdVersion="5" refreshedVersion="7" minRefreshableVersion="3" recordCount="0" supportSubquery="1" supportAdvancedDrill="1" xr:uid="{00000000-000A-0000-FFFF-FFFF93000000}">
  <cacheSource type="external" connectionId="1"/>
  <cacheFields count="4">
    <cacheField name="[Table1].[Department].[Department]" caption="Department" numFmtId="0" hierarchy="3" level="1">
      <sharedItems count="7">
        <s v="Accounting"/>
        <s v="Engineering"/>
        <s v="Finance"/>
        <s v="Human Resources"/>
        <s v="IT"/>
        <s v="Marketing"/>
        <s v="Sales"/>
      </sharedItems>
    </cacheField>
    <cacheField name="[Measures].[Count of Employment Status]" caption="Count of Employment Status" numFmtId="0" hierarchy="25" level="32767"/>
    <cacheField name="[Table1].[Employment Status].[Employment Status]" caption="Employment Status" numFmtId="0" hierarchy="14" level="1">
      <sharedItems count="2">
        <s v="Active"/>
        <s v="Exited"/>
      </sharedItems>
    </cacheField>
    <cacheField name="[Table1].[Gender].[Gender]" caption="Gender" numFmtId="0" hierarchy="5" level="1">
      <sharedItems containsSemiMixedTypes="0" containsNonDate="0" containsString="0"/>
    </cacheField>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3"/>
      </fieldsUsage>
    </cacheHierarchy>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2" memberValueDatatype="130" unbalanced="0">
      <fieldsUsage count="2">
        <fieldUsage x="-1"/>
        <fieldUsage x="2"/>
      </fieldsUsage>
    </cacheHierarchy>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hidden="1">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oneField="1" hidden="1">
      <fieldsUsage count="1">
        <fieldUsage x="1"/>
      </fieldsUsage>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090222685183" backgroundQuery="1" createdVersion="7" refreshedVersion="7" minRefreshableVersion="3" recordCount="0" supportSubquery="1" supportAdvancedDrill="1" xr:uid="{F7D472E6-C557-487A-AD5B-FB572B1842E1}">
  <cacheSource type="external" connectionId="1"/>
  <cacheFields count="2">
    <cacheField name="[Measures].[Average of Tenure]" caption="Average of Tenure" numFmtId="0" hierarchy="31" level="32767"/>
    <cacheField name="[Table1].[Gender].[Gender]" caption="Gender" numFmtId="0" hierarchy="5" level="1">
      <sharedItems containsSemiMixedTypes="0" containsNonDate="0" containsString="0"/>
    </cacheField>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1"/>
      </fieldsUsage>
    </cacheHierarchy>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hidden="1">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oneField="1" hidden="1">
      <fieldsUsage count="1">
        <fieldUsage x="0"/>
      </fieldsUsage>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090223032406" backgroundQuery="1" createdVersion="7" refreshedVersion="7" minRefreshableVersion="3" recordCount="0" supportSubquery="1" supportAdvancedDrill="1" xr:uid="{4260E444-CC46-46F3-BBBD-CF75E291E4D7}">
  <cacheSource type="external" connectionId="1"/>
  <cacheFields count="2">
    <cacheField name="[Measures].[Count of EEID]" caption="Count of EEID" numFmtId="0" hierarchy="24" level="32767"/>
    <cacheField name="[Table1].[Gender].[Gender]" caption="Gender" numFmtId="0" hierarchy="5" level="1">
      <sharedItems containsSemiMixedTypes="0" containsNonDate="0" containsString="0"/>
    </cacheField>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1"/>
      </fieldsUsage>
    </cacheHierarchy>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090223611114" backgroundQuery="1" createdVersion="7" refreshedVersion="7" minRefreshableVersion="3" recordCount="0" supportSubquery="1" supportAdvancedDrill="1" xr:uid="{DBD12B8B-CAEB-41A3-B29B-E6D7856E5FC2}">
  <cacheSource type="external" connectionId="1"/>
  <cacheFields count="3">
    <cacheField name="[Table1].[Employment Status].[Employment Status]" caption="Employment Status" numFmtId="0" hierarchy="14" level="1">
      <sharedItems count="2">
        <s v="Active"/>
        <s v="Exited"/>
      </sharedItems>
    </cacheField>
    <cacheField name="[Measures].[Count of EEID]" caption="Count of EEID" numFmtId="0" hierarchy="24" level="32767"/>
    <cacheField name="[Table1].[Gender].[Gender]" caption="Gender" numFmtId="0" hierarchy="5" level="1">
      <sharedItems containsSemiMixedTypes="0" containsNonDate="0" containsString="0"/>
    </cacheField>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2"/>
      </fieldsUsage>
    </cacheHierarchy>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2" memberValueDatatype="130" unbalanced="0">
      <fieldsUsage count="2">
        <fieldUsage x="-1"/>
        <fieldUsage x="0"/>
      </fieldsUsage>
    </cacheHierarchy>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090223611114" backgroundQuery="1" createdVersion="7" refreshedVersion="7" minRefreshableVersion="3" recordCount="0" supportSubquery="1" supportAdvancedDrill="1" xr:uid="{CA6DBEF1-73CE-4868-ABD4-743FC501FF45}">
  <cacheSource type="external" connectionId="1"/>
  <cacheFields count="2">
    <cacheField name="[Measures].[Average of Annual Salary]" caption="Average of Annual Salary" numFmtId="0" hierarchy="21" level="32767"/>
    <cacheField name="[Table1].[Gender].[Gender]" caption="Gender" numFmtId="0" hierarchy="5" level="1">
      <sharedItems containsSemiMixedTypes="0" containsNonDate="0" containsString="0"/>
    </cacheField>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1"/>
      </fieldsUsage>
    </cacheHierarchy>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oneField="1" hidden="1">
      <fieldsUsage count="1">
        <fieldUsage x="0"/>
      </fieldsUsage>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hidden="1">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108104398147" backgroundQuery="1" createdVersion="7" refreshedVersion="7" minRefreshableVersion="3" recordCount="0" supportSubquery="1" supportAdvancedDrill="1" xr:uid="{31C029CA-E89F-4008-A8BB-C34B4FD06754}">
  <cacheSource type="external" connectionId="1"/>
  <cacheFields count="2">
    <cacheField name="[Table1].[Department].[Department]" caption="Department" numFmtId="0" hierarchy="3" level="1">
      <sharedItems count="7">
        <s v="Accounting"/>
        <s v="Engineering"/>
        <s v="Finance"/>
        <s v="Human Resources"/>
        <s v="IT"/>
        <s v="Marketing"/>
        <s v="Sales"/>
      </sharedItems>
    </cacheField>
    <cacheField name="[Measures].[Average of Annual Salary]" caption="Average of Annual Salary" numFmtId="0" hierarchy="21" level="32767"/>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oneField="1" hidden="1">
      <fieldsUsage count="1">
        <fieldUsage x="1"/>
      </fieldsUsage>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hidden="1">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108197222224" backgroundQuery="1" createdVersion="5" refreshedVersion="7" minRefreshableVersion="3" recordCount="0" supportSubquery="1" supportAdvancedDrill="1" xr:uid="{00000000-000A-0000-FFFF-FFFF8D000000}">
  <cacheSource type="external" connectionId="1"/>
  <cacheFields count="2">
    <cacheField name="[Measures].[Average of Annual Salary]" caption="Average of Annual Salary" numFmtId="0" hierarchy="21" level="32767"/>
    <cacheField name="[Table1].[Department].[Department]" caption="Department" numFmtId="0" hierarchy="3" level="1">
      <sharedItems count="7">
        <s v="Accounting"/>
        <s v="Engineering"/>
        <s v="Finance"/>
        <s v="Human Resources"/>
        <s v="IT"/>
        <s v="Marketing"/>
        <s v="Sales"/>
      </sharedItems>
    </cacheField>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0" memberValueDatatype="130" unbalanced="0"/>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1"/>
      </fieldsUsage>
    </cacheHierarchy>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oneField="1" hidden="1">
      <fieldsUsage count="1">
        <fieldUsage x="0"/>
      </fieldsUsage>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hidden="1">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10.684592592595" backgroundQuery="1" createdVersion="7" refreshedVersion="7" minRefreshableVersion="3" recordCount="0" supportSubquery="1" supportAdvancedDrill="1" xr:uid="{BD71721A-FB35-4434-98B0-5091A72F878E}">
  <cacheSource type="external" connectionId="1"/>
  <cacheFields count="2">
    <cacheField name="[Table1].[Full Name].[Full Name]" caption="Full Name" numFmtId="0" hierarchy="1" level="1">
      <sharedItems count="5">
        <s v="Dominic Le"/>
        <s v="Grayson Chin"/>
        <s v="Kinsley Vega"/>
        <s v="Raelynn Rios"/>
        <s v="Silas Rivera"/>
      </sharedItems>
    </cacheField>
    <cacheField name="[Measures].[Sum of Annual Salary]" caption="Sum of Annual Salary" numFmtId="0" hierarchy="20" level="32767"/>
  </cacheFields>
  <cacheHierarchies count="32">
    <cacheHierarchy uniqueName="[Table1].[EEID]" caption="EEID" attribute="1" defaultMemberUniqueName="[Table1].[EEID].[All]" allUniqueName="[Table1].[EEID].[All]" dimensionUniqueName="[Table1]" displayFolder="" count="0" memberValueDatatype="130" unbalanced="0"/>
    <cacheHierarchy uniqueName="[Table1].[Full Name]" caption="Full Name" attribute="1" defaultMemberUniqueName="[Table1].[Full Name].[All]" allUniqueName="[Table1].[Full Name].[All]" dimensionUniqueName="[Table1]" displayFolder="" count="2" memberValueDatatype="130" unbalanced="0">
      <fieldsUsage count="2">
        <fieldUsage x="-1"/>
        <fieldUsage x="0"/>
      </fieldsUsage>
    </cacheHierarchy>
    <cacheHierarchy uniqueName="[Table1].[Job Title]" caption="Job Title" attribute="1" defaultMemberUniqueName="[Table1].[Job Title].[All]" allUniqueName="[Table1].[Job Titl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Business Unit]" caption="Business Unit" attribute="1" defaultMemberUniqueName="[Table1].[Business Unit].[All]" allUniqueName="[Table1].[Business Unit].[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Ethnicity]" caption="Ethnicity" attribute="1" defaultMemberUniqueName="[Table1].[Ethnicity].[All]" allUniqueName="[Table1].[Ethnic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Hire Date]" caption="Hire Date" attribute="1" defaultMemberUniqueName="[Table1].[Hire Date].[All]" allUniqueName="[Table1].[Hire Date].[All]" dimensionUniqueName="[Table1]" displayFolder="" count="0" memberValueDatatype="20" unbalanced="0"/>
    <cacheHierarchy uniqueName="[Table1].[Annual Salary]" caption="Annual Salary" attribute="1" defaultMemberUniqueName="[Table1].[Annual Salary].[All]" allUniqueName="[Table1].[Annual Salary].[All]" dimensionUniqueName="[Table1]" displayFolder="" count="0" memberValueDatatype="20" unbalanced="0"/>
    <cacheHierarchy uniqueName="[Table1].[Bonus %]" caption="Bonus %" attribute="1" defaultMemberUniqueName="[Table1].[Bonus %].[All]" allUniqueName="[Table1].[Bonus %].[All]" dimensionUniqueName="[Table1]" displayFolder="" count="0"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Exit Date]" caption="Exit Date" attribute="1" defaultMemberUniqueName="[Table1].[Exit Date].[All]" allUniqueName="[Table1].[Exit Date].[All]" dimensionUniqueName="[Table1]" displayFolder="" count="0" memberValueDatatype="20" unbalanced="0"/>
    <cacheHierarchy uniqueName="[Table1].[Employment Status]" caption="Employment Status" attribute="1" defaultMemberUniqueName="[Table1].[Employment Status].[All]" allUniqueName="[Table1].[Employment Status].[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Total Compensation]" caption="Total Compensation" attribute="1" defaultMemberUniqueName="[Table1].[Total Compensation].[All]" allUniqueName="[Table1].[Total Compensation].[All]" dimensionUniqueName="[Table1]" displayFolder="" count="0" memberValueDatatype="5" unbalanced="0"/>
    <cacheHierarchy uniqueName="[Table1].[Salary Bands]" caption="Salary Bands" attribute="1" defaultMemberUniqueName="[Table1].[Salary Bands].[All]" allUniqueName="[Table1].[Salary Bands].[All]" dimensionUniqueName="[Table1]" displayFolder="" count="0"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oneField="1" hidden="1">
      <fieldsUsage count="1">
        <fieldUsage x="1"/>
      </fieldsUsage>
      <extLst>
        <ext xmlns:x15="http://schemas.microsoft.com/office/spreadsheetml/2010/11/main" uri="{B97F6D7D-B522-45F9-BDA1-12C45D357490}">
          <x15:cacheHierarchy aggregatedColumn="9"/>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9"/>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4"/>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5"/>
        </ext>
      </extLst>
    </cacheHierarchy>
    <cacheHierarchy uniqueName="[Measures].[Count of EEID]" caption="Count of EEID" measure="1" displayFolder="" measureGroup="Table1" count="0" hidden="1">
      <extLst>
        <ext xmlns:x15="http://schemas.microsoft.com/office/spreadsheetml/2010/11/main" uri="{B97F6D7D-B522-45F9-BDA1-12C45D357490}">
          <x15:cacheHierarchy aggregatedColumn="0"/>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4"/>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6"/>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1"/>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9"/>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9"/>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15"/>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909.619087037034" backgroundQuery="1" createdVersion="3" refreshedVersion="7" minRefreshableVersion="3" recordCount="0" supportSubquery="1" supportAdvancedDrill="1" xr:uid="{5CC1AC71-5EED-45D1-936A-3AA7D3F593EA}">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Measures]" caption="Measures" attribute="1" keyAttribute="1" defaultMemberUniqueName="[Measures].[__XL_Count of Models]" dimensionUniqueName="[Measures]" displayFolder="" measures="1" count="1" memberValueDatatype="130" unbalanced="0"/>
    <cacheHierarchy uniqueName="[Table1].[EEID]" caption="EEID" attribute="1" defaultMemberUniqueName="[Table1].[EEID].[All]" allUniqueName="[Table1].[EEID].[All]" dimensionUniqueName="[Table1]" displayFolder="" count="2" memberValueDatatype="130" unbalanced="0"/>
    <cacheHierarchy uniqueName="[Table1].[Full Name]" caption="Full Name" attribute="1" defaultMemberUniqueName="[Table1].[Full Name].[All]" allUniqueName="[Table1].[Full Name].[All]" dimensionUniqueName="[Table1]" displayFolder="" count="2" memberValueDatatype="130" unbalanced="0"/>
    <cacheHierarchy uniqueName="[Table1].[Job Title]" caption="Job Title" attribute="1" defaultMemberUniqueName="[Table1].[Job Title].[All]" allUniqueName="[Table1].[Job Title].[All]" dimensionUniqueName="[Table1]" displayFolder="" count="2"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Business Unit]" caption="Business Unit" attribute="1" defaultMemberUniqueName="[Table1].[Business Unit].[All]" allUniqueName="[Table1].[Business Unit].[All]" dimensionUniqueName="[Table1]" displayFolder="" count="2"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Ethnicity]" caption="Ethnicity" attribute="1" defaultMemberUniqueName="[Table1].[Ethnicity].[All]" allUniqueName="[Table1].[Ethnicity].[All]" dimensionUniqueName="[Table1]" displayFolder="" count="2" memberValueDatatype="130" unbalanced="0"/>
    <cacheHierarchy uniqueName="[Table1].[Age]" caption="Age" attribute="1" defaultMemberUniqueName="[Table1].[Age].[All]" allUniqueName="[Table1].[Age].[All]" dimensionUniqueName="[Table1]" displayFolder="" count="2" memberValueDatatype="20" unbalanced="0"/>
    <cacheHierarchy uniqueName="[Table1].[Hire Date]" caption="Hire Date" attribute="1" defaultMemberUniqueName="[Table1].[Hire Date].[All]" allUniqueName="[Table1].[Hire Date].[All]" dimensionUniqueName="[Table1]" displayFolder="" count="2" memberValueDatatype="20" unbalanced="0"/>
    <cacheHierarchy uniqueName="[Table1].[Annual Salary]" caption="Annual Salary" attribute="1" defaultMemberUniqueName="[Table1].[Annual Salary].[All]" allUniqueName="[Table1].[Annual Salary].[All]" dimensionUniqueName="[Table1]" displayFolder="" count="2" memberValueDatatype="20" unbalanced="0"/>
    <cacheHierarchy uniqueName="[Table1].[Bonus %]" caption="Bonus %" attribute="1" defaultMemberUniqueName="[Table1].[Bonus %].[All]" allUniqueName="[Table1].[Bonus %].[All]" dimensionUniqueName="[Table1]" displayFolder="" count="2" memberValueDatatype="5" unbalanced="0"/>
    <cacheHierarchy uniqueName="[Table1].[Country]" caption="Country" attribute="1" defaultMemberUniqueName="[Table1].[Country].[All]" allUniqueName="[Table1].[Country].[All]" dimensionUniqueName="[Table1]" displayFolder="" count="2" memberValueDatatype="130" unbalanced="0"/>
    <cacheHierarchy uniqueName="[Table1].[City]" caption="City" attribute="1" defaultMemberUniqueName="[Table1].[City].[All]" allUniqueName="[Table1].[City].[All]" dimensionUniqueName="[Table1]" displayFolder="" count="2" memberValueDatatype="130" unbalanced="0"/>
    <cacheHierarchy uniqueName="[Table1].[Exit Date]" caption="Exit Date" attribute="1" defaultMemberUniqueName="[Table1].[Exit Date].[All]" allUniqueName="[Table1].[Exit Date].[All]" dimensionUniqueName="[Table1]" displayFolder="" count="2" memberValueDatatype="20" unbalanced="0"/>
    <cacheHierarchy uniqueName="[Table1].[Employment Status]" caption="Employment Status" attribute="1" defaultMemberUniqueName="[Table1].[Employment Status].[All]" allUniqueName="[Table1].[Employment Status].[All]" dimensionUniqueName="[Table1]" displayFolder="" count="2" memberValueDatatype="130" unbalanced="0"/>
    <cacheHierarchy uniqueName="[Table1].[Tenure]" caption="Tenure" attribute="1" defaultMemberUniqueName="[Table1].[Tenure].[All]" allUniqueName="[Table1].[Tenure].[All]" dimensionUniqueName="[Table1]" displayFolder="" count="2" memberValueDatatype="20" unbalanced="0"/>
    <cacheHierarchy uniqueName="[Table1].[Total Compensation]" caption="Total Compensation" attribute="1" defaultMemberUniqueName="[Table1].[Total Compensation].[All]" allUniqueName="[Table1].[Total Compensation].[All]" dimensionUniqueName="[Table1]" displayFolder="" count="2" memberValueDatatype="5" unbalanced="0"/>
    <cacheHierarchy uniqueName="[Table1].[Salary Bands]" caption="Salary Bands" attribute="1" defaultMemberUniqueName="[Table1].[Salary Bands].[All]" allUniqueName="[Table1].[Salary Bands].[All]" dimensionUniqueName="[Table1]" displayFolder="" count="2" memberValueDatatype="130" unbalanced="0"/>
    <cacheHierarchy uniqueName="[Measures].[__XL_Count Table1]" caption="__XL_Count Table1" measure="1" displayFolder="" measureGroup="Table1" count="0" hidden="1"/>
    <cacheHierarchy uniqueName="[Measures].[__XL_Count of Models]" caption="__XL_Count of Models" measure="1" displayFolder="" count="0" hidden="1"/>
    <cacheHierarchy uniqueName="[Measures].[Sum of Annual Salary]" caption="Sum of Annual Salary" measure="1" displayFolder="" measureGroup="Table1" count="0" hidden="1">
      <extLst>
        <ext xmlns:x15="http://schemas.microsoft.com/office/spreadsheetml/2010/11/main" uri="{B97F6D7D-B522-45F9-BDA1-12C45D357490}">
          <x15:cacheHierarchy aggregatedColumn="10"/>
        </ext>
      </extLst>
    </cacheHierarchy>
    <cacheHierarchy uniqueName="[Measures].[Average of Annual Salary]" caption="Average of Annual Salary" measure="1" displayFolder="" measureGroup="Table1" count="0" hidden="1">
      <extLst>
        <ext xmlns:x15="http://schemas.microsoft.com/office/spreadsheetml/2010/11/main" uri="{B97F6D7D-B522-45F9-BDA1-12C45D357490}">
          <x15:cacheHierarchy aggregatedColumn="10"/>
        </ext>
      </extLst>
    </cacheHierarchy>
    <cacheHierarchy uniqueName="[Measures].[Count of Business Unit]" caption="Count of Business Unit" measure="1" displayFolder="" measureGroup="Table1" count="0" hidden="1">
      <extLst>
        <ext xmlns:x15="http://schemas.microsoft.com/office/spreadsheetml/2010/11/main" uri="{B97F6D7D-B522-45F9-BDA1-12C45D357490}">
          <x15:cacheHierarchy aggregatedColumn="5"/>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6"/>
        </ext>
      </extLst>
    </cacheHierarchy>
    <cacheHierarchy uniqueName="[Measures].[Count of EEID]" caption="Count of EEID" measure="1" displayFolder="" measureGroup="Table1" count="0" hidden="1">
      <extLst>
        <ext xmlns:x15="http://schemas.microsoft.com/office/spreadsheetml/2010/11/main" uri="{B97F6D7D-B522-45F9-BDA1-12C45D357490}">
          <x15:cacheHierarchy aggregatedColumn="1"/>
        </ext>
      </extLst>
    </cacheHierarchy>
    <cacheHierarchy uniqueName="[Measures].[Count of Employment Status]" caption="Count of Employment Status" measure="1" displayFolder="" measureGroup="Table1" count="0" hidden="1">
      <extLst>
        <ext xmlns:x15="http://schemas.microsoft.com/office/spreadsheetml/2010/11/main" uri="{B97F6D7D-B522-45F9-BDA1-12C45D357490}">
          <x15:cacheHierarchy aggregatedColumn="15"/>
        </ext>
      </extLst>
    </cacheHierarchy>
    <cacheHierarchy uniqueName="[Measures].[Count of Ethnicity]" caption="Count of Ethnicity" measure="1" displayFolder="" measureGroup="Table1" count="0" hidden="1">
      <extLst>
        <ext xmlns:x15="http://schemas.microsoft.com/office/spreadsheetml/2010/11/main" uri="{B97F6D7D-B522-45F9-BDA1-12C45D357490}">
          <x15:cacheHierarchy aggregatedColumn="7"/>
        </ext>
      </extLst>
    </cacheHierarchy>
    <cacheHierarchy uniqueName="[Measures].[Count of Full Name]" caption="Count of Full Name" measure="1" displayFolder="" measureGroup="Table1" count="0" hidden="1">
      <extLst>
        <ext xmlns:x15="http://schemas.microsoft.com/office/spreadsheetml/2010/11/main" uri="{B97F6D7D-B522-45F9-BDA1-12C45D357490}">
          <x15:cacheHierarchy aggregatedColumn="2"/>
        </ext>
      </extLst>
    </cacheHierarchy>
    <cacheHierarchy uniqueName="[Measures].[Count of Annual Salary]" caption="Count of Annual Salary" measure="1" displayFolder="" measureGroup="Table1" count="0" hidden="1">
      <extLst>
        <ext xmlns:x15="http://schemas.microsoft.com/office/spreadsheetml/2010/11/main" uri="{B97F6D7D-B522-45F9-BDA1-12C45D357490}">
          <x15:cacheHierarchy aggregatedColumn="10"/>
        </ext>
      </extLst>
    </cacheHierarchy>
    <cacheHierarchy uniqueName="[Measures].[Max of Annual Salary]" caption="Max of Annual Salary" measure="1" displayFolder="" measureGroup="Table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licerData="1" pivotCacheId="129331711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6" cacheId="940" applyNumberFormats="0" applyBorderFormats="0" applyFontFormats="0" applyPatternFormats="0" applyAlignmentFormats="0" applyWidthHeightFormats="1" dataCaption="Values" updatedVersion="7" minRefreshableVersion="3" useAutoFormatting="1" subtotalHiddenItems="1" itemPrintTitles="1" createdVersion="5" indent="0" outline="1" outlineData="1" multipleFieldFilters="0">
  <location ref="A59:D68" firstHeaderRow="1" firstDataRow="2" firstDataCol="1"/>
  <pivotFields count="4">
    <pivotField axis="axisRow" allDrilled="1" showAll="0" dataSourceSort="1" defaultAttributeDrillState="1">
      <items count="8">
        <item x="0"/>
        <item x="1"/>
        <item x="2"/>
        <item x="3"/>
        <item x="4"/>
        <item x="5"/>
        <item x="6"/>
        <item t="default"/>
      </items>
    </pivotField>
    <pivotField dataField="1" showAll="0"/>
    <pivotField axis="axisCol" allDrilled="1" showAll="0" dataSourceSort="1" defaultAttributeDrillState="1">
      <items count="3">
        <item x="0"/>
        <item x="1"/>
        <item t="default"/>
      </items>
    </pivotField>
    <pivotField allDrilled="1" showAll="0" dataSourceSort="1" defaultAttributeDrillState="1"/>
  </pivotFields>
  <rowFields count="1">
    <field x="0"/>
  </rowFields>
  <rowItems count="8">
    <i>
      <x/>
    </i>
    <i>
      <x v="1"/>
    </i>
    <i>
      <x v="2"/>
    </i>
    <i>
      <x v="3"/>
    </i>
    <i>
      <x v="4"/>
    </i>
    <i>
      <x v="5"/>
    </i>
    <i>
      <x v="6"/>
    </i>
    <i t="grand">
      <x/>
    </i>
  </rowItems>
  <colFields count="1">
    <field x="2"/>
  </colFields>
  <colItems count="3">
    <i>
      <x/>
    </i>
    <i>
      <x v="1"/>
    </i>
    <i t="grand">
      <x/>
    </i>
  </colItems>
  <dataFields count="1">
    <dataField name="Count of Employment Status" fld="1" subtotal="count" baseField="0" baseItem="0"/>
  </dataField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5" cacheId="937" applyNumberFormats="0" applyBorderFormats="0" applyFontFormats="0" applyPatternFormats="0" applyAlignmentFormats="0" applyWidthHeightFormats="1" dataCaption="Values" updatedVersion="7" minRefreshableVersion="3" useAutoFormatting="1" subtotalHiddenItems="1" itemPrintTitles="1" createdVersion="5" indent="0" outline="1" outlineData="1" multipleFieldFilters="0">
  <location ref="A24:B55" firstHeaderRow="1" firstDataRow="1" firstDataCol="1"/>
  <pivotFields count="3">
    <pivotField axis="axisRow" allDrilled="1" showAll="0" dataSourceSort="1"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dataField="1" showAll="0"/>
    <pivotField allDrilled="1" showAll="0" dataSourceSort="1"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Count of EEID" fld="1" subtotal="count" baseField="0" baseItem="0"/>
  </dataField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4" cacheId="934" applyNumberFormats="0" applyBorderFormats="0" applyFontFormats="0" applyPatternFormats="0" applyAlignmentFormats="0" applyWidthHeightFormats="1" dataCaption="Values" updatedVersion="7" minRefreshableVersion="3" useAutoFormatting="1" subtotalHiddenItems="1" itemPrintTitles="1" createdVersion="5" indent="0" outline="1" outlineData="1" multipleFieldFilters="0">
  <location ref="A15:D21" firstHeaderRow="1" firstDataRow="2" firstDataCol="1"/>
  <pivotFields count="3">
    <pivotField axis="axisRow" allDrilled="1" showAll="0" dataSourceSort="1" defaultAttributeDrillState="1">
      <items count="5">
        <item x="0"/>
        <item x="1"/>
        <item x="2"/>
        <item x="3"/>
        <item t="default"/>
      </items>
    </pivotField>
    <pivotField dataField="1" showAll="0"/>
    <pivotField axis="axisCol" allDrilled="1" showAll="0" dataSourceSort="1" defaultAttributeDrillState="1">
      <items count="3">
        <item x="0"/>
        <item x="1"/>
        <item t="default"/>
      </items>
    </pivotField>
  </pivotFields>
  <rowFields count="1">
    <field x="0"/>
  </rowFields>
  <rowItems count="5">
    <i>
      <x/>
    </i>
    <i>
      <x v="1"/>
    </i>
    <i>
      <x v="2"/>
    </i>
    <i>
      <x v="3"/>
    </i>
    <i t="grand">
      <x/>
    </i>
  </rowItems>
  <colFields count="1">
    <field x="2"/>
  </colFields>
  <colItems count="3">
    <i>
      <x/>
    </i>
    <i>
      <x v="1"/>
    </i>
    <i t="grand">
      <x/>
    </i>
  </colItems>
  <dataFields count="1">
    <dataField name="Count of Gender" fld="1" subtotal="count" baseField="0" baseItem="0"/>
  </dataField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96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5" indent="0" outline="1" outlineData="1" multipleFieldFilters="0">
  <location ref="A3:B10" firstHeaderRow="1" firstDataRow="1" firstDataCol="1"/>
  <pivotFields count="2">
    <pivotField dataField="1" showAll="0"/>
    <pivotField axis="axisRow" allDrilled="1" showAll="0" dataSourceSort="1" defaultAttributeDrillState="1">
      <items count="8">
        <item x="0"/>
        <item x="1"/>
        <item x="2"/>
        <item x="3"/>
        <item x="4"/>
        <item x="5"/>
        <item x="6"/>
        <item t="default"/>
      </items>
    </pivotField>
  </pivotFields>
  <rowFields count="1">
    <field x="1"/>
  </rowFields>
  <rowItems count="7">
    <i>
      <x/>
    </i>
    <i>
      <x v="1"/>
    </i>
    <i>
      <x v="2"/>
    </i>
    <i>
      <x v="3"/>
    </i>
    <i>
      <x v="4"/>
    </i>
    <i>
      <x v="5"/>
    </i>
    <i>
      <x v="6"/>
    </i>
  </rowItems>
  <colItems count="1">
    <i/>
  </colItems>
  <dataFields count="1">
    <dataField name="Average of Annual Salary" fld="0" subtotal="average" baseField="1" baseItem="0" numFmtId="171"/>
  </dataFields>
  <formats count="6">
    <format dxfId="13">
      <pivotArea type="all" dataOnly="0" outline="0" fieldPosition="0"/>
    </format>
    <format dxfId="12">
      <pivotArea outline="0" collapsedLevelsAreSubtotals="1" fieldPosition="0"/>
    </format>
    <format dxfId="11">
      <pivotArea field="1" type="button" dataOnly="0" labelOnly="1" outline="0" axis="axisRow" fieldPosition="0"/>
    </format>
    <format dxfId="10">
      <pivotArea dataOnly="0" labelOnly="1" fieldPosition="0">
        <references count="1">
          <reference field="1" count="0"/>
        </references>
      </pivotArea>
    </format>
    <format dxfId="9">
      <pivotArea dataOnly="0" labelOnly="1" grandRow="1" outline="0" fieldPosition="0"/>
    </format>
    <format dxfId="8">
      <pivotArea dataOnly="0" labelOnly="1" outline="0" axis="axisValues" fieldPosition="0"/>
    </format>
  </format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ABC31C-086D-458F-97F1-74EAADF54C72}" name="PivotTable5" cacheId="964"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27">
  <location ref="A60:B65"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3"/>
    </i>
    <i>
      <x v="2"/>
    </i>
    <i>
      <x v="4"/>
    </i>
    <i>
      <x/>
    </i>
    <i>
      <x v="1"/>
    </i>
  </rowItems>
  <colItems count="1">
    <i/>
  </colItems>
  <dataFields count="1">
    <dataField name="Sum of Annual Salary" fld="1" baseField="0" baseItem="4" numFmtId="171"/>
  </dataFields>
  <formats count="6">
    <format dxfId="25">
      <pivotArea type="all" dataOnly="0" outline="0" fieldPosition="0"/>
    </format>
    <format dxfId="24">
      <pivotArea outline="0" collapsedLevelsAreSubtotals="1" fieldPosition="0"/>
    </format>
    <format dxfId="23">
      <pivotArea field="0" type="button" dataOnly="0" labelOnly="1" outline="0" axis="axisRow" fieldPosition="0"/>
    </format>
    <format dxfId="22">
      <pivotArea dataOnly="0" labelOnly="1" fieldPosition="0">
        <references count="1">
          <reference field="0" count="0"/>
        </references>
      </pivotArea>
    </format>
    <format dxfId="21">
      <pivotArea dataOnly="0" labelOnly="1" grandRow="1" outline="0" fieldPosition="0"/>
    </format>
    <format dxfId="20">
      <pivotArea dataOnly="0" labelOnly="1" outline="0" axis="axisValues" fieldPosition="0"/>
    </format>
  </formats>
  <chartFormats count="1">
    <chartFormat chart="26" format="6"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Sum of Annual Salary"/>
    <pivotHierarchy dragToData="1" caption="Average of Annual Salary"/>
    <pivotHierarchy dragToData="1"/>
    <pivotHierarchy dragToData="1"/>
    <pivotHierarchy dragToData="1"/>
    <pivotHierarchy dragToData="1"/>
    <pivotHierarchy dragToData="1"/>
    <pivotHierarchy dragToData="1"/>
    <pivotHierarchy dragToData="1"/>
    <pivotHierarchy dragToData="1" caption="Max of Annual Salary"/>
    <pivotHierarchy dragToData="1"/>
    <pivotHierarchy dragToData="1"/>
  </pivotHierarchies>
  <pivotTableStyleInfo name="PivotStyleLight16" showRowHeaders="1" showColHeaders="1" showRowStripes="0" showColStripes="0" showLastColumn="1"/>
  <filters count="1">
    <filter fld="0" type="count" id="3" iMeasureHier="29">
      <autoFilter ref="A1">
        <filterColumn colId="0">
          <top10 val="5" filterVal="5"/>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1C5F9E-7955-48C5-BC94-5AA4566BDF0D}" name="PivotTable4" cacheId="958"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9">
  <location ref="A49:B56"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7">
    <i>
      <x/>
    </i>
    <i>
      <x v="1"/>
    </i>
    <i>
      <x v="2"/>
    </i>
    <i>
      <x v="3"/>
    </i>
    <i>
      <x v="4"/>
    </i>
    <i>
      <x v="5"/>
    </i>
    <i>
      <x v="6"/>
    </i>
  </rowItems>
  <colItems count="1">
    <i/>
  </colItems>
  <dataFields count="1">
    <dataField name="Average of Annual Salary" fld="1" subtotal="average" baseField="0" baseItem="0" numFmtId="171"/>
  </dataFields>
  <formats count="6">
    <format dxfId="19">
      <pivotArea type="all" dataOnly="0" outline="0" fieldPosition="0"/>
    </format>
    <format dxfId="18">
      <pivotArea outline="0" collapsedLevelsAreSubtotals="1" fieldPosition="0"/>
    </format>
    <format dxfId="17">
      <pivotArea field="0" type="button" dataOnly="0" labelOnly="1" outline="0" axis="axisRow" fieldPosition="0"/>
    </format>
    <format dxfId="16">
      <pivotArea dataOnly="0" labelOnly="1" fieldPosition="0">
        <references count="1">
          <reference field="0" count="0"/>
        </references>
      </pivotArea>
    </format>
    <format dxfId="15">
      <pivotArea dataOnly="0" labelOnly="1" grandRow="1" outline="0" fieldPosition="0"/>
    </format>
    <format dxfId="14">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Annual Salar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D0F170-2EB9-41F6-8511-D7F1DB54B902}" name="PivotTable3" cacheId="92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
  <location ref="A23:B45" firstHeaderRow="1" firstDataRow="1" firstDataCol="1"/>
  <pivotFields count="3">
    <pivotField dataField="1" subtotalTop="0" showAll="0" defaultSubtotal="0"/>
    <pivotField axis="axisRow" allDrilled="1" subtotalTop="0" showAll="0" dataSourceSort="1" defaultSubtotal="0" defaultAttributeDrillState="1">
      <items count="21">
        <item s="1" x="0"/>
        <item s="1" x="1"/>
        <item s="1" x="2"/>
        <item s="1" x="3"/>
        <item s="1" x="4"/>
        <item s="1" x="5"/>
        <item s="1" x="6"/>
        <item s="1" x="7"/>
        <item s="1" x="8"/>
        <item s="1" x="9"/>
        <item s="1" x="10"/>
        <item s="1" x="11"/>
        <item s="1" x="12"/>
        <item s="1" x="13"/>
        <item s="1" x="14"/>
        <item s="1" x="15"/>
        <item s="1" x="16"/>
        <item s="1" x="17"/>
        <item s="1" x="18"/>
        <item s="1" x="19"/>
        <item s="1" x="20"/>
      </items>
    </pivotField>
    <pivotField allDrilled="1" subtotalTop="0" showAll="0" dataSourceSort="1" defaultSubtotal="0" defaultAttributeDrillState="1"/>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EEID" fld="0"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6189E10-FCBD-4A23-9F9B-8BDC84C67A5E}" name="PivotTable2" cacheId="91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5">
  <location ref="A14:D20"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1">
    <field x="1"/>
  </rowFields>
  <rowItems count="5">
    <i>
      <x/>
    </i>
    <i>
      <x v="1"/>
    </i>
    <i>
      <x v="2"/>
    </i>
    <i>
      <x v="3"/>
    </i>
    <i t="grand">
      <x/>
    </i>
  </rowItems>
  <colFields count="1">
    <field x="0"/>
  </colFields>
  <colItems count="3">
    <i>
      <x/>
    </i>
    <i>
      <x v="1"/>
    </i>
    <i t="grand">
      <x/>
    </i>
  </colItems>
  <dataFields count="1">
    <dataField name="Count of Gender" fld="2" subtotal="count" baseField="0" baseItem="0"/>
  </dataFields>
  <chartFormats count="46">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 chart="8" format="0" series="1">
      <pivotArea type="data" outline="0" fieldPosition="0">
        <references count="2">
          <reference field="4294967294" count="1" selected="0">
            <x v="0"/>
          </reference>
          <reference field="0" count="1" selected="0">
            <x v="0"/>
          </reference>
        </references>
      </pivotArea>
    </chartFormat>
    <chartFormat chart="8" format="1" series="1">
      <pivotArea type="data" outline="0" fieldPosition="0">
        <references count="2">
          <reference field="4294967294" count="1" selected="0">
            <x v="0"/>
          </reference>
          <reference field="0" count="1" selected="0">
            <x v="1"/>
          </reference>
        </references>
      </pivotArea>
    </chartFormat>
    <chartFormat chart="9" format="0" series="1">
      <pivotArea type="data" outline="0" fieldPosition="0">
        <references count="2">
          <reference field="4294967294" count="1" selected="0">
            <x v="0"/>
          </reference>
          <reference field="0" count="1" selected="0">
            <x v="0"/>
          </reference>
        </references>
      </pivotArea>
    </chartFormat>
    <chartFormat chart="9" format="1" series="1">
      <pivotArea type="data" outline="0" fieldPosition="0">
        <references count="2">
          <reference field="4294967294" count="1" selected="0">
            <x v="0"/>
          </reference>
          <reference field="0" count="1" selected="0">
            <x v="1"/>
          </reference>
        </references>
      </pivotArea>
    </chartFormat>
    <chartFormat chart="10" format="0" series="1">
      <pivotArea type="data" outline="0" fieldPosition="0">
        <references count="2">
          <reference field="4294967294" count="1" selected="0">
            <x v="0"/>
          </reference>
          <reference field="0" count="1" selected="0">
            <x v="0"/>
          </reference>
        </references>
      </pivotArea>
    </chartFormat>
    <chartFormat chart="10" format="1" series="1">
      <pivotArea type="data" outline="0" fieldPosition="0">
        <references count="2">
          <reference field="4294967294" count="1" selected="0">
            <x v="0"/>
          </reference>
          <reference field="0" count="1" selected="0">
            <x v="1"/>
          </reference>
        </references>
      </pivotArea>
    </chartFormat>
    <chartFormat chart="11" format="0" series="1">
      <pivotArea type="data" outline="0" fieldPosition="0">
        <references count="2">
          <reference field="4294967294" count="1" selected="0">
            <x v="0"/>
          </reference>
          <reference field="0" count="1" selected="0">
            <x v="0"/>
          </reference>
        </references>
      </pivotArea>
    </chartFormat>
    <chartFormat chart="11" format="1" series="1">
      <pivotArea type="data" outline="0" fieldPosition="0">
        <references count="2">
          <reference field="4294967294" count="1" selected="0">
            <x v="0"/>
          </reference>
          <reference field="0" count="1" selected="0">
            <x v="1"/>
          </reference>
        </references>
      </pivotArea>
    </chartFormat>
    <chartFormat chart="12" format="0" series="1">
      <pivotArea type="data" outline="0" fieldPosition="0">
        <references count="2">
          <reference field="4294967294" count="1" selected="0">
            <x v="0"/>
          </reference>
          <reference field="0" count="1" selected="0">
            <x v="0"/>
          </reference>
        </references>
      </pivotArea>
    </chartFormat>
    <chartFormat chart="12" format="1" series="1">
      <pivotArea type="data" outline="0" fieldPosition="0">
        <references count="2">
          <reference field="4294967294" count="1" selected="0">
            <x v="0"/>
          </reference>
          <reference field="0" count="1" selected="0">
            <x v="1"/>
          </reference>
        </references>
      </pivotArea>
    </chartFormat>
    <chartFormat chart="13" format="0" series="1">
      <pivotArea type="data" outline="0" fieldPosition="0">
        <references count="2">
          <reference field="4294967294" count="1" selected="0">
            <x v="0"/>
          </reference>
          <reference field="0" count="1" selected="0">
            <x v="0"/>
          </reference>
        </references>
      </pivotArea>
    </chartFormat>
    <chartFormat chart="13" format="1" series="1">
      <pivotArea type="data" outline="0" fieldPosition="0">
        <references count="2">
          <reference field="4294967294" count="1" selected="0">
            <x v="0"/>
          </reference>
          <reference field="0" count="1" selected="0">
            <x v="1"/>
          </reference>
        </references>
      </pivotArea>
    </chartFormat>
    <chartFormat chart="14" format="0" series="1">
      <pivotArea type="data" outline="0" fieldPosition="0">
        <references count="2">
          <reference field="4294967294" count="1" selected="0">
            <x v="0"/>
          </reference>
          <reference field="0" count="1" selected="0">
            <x v="0"/>
          </reference>
        </references>
      </pivotArea>
    </chartFormat>
    <chartFormat chart="14" format="1" series="1">
      <pivotArea type="data" outline="0" fieldPosition="0">
        <references count="2">
          <reference field="4294967294" count="1" selected="0">
            <x v="0"/>
          </reference>
          <reference field="0" count="1" selected="0">
            <x v="1"/>
          </reference>
        </references>
      </pivotArea>
    </chartFormat>
    <chartFormat chart="15" format="0" series="1">
      <pivotArea type="data" outline="0" fieldPosition="0">
        <references count="2">
          <reference field="4294967294" count="1" selected="0">
            <x v="0"/>
          </reference>
          <reference field="0" count="1" selected="0">
            <x v="0"/>
          </reference>
        </references>
      </pivotArea>
    </chartFormat>
    <chartFormat chart="15" format="1" series="1">
      <pivotArea type="data" outline="0" fieldPosition="0">
        <references count="2">
          <reference field="4294967294" count="1" selected="0">
            <x v="0"/>
          </reference>
          <reference field="0" count="1" selected="0">
            <x v="1"/>
          </reference>
        </references>
      </pivotArea>
    </chartFormat>
    <chartFormat chart="16" format="0" series="1">
      <pivotArea type="data" outline="0" fieldPosition="0">
        <references count="2">
          <reference field="4294967294" count="1" selected="0">
            <x v="0"/>
          </reference>
          <reference field="0" count="1" selected="0">
            <x v="0"/>
          </reference>
        </references>
      </pivotArea>
    </chartFormat>
    <chartFormat chart="16" format="1" series="1">
      <pivotArea type="data" outline="0" fieldPosition="0">
        <references count="2">
          <reference field="4294967294" count="1" selected="0">
            <x v="0"/>
          </reference>
          <reference field="0" count="1" selected="0">
            <x v="1"/>
          </reference>
        </references>
      </pivotArea>
    </chartFormat>
    <chartFormat chart="17" format="0" series="1">
      <pivotArea type="data" outline="0" fieldPosition="0">
        <references count="2">
          <reference field="4294967294" count="1" selected="0">
            <x v="0"/>
          </reference>
          <reference field="0" count="1" selected="0">
            <x v="0"/>
          </reference>
        </references>
      </pivotArea>
    </chartFormat>
    <chartFormat chart="17" format="1" series="1">
      <pivotArea type="data" outline="0" fieldPosition="0">
        <references count="2">
          <reference field="4294967294" count="1" selected="0">
            <x v="0"/>
          </reference>
          <reference field="0" count="1" selected="0">
            <x v="1"/>
          </reference>
        </references>
      </pivotArea>
    </chartFormat>
    <chartFormat chart="18" format="0" series="1">
      <pivotArea type="data" outline="0" fieldPosition="0">
        <references count="2">
          <reference field="4294967294" count="1" selected="0">
            <x v="0"/>
          </reference>
          <reference field="0" count="1" selected="0">
            <x v="0"/>
          </reference>
        </references>
      </pivotArea>
    </chartFormat>
    <chartFormat chart="18" format="1" series="1">
      <pivotArea type="data" outline="0" fieldPosition="0">
        <references count="2">
          <reference field="4294967294" count="1" selected="0">
            <x v="0"/>
          </reference>
          <reference field="0" count="1" selected="0">
            <x v="1"/>
          </reference>
        </references>
      </pivotArea>
    </chartFormat>
    <chartFormat chart="19" format="0" series="1">
      <pivotArea type="data" outline="0" fieldPosition="0">
        <references count="2">
          <reference field="4294967294" count="1" selected="0">
            <x v="0"/>
          </reference>
          <reference field="0" count="1" selected="0">
            <x v="0"/>
          </reference>
        </references>
      </pivotArea>
    </chartFormat>
    <chartFormat chart="19" format="1" series="1">
      <pivotArea type="data" outline="0" fieldPosition="0">
        <references count="2">
          <reference field="4294967294" count="1" selected="0">
            <x v="0"/>
          </reference>
          <reference field="0" count="1" selected="0">
            <x v="1"/>
          </reference>
        </references>
      </pivotArea>
    </chartFormat>
    <chartFormat chart="20" format="0" series="1">
      <pivotArea type="data" outline="0" fieldPosition="0">
        <references count="2">
          <reference field="4294967294" count="1" selected="0">
            <x v="0"/>
          </reference>
          <reference field="0" count="1" selected="0">
            <x v="0"/>
          </reference>
        </references>
      </pivotArea>
    </chartFormat>
    <chartFormat chart="20" format="1" series="1">
      <pivotArea type="data" outline="0" fieldPosition="0">
        <references count="2">
          <reference field="4294967294" count="1" selected="0">
            <x v="0"/>
          </reference>
          <reference field="0" count="1" selected="0">
            <x v="1"/>
          </reference>
        </references>
      </pivotArea>
    </chartFormat>
    <chartFormat chart="21" format="0" series="1">
      <pivotArea type="data" outline="0" fieldPosition="0">
        <references count="2">
          <reference field="4294967294" count="1" selected="0">
            <x v="0"/>
          </reference>
          <reference field="0" count="1" selected="0">
            <x v="0"/>
          </reference>
        </references>
      </pivotArea>
    </chartFormat>
    <chartFormat chart="21" format="1" series="1">
      <pivotArea type="data" outline="0" fieldPosition="0">
        <references count="2">
          <reference field="4294967294" count="1" selected="0">
            <x v="0"/>
          </reference>
          <reference field="0" count="1" selected="0">
            <x v="1"/>
          </reference>
        </references>
      </pivotArea>
    </chartFormat>
    <chartFormat chart="22" format="0" series="1">
      <pivotArea type="data" outline="0" fieldPosition="0">
        <references count="2">
          <reference field="4294967294" count="1" selected="0">
            <x v="0"/>
          </reference>
          <reference field="0" count="1" selected="0">
            <x v="0"/>
          </reference>
        </references>
      </pivotArea>
    </chartFormat>
    <chartFormat chart="22" format="1" series="1">
      <pivotArea type="data" outline="0" fieldPosition="0">
        <references count="2">
          <reference field="4294967294" count="1" selected="0">
            <x v="0"/>
          </reference>
          <reference field="0" count="1" selected="0">
            <x v="1"/>
          </reference>
        </references>
      </pivotArea>
    </chartFormat>
    <chartFormat chart="23" format="0" series="1">
      <pivotArea type="data" outline="0" fieldPosition="0">
        <references count="2">
          <reference field="4294967294" count="1" selected="0">
            <x v="0"/>
          </reference>
          <reference field="0" count="1" selected="0">
            <x v="0"/>
          </reference>
        </references>
      </pivotArea>
    </chartFormat>
    <chartFormat chart="23" format="1" series="1">
      <pivotArea type="data" outline="0" fieldPosition="0">
        <references count="2">
          <reference field="4294967294" count="1" selected="0">
            <x v="0"/>
          </reference>
          <reference field="0" count="1" selected="0">
            <x v="1"/>
          </reference>
        </references>
      </pivotArea>
    </chartFormat>
    <chartFormat chart="24" format="0" series="1">
      <pivotArea type="data" outline="0" fieldPosition="0">
        <references count="2">
          <reference field="4294967294" count="1" selected="0">
            <x v="0"/>
          </reference>
          <reference field="0" count="1" selected="0">
            <x v="0"/>
          </reference>
        </references>
      </pivotArea>
    </chartFormat>
    <chartFormat chart="24" format="1" series="1">
      <pivotArea type="data" outline="0" fieldPosition="0">
        <references count="2">
          <reference field="4294967294" count="1" selected="0">
            <x v="0"/>
          </reference>
          <reference field="0" count="1" selected="0">
            <x v="1"/>
          </reference>
        </references>
      </pivotArea>
    </chartFormat>
  </chartFormat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45FD95-91ED-4E40-935D-B9CFCD436236}" name="PivotTable1" cacheId="91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2">
  <location ref="A3:B11" firstHeaderRow="1" firstDataRow="1" firstDataCol="1"/>
  <pivotFields count="3">
    <pivotField dataField="1" subtotalTop="0" showAll="0" defaultSubtotal="0"/>
    <pivotField axis="axisRow" allDrilled="1" subtotalTop="0" showAll="0" dataSourceSort="1" defaultSubtotal="0" defaultAttributeDrillState="1">
      <items count="7">
        <item x="0"/>
        <item x="1"/>
        <item x="2"/>
        <item x="3"/>
        <item x="4"/>
        <item x="5"/>
        <item x="6"/>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name="Count of EEID" fld="0" subtotal="count" baseField="0" baseItem="0"/>
  </dataFields>
  <chartFormats count="21">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FB09F37-B7EB-4FDC-B705-FA2CD9AB9095}" name="PivotTable10" cacheId="94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H3:H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Tenure" fld="0" subtotal="average" baseField="0" baseItem="0" numFmtId="2"/>
  </dataFields>
  <formats count="1">
    <format dxfId="32">
      <pivotArea outline="0" collapsedLevelsAreSubtotals="1" fieldPosition="0"/>
    </format>
  </format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Annual Salary"/>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Tenure"/>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F7027A-07DE-4933-99D2-A9AEA8222CB8}" name="PivotTable9" cacheId="95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F3:F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Annual Salary" fld="0" subtotal="average" baseField="0" baseItem="0" numFmtId="43"/>
  </dataFields>
  <formats count="1">
    <format dxfId="7">
      <pivotArea outline="0" collapsedLevelsAreSubtotals="1" fieldPosition="0"/>
    </format>
  </format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Annual Salar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0E91CA-D9FB-41F9-9C6E-AB5E03AA7F3C}" name="PivotTable8" cacheId="94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C3:D6"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Count of EEID" fld="1" subtotal="count" baseField="0" baseItem="0"/>
  </dataField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9BB0772-E045-4133-9602-57D33EE28861}" name="PivotTable7" cacheId="94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3:A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EEID" fld="0" subtotal="count" baseField="0" baseItem="0"/>
  </dataFields>
  <pivotHierarchies count="32">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nship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533386B-76C2-48C7-9AAE-BE9BD577F4A6}" sourceName="[Table1].[Country]">
  <pivotTables>
    <pivotTable tabId="4" name="PivotTable1"/>
    <pivotTable tabId="4" name="PivotTable2"/>
    <pivotTable tabId="4" name="PivotTable3"/>
    <pivotTable tabId="4" name="PivotTable4"/>
    <pivotTable tabId="4" name="PivotTable5"/>
    <pivotTable tabId="2" name="PivotTable2"/>
    <pivotTable tabId="2" name="PivotTable4"/>
    <pivotTable tabId="2" name="PivotTable5"/>
    <pivotTable tabId="2" name="PivotTable6"/>
    <pivotTable tabId="7" name="PivotTable10"/>
    <pivotTable tabId="7" name="PivotTable7"/>
    <pivotTable tabId="7" name="PivotTable8"/>
    <pivotTable tabId="7" name="PivotTable9"/>
  </pivotTables>
  <data>
    <olap pivotCacheId="1293317118">
      <levels count="2">
        <level uniqueName="[Table1].[Country].[(All)]" sourceCaption="(All)" count="0"/>
        <level uniqueName="[Table1].[Country].[Country]" sourceCaption="Country" count="3">
          <ranges>
            <range startItem="0">
              <i n="[Table1].[Country].&amp;[Brazil]" c="Brazil"/>
              <i n="[Table1].[Country].&amp;[China]" c="China"/>
              <i n="[Table1].[Country].&amp;[United States]" c="United States"/>
            </range>
          </ranges>
        </level>
      </levels>
      <selections count="1">
        <selection n="[Table1].[Count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C671067-D020-4604-A2E8-3D58F19CE67E}" sourceName="[Table1].[Department]">
  <pivotTables>
    <pivotTable tabId="4" name="PivotTable1"/>
    <pivotTable tabId="4" name="PivotTable2"/>
    <pivotTable tabId="4" name="PivotTable3"/>
    <pivotTable tabId="4" name="PivotTable4"/>
    <pivotTable tabId="4" name="PivotTable5"/>
    <pivotTable tabId="2" name="PivotTable2"/>
    <pivotTable tabId="2" name="PivotTable4"/>
    <pivotTable tabId="2" name="PivotTable5"/>
    <pivotTable tabId="2" name="PivotTable6"/>
    <pivotTable tabId="7" name="PivotTable10"/>
    <pivotTable tabId="7" name="PivotTable7"/>
    <pivotTable tabId="7" name="PivotTable8"/>
    <pivotTable tabId="7" name="PivotTable9"/>
  </pivotTables>
  <data>
    <olap pivotCacheId="1293317118">
      <levels count="2">
        <level uniqueName="[Table1].[Department].[(All)]" sourceCaption="(All)" count="0"/>
        <level uniqueName="[Table1].[Department].[Department]" sourceCaption="Department" count="7">
          <ranges>
            <range startItem="0">
              <i n="[Table1].[Department].&amp;[Accounting]" c="Accounting"/>
              <i n="[Table1].[Department].&amp;[Engineering]" c="Engineering"/>
              <i n="[Table1].[Department].&amp;[Finance]" c="Finance"/>
              <i n="[Table1].[Department].&amp;[Human Resources]" c="Human Resources"/>
              <i n="[Table1].[Department].&amp;[IT]" c="IT"/>
              <i n="[Table1].[Department].&amp;[Marketing]" c="Marketing"/>
              <i n="[Table1].[Department].&amp;[Sales]" c="Sales"/>
            </range>
          </ranges>
        </level>
      </levels>
      <selections count="1">
        <selection n="[Table1].[Department].[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229937B-98AF-4221-B8A8-BD45CA5EB934}" sourceName="[Table1].[Gender]">
  <pivotTables>
    <pivotTable tabId="4" name="PivotTable1"/>
    <pivotTable tabId="4" name="PivotTable2"/>
    <pivotTable tabId="4" name="PivotTable3"/>
    <pivotTable tabId="4" name="PivotTable4"/>
    <pivotTable tabId="4" name="PivotTable5"/>
    <pivotTable tabId="2" name="PivotTable2"/>
    <pivotTable tabId="2" name="PivotTable4"/>
    <pivotTable tabId="2" name="PivotTable5"/>
    <pivotTable tabId="2" name="PivotTable6"/>
    <pivotTable tabId="7" name="PivotTable10"/>
    <pivotTable tabId="7" name="PivotTable7"/>
    <pivotTable tabId="7" name="PivotTable8"/>
    <pivotTable tabId="7" name="PivotTable9"/>
  </pivotTables>
  <data>
    <olap pivotCacheId="1293317118">
      <levels count="2">
        <level uniqueName="[Table1].[Gender].[(All)]" sourceCaption="(All)" count="0"/>
        <level uniqueName="[Table1].[Gender].[Gender]" sourceCaption="Gender" count="2">
          <ranges>
            <range startItem="0">
              <i n="[Table1].[Gender].&amp;[Female]" c="Female"/>
              <i n="[Table1].[Gender].&amp;[Male]" c="Male"/>
            </range>
          </ranges>
        </level>
      </levels>
      <selections count="1">
        <selection n="[Table1].[Gend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8DDC548-E32C-44E7-9A70-DB00A864FD2C}" cache="Slicer_Country" caption="Country" level="1" style="Slicer Style 1" rowHeight="241300"/>
  <slicer name="Department" xr10:uid="{7494CD79-A4B6-4424-B8E5-CD3E8F4F4560}" cache="Slicer_Department" caption="Department" columnCount="4" level="1" style="Slicer Style 1" rowHeight="216000"/>
  <slicer name="Gender" xr10:uid="{C1F69D13-FFBE-4544-A302-138CAADEDCC7}" cache="Slicer_Gender" caption="Gender" level="1" style="Slicer Style 1"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912" totalsRowShown="0" headerRowDxfId="53" dataDxfId="52" tableBorderDxfId="51">
  <autoFilter ref="A1:R912" xr:uid="{00000000-0009-0000-0100-000001000000}"/>
  <tableColumns count="18">
    <tableColumn id="1" xr3:uid="{00000000-0010-0000-0000-000001000000}" name="EEID" dataDxfId="50"/>
    <tableColumn id="2" xr3:uid="{00000000-0010-0000-0000-000002000000}" name="Full Name" dataDxfId="49"/>
    <tableColumn id="3" xr3:uid="{00000000-0010-0000-0000-000003000000}" name="Job Title" dataDxfId="48"/>
    <tableColumn id="4" xr3:uid="{00000000-0010-0000-0000-000004000000}" name="Department" dataDxfId="47"/>
    <tableColumn id="5" xr3:uid="{00000000-0010-0000-0000-000005000000}" name="Business Unit" dataDxfId="46"/>
    <tableColumn id="6" xr3:uid="{00000000-0010-0000-0000-000006000000}" name="Gender" dataDxfId="45"/>
    <tableColumn id="7" xr3:uid="{00000000-0010-0000-0000-000007000000}" name="Ethnicity" dataDxfId="44"/>
    <tableColumn id="8" xr3:uid="{00000000-0010-0000-0000-000008000000}" name="Age" dataDxfId="43"/>
    <tableColumn id="9" xr3:uid="{00000000-0010-0000-0000-000009000000}" name="Hire Year" dataDxfId="42"/>
    <tableColumn id="10" xr3:uid="{00000000-0010-0000-0000-00000A000000}" name="Annual Salary" dataDxfId="41"/>
    <tableColumn id="11" xr3:uid="{00000000-0010-0000-0000-00000B000000}" name="Bonus %" dataDxfId="40"/>
    <tableColumn id="12" xr3:uid="{00000000-0010-0000-0000-00000C000000}" name="Country" dataDxfId="39"/>
    <tableColumn id="13" xr3:uid="{00000000-0010-0000-0000-00000D000000}" name="City" dataDxfId="38"/>
    <tableColumn id="14" xr3:uid="{00000000-0010-0000-0000-00000E000000}" name="Exit Year" dataDxfId="37"/>
    <tableColumn id="15" xr3:uid="{00000000-0010-0000-0000-00000F000000}" name="Employment Status" dataDxfId="36">
      <calculatedColumnFormula>IF(ISBLANK(Table1[[#This Row],[Exit Year]]), "Active", "Exited")</calculatedColumnFormula>
    </tableColumn>
    <tableColumn id="16" xr3:uid="{00000000-0010-0000-0000-000010000000}" name="Tenure" dataDxfId="35">
      <calculatedColumnFormula>IF(ISBLANK(Table1[[#This Row],[Exit Year]]), YEAR(TODAY()) - Table1[[#This Row],[Hire Year]], Table1[[#This Row],[Exit Year]] - Table1[[#This Row],[Hire Year]])</calculatedColumnFormula>
    </tableColumn>
    <tableColumn id="17" xr3:uid="{00000000-0010-0000-0000-000011000000}" name="Total Compensation " dataDxfId="34">
      <calculatedColumnFormula>Table1[[#This Row],[Annual Salary]] + (Table1[[#This Row],[Bonus %]] * Table1[[#This Row],[Annual Salary]])</calculatedColumnFormula>
    </tableColumn>
    <tableColumn id="19" xr3:uid="{00000000-0010-0000-0000-000013000000}" name="Salary Bands" dataDxfId="33">
      <calculatedColumnFormula>IF(Table1[[#This Row],[Annual Salary]]&gt;=100000,"High",
   IF(Table1[[#This Row],[Annual Salary]]&gt;=50000,"Medium","Low"))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rinterSettings" Target="../printerSettings/printerSettings2.bin"/><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0C3B5-E1EE-4ED1-80E0-570A4E4BA8F4}">
  <dimension ref="A1"/>
  <sheetViews>
    <sheetView showGridLines="0" showRowColHeaders="0" tabSelected="1" workbookViewId="0">
      <selection activeCell="Y15" sqref="Y15"/>
    </sheetView>
  </sheetViews>
  <sheetFormatPr defaultRowHeight="15" x14ac:dyDescent="0.25"/>
  <cols>
    <col min="1" max="16384" width="9.140625" style="20"/>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2"/>
  <sheetViews>
    <sheetView topLeftCell="A890" workbookViewId="0">
      <selection activeCell="B903" sqref="B903"/>
    </sheetView>
  </sheetViews>
  <sheetFormatPr defaultRowHeight="15" x14ac:dyDescent="0.25"/>
  <cols>
    <col min="1" max="1" width="8.42578125" bestFit="1" customWidth="1"/>
    <col min="2" max="2" width="20.5703125" bestFit="1" customWidth="1"/>
    <col min="3" max="3" width="27.7109375" bestFit="1" customWidth="1"/>
    <col min="4" max="4" width="16.85546875" bestFit="1" customWidth="1"/>
    <col min="5" max="5" width="23.85546875" bestFit="1" customWidth="1"/>
    <col min="6" max="6" width="10.28515625" bestFit="1" customWidth="1"/>
    <col min="7" max="7" width="11.7109375" bestFit="1" customWidth="1"/>
    <col min="9" max="9" width="12.5703125" bestFit="1" customWidth="1"/>
    <col min="10" max="10" width="16.42578125" bestFit="1" customWidth="1"/>
    <col min="11" max="11" width="11.42578125" style="12" bestFit="1" customWidth="1"/>
    <col min="12" max="12" width="12.5703125" bestFit="1" customWidth="1"/>
    <col min="13" max="13" width="14" bestFit="1" customWidth="1"/>
    <col min="14" max="14" width="12.28515625" bestFit="1" customWidth="1"/>
    <col min="15" max="15" width="21.5703125" bestFit="1" customWidth="1"/>
    <col min="17" max="17" width="22.7109375" bestFit="1" customWidth="1"/>
    <col min="18" max="18" width="15.5703125" bestFit="1" customWidth="1"/>
  </cols>
  <sheetData>
    <row r="1" spans="1:23" ht="15.75" x14ac:dyDescent="0.25">
      <c r="A1" s="1" t="s">
        <v>0</v>
      </c>
      <c r="B1" s="1" t="s">
        <v>1</v>
      </c>
      <c r="C1" s="1" t="s">
        <v>2</v>
      </c>
      <c r="D1" s="1" t="s">
        <v>3</v>
      </c>
      <c r="E1" s="1" t="s">
        <v>4</v>
      </c>
      <c r="F1" s="1" t="s">
        <v>5</v>
      </c>
      <c r="G1" s="1" t="s">
        <v>6</v>
      </c>
      <c r="H1" s="1" t="s">
        <v>7</v>
      </c>
      <c r="I1" s="1" t="s">
        <v>1910</v>
      </c>
      <c r="J1" s="2" t="s">
        <v>8</v>
      </c>
      <c r="K1" s="11" t="s">
        <v>9</v>
      </c>
      <c r="L1" s="1" t="s">
        <v>10</v>
      </c>
      <c r="M1" s="1" t="s">
        <v>11</v>
      </c>
      <c r="N1" s="1" t="s">
        <v>1911</v>
      </c>
      <c r="O1" s="3" t="s">
        <v>12</v>
      </c>
      <c r="P1" s="4" t="s">
        <v>13</v>
      </c>
      <c r="Q1" s="3" t="s">
        <v>1895</v>
      </c>
      <c r="R1" s="3" t="s">
        <v>1896</v>
      </c>
    </row>
    <row r="2" spans="1:23" ht="15.75" x14ac:dyDescent="0.25">
      <c r="A2" s="5" t="s">
        <v>14</v>
      </c>
      <c r="B2" s="5" t="s">
        <v>15</v>
      </c>
      <c r="C2" s="5" t="s">
        <v>1923</v>
      </c>
      <c r="D2" s="5" t="s">
        <v>16</v>
      </c>
      <c r="E2" s="5" t="s">
        <v>17</v>
      </c>
      <c r="F2" s="5" t="s">
        <v>18</v>
      </c>
      <c r="G2" s="5" t="s">
        <v>19</v>
      </c>
      <c r="H2" s="5">
        <v>55</v>
      </c>
      <c r="I2" s="5">
        <v>2016</v>
      </c>
      <c r="J2" s="6">
        <v>141604</v>
      </c>
      <c r="K2" s="9">
        <v>0.15</v>
      </c>
      <c r="L2" s="5" t="s">
        <v>20</v>
      </c>
      <c r="M2" s="5" t="s">
        <v>21</v>
      </c>
      <c r="N2" s="5">
        <v>2021</v>
      </c>
      <c r="O2" s="7" t="str">
        <f>IF(ISBLANK(Table1[[#This Row],[Exit Year]]), "Active", "Exited")</f>
        <v>Exited</v>
      </c>
      <c r="P2" s="8">
        <f ca="1">IF(ISBLANK(Table1[[#This Row],[Exit Year]]), YEAR(TODAY()) - Table1[[#This Row],[Hire Year]], Table1[[#This Row],[Exit Year]] - Table1[[#This Row],[Hire Year]])</f>
        <v>5</v>
      </c>
      <c r="Q2" s="13">
        <f>Table1[[#This Row],[Annual Salary]] + (Table1[[#This Row],[Bonus %]] * Table1[[#This Row],[Annual Salary]])</f>
        <v>162844.6</v>
      </c>
      <c r="R2" s="10" t="str">
        <f>IF(Table1[[#This Row],[Annual Salary]]&gt;=100000,"High",
   IF(Table1[[#This Row],[Annual Salary]]&gt;=50000,"Medium","Low"))</f>
        <v>High</v>
      </c>
      <c r="U2" s="19" t="s">
        <v>1897</v>
      </c>
      <c r="V2" s="19"/>
      <c r="W2" s="19"/>
    </row>
    <row r="3" spans="1:23" ht="15.75" x14ac:dyDescent="0.25">
      <c r="A3" s="5" t="s">
        <v>22</v>
      </c>
      <c r="B3" s="5" t="s">
        <v>23</v>
      </c>
      <c r="C3" s="5" t="s">
        <v>24</v>
      </c>
      <c r="D3" s="5" t="s">
        <v>16</v>
      </c>
      <c r="E3" s="5" t="s">
        <v>25</v>
      </c>
      <c r="F3" s="5" t="s">
        <v>26</v>
      </c>
      <c r="G3" s="5" t="s">
        <v>27</v>
      </c>
      <c r="H3" s="5">
        <v>59</v>
      </c>
      <c r="I3" s="5">
        <v>1997</v>
      </c>
      <c r="J3" s="6">
        <v>99975</v>
      </c>
      <c r="K3" s="9">
        <v>0</v>
      </c>
      <c r="L3" s="5" t="s">
        <v>28</v>
      </c>
      <c r="M3" s="5" t="s">
        <v>29</v>
      </c>
      <c r="N3" s="5"/>
      <c r="O3" s="7" t="str">
        <f>IF(ISBLANK(Table1[[#This Row],[Exit Year]]), "Active", "Exited")</f>
        <v>Active</v>
      </c>
      <c r="P3" s="8">
        <f ca="1">IF(ISBLANK(Table1[[#This Row],[Exit Year]]), YEAR(TODAY()) - Table1[[#This Row],[Hire Year]], Table1[[#This Row],[Exit Year]] - Table1[[#This Row],[Hire Year]])</f>
        <v>28</v>
      </c>
      <c r="Q3" s="13">
        <f>Table1[[#This Row],[Annual Salary]] + (Table1[[#This Row],[Bonus %]] * Table1[[#This Row],[Annual Salary]])</f>
        <v>99975</v>
      </c>
      <c r="R3" s="10" t="str">
        <f>IF(Table1[[#This Row],[Annual Salary]]&gt;=100000,"High",
   IF(Table1[[#This Row],[Annual Salary]]&gt;=50000,"Medium","Low"))</f>
        <v>Medium</v>
      </c>
      <c r="U3" s="18" t="s">
        <v>1898</v>
      </c>
      <c r="V3" s="18" t="s">
        <v>1899</v>
      </c>
      <c r="W3" s="18" t="s">
        <v>1900</v>
      </c>
    </row>
    <row r="4" spans="1:23" ht="15.75" x14ac:dyDescent="0.25">
      <c r="A4" s="5" t="s">
        <v>30</v>
      </c>
      <c r="B4" s="5" t="s">
        <v>31</v>
      </c>
      <c r="C4" s="5" t="s">
        <v>32</v>
      </c>
      <c r="D4" s="5" t="s">
        <v>33</v>
      </c>
      <c r="E4" s="5" t="s">
        <v>34</v>
      </c>
      <c r="F4" s="5" t="s">
        <v>18</v>
      </c>
      <c r="G4" s="5" t="s">
        <v>35</v>
      </c>
      <c r="H4" s="5">
        <v>50</v>
      </c>
      <c r="I4" s="5">
        <v>2006</v>
      </c>
      <c r="J4" s="6">
        <v>163099</v>
      </c>
      <c r="K4" s="9">
        <v>0.2</v>
      </c>
      <c r="L4" s="5" t="s">
        <v>20</v>
      </c>
      <c r="M4" s="5" t="s">
        <v>36</v>
      </c>
      <c r="N4" s="5"/>
      <c r="O4" s="7" t="str">
        <f>IF(ISBLANK(Table1[[#This Row],[Exit Year]]), "Active", "Exited")</f>
        <v>Active</v>
      </c>
      <c r="P4" s="8">
        <f ca="1">IF(ISBLANK(Table1[[#This Row],[Exit Year]]), YEAR(TODAY()) - Table1[[#This Row],[Hire Year]], Table1[[#This Row],[Exit Year]] - Table1[[#This Row],[Hire Year]])</f>
        <v>19</v>
      </c>
      <c r="Q4" s="13">
        <f>Table1[[#This Row],[Annual Salary]] + (Table1[[#This Row],[Bonus %]] * Table1[[#This Row],[Annual Salary]])</f>
        <v>195718.8</v>
      </c>
      <c r="R4" s="10" t="str">
        <f>IF(Table1[[#This Row],[Annual Salary]]&gt;=100000,"High",
   IF(Table1[[#This Row],[Annual Salary]]&gt;=50000,"Medium","Low"))</f>
        <v>High</v>
      </c>
      <c r="U4" s="14">
        <f>COUNTIF(R:R, "High")</f>
        <v>418</v>
      </c>
      <c r="V4" s="14">
        <f>COUNTIF(R:R, "Medium")</f>
        <v>451</v>
      </c>
      <c r="W4" s="14">
        <f>COUNTIF(R:R, "Low")</f>
        <v>42</v>
      </c>
    </row>
    <row r="5" spans="1:23" ht="15.75" x14ac:dyDescent="0.25">
      <c r="A5" s="5" t="s">
        <v>37</v>
      </c>
      <c r="B5" s="5" t="s">
        <v>38</v>
      </c>
      <c r="C5" s="5" t="s">
        <v>39</v>
      </c>
      <c r="D5" s="5" t="s">
        <v>16</v>
      </c>
      <c r="E5" s="5" t="s">
        <v>25</v>
      </c>
      <c r="F5" s="5" t="s">
        <v>18</v>
      </c>
      <c r="G5" s="5" t="s">
        <v>35</v>
      </c>
      <c r="H5" s="5">
        <v>26</v>
      </c>
      <c r="I5" s="5">
        <v>2019</v>
      </c>
      <c r="J5" s="6">
        <v>84913</v>
      </c>
      <c r="K5" s="9">
        <v>7.0000000000000007E-2</v>
      </c>
      <c r="L5" s="5" t="s">
        <v>20</v>
      </c>
      <c r="M5" s="5" t="s">
        <v>36</v>
      </c>
      <c r="N5" s="5"/>
      <c r="O5" s="7" t="str">
        <f>IF(ISBLANK(Table1[[#This Row],[Exit Year]]), "Active", "Exited")</f>
        <v>Active</v>
      </c>
      <c r="P5" s="8">
        <f ca="1">IF(ISBLANK(Table1[[#This Row],[Exit Year]]), YEAR(TODAY()) - Table1[[#This Row],[Hire Year]], Table1[[#This Row],[Exit Year]] - Table1[[#This Row],[Hire Year]])</f>
        <v>6</v>
      </c>
      <c r="Q5" s="13">
        <f>Table1[[#This Row],[Annual Salary]] + (Table1[[#This Row],[Bonus %]] * Table1[[#This Row],[Annual Salary]])</f>
        <v>90856.91</v>
      </c>
      <c r="R5" s="10" t="str">
        <f>IF(Table1[[#This Row],[Annual Salary]]&gt;=100000,"High",
   IF(Table1[[#This Row],[Annual Salary]]&gt;=50000,"Medium","Low"))</f>
        <v>Medium</v>
      </c>
    </row>
    <row r="6" spans="1:23" ht="15.75" x14ac:dyDescent="0.25">
      <c r="A6" s="5" t="s">
        <v>40</v>
      </c>
      <c r="B6" s="5" t="s">
        <v>41</v>
      </c>
      <c r="C6" s="5" t="s">
        <v>42</v>
      </c>
      <c r="D6" s="5" t="s">
        <v>33</v>
      </c>
      <c r="E6" s="5" t="s">
        <v>25</v>
      </c>
      <c r="F6" s="5" t="s">
        <v>26</v>
      </c>
      <c r="G6" s="5" t="s">
        <v>27</v>
      </c>
      <c r="H6" s="5">
        <v>55</v>
      </c>
      <c r="I6" s="5">
        <v>1995</v>
      </c>
      <c r="J6" s="6">
        <v>95409</v>
      </c>
      <c r="K6" s="9">
        <v>0</v>
      </c>
      <c r="L6" s="5" t="s">
        <v>20</v>
      </c>
      <c r="M6" s="5" t="s">
        <v>43</v>
      </c>
      <c r="N6" s="5"/>
      <c r="O6" s="7" t="str">
        <f>IF(ISBLANK(Table1[[#This Row],[Exit Year]]), "Active", "Exited")</f>
        <v>Active</v>
      </c>
      <c r="P6" s="8">
        <f ca="1">IF(ISBLANK(Table1[[#This Row],[Exit Year]]), YEAR(TODAY()) - Table1[[#This Row],[Hire Year]], Table1[[#This Row],[Exit Year]] - Table1[[#This Row],[Hire Year]])</f>
        <v>30</v>
      </c>
      <c r="Q6" s="13">
        <f>Table1[[#This Row],[Annual Salary]] + (Table1[[#This Row],[Bonus %]] * Table1[[#This Row],[Annual Salary]])</f>
        <v>95409</v>
      </c>
      <c r="R6" s="10" t="str">
        <f>IF(Table1[[#This Row],[Annual Salary]]&gt;=100000,"High",
   IF(Table1[[#This Row],[Annual Salary]]&gt;=50000,"Medium","Low"))</f>
        <v>Medium</v>
      </c>
    </row>
    <row r="7" spans="1:23" ht="15.75" x14ac:dyDescent="0.25">
      <c r="A7" s="5" t="s">
        <v>44</v>
      </c>
      <c r="B7" s="5" t="s">
        <v>45</v>
      </c>
      <c r="C7" s="5" t="s">
        <v>46</v>
      </c>
      <c r="D7" s="5" t="s">
        <v>47</v>
      </c>
      <c r="E7" s="5" t="s">
        <v>48</v>
      </c>
      <c r="F7" s="5" t="s">
        <v>26</v>
      </c>
      <c r="G7" s="5" t="s">
        <v>27</v>
      </c>
      <c r="H7" s="5">
        <v>57</v>
      </c>
      <c r="I7" s="5">
        <v>2017</v>
      </c>
      <c r="J7" s="6">
        <v>50994</v>
      </c>
      <c r="K7" s="9">
        <v>0</v>
      </c>
      <c r="L7" s="5" t="s">
        <v>28</v>
      </c>
      <c r="M7" s="5" t="s">
        <v>29</v>
      </c>
      <c r="N7" s="5"/>
      <c r="O7" s="7" t="str">
        <f>IF(ISBLANK(Table1[[#This Row],[Exit Year]]), "Active", "Exited")</f>
        <v>Active</v>
      </c>
      <c r="P7" s="8">
        <f ca="1">IF(ISBLANK(Table1[[#This Row],[Exit Year]]), YEAR(TODAY()) - Table1[[#This Row],[Hire Year]], Table1[[#This Row],[Exit Year]] - Table1[[#This Row],[Hire Year]])</f>
        <v>8</v>
      </c>
      <c r="Q7" s="13">
        <f>Table1[[#This Row],[Annual Salary]] + (Table1[[#This Row],[Bonus %]] * Table1[[#This Row],[Annual Salary]])</f>
        <v>50994</v>
      </c>
      <c r="R7" s="10" t="str">
        <f>IF(Table1[[#This Row],[Annual Salary]]&gt;=100000,"High",
   IF(Table1[[#This Row],[Annual Salary]]&gt;=50000,"Medium","Low"))</f>
        <v>Medium</v>
      </c>
    </row>
    <row r="8" spans="1:23" ht="15.75" x14ac:dyDescent="0.25">
      <c r="A8" s="5" t="s">
        <v>49</v>
      </c>
      <c r="B8" s="5" t="s">
        <v>50</v>
      </c>
      <c r="C8" s="5" t="s">
        <v>51</v>
      </c>
      <c r="D8" s="5" t="s">
        <v>16</v>
      </c>
      <c r="E8" s="5" t="s">
        <v>48</v>
      </c>
      <c r="F8" s="5" t="s">
        <v>18</v>
      </c>
      <c r="G8" s="5" t="s">
        <v>35</v>
      </c>
      <c r="H8" s="5">
        <v>27</v>
      </c>
      <c r="I8" s="5">
        <v>2020</v>
      </c>
      <c r="J8" s="6">
        <v>119746</v>
      </c>
      <c r="K8" s="9">
        <v>0.1</v>
      </c>
      <c r="L8" s="5" t="s">
        <v>20</v>
      </c>
      <c r="M8" s="5" t="s">
        <v>43</v>
      </c>
      <c r="N8" s="5"/>
      <c r="O8" s="7" t="str">
        <f>IF(ISBLANK(Table1[[#This Row],[Exit Year]]), "Active", "Exited")</f>
        <v>Active</v>
      </c>
      <c r="P8" s="8">
        <f ca="1">IF(ISBLANK(Table1[[#This Row],[Exit Year]]), YEAR(TODAY()) - Table1[[#This Row],[Hire Year]], Table1[[#This Row],[Exit Year]] - Table1[[#This Row],[Hire Year]])</f>
        <v>5</v>
      </c>
      <c r="Q8" s="13">
        <f>Table1[[#This Row],[Annual Salary]] + (Table1[[#This Row],[Bonus %]] * Table1[[#This Row],[Annual Salary]])</f>
        <v>131720.6</v>
      </c>
      <c r="R8" s="10" t="str">
        <f>IF(Table1[[#This Row],[Annual Salary]]&gt;=100000,"High",
   IF(Table1[[#This Row],[Annual Salary]]&gt;=50000,"Medium","Low"))</f>
        <v>High</v>
      </c>
    </row>
    <row r="9" spans="1:23" ht="15.75" x14ac:dyDescent="0.25">
      <c r="A9" s="5" t="s">
        <v>52</v>
      </c>
      <c r="B9" s="5" t="s">
        <v>53</v>
      </c>
      <c r="C9" s="5" t="s">
        <v>54</v>
      </c>
      <c r="D9" s="5" t="s">
        <v>33</v>
      </c>
      <c r="E9" s="5" t="s">
        <v>25</v>
      </c>
      <c r="F9" s="5" t="s">
        <v>26</v>
      </c>
      <c r="G9" s="5" t="s">
        <v>19</v>
      </c>
      <c r="H9" s="5">
        <v>25</v>
      </c>
      <c r="I9" s="5">
        <v>2020</v>
      </c>
      <c r="J9" s="6">
        <v>41336</v>
      </c>
      <c r="K9" s="9">
        <v>0</v>
      </c>
      <c r="L9" s="5" t="s">
        <v>20</v>
      </c>
      <c r="M9" s="5" t="s">
        <v>55</v>
      </c>
      <c r="N9" s="5">
        <v>2021</v>
      </c>
      <c r="O9" s="7" t="str">
        <f>IF(ISBLANK(Table1[[#This Row],[Exit Year]]), "Active", "Exited")</f>
        <v>Exited</v>
      </c>
      <c r="P9" s="8">
        <f ca="1">IF(ISBLANK(Table1[[#This Row],[Exit Year]]), YEAR(TODAY()) - Table1[[#This Row],[Hire Year]], Table1[[#This Row],[Exit Year]] - Table1[[#This Row],[Hire Year]])</f>
        <v>1</v>
      </c>
      <c r="Q9" s="13">
        <f>Table1[[#This Row],[Annual Salary]] + (Table1[[#This Row],[Bonus %]] * Table1[[#This Row],[Annual Salary]])</f>
        <v>41336</v>
      </c>
      <c r="R9" s="10" t="str">
        <f>IF(Table1[[#This Row],[Annual Salary]]&gt;=100000,"High",
   IF(Table1[[#This Row],[Annual Salary]]&gt;=50000,"Medium","Low"))</f>
        <v>Low</v>
      </c>
    </row>
    <row r="10" spans="1:23" ht="15.75" x14ac:dyDescent="0.25">
      <c r="A10" s="5" t="s">
        <v>56</v>
      </c>
      <c r="B10" s="5" t="s">
        <v>57</v>
      </c>
      <c r="C10" s="5" t="s">
        <v>51</v>
      </c>
      <c r="D10" s="5" t="s">
        <v>58</v>
      </c>
      <c r="E10" s="5" t="s">
        <v>25</v>
      </c>
      <c r="F10" s="5" t="s">
        <v>26</v>
      </c>
      <c r="G10" s="5" t="s">
        <v>35</v>
      </c>
      <c r="H10" s="5">
        <v>29</v>
      </c>
      <c r="I10" s="5">
        <v>2019</v>
      </c>
      <c r="J10" s="6">
        <v>113527</v>
      </c>
      <c r="K10" s="9">
        <v>0.06</v>
      </c>
      <c r="L10" s="5" t="s">
        <v>20</v>
      </c>
      <c r="M10" s="5" t="s">
        <v>59</v>
      </c>
      <c r="N10" s="5"/>
      <c r="O10" s="7" t="str">
        <f>IF(ISBLANK(Table1[[#This Row],[Exit Year]]), "Active", "Exited")</f>
        <v>Active</v>
      </c>
      <c r="P10" s="8">
        <f ca="1">IF(ISBLANK(Table1[[#This Row],[Exit Year]]), YEAR(TODAY()) - Table1[[#This Row],[Hire Year]], Table1[[#This Row],[Exit Year]] - Table1[[#This Row],[Hire Year]])</f>
        <v>6</v>
      </c>
      <c r="Q10" s="13">
        <f>Table1[[#This Row],[Annual Salary]] + (Table1[[#This Row],[Bonus %]] * Table1[[#This Row],[Annual Salary]])</f>
        <v>120338.62</v>
      </c>
      <c r="R10" s="10" t="str">
        <f>IF(Table1[[#This Row],[Annual Salary]]&gt;=100000,"High",
   IF(Table1[[#This Row],[Annual Salary]]&gt;=50000,"Medium","Low"))</f>
        <v>High</v>
      </c>
    </row>
    <row r="11" spans="1:23" ht="15.75" x14ac:dyDescent="0.25">
      <c r="A11" s="5" t="s">
        <v>60</v>
      </c>
      <c r="B11" s="5" t="s">
        <v>61</v>
      </c>
      <c r="C11" s="5" t="s">
        <v>42</v>
      </c>
      <c r="D11" s="5" t="s">
        <v>33</v>
      </c>
      <c r="E11" s="5" t="s">
        <v>34</v>
      </c>
      <c r="F11" s="5" t="s">
        <v>18</v>
      </c>
      <c r="G11" s="5" t="s">
        <v>35</v>
      </c>
      <c r="H11" s="5">
        <v>34</v>
      </c>
      <c r="I11" s="5">
        <v>2018</v>
      </c>
      <c r="J11" s="6">
        <v>77203</v>
      </c>
      <c r="K11" s="9">
        <v>0</v>
      </c>
      <c r="L11" s="5" t="s">
        <v>20</v>
      </c>
      <c r="M11" s="5" t="s">
        <v>36</v>
      </c>
      <c r="N11" s="5"/>
      <c r="O11" s="7" t="str">
        <f>IF(ISBLANK(Table1[[#This Row],[Exit Year]]), "Active", "Exited")</f>
        <v>Active</v>
      </c>
      <c r="P11" s="8">
        <f ca="1">IF(ISBLANK(Table1[[#This Row],[Exit Year]]), YEAR(TODAY()) - Table1[[#This Row],[Hire Year]], Table1[[#This Row],[Exit Year]] - Table1[[#This Row],[Hire Year]])</f>
        <v>7</v>
      </c>
      <c r="Q11" s="13">
        <f>Table1[[#This Row],[Annual Salary]] + (Table1[[#This Row],[Bonus %]] * Table1[[#This Row],[Annual Salary]])</f>
        <v>77203</v>
      </c>
      <c r="R11" s="10" t="str">
        <f>IF(Table1[[#This Row],[Annual Salary]]&gt;=100000,"High",
   IF(Table1[[#This Row],[Annual Salary]]&gt;=50000,"Medium","Low"))</f>
        <v>Medium</v>
      </c>
    </row>
    <row r="12" spans="1:23" ht="15.75" x14ac:dyDescent="0.25">
      <c r="A12" s="5" t="s">
        <v>62</v>
      </c>
      <c r="B12" s="5" t="s">
        <v>63</v>
      </c>
      <c r="C12" s="5" t="s">
        <v>1923</v>
      </c>
      <c r="D12" s="5" t="s">
        <v>64</v>
      </c>
      <c r="E12" s="5" t="s">
        <v>25</v>
      </c>
      <c r="F12" s="5" t="s">
        <v>18</v>
      </c>
      <c r="G12" s="5" t="s">
        <v>27</v>
      </c>
      <c r="H12" s="5">
        <v>36</v>
      </c>
      <c r="I12" s="5">
        <v>2009</v>
      </c>
      <c r="J12" s="6">
        <v>157333</v>
      </c>
      <c r="K12" s="9">
        <v>0.15</v>
      </c>
      <c r="L12" s="5" t="s">
        <v>20</v>
      </c>
      <c r="M12" s="5" t="s">
        <v>55</v>
      </c>
      <c r="N12" s="5"/>
      <c r="O12" s="7" t="str">
        <f>IF(ISBLANK(Table1[[#This Row],[Exit Year]]), "Active", "Exited")</f>
        <v>Active</v>
      </c>
      <c r="P12" s="8">
        <f ca="1">IF(ISBLANK(Table1[[#This Row],[Exit Year]]), YEAR(TODAY()) - Table1[[#This Row],[Hire Year]], Table1[[#This Row],[Exit Year]] - Table1[[#This Row],[Hire Year]])</f>
        <v>16</v>
      </c>
      <c r="Q12" s="13">
        <f>Table1[[#This Row],[Annual Salary]] + (Table1[[#This Row],[Bonus %]] * Table1[[#This Row],[Annual Salary]])</f>
        <v>180932.95</v>
      </c>
      <c r="R12" s="10" t="str">
        <f>IF(Table1[[#This Row],[Annual Salary]]&gt;=100000,"High",
   IF(Table1[[#This Row],[Annual Salary]]&gt;=50000,"Medium","Low"))</f>
        <v>High</v>
      </c>
    </row>
    <row r="13" spans="1:23" ht="15.75" x14ac:dyDescent="0.25">
      <c r="A13" s="5" t="s">
        <v>65</v>
      </c>
      <c r="B13" s="5" t="s">
        <v>66</v>
      </c>
      <c r="C13" s="5" t="s">
        <v>67</v>
      </c>
      <c r="D13" s="5" t="s">
        <v>68</v>
      </c>
      <c r="E13" s="5" t="s">
        <v>34</v>
      </c>
      <c r="F13" s="5" t="s">
        <v>18</v>
      </c>
      <c r="G13" s="5" t="s">
        <v>35</v>
      </c>
      <c r="H13" s="5">
        <v>27</v>
      </c>
      <c r="I13" s="5">
        <v>2021</v>
      </c>
      <c r="J13" s="6">
        <v>109851</v>
      </c>
      <c r="K13" s="9">
        <v>0</v>
      </c>
      <c r="L13" s="5" t="s">
        <v>20</v>
      </c>
      <c r="M13" s="5" t="s">
        <v>21</v>
      </c>
      <c r="N13" s="5"/>
      <c r="O13" s="7" t="str">
        <f>IF(ISBLANK(Table1[[#This Row],[Exit Year]]), "Active", "Exited")</f>
        <v>Active</v>
      </c>
      <c r="P13" s="8">
        <f ca="1">IF(ISBLANK(Table1[[#This Row],[Exit Year]]), YEAR(TODAY()) - Table1[[#This Row],[Hire Year]], Table1[[#This Row],[Exit Year]] - Table1[[#This Row],[Hire Year]])</f>
        <v>4</v>
      </c>
      <c r="Q13" s="13">
        <f>Table1[[#This Row],[Annual Salary]] + (Table1[[#This Row],[Bonus %]] * Table1[[#This Row],[Annual Salary]])</f>
        <v>109851</v>
      </c>
      <c r="R13" s="10" t="str">
        <f>IF(Table1[[#This Row],[Annual Salary]]&gt;=100000,"High",
   IF(Table1[[#This Row],[Annual Salary]]&gt;=50000,"Medium","Low"))</f>
        <v>High</v>
      </c>
    </row>
    <row r="14" spans="1:23" ht="15.75" x14ac:dyDescent="0.25">
      <c r="A14" s="5" t="s">
        <v>69</v>
      </c>
      <c r="B14" s="5" t="s">
        <v>70</v>
      </c>
      <c r="C14" s="5" t="s">
        <v>51</v>
      </c>
      <c r="D14" s="5" t="s">
        <v>64</v>
      </c>
      <c r="E14" s="5" t="s">
        <v>25</v>
      </c>
      <c r="F14" s="5" t="s">
        <v>26</v>
      </c>
      <c r="G14" s="5" t="s">
        <v>35</v>
      </c>
      <c r="H14" s="5">
        <v>59</v>
      </c>
      <c r="I14" s="5">
        <v>1999</v>
      </c>
      <c r="J14" s="6">
        <v>105086</v>
      </c>
      <c r="K14" s="9">
        <v>0.09</v>
      </c>
      <c r="L14" s="5" t="s">
        <v>20</v>
      </c>
      <c r="M14" s="5" t="s">
        <v>59</v>
      </c>
      <c r="N14" s="5"/>
      <c r="O14" s="7" t="str">
        <f>IF(ISBLANK(Table1[[#This Row],[Exit Year]]), "Active", "Exited")</f>
        <v>Active</v>
      </c>
      <c r="P14" s="8">
        <f ca="1">IF(ISBLANK(Table1[[#This Row],[Exit Year]]), YEAR(TODAY()) - Table1[[#This Row],[Hire Year]], Table1[[#This Row],[Exit Year]] - Table1[[#This Row],[Hire Year]])</f>
        <v>26</v>
      </c>
      <c r="Q14" s="13">
        <f>Table1[[#This Row],[Annual Salary]] + (Table1[[#This Row],[Bonus %]] * Table1[[#This Row],[Annual Salary]])</f>
        <v>114543.74</v>
      </c>
      <c r="R14" s="10" t="str">
        <f>IF(Table1[[#This Row],[Annual Salary]]&gt;=100000,"High",
   IF(Table1[[#This Row],[Annual Salary]]&gt;=50000,"Medium","Low"))</f>
        <v>High</v>
      </c>
    </row>
    <row r="15" spans="1:23" ht="15.75" x14ac:dyDescent="0.25">
      <c r="A15" s="5" t="s">
        <v>71</v>
      </c>
      <c r="B15" s="5" t="s">
        <v>72</v>
      </c>
      <c r="C15" s="5" t="s">
        <v>1923</v>
      </c>
      <c r="D15" s="5" t="s">
        <v>33</v>
      </c>
      <c r="E15" s="5" t="s">
        <v>17</v>
      </c>
      <c r="F15" s="5" t="s">
        <v>18</v>
      </c>
      <c r="G15" s="5" t="s">
        <v>27</v>
      </c>
      <c r="H15" s="5">
        <v>51</v>
      </c>
      <c r="I15" s="5">
        <v>2021</v>
      </c>
      <c r="J15" s="6">
        <v>146742</v>
      </c>
      <c r="K15" s="9">
        <v>0.1</v>
      </c>
      <c r="L15" s="5" t="s">
        <v>28</v>
      </c>
      <c r="M15" s="5" t="s">
        <v>73</v>
      </c>
      <c r="N15" s="5"/>
      <c r="O15" s="7" t="str">
        <f>IF(ISBLANK(Table1[[#This Row],[Exit Year]]), "Active", "Exited")</f>
        <v>Active</v>
      </c>
      <c r="P15" s="8">
        <f ca="1">IF(ISBLANK(Table1[[#This Row],[Exit Year]]), YEAR(TODAY()) - Table1[[#This Row],[Hire Year]], Table1[[#This Row],[Exit Year]] - Table1[[#This Row],[Hire Year]])</f>
        <v>4</v>
      </c>
      <c r="Q15" s="13">
        <f>Table1[[#This Row],[Annual Salary]] + (Table1[[#This Row],[Bonus %]] * Table1[[#This Row],[Annual Salary]])</f>
        <v>161416.20000000001</v>
      </c>
      <c r="R15" s="10" t="str">
        <f>IF(Table1[[#This Row],[Annual Salary]]&gt;=100000,"High",
   IF(Table1[[#This Row],[Annual Salary]]&gt;=50000,"Medium","Low"))</f>
        <v>High</v>
      </c>
    </row>
    <row r="16" spans="1:23" ht="15.75" x14ac:dyDescent="0.25">
      <c r="A16" s="5" t="s">
        <v>74</v>
      </c>
      <c r="B16" s="5" t="s">
        <v>75</v>
      </c>
      <c r="C16" s="5" t="s">
        <v>42</v>
      </c>
      <c r="D16" s="5" t="s">
        <v>58</v>
      </c>
      <c r="E16" s="5" t="s">
        <v>34</v>
      </c>
      <c r="F16" s="5" t="s">
        <v>26</v>
      </c>
      <c r="G16" s="5" t="s">
        <v>27</v>
      </c>
      <c r="H16" s="5">
        <v>31</v>
      </c>
      <c r="I16" s="5">
        <v>2017</v>
      </c>
      <c r="J16" s="6">
        <v>97078</v>
      </c>
      <c r="K16" s="9">
        <v>0</v>
      </c>
      <c r="L16" s="5" t="s">
        <v>20</v>
      </c>
      <c r="M16" s="5" t="s">
        <v>59</v>
      </c>
      <c r="N16" s="5">
        <v>2020</v>
      </c>
      <c r="O16" s="7" t="str">
        <f>IF(ISBLANK(Table1[[#This Row],[Exit Year]]), "Active", "Exited")</f>
        <v>Exited</v>
      </c>
      <c r="P16" s="8">
        <f ca="1">IF(ISBLANK(Table1[[#This Row],[Exit Year]]), YEAR(TODAY()) - Table1[[#This Row],[Hire Year]], Table1[[#This Row],[Exit Year]] - Table1[[#This Row],[Hire Year]])</f>
        <v>3</v>
      </c>
      <c r="Q16" s="13">
        <f>Table1[[#This Row],[Annual Salary]] + (Table1[[#This Row],[Bonus %]] * Table1[[#This Row],[Annual Salary]])</f>
        <v>97078</v>
      </c>
      <c r="R16" s="10" t="str">
        <f>IF(Table1[[#This Row],[Annual Salary]]&gt;=100000,"High",
   IF(Table1[[#This Row],[Annual Salary]]&gt;=50000,"Medium","Low"))</f>
        <v>Medium</v>
      </c>
    </row>
    <row r="17" spans="1:18" ht="15.75" x14ac:dyDescent="0.25">
      <c r="A17" s="5" t="s">
        <v>76</v>
      </c>
      <c r="B17" s="5" t="s">
        <v>77</v>
      </c>
      <c r="C17" s="5" t="s">
        <v>78</v>
      </c>
      <c r="D17" s="5" t="s">
        <v>79</v>
      </c>
      <c r="E17" s="5" t="s">
        <v>17</v>
      </c>
      <c r="F17" s="5" t="s">
        <v>18</v>
      </c>
      <c r="G17" s="5" t="s">
        <v>27</v>
      </c>
      <c r="H17" s="5">
        <v>41</v>
      </c>
      <c r="I17" s="5">
        <v>2013</v>
      </c>
      <c r="J17" s="6">
        <v>249270</v>
      </c>
      <c r="K17" s="9">
        <v>0.3</v>
      </c>
      <c r="L17" s="5" t="s">
        <v>20</v>
      </c>
      <c r="M17" s="5" t="s">
        <v>21</v>
      </c>
      <c r="N17" s="5"/>
      <c r="O17" s="7" t="str">
        <f>IF(ISBLANK(Table1[[#This Row],[Exit Year]]), "Active", "Exited")</f>
        <v>Active</v>
      </c>
      <c r="P17" s="8">
        <f ca="1">IF(ISBLANK(Table1[[#This Row],[Exit Year]]), YEAR(TODAY()) - Table1[[#This Row],[Hire Year]], Table1[[#This Row],[Exit Year]] - Table1[[#This Row],[Hire Year]])</f>
        <v>12</v>
      </c>
      <c r="Q17" s="13">
        <f>Table1[[#This Row],[Annual Salary]] + (Table1[[#This Row],[Bonus %]] * Table1[[#This Row],[Annual Salary]])</f>
        <v>324051</v>
      </c>
      <c r="R17" s="10" t="str">
        <f>IF(Table1[[#This Row],[Annual Salary]]&gt;=100000,"High",
   IF(Table1[[#This Row],[Annual Salary]]&gt;=50000,"Medium","Low"))</f>
        <v>High</v>
      </c>
    </row>
    <row r="18" spans="1:18" ht="15.75" x14ac:dyDescent="0.25">
      <c r="A18" s="5" t="s">
        <v>80</v>
      </c>
      <c r="B18" s="5" t="s">
        <v>81</v>
      </c>
      <c r="C18" s="5" t="s">
        <v>32</v>
      </c>
      <c r="D18" s="5" t="s">
        <v>33</v>
      </c>
      <c r="E18" s="5" t="s">
        <v>17</v>
      </c>
      <c r="F18" s="5" t="s">
        <v>18</v>
      </c>
      <c r="G18" s="5" t="s">
        <v>19</v>
      </c>
      <c r="H18" s="5">
        <v>65</v>
      </c>
      <c r="I18" s="5">
        <v>2002</v>
      </c>
      <c r="J18" s="6">
        <v>175837</v>
      </c>
      <c r="K18" s="9">
        <v>0.2</v>
      </c>
      <c r="L18" s="5" t="s">
        <v>20</v>
      </c>
      <c r="M18" s="5" t="s">
        <v>43</v>
      </c>
      <c r="N18" s="5"/>
      <c r="O18" s="7" t="str">
        <f>IF(ISBLANK(Table1[[#This Row],[Exit Year]]), "Active", "Exited")</f>
        <v>Active</v>
      </c>
      <c r="P18" s="8">
        <f ca="1">IF(ISBLANK(Table1[[#This Row],[Exit Year]]), YEAR(TODAY()) - Table1[[#This Row],[Hire Year]], Table1[[#This Row],[Exit Year]] - Table1[[#This Row],[Hire Year]])</f>
        <v>23</v>
      </c>
      <c r="Q18" s="13">
        <f>Table1[[#This Row],[Annual Salary]] + (Table1[[#This Row],[Bonus %]] * Table1[[#This Row],[Annual Salary]])</f>
        <v>211004.4</v>
      </c>
      <c r="R18" s="10" t="str">
        <f>IF(Table1[[#This Row],[Annual Salary]]&gt;=100000,"High",
   IF(Table1[[#This Row],[Annual Salary]]&gt;=50000,"Medium","Low"))</f>
        <v>High</v>
      </c>
    </row>
    <row r="19" spans="1:18" ht="15.75" x14ac:dyDescent="0.25">
      <c r="A19" s="5" t="s">
        <v>82</v>
      </c>
      <c r="B19" s="5" t="s">
        <v>83</v>
      </c>
      <c r="C19" s="5" t="s">
        <v>1923</v>
      </c>
      <c r="D19" s="5" t="s">
        <v>79</v>
      </c>
      <c r="E19" s="5" t="s">
        <v>34</v>
      </c>
      <c r="F19" s="5" t="s">
        <v>18</v>
      </c>
      <c r="G19" s="5" t="s">
        <v>84</v>
      </c>
      <c r="H19" s="5">
        <v>64</v>
      </c>
      <c r="I19" s="5">
        <v>2003</v>
      </c>
      <c r="J19" s="6">
        <v>154828</v>
      </c>
      <c r="K19" s="9">
        <v>0.13</v>
      </c>
      <c r="L19" s="5" t="s">
        <v>20</v>
      </c>
      <c r="M19" s="5" t="s">
        <v>21</v>
      </c>
      <c r="N19" s="5"/>
      <c r="O19" s="7" t="str">
        <f>IF(ISBLANK(Table1[[#This Row],[Exit Year]]), "Active", "Exited")</f>
        <v>Active</v>
      </c>
      <c r="P19" s="8">
        <f ca="1">IF(ISBLANK(Table1[[#This Row],[Exit Year]]), YEAR(TODAY()) - Table1[[#This Row],[Hire Year]], Table1[[#This Row],[Exit Year]] - Table1[[#This Row],[Hire Year]])</f>
        <v>22</v>
      </c>
      <c r="Q19" s="13">
        <f>Table1[[#This Row],[Annual Salary]] + (Table1[[#This Row],[Bonus %]] * Table1[[#This Row],[Annual Salary]])</f>
        <v>174955.64</v>
      </c>
      <c r="R19" s="10" t="str">
        <f>IF(Table1[[#This Row],[Annual Salary]]&gt;=100000,"High",
   IF(Table1[[#This Row],[Annual Salary]]&gt;=50000,"Medium","Low"))</f>
        <v>High</v>
      </c>
    </row>
    <row r="20" spans="1:18" ht="15.75" x14ac:dyDescent="0.25">
      <c r="A20" s="5" t="s">
        <v>85</v>
      </c>
      <c r="B20" s="5" t="s">
        <v>86</v>
      </c>
      <c r="C20" s="5" t="s">
        <v>32</v>
      </c>
      <c r="D20" s="5" t="s">
        <v>16</v>
      </c>
      <c r="E20" s="5" t="s">
        <v>48</v>
      </c>
      <c r="F20" s="5" t="s">
        <v>26</v>
      </c>
      <c r="G20" s="5" t="s">
        <v>35</v>
      </c>
      <c r="H20" s="5">
        <v>64</v>
      </c>
      <c r="I20" s="5">
        <v>2013</v>
      </c>
      <c r="J20" s="6">
        <v>186503</v>
      </c>
      <c r="K20" s="9">
        <v>0.24</v>
      </c>
      <c r="L20" s="5" t="s">
        <v>20</v>
      </c>
      <c r="M20" s="5" t="s">
        <v>87</v>
      </c>
      <c r="N20" s="5"/>
      <c r="O20" s="7" t="str">
        <f>IF(ISBLANK(Table1[[#This Row],[Exit Year]]), "Active", "Exited")</f>
        <v>Active</v>
      </c>
      <c r="P20" s="8">
        <f ca="1">IF(ISBLANK(Table1[[#This Row],[Exit Year]]), YEAR(TODAY()) - Table1[[#This Row],[Hire Year]], Table1[[#This Row],[Exit Year]] - Table1[[#This Row],[Hire Year]])</f>
        <v>12</v>
      </c>
      <c r="Q20" s="13">
        <f>Table1[[#This Row],[Annual Salary]] + (Table1[[#This Row],[Bonus %]] * Table1[[#This Row],[Annual Salary]])</f>
        <v>231263.72</v>
      </c>
      <c r="R20" s="10" t="str">
        <f>IF(Table1[[#This Row],[Annual Salary]]&gt;=100000,"High",
   IF(Table1[[#This Row],[Annual Salary]]&gt;=50000,"Medium","Low"))</f>
        <v>High</v>
      </c>
    </row>
    <row r="21" spans="1:18" ht="15.75" x14ac:dyDescent="0.25">
      <c r="A21" s="5" t="s">
        <v>88</v>
      </c>
      <c r="B21" s="5" t="s">
        <v>89</v>
      </c>
      <c r="C21" s="5" t="s">
        <v>32</v>
      </c>
      <c r="D21" s="5" t="s">
        <v>47</v>
      </c>
      <c r="E21" s="5" t="s">
        <v>17</v>
      </c>
      <c r="F21" s="5" t="s">
        <v>26</v>
      </c>
      <c r="G21" s="5" t="s">
        <v>27</v>
      </c>
      <c r="H21" s="5">
        <v>45</v>
      </c>
      <c r="I21" s="5">
        <v>2002</v>
      </c>
      <c r="J21" s="6">
        <v>166331</v>
      </c>
      <c r="K21" s="9">
        <v>0.18</v>
      </c>
      <c r="L21" s="5" t="s">
        <v>28</v>
      </c>
      <c r="M21" s="5" t="s">
        <v>29</v>
      </c>
      <c r="N21" s="5"/>
      <c r="O21" s="7" t="str">
        <f>IF(ISBLANK(Table1[[#This Row],[Exit Year]]), "Active", "Exited")</f>
        <v>Active</v>
      </c>
      <c r="P21" s="8">
        <f ca="1">IF(ISBLANK(Table1[[#This Row],[Exit Year]]), YEAR(TODAY()) - Table1[[#This Row],[Hire Year]], Table1[[#This Row],[Exit Year]] - Table1[[#This Row],[Hire Year]])</f>
        <v>23</v>
      </c>
      <c r="Q21" s="13">
        <f>Table1[[#This Row],[Annual Salary]] + (Table1[[#This Row],[Bonus %]] * Table1[[#This Row],[Annual Salary]])</f>
        <v>196270.58</v>
      </c>
      <c r="R21" s="10" t="str">
        <f>IF(Table1[[#This Row],[Annual Salary]]&gt;=100000,"High",
   IF(Table1[[#This Row],[Annual Salary]]&gt;=50000,"Medium","Low"))</f>
        <v>High</v>
      </c>
    </row>
    <row r="22" spans="1:18" ht="15.75" x14ac:dyDescent="0.25">
      <c r="A22" s="5" t="s">
        <v>90</v>
      </c>
      <c r="B22" s="5" t="s">
        <v>91</v>
      </c>
      <c r="C22" s="5" t="s">
        <v>1923</v>
      </c>
      <c r="D22" s="5" t="s">
        <v>16</v>
      </c>
      <c r="E22" s="5" t="s">
        <v>25</v>
      </c>
      <c r="F22" s="5" t="s">
        <v>26</v>
      </c>
      <c r="G22" s="5" t="s">
        <v>84</v>
      </c>
      <c r="H22" s="5">
        <v>56</v>
      </c>
      <c r="I22" s="5">
        <v>2012</v>
      </c>
      <c r="J22" s="6">
        <v>146140</v>
      </c>
      <c r="K22" s="9">
        <v>0.1</v>
      </c>
      <c r="L22" s="5" t="s">
        <v>92</v>
      </c>
      <c r="M22" s="5" t="s">
        <v>93</v>
      </c>
      <c r="N22" s="5"/>
      <c r="O22" s="7" t="str">
        <f>IF(ISBLANK(Table1[[#This Row],[Exit Year]]), "Active", "Exited")</f>
        <v>Active</v>
      </c>
      <c r="P22" s="8">
        <f ca="1">IF(ISBLANK(Table1[[#This Row],[Exit Year]]), YEAR(TODAY()) - Table1[[#This Row],[Hire Year]], Table1[[#This Row],[Exit Year]] - Table1[[#This Row],[Hire Year]])</f>
        <v>13</v>
      </c>
      <c r="Q22" s="13">
        <f>Table1[[#This Row],[Annual Salary]] + (Table1[[#This Row],[Bonus %]] * Table1[[#This Row],[Annual Salary]])</f>
        <v>160754</v>
      </c>
      <c r="R22" s="10" t="str">
        <f>IF(Table1[[#This Row],[Annual Salary]]&gt;=100000,"High",
   IF(Table1[[#This Row],[Annual Salary]]&gt;=50000,"Medium","Low"))</f>
        <v>High</v>
      </c>
    </row>
    <row r="23" spans="1:18" ht="15.75" x14ac:dyDescent="0.25">
      <c r="A23" s="5" t="s">
        <v>94</v>
      </c>
      <c r="B23" s="5" t="s">
        <v>95</v>
      </c>
      <c r="C23" s="5" t="s">
        <v>32</v>
      </c>
      <c r="D23" s="5" t="s">
        <v>47</v>
      </c>
      <c r="E23" s="5" t="s">
        <v>25</v>
      </c>
      <c r="F23" s="5" t="s">
        <v>18</v>
      </c>
      <c r="G23" s="5" t="s">
        <v>84</v>
      </c>
      <c r="H23" s="5">
        <v>36</v>
      </c>
      <c r="I23" s="5">
        <v>2021</v>
      </c>
      <c r="J23" s="6">
        <v>151703</v>
      </c>
      <c r="K23" s="9">
        <v>0.21</v>
      </c>
      <c r="L23" s="5" t="s">
        <v>20</v>
      </c>
      <c r="M23" s="5" t="s">
        <v>55</v>
      </c>
      <c r="N23" s="5"/>
      <c r="O23" s="7" t="str">
        <f>IF(ISBLANK(Table1[[#This Row],[Exit Year]]), "Active", "Exited")</f>
        <v>Active</v>
      </c>
      <c r="P23" s="8">
        <f ca="1">IF(ISBLANK(Table1[[#This Row],[Exit Year]]), YEAR(TODAY()) - Table1[[#This Row],[Hire Year]], Table1[[#This Row],[Exit Year]] - Table1[[#This Row],[Hire Year]])</f>
        <v>4</v>
      </c>
      <c r="Q23" s="13">
        <f>Table1[[#This Row],[Annual Salary]] + (Table1[[#This Row],[Bonus %]] * Table1[[#This Row],[Annual Salary]])</f>
        <v>183560.63</v>
      </c>
      <c r="R23" s="10" t="str">
        <f>IF(Table1[[#This Row],[Annual Salary]]&gt;=100000,"High",
   IF(Table1[[#This Row],[Annual Salary]]&gt;=50000,"Medium","Low"))</f>
        <v>High</v>
      </c>
    </row>
    <row r="24" spans="1:18" ht="15.75" x14ac:dyDescent="0.25">
      <c r="A24" s="5" t="s">
        <v>96</v>
      </c>
      <c r="B24" s="5" t="s">
        <v>97</v>
      </c>
      <c r="C24" s="5" t="s">
        <v>32</v>
      </c>
      <c r="D24" s="5" t="s">
        <v>16</v>
      </c>
      <c r="E24" s="5" t="s">
        <v>17</v>
      </c>
      <c r="F24" s="5" t="s">
        <v>26</v>
      </c>
      <c r="G24" s="5" t="s">
        <v>84</v>
      </c>
      <c r="H24" s="5">
        <v>59</v>
      </c>
      <c r="I24" s="5">
        <v>2002</v>
      </c>
      <c r="J24" s="6">
        <v>172787</v>
      </c>
      <c r="K24" s="9">
        <v>0.28000000000000003</v>
      </c>
      <c r="L24" s="5" t="s">
        <v>92</v>
      </c>
      <c r="M24" s="5" t="s">
        <v>98</v>
      </c>
      <c r="N24" s="5"/>
      <c r="O24" s="7" t="str">
        <f>IF(ISBLANK(Table1[[#This Row],[Exit Year]]), "Active", "Exited")</f>
        <v>Active</v>
      </c>
      <c r="P24" s="8">
        <f ca="1">IF(ISBLANK(Table1[[#This Row],[Exit Year]]), YEAR(TODAY()) - Table1[[#This Row],[Hire Year]], Table1[[#This Row],[Exit Year]] - Table1[[#This Row],[Hire Year]])</f>
        <v>23</v>
      </c>
      <c r="Q24" s="13">
        <f>Table1[[#This Row],[Annual Salary]] + (Table1[[#This Row],[Bonus %]] * Table1[[#This Row],[Annual Salary]])</f>
        <v>221167.36000000002</v>
      </c>
      <c r="R24" s="10" t="str">
        <f>IF(Table1[[#This Row],[Annual Salary]]&gt;=100000,"High",
   IF(Table1[[#This Row],[Annual Salary]]&gt;=50000,"Medium","Low"))</f>
        <v>High</v>
      </c>
    </row>
    <row r="25" spans="1:18" ht="15.75" x14ac:dyDescent="0.25">
      <c r="A25" s="5" t="s">
        <v>99</v>
      </c>
      <c r="B25" s="5" t="s">
        <v>100</v>
      </c>
      <c r="C25" s="5" t="s">
        <v>54</v>
      </c>
      <c r="D25" s="5" t="s">
        <v>47</v>
      </c>
      <c r="E25" s="5" t="s">
        <v>34</v>
      </c>
      <c r="F25" s="5" t="s">
        <v>26</v>
      </c>
      <c r="G25" s="5" t="s">
        <v>35</v>
      </c>
      <c r="H25" s="5">
        <v>37</v>
      </c>
      <c r="I25" s="5">
        <v>2019</v>
      </c>
      <c r="J25" s="6">
        <v>49998</v>
      </c>
      <c r="K25" s="9">
        <v>0</v>
      </c>
      <c r="L25" s="5" t="s">
        <v>20</v>
      </c>
      <c r="M25" s="5" t="s">
        <v>21</v>
      </c>
      <c r="N25" s="5"/>
      <c r="O25" s="7" t="str">
        <f>IF(ISBLANK(Table1[[#This Row],[Exit Year]]), "Active", "Exited")</f>
        <v>Active</v>
      </c>
      <c r="P25" s="8">
        <f ca="1">IF(ISBLANK(Table1[[#This Row],[Exit Year]]), YEAR(TODAY()) - Table1[[#This Row],[Hire Year]], Table1[[#This Row],[Exit Year]] - Table1[[#This Row],[Hire Year]])</f>
        <v>6</v>
      </c>
      <c r="Q25" s="13">
        <f>Table1[[#This Row],[Annual Salary]] + (Table1[[#This Row],[Bonus %]] * Table1[[#This Row],[Annual Salary]])</f>
        <v>49998</v>
      </c>
      <c r="R25" s="10" t="str">
        <f>IF(Table1[[#This Row],[Annual Salary]]&gt;=100000,"High",
   IF(Table1[[#This Row],[Annual Salary]]&gt;=50000,"Medium","Low"))</f>
        <v>Low</v>
      </c>
    </row>
    <row r="26" spans="1:18" ht="15.75" x14ac:dyDescent="0.25">
      <c r="A26" s="5" t="s">
        <v>101</v>
      </c>
      <c r="B26" s="5" t="s">
        <v>102</v>
      </c>
      <c r="C26" s="5" t="s">
        <v>78</v>
      </c>
      <c r="D26" s="5" t="s">
        <v>47</v>
      </c>
      <c r="E26" s="5" t="s">
        <v>34</v>
      </c>
      <c r="F26" s="5" t="s">
        <v>26</v>
      </c>
      <c r="G26" s="5" t="s">
        <v>27</v>
      </c>
      <c r="H26" s="5">
        <v>44</v>
      </c>
      <c r="I26" s="5">
        <v>2014</v>
      </c>
      <c r="J26" s="6">
        <v>207172</v>
      </c>
      <c r="K26" s="9">
        <v>0.31</v>
      </c>
      <c r="L26" s="5" t="s">
        <v>28</v>
      </c>
      <c r="M26" s="5" t="s">
        <v>29</v>
      </c>
      <c r="N26" s="5"/>
      <c r="O26" s="7" t="str">
        <f>IF(ISBLANK(Table1[[#This Row],[Exit Year]]), "Active", "Exited")</f>
        <v>Active</v>
      </c>
      <c r="P26" s="8">
        <f ca="1">IF(ISBLANK(Table1[[#This Row],[Exit Year]]), YEAR(TODAY()) - Table1[[#This Row],[Hire Year]], Table1[[#This Row],[Exit Year]] - Table1[[#This Row],[Hire Year]])</f>
        <v>11</v>
      </c>
      <c r="Q26" s="13">
        <f>Table1[[#This Row],[Annual Salary]] + (Table1[[#This Row],[Bonus %]] * Table1[[#This Row],[Annual Salary]])</f>
        <v>271395.32</v>
      </c>
      <c r="R26" s="10" t="str">
        <f>IF(Table1[[#This Row],[Annual Salary]]&gt;=100000,"High",
   IF(Table1[[#This Row],[Annual Salary]]&gt;=50000,"Medium","Low"))</f>
        <v>High</v>
      </c>
    </row>
    <row r="27" spans="1:18" ht="15.75" x14ac:dyDescent="0.25">
      <c r="A27" s="5" t="s">
        <v>103</v>
      </c>
      <c r="B27" s="5" t="s">
        <v>104</v>
      </c>
      <c r="C27" s="5" t="s">
        <v>32</v>
      </c>
      <c r="D27" s="5" t="s">
        <v>64</v>
      </c>
      <c r="E27" s="5" t="s">
        <v>34</v>
      </c>
      <c r="F27" s="5" t="s">
        <v>26</v>
      </c>
      <c r="G27" s="5" t="s">
        <v>19</v>
      </c>
      <c r="H27" s="5">
        <v>41</v>
      </c>
      <c r="I27" s="5">
        <v>2015</v>
      </c>
      <c r="J27" s="6">
        <v>152239</v>
      </c>
      <c r="K27" s="9">
        <v>0.23</v>
      </c>
      <c r="L27" s="5" t="s">
        <v>20</v>
      </c>
      <c r="M27" s="5" t="s">
        <v>87</v>
      </c>
      <c r="N27" s="5"/>
      <c r="O27" s="7" t="str">
        <f>IF(ISBLANK(Table1[[#This Row],[Exit Year]]), "Active", "Exited")</f>
        <v>Active</v>
      </c>
      <c r="P27" s="8">
        <f ca="1">IF(ISBLANK(Table1[[#This Row],[Exit Year]]), YEAR(TODAY()) - Table1[[#This Row],[Hire Year]], Table1[[#This Row],[Exit Year]] - Table1[[#This Row],[Hire Year]])</f>
        <v>10</v>
      </c>
      <c r="Q27" s="13">
        <f>Table1[[#This Row],[Annual Salary]] + (Table1[[#This Row],[Bonus %]] * Table1[[#This Row],[Annual Salary]])</f>
        <v>187253.97</v>
      </c>
      <c r="R27" s="10" t="str">
        <f>IF(Table1[[#This Row],[Annual Salary]]&gt;=100000,"High",
   IF(Table1[[#This Row],[Annual Salary]]&gt;=50000,"Medium","Low"))</f>
        <v>High</v>
      </c>
    </row>
    <row r="28" spans="1:18" ht="15.75" x14ac:dyDescent="0.25">
      <c r="A28" s="5" t="s">
        <v>105</v>
      </c>
      <c r="B28" s="5" t="s">
        <v>106</v>
      </c>
      <c r="C28" s="5" t="s">
        <v>107</v>
      </c>
      <c r="D28" s="5" t="s">
        <v>68</v>
      </c>
      <c r="E28" s="5" t="s">
        <v>48</v>
      </c>
      <c r="F28" s="5" t="s">
        <v>18</v>
      </c>
      <c r="G28" s="5" t="s">
        <v>84</v>
      </c>
      <c r="H28" s="5">
        <v>56</v>
      </c>
      <c r="I28" s="5">
        <v>2005</v>
      </c>
      <c r="J28" s="6">
        <v>98581</v>
      </c>
      <c r="K28" s="9">
        <v>0</v>
      </c>
      <c r="L28" s="5" t="s">
        <v>92</v>
      </c>
      <c r="M28" s="5" t="s">
        <v>98</v>
      </c>
      <c r="N28" s="5"/>
      <c r="O28" s="7" t="str">
        <f>IF(ISBLANK(Table1[[#This Row],[Exit Year]]), "Active", "Exited")</f>
        <v>Active</v>
      </c>
      <c r="P28" s="8">
        <f ca="1">IF(ISBLANK(Table1[[#This Row],[Exit Year]]), YEAR(TODAY()) - Table1[[#This Row],[Hire Year]], Table1[[#This Row],[Exit Year]] - Table1[[#This Row],[Hire Year]])</f>
        <v>20</v>
      </c>
      <c r="Q28" s="13">
        <f>Table1[[#This Row],[Annual Salary]] + (Table1[[#This Row],[Bonus %]] * Table1[[#This Row],[Annual Salary]])</f>
        <v>98581</v>
      </c>
      <c r="R28" s="10" t="str">
        <f>IF(Table1[[#This Row],[Annual Salary]]&gt;=100000,"High",
   IF(Table1[[#This Row],[Annual Salary]]&gt;=50000,"Medium","Low"))</f>
        <v>Medium</v>
      </c>
    </row>
    <row r="29" spans="1:18" ht="15.75" x14ac:dyDescent="0.25">
      <c r="A29" s="5" t="s">
        <v>108</v>
      </c>
      <c r="B29" s="5" t="s">
        <v>109</v>
      </c>
      <c r="C29" s="5" t="s">
        <v>78</v>
      </c>
      <c r="D29" s="5" t="s">
        <v>68</v>
      </c>
      <c r="E29" s="5" t="s">
        <v>34</v>
      </c>
      <c r="F29" s="5" t="s">
        <v>26</v>
      </c>
      <c r="G29" s="5" t="s">
        <v>27</v>
      </c>
      <c r="H29" s="5">
        <v>43</v>
      </c>
      <c r="I29" s="5">
        <v>2004</v>
      </c>
      <c r="J29" s="6">
        <v>246231</v>
      </c>
      <c r="K29" s="9">
        <v>0.31</v>
      </c>
      <c r="L29" s="5" t="s">
        <v>20</v>
      </c>
      <c r="M29" s="5" t="s">
        <v>21</v>
      </c>
      <c r="N29" s="5"/>
      <c r="O29" s="7" t="str">
        <f>IF(ISBLANK(Table1[[#This Row],[Exit Year]]), "Active", "Exited")</f>
        <v>Active</v>
      </c>
      <c r="P29" s="8">
        <f ca="1">IF(ISBLANK(Table1[[#This Row],[Exit Year]]), YEAR(TODAY()) - Table1[[#This Row],[Hire Year]], Table1[[#This Row],[Exit Year]] - Table1[[#This Row],[Hire Year]])</f>
        <v>21</v>
      </c>
      <c r="Q29" s="13">
        <f>Table1[[#This Row],[Annual Salary]] + (Table1[[#This Row],[Bonus %]] * Table1[[#This Row],[Annual Salary]])</f>
        <v>322562.61</v>
      </c>
      <c r="R29" s="10" t="str">
        <f>IF(Table1[[#This Row],[Annual Salary]]&gt;=100000,"High",
   IF(Table1[[#This Row],[Annual Salary]]&gt;=50000,"Medium","Low"))</f>
        <v>High</v>
      </c>
    </row>
    <row r="30" spans="1:18" ht="15.75" x14ac:dyDescent="0.25">
      <c r="A30" s="5" t="s">
        <v>110</v>
      </c>
      <c r="B30" s="5" t="s">
        <v>111</v>
      </c>
      <c r="C30" s="5" t="s">
        <v>112</v>
      </c>
      <c r="D30" s="5" t="s">
        <v>68</v>
      </c>
      <c r="E30" s="5" t="s">
        <v>34</v>
      </c>
      <c r="F30" s="5" t="s">
        <v>26</v>
      </c>
      <c r="G30" s="5" t="s">
        <v>27</v>
      </c>
      <c r="H30" s="5">
        <v>64</v>
      </c>
      <c r="I30" s="5">
        <v>1996</v>
      </c>
      <c r="J30" s="6">
        <v>99354</v>
      </c>
      <c r="K30" s="9">
        <v>0.12</v>
      </c>
      <c r="L30" s="5" t="s">
        <v>28</v>
      </c>
      <c r="M30" s="5" t="s">
        <v>113</v>
      </c>
      <c r="N30" s="5"/>
      <c r="O30" s="7" t="str">
        <f>IF(ISBLANK(Table1[[#This Row],[Exit Year]]), "Active", "Exited")</f>
        <v>Active</v>
      </c>
      <c r="P30" s="8">
        <f ca="1">IF(ISBLANK(Table1[[#This Row],[Exit Year]]), YEAR(TODAY()) - Table1[[#This Row],[Hire Year]], Table1[[#This Row],[Exit Year]] - Table1[[#This Row],[Hire Year]])</f>
        <v>29</v>
      </c>
      <c r="Q30" s="13">
        <f>Table1[[#This Row],[Annual Salary]] + (Table1[[#This Row],[Bonus %]] * Table1[[#This Row],[Annual Salary]])</f>
        <v>111276.48</v>
      </c>
      <c r="R30" s="10" t="str">
        <f>IF(Table1[[#This Row],[Annual Salary]]&gt;=100000,"High",
   IF(Table1[[#This Row],[Annual Salary]]&gt;=50000,"Medium","Low"))</f>
        <v>Medium</v>
      </c>
    </row>
    <row r="31" spans="1:18" ht="15.75" x14ac:dyDescent="0.25">
      <c r="A31" s="5" t="s">
        <v>114</v>
      </c>
      <c r="B31" s="5" t="s">
        <v>115</v>
      </c>
      <c r="C31" s="5" t="s">
        <v>78</v>
      </c>
      <c r="D31" s="5" t="s">
        <v>16</v>
      </c>
      <c r="E31" s="5" t="s">
        <v>48</v>
      </c>
      <c r="F31" s="5" t="s">
        <v>26</v>
      </c>
      <c r="G31" s="5" t="s">
        <v>27</v>
      </c>
      <c r="H31" s="5">
        <v>63</v>
      </c>
      <c r="I31" s="5">
        <v>2012</v>
      </c>
      <c r="J31" s="6">
        <v>231141</v>
      </c>
      <c r="K31" s="9">
        <v>0.34</v>
      </c>
      <c r="L31" s="5" t="s">
        <v>28</v>
      </c>
      <c r="M31" s="5" t="s">
        <v>113</v>
      </c>
      <c r="N31" s="5"/>
      <c r="O31" s="7" t="str">
        <f>IF(ISBLANK(Table1[[#This Row],[Exit Year]]), "Active", "Exited")</f>
        <v>Active</v>
      </c>
      <c r="P31" s="8">
        <f ca="1">IF(ISBLANK(Table1[[#This Row],[Exit Year]]), YEAR(TODAY()) - Table1[[#This Row],[Hire Year]], Table1[[#This Row],[Exit Year]] - Table1[[#This Row],[Hire Year]])</f>
        <v>13</v>
      </c>
      <c r="Q31" s="13">
        <f>Table1[[#This Row],[Annual Salary]] + (Table1[[#This Row],[Bonus %]] * Table1[[#This Row],[Annual Salary]])</f>
        <v>309728.94</v>
      </c>
      <c r="R31" s="10" t="str">
        <f>IF(Table1[[#This Row],[Annual Salary]]&gt;=100000,"High",
   IF(Table1[[#This Row],[Annual Salary]]&gt;=50000,"Medium","Low"))</f>
        <v>High</v>
      </c>
    </row>
    <row r="32" spans="1:18" ht="15.75" x14ac:dyDescent="0.25">
      <c r="A32" s="5" t="s">
        <v>116</v>
      </c>
      <c r="B32" s="5" t="s">
        <v>117</v>
      </c>
      <c r="C32" s="5" t="s">
        <v>118</v>
      </c>
      <c r="D32" s="5" t="s">
        <v>16</v>
      </c>
      <c r="E32" s="5" t="s">
        <v>17</v>
      </c>
      <c r="F32" s="5" t="s">
        <v>26</v>
      </c>
      <c r="G32" s="5" t="s">
        <v>27</v>
      </c>
      <c r="H32" s="5">
        <v>28</v>
      </c>
      <c r="I32" s="5">
        <v>2017</v>
      </c>
      <c r="J32" s="6">
        <v>54775</v>
      </c>
      <c r="K32" s="9">
        <v>0</v>
      </c>
      <c r="L32" s="5" t="s">
        <v>20</v>
      </c>
      <c r="M32" s="5" t="s">
        <v>87</v>
      </c>
      <c r="N32" s="5"/>
      <c r="O32" s="7" t="str">
        <f>IF(ISBLANK(Table1[[#This Row],[Exit Year]]), "Active", "Exited")</f>
        <v>Active</v>
      </c>
      <c r="P32" s="8">
        <f ca="1">IF(ISBLANK(Table1[[#This Row],[Exit Year]]), YEAR(TODAY()) - Table1[[#This Row],[Hire Year]], Table1[[#This Row],[Exit Year]] - Table1[[#This Row],[Hire Year]])</f>
        <v>8</v>
      </c>
      <c r="Q32" s="13">
        <f>Table1[[#This Row],[Annual Salary]] + (Table1[[#This Row],[Bonus %]] * Table1[[#This Row],[Annual Salary]])</f>
        <v>54775</v>
      </c>
      <c r="R32" s="10" t="str">
        <f>IF(Table1[[#This Row],[Annual Salary]]&gt;=100000,"High",
   IF(Table1[[#This Row],[Annual Salary]]&gt;=50000,"Medium","Low"))</f>
        <v>Medium</v>
      </c>
    </row>
    <row r="33" spans="1:18" ht="15.75" x14ac:dyDescent="0.25">
      <c r="A33" s="5" t="s">
        <v>119</v>
      </c>
      <c r="B33" s="5" t="s">
        <v>120</v>
      </c>
      <c r="C33" s="5" t="s">
        <v>54</v>
      </c>
      <c r="D33" s="5" t="s">
        <v>33</v>
      </c>
      <c r="E33" s="5" t="s">
        <v>25</v>
      </c>
      <c r="F33" s="5" t="s">
        <v>26</v>
      </c>
      <c r="G33" s="5" t="s">
        <v>84</v>
      </c>
      <c r="H33" s="5">
        <v>65</v>
      </c>
      <c r="I33" s="5">
        <v>2004</v>
      </c>
      <c r="J33" s="6">
        <v>55499</v>
      </c>
      <c r="K33" s="9">
        <v>0</v>
      </c>
      <c r="L33" s="5" t="s">
        <v>92</v>
      </c>
      <c r="M33" s="5" t="s">
        <v>93</v>
      </c>
      <c r="N33" s="5"/>
      <c r="O33" s="7" t="str">
        <f>IF(ISBLANK(Table1[[#This Row],[Exit Year]]), "Active", "Exited")</f>
        <v>Active</v>
      </c>
      <c r="P33" s="8">
        <f ca="1">IF(ISBLANK(Table1[[#This Row],[Exit Year]]), YEAR(TODAY()) - Table1[[#This Row],[Hire Year]], Table1[[#This Row],[Exit Year]] - Table1[[#This Row],[Hire Year]])</f>
        <v>21</v>
      </c>
      <c r="Q33" s="13">
        <f>Table1[[#This Row],[Annual Salary]] + (Table1[[#This Row],[Bonus %]] * Table1[[#This Row],[Annual Salary]])</f>
        <v>55499</v>
      </c>
      <c r="R33" s="10" t="str">
        <f>IF(Table1[[#This Row],[Annual Salary]]&gt;=100000,"High",
   IF(Table1[[#This Row],[Annual Salary]]&gt;=50000,"Medium","Low"))</f>
        <v>Medium</v>
      </c>
    </row>
    <row r="34" spans="1:18" ht="15.75" x14ac:dyDescent="0.25">
      <c r="A34" s="5" t="s">
        <v>121</v>
      </c>
      <c r="B34" s="5" t="s">
        <v>122</v>
      </c>
      <c r="C34" s="5" t="s">
        <v>123</v>
      </c>
      <c r="D34" s="5" t="s">
        <v>47</v>
      </c>
      <c r="E34" s="5" t="s">
        <v>17</v>
      </c>
      <c r="F34" s="5" t="s">
        <v>26</v>
      </c>
      <c r="G34" s="5" t="s">
        <v>35</v>
      </c>
      <c r="H34" s="5">
        <v>61</v>
      </c>
      <c r="I34" s="5">
        <v>2008</v>
      </c>
      <c r="J34" s="6">
        <v>66521</v>
      </c>
      <c r="K34" s="9">
        <v>0</v>
      </c>
      <c r="L34" s="5" t="s">
        <v>20</v>
      </c>
      <c r="M34" s="5" t="s">
        <v>21</v>
      </c>
      <c r="N34" s="5"/>
      <c r="O34" s="7" t="str">
        <f>IF(ISBLANK(Table1[[#This Row],[Exit Year]]), "Active", "Exited")</f>
        <v>Active</v>
      </c>
      <c r="P34" s="8">
        <f ca="1">IF(ISBLANK(Table1[[#This Row],[Exit Year]]), YEAR(TODAY()) - Table1[[#This Row],[Hire Year]], Table1[[#This Row],[Exit Year]] - Table1[[#This Row],[Hire Year]])</f>
        <v>17</v>
      </c>
      <c r="Q34" s="13">
        <f>Table1[[#This Row],[Annual Salary]] + (Table1[[#This Row],[Bonus %]] * Table1[[#This Row],[Annual Salary]])</f>
        <v>66521</v>
      </c>
      <c r="R34" s="10" t="str">
        <f>IF(Table1[[#This Row],[Annual Salary]]&gt;=100000,"High",
   IF(Table1[[#This Row],[Annual Salary]]&gt;=50000,"Medium","Low"))</f>
        <v>Medium</v>
      </c>
    </row>
    <row r="35" spans="1:18" ht="15.75" x14ac:dyDescent="0.25">
      <c r="A35" s="5" t="s">
        <v>124</v>
      </c>
      <c r="B35" s="5" t="s">
        <v>125</v>
      </c>
      <c r="C35" s="5" t="s">
        <v>46</v>
      </c>
      <c r="D35" s="5" t="s">
        <v>47</v>
      </c>
      <c r="E35" s="5" t="s">
        <v>34</v>
      </c>
      <c r="F35" s="5" t="s">
        <v>26</v>
      </c>
      <c r="G35" s="5" t="s">
        <v>27</v>
      </c>
      <c r="H35" s="5">
        <v>30</v>
      </c>
      <c r="I35" s="5">
        <v>2016</v>
      </c>
      <c r="J35" s="6">
        <v>59100</v>
      </c>
      <c r="K35" s="9">
        <v>0</v>
      </c>
      <c r="L35" s="5" t="s">
        <v>28</v>
      </c>
      <c r="M35" s="5" t="s">
        <v>29</v>
      </c>
      <c r="N35" s="5"/>
      <c r="O35" s="7" t="str">
        <f>IF(ISBLANK(Table1[[#This Row],[Exit Year]]), "Active", "Exited")</f>
        <v>Active</v>
      </c>
      <c r="P35" s="8">
        <f ca="1">IF(ISBLANK(Table1[[#This Row],[Exit Year]]), YEAR(TODAY()) - Table1[[#This Row],[Hire Year]], Table1[[#This Row],[Exit Year]] - Table1[[#This Row],[Hire Year]])</f>
        <v>9</v>
      </c>
      <c r="Q35" s="13">
        <f>Table1[[#This Row],[Annual Salary]] + (Table1[[#This Row],[Bonus %]] * Table1[[#This Row],[Annual Salary]])</f>
        <v>59100</v>
      </c>
      <c r="R35" s="10" t="str">
        <f>IF(Table1[[#This Row],[Annual Salary]]&gt;=100000,"High",
   IF(Table1[[#This Row],[Annual Salary]]&gt;=50000,"Medium","Low"))</f>
        <v>Medium</v>
      </c>
    </row>
    <row r="36" spans="1:18" ht="15.75" x14ac:dyDescent="0.25">
      <c r="A36" s="5" t="s">
        <v>126</v>
      </c>
      <c r="B36" s="5" t="s">
        <v>127</v>
      </c>
      <c r="C36" s="5" t="s">
        <v>54</v>
      </c>
      <c r="D36" s="5" t="s">
        <v>33</v>
      </c>
      <c r="E36" s="5" t="s">
        <v>17</v>
      </c>
      <c r="F36" s="5" t="s">
        <v>18</v>
      </c>
      <c r="G36" s="5" t="s">
        <v>35</v>
      </c>
      <c r="H36" s="5">
        <v>27</v>
      </c>
      <c r="I36" s="5">
        <v>2018</v>
      </c>
      <c r="J36" s="6">
        <v>49011</v>
      </c>
      <c r="K36" s="9">
        <v>0</v>
      </c>
      <c r="L36" s="5" t="s">
        <v>20</v>
      </c>
      <c r="M36" s="5" t="s">
        <v>36</v>
      </c>
      <c r="N36" s="5"/>
      <c r="O36" s="7" t="str">
        <f>IF(ISBLANK(Table1[[#This Row],[Exit Year]]), "Active", "Exited")</f>
        <v>Active</v>
      </c>
      <c r="P36" s="8">
        <f ca="1">IF(ISBLANK(Table1[[#This Row],[Exit Year]]), YEAR(TODAY()) - Table1[[#This Row],[Hire Year]], Table1[[#This Row],[Exit Year]] - Table1[[#This Row],[Hire Year]])</f>
        <v>7</v>
      </c>
      <c r="Q36" s="13">
        <f>Table1[[#This Row],[Annual Salary]] + (Table1[[#This Row],[Bonus %]] * Table1[[#This Row],[Annual Salary]])</f>
        <v>49011</v>
      </c>
      <c r="R36" s="10" t="str">
        <f>IF(Table1[[#This Row],[Annual Salary]]&gt;=100000,"High",
   IF(Table1[[#This Row],[Annual Salary]]&gt;=50000,"Medium","Low"))</f>
        <v>Low</v>
      </c>
    </row>
    <row r="37" spans="1:18" ht="15.75" x14ac:dyDescent="0.25">
      <c r="A37" s="5" t="s">
        <v>128</v>
      </c>
      <c r="B37" s="5" t="s">
        <v>129</v>
      </c>
      <c r="C37" s="5" t="s">
        <v>130</v>
      </c>
      <c r="D37" s="5" t="s">
        <v>16</v>
      </c>
      <c r="E37" s="5" t="s">
        <v>25</v>
      </c>
      <c r="F37" s="5" t="s">
        <v>18</v>
      </c>
      <c r="G37" s="5" t="s">
        <v>35</v>
      </c>
      <c r="H37" s="5">
        <v>32</v>
      </c>
      <c r="I37" s="5">
        <v>2014</v>
      </c>
      <c r="J37" s="6">
        <v>99575</v>
      </c>
      <c r="K37" s="9">
        <v>0</v>
      </c>
      <c r="L37" s="5" t="s">
        <v>20</v>
      </c>
      <c r="M37" s="5" t="s">
        <v>59</v>
      </c>
      <c r="N37" s="5"/>
      <c r="O37" s="7" t="str">
        <f>IF(ISBLANK(Table1[[#This Row],[Exit Year]]), "Active", "Exited")</f>
        <v>Active</v>
      </c>
      <c r="P37" s="8">
        <f ca="1">IF(ISBLANK(Table1[[#This Row],[Exit Year]]), YEAR(TODAY()) - Table1[[#This Row],[Hire Year]], Table1[[#This Row],[Exit Year]] - Table1[[#This Row],[Hire Year]])</f>
        <v>11</v>
      </c>
      <c r="Q37" s="13">
        <f>Table1[[#This Row],[Annual Salary]] + (Table1[[#This Row],[Bonus %]] * Table1[[#This Row],[Annual Salary]])</f>
        <v>99575</v>
      </c>
      <c r="R37" s="10" t="str">
        <f>IF(Table1[[#This Row],[Annual Salary]]&gt;=100000,"High",
   IF(Table1[[#This Row],[Annual Salary]]&gt;=50000,"Medium","Low"))</f>
        <v>Medium</v>
      </c>
    </row>
    <row r="38" spans="1:18" ht="15.75" x14ac:dyDescent="0.25">
      <c r="A38" s="5" t="s">
        <v>131</v>
      </c>
      <c r="B38" s="5" t="s">
        <v>132</v>
      </c>
      <c r="C38" s="5" t="s">
        <v>67</v>
      </c>
      <c r="D38" s="5" t="s">
        <v>68</v>
      </c>
      <c r="E38" s="5" t="s">
        <v>25</v>
      </c>
      <c r="F38" s="5" t="s">
        <v>18</v>
      </c>
      <c r="G38" s="5" t="s">
        <v>27</v>
      </c>
      <c r="H38" s="5">
        <v>34</v>
      </c>
      <c r="I38" s="5">
        <v>2019</v>
      </c>
      <c r="J38" s="6">
        <v>99989</v>
      </c>
      <c r="K38" s="9">
        <v>0</v>
      </c>
      <c r="L38" s="5" t="s">
        <v>28</v>
      </c>
      <c r="M38" s="5" t="s">
        <v>133</v>
      </c>
      <c r="N38" s="5"/>
      <c r="O38" s="7" t="str">
        <f>IF(ISBLANK(Table1[[#This Row],[Exit Year]]), "Active", "Exited")</f>
        <v>Active</v>
      </c>
      <c r="P38" s="8">
        <f ca="1">IF(ISBLANK(Table1[[#This Row],[Exit Year]]), YEAR(TODAY()) - Table1[[#This Row],[Hire Year]], Table1[[#This Row],[Exit Year]] - Table1[[#This Row],[Hire Year]])</f>
        <v>6</v>
      </c>
      <c r="Q38" s="13">
        <f>Table1[[#This Row],[Annual Salary]] + (Table1[[#This Row],[Bonus %]] * Table1[[#This Row],[Annual Salary]])</f>
        <v>99989</v>
      </c>
      <c r="R38" s="10" t="str">
        <f>IF(Table1[[#This Row],[Annual Salary]]&gt;=100000,"High",
   IF(Table1[[#This Row],[Annual Salary]]&gt;=50000,"Medium","Low"))</f>
        <v>Medium</v>
      </c>
    </row>
    <row r="39" spans="1:18" ht="15.75" x14ac:dyDescent="0.25">
      <c r="A39" s="5" t="s">
        <v>134</v>
      </c>
      <c r="B39" s="5" t="s">
        <v>135</v>
      </c>
      <c r="C39" s="5" t="s">
        <v>78</v>
      </c>
      <c r="D39" s="5" t="s">
        <v>79</v>
      </c>
      <c r="E39" s="5" t="s">
        <v>17</v>
      </c>
      <c r="F39" s="5" t="s">
        <v>26</v>
      </c>
      <c r="G39" s="5" t="s">
        <v>35</v>
      </c>
      <c r="H39" s="5">
        <v>27</v>
      </c>
      <c r="I39" s="5">
        <v>2019</v>
      </c>
      <c r="J39" s="6">
        <v>256420</v>
      </c>
      <c r="K39" s="9">
        <v>0.3</v>
      </c>
      <c r="L39" s="5" t="s">
        <v>20</v>
      </c>
      <c r="M39" s="5" t="s">
        <v>43</v>
      </c>
      <c r="N39" s="5"/>
      <c r="O39" s="7" t="str">
        <f>IF(ISBLANK(Table1[[#This Row],[Exit Year]]), "Active", "Exited")</f>
        <v>Active</v>
      </c>
      <c r="P39" s="8">
        <f ca="1">IF(ISBLANK(Table1[[#This Row],[Exit Year]]), YEAR(TODAY()) - Table1[[#This Row],[Hire Year]], Table1[[#This Row],[Exit Year]] - Table1[[#This Row],[Hire Year]])</f>
        <v>6</v>
      </c>
      <c r="Q39" s="13">
        <f>Table1[[#This Row],[Annual Salary]] + (Table1[[#This Row],[Bonus %]] * Table1[[#This Row],[Annual Salary]])</f>
        <v>333346</v>
      </c>
      <c r="R39" s="10" t="str">
        <f>IF(Table1[[#This Row],[Annual Salary]]&gt;=100000,"High",
   IF(Table1[[#This Row],[Annual Salary]]&gt;=50000,"Medium","Low"))</f>
        <v>High</v>
      </c>
    </row>
    <row r="40" spans="1:18" ht="15.75" x14ac:dyDescent="0.25">
      <c r="A40" s="5" t="s">
        <v>136</v>
      </c>
      <c r="B40" s="5" t="s">
        <v>137</v>
      </c>
      <c r="C40" s="5" t="s">
        <v>24</v>
      </c>
      <c r="D40" s="5" t="s">
        <v>16</v>
      </c>
      <c r="E40" s="5" t="s">
        <v>25</v>
      </c>
      <c r="F40" s="5" t="s">
        <v>18</v>
      </c>
      <c r="G40" s="5" t="s">
        <v>84</v>
      </c>
      <c r="H40" s="5">
        <v>35</v>
      </c>
      <c r="I40" s="5">
        <v>2013</v>
      </c>
      <c r="J40" s="6">
        <v>78940</v>
      </c>
      <c r="K40" s="9">
        <v>0</v>
      </c>
      <c r="L40" s="5" t="s">
        <v>20</v>
      </c>
      <c r="M40" s="5" t="s">
        <v>55</v>
      </c>
      <c r="N40" s="5"/>
      <c r="O40" s="7" t="str">
        <f>IF(ISBLANK(Table1[[#This Row],[Exit Year]]), "Active", "Exited")</f>
        <v>Active</v>
      </c>
      <c r="P40" s="8">
        <f ca="1">IF(ISBLANK(Table1[[#This Row],[Exit Year]]), YEAR(TODAY()) - Table1[[#This Row],[Hire Year]], Table1[[#This Row],[Exit Year]] - Table1[[#This Row],[Hire Year]])</f>
        <v>12</v>
      </c>
      <c r="Q40" s="13">
        <f>Table1[[#This Row],[Annual Salary]] + (Table1[[#This Row],[Bonus %]] * Table1[[#This Row],[Annual Salary]])</f>
        <v>78940</v>
      </c>
      <c r="R40" s="10" t="str">
        <f>IF(Table1[[#This Row],[Annual Salary]]&gt;=100000,"High",
   IF(Table1[[#This Row],[Annual Salary]]&gt;=50000,"Medium","Low"))</f>
        <v>Medium</v>
      </c>
    </row>
    <row r="41" spans="1:18" ht="15.75" x14ac:dyDescent="0.25">
      <c r="A41" s="5" t="s">
        <v>138</v>
      </c>
      <c r="B41" s="5" t="s">
        <v>139</v>
      </c>
      <c r="C41" s="5" t="s">
        <v>130</v>
      </c>
      <c r="D41" s="5" t="s">
        <v>16</v>
      </c>
      <c r="E41" s="5" t="s">
        <v>48</v>
      </c>
      <c r="F41" s="5" t="s">
        <v>18</v>
      </c>
      <c r="G41" s="5" t="s">
        <v>84</v>
      </c>
      <c r="H41" s="5">
        <v>57</v>
      </c>
      <c r="I41" s="5">
        <v>1994</v>
      </c>
      <c r="J41" s="6">
        <v>82872</v>
      </c>
      <c r="K41" s="9">
        <v>0</v>
      </c>
      <c r="L41" s="5" t="s">
        <v>92</v>
      </c>
      <c r="M41" s="5" t="s">
        <v>93</v>
      </c>
      <c r="N41" s="5"/>
      <c r="O41" s="7" t="str">
        <f>IF(ISBLANK(Table1[[#This Row],[Exit Year]]), "Active", "Exited")</f>
        <v>Active</v>
      </c>
      <c r="P41" s="8">
        <f ca="1">IF(ISBLANK(Table1[[#This Row],[Exit Year]]), YEAR(TODAY()) - Table1[[#This Row],[Hire Year]], Table1[[#This Row],[Exit Year]] - Table1[[#This Row],[Hire Year]])</f>
        <v>31</v>
      </c>
      <c r="Q41" s="13">
        <f>Table1[[#This Row],[Annual Salary]] + (Table1[[#This Row],[Bonus %]] * Table1[[#This Row],[Annual Salary]])</f>
        <v>82872</v>
      </c>
      <c r="R41" s="10" t="str">
        <f>IF(Table1[[#This Row],[Annual Salary]]&gt;=100000,"High",
   IF(Table1[[#This Row],[Annual Salary]]&gt;=50000,"Medium","Low"))</f>
        <v>Medium</v>
      </c>
    </row>
    <row r="42" spans="1:18" ht="15.75" x14ac:dyDescent="0.25">
      <c r="A42" s="5" t="s">
        <v>140</v>
      </c>
      <c r="B42" s="5" t="s">
        <v>141</v>
      </c>
      <c r="C42" s="5" t="s">
        <v>142</v>
      </c>
      <c r="D42" s="5" t="s">
        <v>64</v>
      </c>
      <c r="E42" s="5" t="s">
        <v>34</v>
      </c>
      <c r="F42" s="5" t="s">
        <v>26</v>
      </c>
      <c r="G42" s="5" t="s">
        <v>27</v>
      </c>
      <c r="H42" s="5">
        <v>30</v>
      </c>
      <c r="I42" s="5">
        <v>2017</v>
      </c>
      <c r="J42" s="6">
        <v>86317</v>
      </c>
      <c r="K42" s="9">
        <v>0</v>
      </c>
      <c r="L42" s="5" t="s">
        <v>28</v>
      </c>
      <c r="M42" s="5" t="s">
        <v>133</v>
      </c>
      <c r="N42" s="5">
        <v>2017</v>
      </c>
      <c r="O42" s="7" t="str">
        <f>IF(ISBLANK(Table1[[#This Row],[Exit Year]]), "Active", "Exited")</f>
        <v>Exited</v>
      </c>
      <c r="P42" s="8">
        <f ca="1">IF(ISBLANK(Table1[[#This Row],[Exit Year]]), YEAR(TODAY()) - Table1[[#This Row],[Hire Year]], Table1[[#This Row],[Exit Year]] - Table1[[#This Row],[Hire Year]])</f>
        <v>0</v>
      </c>
      <c r="Q42" s="13">
        <f>Table1[[#This Row],[Annual Salary]] + (Table1[[#This Row],[Bonus %]] * Table1[[#This Row],[Annual Salary]])</f>
        <v>86317</v>
      </c>
      <c r="R42" s="10" t="str">
        <f>IF(Table1[[#This Row],[Annual Salary]]&gt;=100000,"High",
   IF(Table1[[#This Row],[Annual Salary]]&gt;=50000,"Medium","Low"))</f>
        <v>Medium</v>
      </c>
    </row>
    <row r="43" spans="1:18" ht="15.75" x14ac:dyDescent="0.25">
      <c r="A43" s="5" t="s">
        <v>143</v>
      </c>
      <c r="B43" s="5" t="s">
        <v>144</v>
      </c>
      <c r="C43" s="5" t="s">
        <v>51</v>
      </c>
      <c r="D43" s="5" t="s">
        <v>79</v>
      </c>
      <c r="E43" s="5" t="s">
        <v>34</v>
      </c>
      <c r="F43" s="5" t="s">
        <v>18</v>
      </c>
      <c r="G43" s="5" t="s">
        <v>35</v>
      </c>
      <c r="H43" s="5">
        <v>53</v>
      </c>
      <c r="I43" s="5">
        <v>2013</v>
      </c>
      <c r="J43" s="6">
        <v>113135</v>
      </c>
      <c r="K43" s="9">
        <v>0.05</v>
      </c>
      <c r="L43" s="5" t="s">
        <v>20</v>
      </c>
      <c r="M43" s="5" t="s">
        <v>59</v>
      </c>
      <c r="N43" s="5"/>
      <c r="O43" s="7" t="str">
        <f>IF(ISBLANK(Table1[[#This Row],[Exit Year]]), "Active", "Exited")</f>
        <v>Active</v>
      </c>
      <c r="P43" s="8">
        <f ca="1">IF(ISBLANK(Table1[[#This Row],[Exit Year]]), YEAR(TODAY()) - Table1[[#This Row],[Hire Year]], Table1[[#This Row],[Exit Year]] - Table1[[#This Row],[Hire Year]])</f>
        <v>12</v>
      </c>
      <c r="Q43" s="13">
        <f>Table1[[#This Row],[Annual Salary]] + (Table1[[#This Row],[Bonus %]] * Table1[[#This Row],[Annual Salary]])</f>
        <v>118791.75</v>
      </c>
      <c r="R43" s="10" t="str">
        <f>IF(Table1[[#This Row],[Annual Salary]]&gt;=100000,"High",
   IF(Table1[[#This Row],[Annual Salary]]&gt;=50000,"Medium","Low"))</f>
        <v>High</v>
      </c>
    </row>
    <row r="44" spans="1:18" ht="15.75" x14ac:dyDescent="0.25">
      <c r="A44" s="5" t="s">
        <v>145</v>
      </c>
      <c r="B44" s="5" t="s">
        <v>146</v>
      </c>
      <c r="C44" s="5" t="s">
        <v>78</v>
      </c>
      <c r="D44" s="5" t="s">
        <v>16</v>
      </c>
      <c r="E44" s="5" t="s">
        <v>34</v>
      </c>
      <c r="F44" s="5" t="s">
        <v>26</v>
      </c>
      <c r="G44" s="5" t="s">
        <v>35</v>
      </c>
      <c r="H44" s="5">
        <v>52</v>
      </c>
      <c r="I44" s="5">
        <v>2005</v>
      </c>
      <c r="J44" s="6">
        <v>199808</v>
      </c>
      <c r="K44" s="9">
        <v>0.32</v>
      </c>
      <c r="L44" s="5" t="s">
        <v>20</v>
      </c>
      <c r="M44" s="5" t="s">
        <v>21</v>
      </c>
      <c r="N44" s="5"/>
      <c r="O44" s="7" t="str">
        <f>IF(ISBLANK(Table1[[#This Row],[Exit Year]]), "Active", "Exited")</f>
        <v>Active</v>
      </c>
      <c r="P44" s="8">
        <f ca="1">IF(ISBLANK(Table1[[#This Row],[Exit Year]]), YEAR(TODAY()) - Table1[[#This Row],[Hire Year]], Table1[[#This Row],[Exit Year]] - Table1[[#This Row],[Hire Year]])</f>
        <v>20</v>
      </c>
      <c r="Q44" s="13">
        <f>Table1[[#This Row],[Annual Salary]] + (Table1[[#This Row],[Bonus %]] * Table1[[#This Row],[Annual Salary]])</f>
        <v>263746.56</v>
      </c>
      <c r="R44" s="10" t="str">
        <f>IF(Table1[[#This Row],[Annual Salary]]&gt;=100000,"High",
   IF(Table1[[#This Row],[Annual Salary]]&gt;=50000,"Medium","Low"))</f>
        <v>High</v>
      </c>
    </row>
    <row r="45" spans="1:18" ht="15.75" x14ac:dyDescent="0.25">
      <c r="A45" s="5" t="s">
        <v>147</v>
      </c>
      <c r="B45" s="5" t="s">
        <v>148</v>
      </c>
      <c r="C45" s="5" t="s">
        <v>46</v>
      </c>
      <c r="D45" s="5" t="s">
        <v>47</v>
      </c>
      <c r="E45" s="5" t="s">
        <v>34</v>
      </c>
      <c r="F45" s="5" t="s">
        <v>26</v>
      </c>
      <c r="G45" s="5" t="s">
        <v>27</v>
      </c>
      <c r="H45" s="5">
        <v>37</v>
      </c>
      <c r="I45" s="5">
        <v>2013</v>
      </c>
      <c r="J45" s="6">
        <v>56037</v>
      </c>
      <c r="K45" s="9">
        <v>0</v>
      </c>
      <c r="L45" s="5" t="s">
        <v>28</v>
      </c>
      <c r="M45" s="5" t="s">
        <v>73</v>
      </c>
      <c r="N45" s="5"/>
      <c r="O45" s="7" t="str">
        <f>IF(ISBLANK(Table1[[#This Row],[Exit Year]]), "Active", "Exited")</f>
        <v>Active</v>
      </c>
      <c r="P45" s="8">
        <f ca="1">IF(ISBLANK(Table1[[#This Row],[Exit Year]]), YEAR(TODAY()) - Table1[[#This Row],[Hire Year]], Table1[[#This Row],[Exit Year]] - Table1[[#This Row],[Hire Year]])</f>
        <v>12</v>
      </c>
      <c r="Q45" s="13">
        <f>Table1[[#This Row],[Annual Salary]] + (Table1[[#This Row],[Bonus %]] * Table1[[#This Row],[Annual Salary]])</f>
        <v>56037</v>
      </c>
      <c r="R45" s="10" t="str">
        <f>IF(Table1[[#This Row],[Annual Salary]]&gt;=100000,"High",
   IF(Table1[[#This Row],[Annual Salary]]&gt;=50000,"Medium","Low"))</f>
        <v>Medium</v>
      </c>
    </row>
    <row r="46" spans="1:18" ht="15.75" x14ac:dyDescent="0.25">
      <c r="A46" s="5" t="s">
        <v>149</v>
      </c>
      <c r="B46" s="5" t="s">
        <v>150</v>
      </c>
      <c r="C46" s="5" t="s">
        <v>1923</v>
      </c>
      <c r="D46" s="5" t="s">
        <v>79</v>
      </c>
      <c r="E46" s="5" t="s">
        <v>17</v>
      </c>
      <c r="F46" s="5" t="s">
        <v>18</v>
      </c>
      <c r="G46" s="5" t="s">
        <v>35</v>
      </c>
      <c r="H46" s="5">
        <v>29</v>
      </c>
      <c r="I46" s="5">
        <v>2019</v>
      </c>
      <c r="J46" s="6">
        <v>122350</v>
      </c>
      <c r="K46" s="9">
        <v>0.12</v>
      </c>
      <c r="L46" s="5" t="s">
        <v>20</v>
      </c>
      <c r="M46" s="5" t="s">
        <v>43</v>
      </c>
      <c r="N46" s="5"/>
      <c r="O46" s="7" t="str">
        <f>IF(ISBLANK(Table1[[#This Row],[Exit Year]]), "Active", "Exited")</f>
        <v>Active</v>
      </c>
      <c r="P46" s="8">
        <f ca="1">IF(ISBLANK(Table1[[#This Row],[Exit Year]]), YEAR(TODAY()) - Table1[[#This Row],[Hire Year]], Table1[[#This Row],[Exit Year]] - Table1[[#This Row],[Hire Year]])</f>
        <v>6</v>
      </c>
      <c r="Q46" s="13">
        <f>Table1[[#This Row],[Annual Salary]] + (Table1[[#This Row],[Bonus %]] * Table1[[#This Row],[Annual Salary]])</f>
        <v>137032</v>
      </c>
      <c r="R46" s="10" t="str">
        <f>IF(Table1[[#This Row],[Annual Salary]]&gt;=100000,"High",
   IF(Table1[[#This Row],[Annual Salary]]&gt;=50000,"Medium","Low"))</f>
        <v>High</v>
      </c>
    </row>
    <row r="47" spans="1:18" ht="15.75" x14ac:dyDescent="0.25">
      <c r="A47" s="5" t="s">
        <v>151</v>
      </c>
      <c r="B47" s="5" t="s">
        <v>152</v>
      </c>
      <c r="C47" s="5" t="s">
        <v>130</v>
      </c>
      <c r="D47" s="5" t="s">
        <v>16</v>
      </c>
      <c r="E47" s="5" t="s">
        <v>17</v>
      </c>
      <c r="F47" s="5" t="s">
        <v>26</v>
      </c>
      <c r="G47" s="5" t="s">
        <v>35</v>
      </c>
      <c r="H47" s="5">
        <v>40</v>
      </c>
      <c r="I47" s="5">
        <v>2010</v>
      </c>
      <c r="J47" s="6">
        <v>92952</v>
      </c>
      <c r="K47" s="9">
        <v>0</v>
      </c>
      <c r="L47" s="5" t="s">
        <v>20</v>
      </c>
      <c r="M47" s="5" t="s">
        <v>21</v>
      </c>
      <c r="N47" s="5"/>
      <c r="O47" s="7" t="str">
        <f>IF(ISBLANK(Table1[[#This Row],[Exit Year]]), "Active", "Exited")</f>
        <v>Active</v>
      </c>
      <c r="P47" s="8">
        <f ca="1">IF(ISBLANK(Table1[[#This Row],[Exit Year]]), YEAR(TODAY()) - Table1[[#This Row],[Hire Year]], Table1[[#This Row],[Exit Year]] - Table1[[#This Row],[Hire Year]])</f>
        <v>15</v>
      </c>
      <c r="Q47" s="13">
        <f>Table1[[#This Row],[Annual Salary]] + (Table1[[#This Row],[Bonus %]] * Table1[[#This Row],[Annual Salary]])</f>
        <v>92952</v>
      </c>
      <c r="R47" s="10" t="str">
        <f>IF(Table1[[#This Row],[Annual Salary]]&gt;=100000,"High",
   IF(Table1[[#This Row],[Annual Salary]]&gt;=50000,"Medium","Low"))</f>
        <v>Medium</v>
      </c>
    </row>
    <row r="48" spans="1:18" ht="15.75" x14ac:dyDescent="0.25">
      <c r="A48" s="5" t="s">
        <v>153</v>
      </c>
      <c r="B48" s="5" t="s">
        <v>154</v>
      </c>
      <c r="C48" s="5" t="s">
        <v>39</v>
      </c>
      <c r="D48" s="5" t="s">
        <v>16</v>
      </c>
      <c r="E48" s="5" t="s">
        <v>48</v>
      </c>
      <c r="F48" s="5" t="s">
        <v>26</v>
      </c>
      <c r="G48" s="5" t="s">
        <v>84</v>
      </c>
      <c r="H48" s="5">
        <v>32</v>
      </c>
      <c r="I48" s="5">
        <v>2013</v>
      </c>
      <c r="J48" s="6">
        <v>79921</v>
      </c>
      <c r="K48" s="9">
        <v>0.05</v>
      </c>
      <c r="L48" s="5" t="s">
        <v>20</v>
      </c>
      <c r="M48" s="5" t="s">
        <v>59</v>
      </c>
      <c r="N48" s="5"/>
      <c r="O48" s="7" t="str">
        <f>IF(ISBLANK(Table1[[#This Row],[Exit Year]]), "Active", "Exited")</f>
        <v>Active</v>
      </c>
      <c r="P48" s="8">
        <f ca="1">IF(ISBLANK(Table1[[#This Row],[Exit Year]]), YEAR(TODAY()) - Table1[[#This Row],[Hire Year]], Table1[[#This Row],[Exit Year]] - Table1[[#This Row],[Hire Year]])</f>
        <v>12</v>
      </c>
      <c r="Q48" s="13">
        <f>Table1[[#This Row],[Annual Salary]] + (Table1[[#This Row],[Bonus %]] * Table1[[#This Row],[Annual Salary]])</f>
        <v>83917.05</v>
      </c>
      <c r="R48" s="10" t="str">
        <f>IF(Table1[[#This Row],[Annual Salary]]&gt;=100000,"High",
   IF(Table1[[#This Row],[Annual Salary]]&gt;=50000,"Medium","Low"))</f>
        <v>Medium</v>
      </c>
    </row>
    <row r="49" spans="1:18" ht="15.75" x14ac:dyDescent="0.25">
      <c r="A49" s="5" t="s">
        <v>155</v>
      </c>
      <c r="B49" s="5" t="s">
        <v>156</v>
      </c>
      <c r="C49" s="5" t="s">
        <v>32</v>
      </c>
      <c r="D49" s="5" t="s">
        <v>16</v>
      </c>
      <c r="E49" s="5" t="s">
        <v>17</v>
      </c>
      <c r="F49" s="5" t="s">
        <v>18</v>
      </c>
      <c r="G49" s="5" t="s">
        <v>19</v>
      </c>
      <c r="H49" s="5">
        <v>37</v>
      </c>
      <c r="I49" s="5">
        <v>2009</v>
      </c>
      <c r="J49" s="6">
        <v>167199</v>
      </c>
      <c r="K49" s="9">
        <v>0.2</v>
      </c>
      <c r="L49" s="5" t="s">
        <v>20</v>
      </c>
      <c r="M49" s="5" t="s">
        <v>21</v>
      </c>
      <c r="N49" s="5"/>
      <c r="O49" s="7" t="str">
        <f>IF(ISBLANK(Table1[[#This Row],[Exit Year]]), "Active", "Exited")</f>
        <v>Active</v>
      </c>
      <c r="P49" s="8">
        <f ca="1">IF(ISBLANK(Table1[[#This Row],[Exit Year]]), YEAR(TODAY()) - Table1[[#This Row],[Hire Year]], Table1[[#This Row],[Exit Year]] - Table1[[#This Row],[Hire Year]])</f>
        <v>16</v>
      </c>
      <c r="Q49" s="13">
        <f>Table1[[#This Row],[Annual Salary]] + (Table1[[#This Row],[Bonus %]] * Table1[[#This Row],[Annual Salary]])</f>
        <v>200638.8</v>
      </c>
      <c r="R49" s="10" t="str">
        <f>IF(Table1[[#This Row],[Annual Salary]]&gt;=100000,"High",
   IF(Table1[[#This Row],[Annual Salary]]&gt;=50000,"Medium","Low"))</f>
        <v>High</v>
      </c>
    </row>
    <row r="50" spans="1:18" ht="15.75" x14ac:dyDescent="0.25">
      <c r="A50" s="5" t="s">
        <v>157</v>
      </c>
      <c r="B50" s="5" t="s">
        <v>158</v>
      </c>
      <c r="C50" s="5" t="s">
        <v>107</v>
      </c>
      <c r="D50" s="5" t="s">
        <v>68</v>
      </c>
      <c r="E50" s="5" t="s">
        <v>17</v>
      </c>
      <c r="F50" s="5" t="s">
        <v>26</v>
      </c>
      <c r="G50" s="5" t="s">
        <v>35</v>
      </c>
      <c r="H50" s="5">
        <v>52</v>
      </c>
      <c r="I50" s="5">
        <v>2012</v>
      </c>
      <c r="J50" s="6">
        <v>71476</v>
      </c>
      <c r="K50" s="9">
        <v>0</v>
      </c>
      <c r="L50" s="5" t="s">
        <v>20</v>
      </c>
      <c r="M50" s="5" t="s">
        <v>43</v>
      </c>
      <c r="N50" s="5"/>
      <c r="O50" s="7" t="str">
        <f>IF(ISBLANK(Table1[[#This Row],[Exit Year]]), "Active", "Exited")</f>
        <v>Active</v>
      </c>
      <c r="P50" s="8">
        <f ca="1">IF(ISBLANK(Table1[[#This Row],[Exit Year]]), YEAR(TODAY()) - Table1[[#This Row],[Hire Year]], Table1[[#This Row],[Exit Year]] - Table1[[#This Row],[Hire Year]])</f>
        <v>13</v>
      </c>
      <c r="Q50" s="13">
        <f>Table1[[#This Row],[Annual Salary]] + (Table1[[#This Row],[Bonus %]] * Table1[[#This Row],[Annual Salary]])</f>
        <v>71476</v>
      </c>
      <c r="R50" s="10" t="str">
        <f>IF(Table1[[#This Row],[Annual Salary]]&gt;=100000,"High",
   IF(Table1[[#This Row],[Annual Salary]]&gt;=50000,"Medium","Low"))</f>
        <v>Medium</v>
      </c>
    </row>
    <row r="51" spans="1:18" ht="15.75" x14ac:dyDescent="0.25">
      <c r="A51" s="5" t="s">
        <v>159</v>
      </c>
      <c r="B51" s="5" t="s">
        <v>160</v>
      </c>
      <c r="C51" s="5" t="s">
        <v>32</v>
      </c>
      <c r="D51" s="5" t="s">
        <v>68</v>
      </c>
      <c r="E51" s="5" t="s">
        <v>25</v>
      </c>
      <c r="F51" s="5" t="s">
        <v>18</v>
      </c>
      <c r="G51" s="5" t="s">
        <v>35</v>
      </c>
      <c r="H51" s="5">
        <v>45</v>
      </c>
      <c r="I51" s="5">
        <v>2014</v>
      </c>
      <c r="J51" s="6">
        <v>189420</v>
      </c>
      <c r="K51" s="9">
        <v>0.2</v>
      </c>
      <c r="L51" s="5" t="s">
        <v>20</v>
      </c>
      <c r="M51" s="5" t="s">
        <v>21</v>
      </c>
      <c r="N51" s="5"/>
      <c r="O51" s="7" t="str">
        <f>IF(ISBLANK(Table1[[#This Row],[Exit Year]]), "Active", "Exited")</f>
        <v>Active</v>
      </c>
      <c r="P51" s="8">
        <f ca="1">IF(ISBLANK(Table1[[#This Row],[Exit Year]]), YEAR(TODAY()) - Table1[[#This Row],[Hire Year]], Table1[[#This Row],[Exit Year]] - Table1[[#This Row],[Hire Year]])</f>
        <v>11</v>
      </c>
      <c r="Q51" s="13">
        <f>Table1[[#This Row],[Annual Salary]] + (Table1[[#This Row],[Bonus %]] * Table1[[#This Row],[Annual Salary]])</f>
        <v>227304</v>
      </c>
      <c r="R51" s="10" t="str">
        <f>IF(Table1[[#This Row],[Annual Salary]]&gt;=100000,"High",
   IF(Table1[[#This Row],[Annual Salary]]&gt;=50000,"Medium","Low"))</f>
        <v>High</v>
      </c>
    </row>
    <row r="52" spans="1:18" ht="15.75" x14ac:dyDescent="0.25">
      <c r="A52" s="5" t="s">
        <v>161</v>
      </c>
      <c r="B52" s="5" t="s">
        <v>162</v>
      </c>
      <c r="C52" s="5" t="s">
        <v>163</v>
      </c>
      <c r="D52" s="5" t="s">
        <v>64</v>
      </c>
      <c r="E52" s="5" t="s">
        <v>17</v>
      </c>
      <c r="F52" s="5" t="s">
        <v>18</v>
      </c>
      <c r="G52" s="5" t="s">
        <v>35</v>
      </c>
      <c r="H52" s="5">
        <v>64</v>
      </c>
      <c r="I52" s="5">
        <v>2001</v>
      </c>
      <c r="J52" s="6">
        <v>64057</v>
      </c>
      <c r="K52" s="9">
        <v>0</v>
      </c>
      <c r="L52" s="5" t="s">
        <v>20</v>
      </c>
      <c r="M52" s="5" t="s">
        <v>43</v>
      </c>
      <c r="N52" s="5"/>
      <c r="O52" s="7" t="str">
        <f>IF(ISBLANK(Table1[[#This Row],[Exit Year]]), "Active", "Exited")</f>
        <v>Active</v>
      </c>
      <c r="P52" s="8">
        <f ca="1">IF(ISBLANK(Table1[[#This Row],[Exit Year]]), YEAR(TODAY()) - Table1[[#This Row],[Hire Year]], Table1[[#This Row],[Exit Year]] - Table1[[#This Row],[Hire Year]])</f>
        <v>24</v>
      </c>
      <c r="Q52" s="13">
        <f>Table1[[#This Row],[Annual Salary]] + (Table1[[#This Row],[Bonus %]] * Table1[[#This Row],[Annual Salary]])</f>
        <v>64057</v>
      </c>
      <c r="R52" s="10" t="str">
        <f>IF(Table1[[#This Row],[Annual Salary]]&gt;=100000,"High",
   IF(Table1[[#This Row],[Annual Salary]]&gt;=50000,"Medium","Low"))</f>
        <v>Medium</v>
      </c>
    </row>
    <row r="53" spans="1:18" ht="15.75" x14ac:dyDescent="0.25">
      <c r="A53" s="5" t="s">
        <v>164</v>
      </c>
      <c r="B53" s="5" t="s">
        <v>165</v>
      </c>
      <c r="C53" s="5" t="s">
        <v>123</v>
      </c>
      <c r="D53" s="5" t="s">
        <v>79</v>
      </c>
      <c r="E53" s="5" t="s">
        <v>25</v>
      </c>
      <c r="F53" s="5" t="s">
        <v>18</v>
      </c>
      <c r="G53" s="5" t="s">
        <v>19</v>
      </c>
      <c r="H53" s="5">
        <v>27</v>
      </c>
      <c r="I53" s="5">
        <v>2021</v>
      </c>
      <c r="J53" s="6">
        <v>68728</v>
      </c>
      <c r="K53" s="9">
        <v>0</v>
      </c>
      <c r="L53" s="5" t="s">
        <v>20</v>
      </c>
      <c r="M53" s="5" t="s">
        <v>43</v>
      </c>
      <c r="N53" s="5"/>
      <c r="O53" s="7" t="str">
        <f>IF(ISBLANK(Table1[[#This Row],[Exit Year]]), "Active", "Exited")</f>
        <v>Active</v>
      </c>
      <c r="P53" s="8">
        <f ca="1">IF(ISBLANK(Table1[[#This Row],[Exit Year]]), YEAR(TODAY()) - Table1[[#This Row],[Hire Year]], Table1[[#This Row],[Exit Year]] - Table1[[#This Row],[Hire Year]])</f>
        <v>4</v>
      </c>
      <c r="Q53" s="13">
        <f>Table1[[#This Row],[Annual Salary]] + (Table1[[#This Row],[Bonus %]] * Table1[[#This Row],[Annual Salary]])</f>
        <v>68728</v>
      </c>
      <c r="R53" s="10" t="str">
        <f>IF(Table1[[#This Row],[Annual Salary]]&gt;=100000,"High",
   IF(Table1[[#This Row],[Annual Salary]]&gt;=50000,"Medium","Low"))</f>
        <v>Medium</v>
      </c>
    </row>
    <row r="54" spans="1:18" ht="15.75" x14ac:dyDescent="0.25">
      <c r="A54" s="5" t="s">
        <v>166</v>
      </c>
      <c r="B54" s="5" t="s">
        <v>167</v>
      </c>
      <c r="C54" s="5" t="s">
        <v>1923</v>
      </c>
      <c r="D54" s="5" t="s">
        <v>16</v>
      </c>
      <c r="E54" s="5" t="s">
        <v>25</v>
      </c>
      <c r="F54" s="5" t="s">
        <v>18</v>
      </c>
      <c r="G54" s="5" t="s">
        <v>27</v>
      </c>
      <c r="H54" s="5">
        <v>25</v>
      </c>
      <c r="I54" s="5">
        <v>2021</v>
      </c>
      <c r="J54" s="6">
        <v>125633</v>
      </c>
      <c r="K54" s="9">
        <v>0.11</v>
      </c>
      <c r="L54" s="5" t="s">
        <v>28</v>
      </c>
      <c r="M54" s="5" t="s">
        <v>113</v>
      </c>
      <c r="N54" s="5"/>
      <c r="O54" s="7" t="str">
        <f>IF(ISBLANK(Table1[[#This Row],[Exit Year]]), "Active", "Exited")</f>
        <v>Active</v>
      </c>
      <c r="P54" s="8">
        <f ca="1">IF(ISBLANK(Table1[[#This Row],[Exit Year]]), YEAR(TODAY()) - Table1[[#This Row],[Hire Year]], Table1[[#This Row],[Exit Year]] - Table1[[#This Row],[Hire Year]])</f>
        <v>4</v>
      </c>
      <c r="Q54" s="13">
        <f>Table1[[#This Row],[Annual Salary]] + (Table1[[#This Row],[Bonus %]] * Table1[[#This Row],[Annual Salary]])</f>
        <v>139452.63</v>
      </c>
      <c r="R54" s="10" t="str">
        <f>IF(Table1[[#This Row],[Annual Salary]]&gt;=100000,"High",
   IF(Table1[[#This Row],[Annual Salary]]&gt;=50000,"Medium","Low"))</f>
        <v>High</v>
      </c>
    </row>
    <row r="55" spans="1:18" ht="15.75" x14ac:dyDescent="0.25">
      <c r="A55" s="5" t="s">
        <v>168</v>
      </c>
      <c r="B55" s="5" t="s">
        <v>169</v>
      </c>
      <c r="C55" s="5" t="s">
        <v>123</v>
      </c>
      <c r="D55" s="5" t="s">
        <v>79</v>
      </c>
      <c r="E55" s="5" t="s">
        <v>25</v>
      </c>
      <c r="F55" s="5" t="s">
        <v>26</v>
      </c>
      <c r="G55" s="5" t="s">
        <v>84</v>
      </c>
      <c r="H55" s="5">
        <v>35</v>
      </c>
      <c r="I55" s="5">
        <v>2011</v>
      </c>
      <c r="J55" s="6">
        <v>66889</v>
      </c>
      <c r="K55" s="9">
        <v>0</v>
      </c>
      <c r="L55" s="5" t="s">
        <v>20</v>
      </c>
      <c r="M55" s="5" t="s">
        <v>87</v>
      </c>
      <c r="N55" s="5"/>
      <c r="O55" s="7" t="str">
        <f>IF(ISBLANK(Table1[[#This Row],[Exit Year]]), "Active", "Exited")</f>
        <v>Active</v>
      </c>
      <c r="P55" s="8">
        <f ca="1">IF(ISBLANK(Table1[[#This Row],[Exit Year]]), YEAR(TODAY()) - Table1[[#This Row],[Hire Year]], Table1[[#This Row],[Exit Year]] - Table1[[#This Row],[Hire Year]])</f>
        <v>14</v>
      </c>
      <c r="Q55" s="13">
        <f>Table1[[#This Row],[Annual Salary]] + (Table1[[#This Row],[Bonus %]] * Table1[[#This Row],[Annual Salary]])</f>
        <v>66889</v>
      </c>
      <c r="R55" s="10" t="str">
        <f>IF(Table1[[#This Row],[Annual Salary]]&gt;=100000,"High",
   IF(Table1[[#This Row],[Annual Salary]]&gt;=50000,"Medium","Low"))</f>
        <v>Medium</v>
      </c>
    </row>
    <row r="56" spans="1:18" ht="15.75" x14ac:dyDescent="0.25">
      <c r="A56" s="5" t="s">
        <v>170</v>
      </c>
      <c r="B56" s="5" t="s">
        <v>171</v>
      </c>
      <c r="C56" s="5" t="s">
        <v>32</v>
      </c>
      <c r="D56" s="5" t="s">
        <v>58</v>
      </c>
      <c r="E56" s="5" t="s">
        <v>17</v>
      </c>
      <c r="F56" s="5" t="s">
        <v>18</v>
      </c>
      <c r="G56" s="5" t="s">
        <v>27</v>
      </c>
      <c r="H56" s="5">
        <v>36</v>
      </c>
      <c r="I56" s="5">
        <v>2015</v>
      </c>
      <c r="J56" s="6">
        <v>178700</v>
      </c>
      <c r="K56" s="9">
        <v>0.28999999999999998</v>
      </c>
      <c r="L56" s="5" t="s">
        <v>20</v>
      </c>
      <c r="M56" s="5" t="s">
        <v>21</v>
      </c>
      <c r="N56" s="5"/>
      <c r="O56" s="7" t="str">
        <f>IF(ISBLANK(Table1[[#This Row],[Exit Year]]), "Active", "Exited")</f>
        <v>Active</v>
      </c>
      <c r="P56" s="8">
        <f ca="1">IF(ISBLANK(Table1[[#This Row],[Exit Year]]), YEAR(TODAY()) - Table1[[#This Row],[Hire Year]], Table1[[#This Row],[Exit Year]] - Table1[[#This Row],[Hire Year]])</f>
        <v>10</v>
      </c>
      <c r="Q56" s="13">
        <f>Table1[[#This Row],[Annual Salary]] + (Table1[[#This Row],[Bonus %]] * Table1[[#This Row],[Annual Salary]])</f>
        <v>230523</v>
      </c>
      <c r="R56" s="10" t="str">
        <f>IF(Table1[[#This Row],[Annual Salary]]&gt;=100000,"High",
   IF(Table1[[#This Row],[Annual Salary]]&gt;=50000,"Medium","Low"))</f>
        <v>High</v>
      </c>
    </row>
    <row r="57" spans="1:18" ht="15.75" x14ac:dyDescent="0.25">
      <c r="A57" s="5" t="s">
        <v>172</v>
      </c>
      <c r="B57" s="5" t="s">
        <v>173</v>
      </c>
      <c r="C57" s="5" t="s">
        <v>174</v>
      </c>
      <c r="D57" s="5" t="s">
        <v>68</v>
      </c>
      <c r="E57" s="5" t="s">
        <v>17</v>
      </c>
      <c r="F57" s="5" t="s">
        <v>18</v>
      </c>
      <c r="G57" s="5" t="s">
        <v>35</v>
      </c>
      <c r="H57" s="5">
        <v>33</v>
      </c>
      <c r="I57" s="5">
        <v>2018</v>
      </c>
      <c r="J57" s="6">
        <v>83990</v>
      </c>
      <c r="K57" s="9">
        <v>0</v>
      </c>
      <c r="L57" s="5" t="s">
        <v>20</v>
      </c>
      <c r="M57" s="5" t="s">
        <v>36</v>
      </c>
      <c r="N57" s="5"/>
      <c r="O57" s="7" t="str">
        <f>IF(ISBLANK(Table1[[#This Row],[Exit Year]]), "Active", "Exited")</f>
        <v>Active</v>
      </c>
      <c r="P57" s="8">
        <f ca="1">IF(ISBLANK(Table1[[#This Row],[Exit Year]]), YEAR(TODAY()) - Table1[[#This Row],[Hire Year]], Table1[[#This Row],[Exit Year]] - Table1[[#This Row],[Hire Year]])</f>
        <v>7</v>
      </c>
      <c r="Q57" s="13">
        <f>Table1[[#This Row],[Annual Salary]] + (Table1[[#This Row],[Bonus %]] * Table1[[#This Row],[Annual Salary]])</f>
        <v>83990</v>
      </c>
      <c r="R57" s="10" t="str">
        <f>IF(Table1[[#This Row],[Annual Salary]]&gt;=100000,"High",
   IF(Table1[[#This Row],[Annual Salary]]&gt;=50000,"Medium","Low"))</f>
        <v>Medium</v>
      </c>
    </row>
    <row r="58" spans="1:18" ht="15.75" x14ac:dyDescent="0.25">
      <c r="A58" s="5" t="s">
        <v>175</v>
      </c>
      <c r="B58" s="5" t="s">
        <v>176</v>
      </c>
      <c r="C58" s="5" t="s">
        <v>177</v>
      </c>
      <c r="D58" s="5" t="s">
        <v>68</v>
      </c>
      <c r="E58" s="5" t="s">
        <v>48</v>
      </c>
      <c r="F58" s="5" t="s">
        <v>18</v>
      </c>
      <c r="G58" s="5" t="s">
        <v>35</v>
      </c>
      <c r="H58" s="5">
        <v>52</v>
      </c>
      <c r="I58" s="5">
        <v>2005</v>
      </c>
      <c r="J58" s="6">
        <v>102043</v>
      </c>
      <c r="K58" s="9">
        <v>0</v>
      </c>
      <c r="L58" s="5" t="s">
        <v>20</v>
      </c>
      <c r="M58" s="5" t="s">
        <v>36</v>
      </c>
      <c r="N58" s="5"/>
      <c r="O58" s="7" t="str">
        <f>IF(ISBLANK(Table1[[#This Row],[Exit Year]]), "Active", "Exited")</f>
        <v>Active</v>
      </c>
      <c r="P58" s="8">
        <f ca="1">IF(ISBLANK(Table1[[#This Row],[Exit Year]]), YEAR(TODAY()) - Table1[[#This Row],[Hire Year]], Table1[[#This Row],[Exit Year]] - Table1[[#This Row],[Hire Year]])</f>
        <v>20</v>
      </c>
      <c r="Q58" s="13">
        <f>Table1[[#This Row],[Annual Salary]] + (Table1[[#This Row],[Bonus %]] * Table1[[#This Row],[Annual Salary]])</f>
        <v>102043</v>
      </c>
      <c r="R58" s="10" t="str">
        <f>IF(Table1[[#This Row],[Annual Salary]]&gt;=100000,"High",
   IF(Table1[[#This Row],[Annual Salary]]&gt;=50000,"Medium","Low"))</f>
        <v>High</v>
      </c>
    </row>
    <row r="59" spans="1:18" ht="15.75" x14ac:dyDescent="0.25">
      <c r="A59" s="5" t="s">
        <v>178</v>
      </c>
      <c r="B59" s="5" t="s">
        <v>179</v>
      </c>
      <c r="C59" s="5" t="s">
        <v>180</v>
      </c>
      <c r="D59" s="5" t="s">
        <v>68</v>
      </c>
      <c r="E59" s="5" t="s">
        <v>25</v>
      </c>
      <c r="F59" s="5" t="s">
        <v>18</v>
      </c>
      <c r="G59" s="5" t="s">
        <v>27</v>
      </c>
      <c r="H59" s="5">
        <v>46</v>
      </c>
      <c r="I59" s="5">
        <v>2001</v>
      </c>
      <c r="J59" s="6">
        <v>90678</v>
      </c>
      <c r="K59" s="9">
        <v>0</v>
      </c>
      <c r="L59" s="5" t="s">
        <v>20</v>
      </c>
      <c r="M59" s="5" t="s">
        <v>87</v>
      </c>
      <c r="N59" s="5"/>
      <c r="O59" s="7" t="str">
        <f>IF(ISBLANK(Table1[[#This Row],[Exit Year]]), "Active", "Exited")</f>
        <v>Active</v>
      </c>
      <c r="P59" s="8">
        <f ca="1">IF(ISBLANK(Table1[[#This Row],[Exit Year]]), YEAR(TODAY()) - Table1[[#This Row],[Hire Year]], Table1[[#This Row],[Exit Year]] - Table1[[#This Row],[Hire Year]])</f>
        <v>24</v>
      </c>
      <c r="Q59" s="13">
        <f>Table1[[#This Row],[Annual Salary]] + (Table1[[#This Row],[Bonus %]] * Table1[[#This Row],[Annual Salary]])</f>
        <v>90678</v>
      </c>
      <c r="R59" s="10" t="str">
        <f>IF(Table1[[#This Row],[Annual Salary]]&gt;=100000,"High",
   IF(Table1[[#This Row],[Annual Salary]]&gt;=50000,"Medium","Low"))</f>
        <v>Medium</v>
      </c>
    </row>
    <row r="60" spans="1:18" ht="15.75" x14ac:dyDescent="0.25">
      <c r="A60" s="5" t="s">
        <v>181</v>
      </c>
      <c r="B60" s="5" t="s">
        <v>182</v>
      </c>
      <c r="C60" s="5" t="s">
        <v>183</v>
      </c>
      <c r="D60" s="5" t="s">
        <v>64</v>
      </c>
      <c r="E60" s="5" t="s">
        <v>25</v>
      </c>
      <c r="F60" s="5" t="s">
        <v>18</v>
      </c>
      <c r="G60" s="5" t="s">
        <v>19</v>
      </c>
      <c r="H60" s="5">
        <v>46</v>
      </c>
      <c r="I60" s="5">
        <v>2008</v>
      </c>
      <c r="J60" s="6">
        <v>59067</v>
      </c>
      <c r="K60" s="9">
        <v>0</v>
      </c>
      <c r="L60" s="5" t="s">
        <v>20</v>
      </c>
      <c r="M60" s="5" t="s">
        <v>55</v>
      </c>
      <c r="N60" s="5"/>
      <c r="O60" s="7" t="str">
        <f>IF(ISBLANK(Table1[[#This Row],[Exit Year]]), "Active", "Exited")</f>
        <v>Active</v>
      </c>
      <c r="P60" s="8">
        <f ca="1">IF(ISBLANK(Table1[[#This Row],[Exit Year]]), YEAR(TODAY()) - Table1[[#This Row],[Hire Year]], Table1[[#This Row],[Exit Year]] - Table1[[#This Row],[Hire Year]])</f>
        <v>17</v>
      </c>
      <c r="Q60" s="13">
        <f>Table1[[#This Row],[Annual Salary]] + (Table1[[#This Row],[Bonus %]] * Table1[[#This Row],[Annual Salary]])</f>
        <v>59067</v>
      </c>
      <c r="R60" s="10" t="str">
        <f>IF(Table1[[#This Row],[Annual Salary]]&gt;=100000,"High",
   IF(Table1[[#This Row],[Annual Salary]]&gt;=50000,"Medium","Low"))</f>
        <v>Medium</v>
      </c>
    </row>
    <row r="61" spans="1:18" ht="15.75" x14ac:dyDescent="0.25">
      <c r="A61" s="5" t="s">
        <v>184</v>
      </c>
      <c r="B61" s="5" t="s">
        <v>185</v>
      </c>
      <c r="C61" s="5" t="s">
        <v>1923</v>
      </c>
      <c r="D61" s="5" t="s">
        <v>79</v>
      </c>
      <c r="E61" s="5" t="s">
        <v>17</v>
      </c>
      <c r="F61" s="5" t="s">
        <v>26</v>
      </c>
      <c r="G61" s="5" t="s">
        <v>27</v>
      </c>
      <c r="H61" s="5">
        <v>45</v>
      </c>
      <c r="I61" s="5">
        <v>2021</v>
      </c>
      <c r="J61" s="6">
        <v>135062</v>
      </c>
      <c r="K61" s="9">
        <v>0.15</v>
      </c>
      <c r="L61" s="5" t="s">
        <v>28</v>
      </c>
      <c r="M61" s="5" t="s">
        <v>133</v>
      </c>
      <c r="N61" s="5"/>
      <c r="O61" s="7" t="str">
        <f>IF(ISBLANK(Table1[[#This Row],[Exit Year]]), "Active", "Exited")</f>
        <v>Active</v>
      </c>
      <c r="P61" s="8">
        <f ca="1">IF(ISBLANK(Table1[[#This Row],[Exit Year]]), YEAR(TODAY()) - Table1[[#This Row],[Hire Year]], Table1[[#This Row],[Exit Year]] - Table1[[#This Row],[Hire Year]])</f>
        <v>4</v>
      </c>
      <c r="Q61" s="13">
        <f>Table1[[#This Row],[Annual Salary]] + (Table1[[#This Row],[Bonus %]] * Table1[[#This Row],[Annual Salary]])</f>
        <v>155321.29999999999</v>
      </c>
      <c r="R61" s="10" t="str">
        <f>IF(Table1[[#This Row],[Annual Salary]]&gt;=100000,"High",
   IF(Table1[[#This Row],[Annual Salary]]&gt;=50000,"Medium","Low"))</f>
        <v>High</v>
      </c>
    </row>
    <row r="62" spans="1:18" ht="15.75" x14ac:dyDescent="0.25">
      <c r="A62" s="5" t="s">
        <v>186</v>
      </c>
      <c r="B62" s="5" t="s">
        <v>187</v>
      </c>
      <c r="C62" s="5" t="s">
        <v>1923</v>
      </c>
      <c r="D62" s="5" t="s">
        <v>16</v>
      </c>
      <c r="E62" s="5" t="s">
        <v>48</v>
      </c>
      <c r="F62" s="5" t="s">
        <v>18</v>
      </c>
      <c r="G62" s="5" t="s">
        <v>84</v>
      </c>
      <c r="H62" s="5">
        <v>55</v>
      </c>
      <c r="I62" s="5">
        <v>2006</v>
      </c>
      <c r="J62" s="6">
        <v>159044</v>
      </c>
      <c r="K62" s="9">
        <v>0.1</v>
      </c>
      <c r="L62" s="5" t="s">
        <v>92</v>
      </c>
      <c r="M62" s="5" t="s">
        <v>93</v>
      </c>
      <c r="N62" s="5"/>
      <c r="O62" s="7" t="str">
        <f>IF(ISBLANK(Table1[[#This Row],[Exit Year]]), "Active", "Exited")</f>
        <v>Active</v>
      </c>
      <c r="P62" s="8">
        <f ca="1">IF(ISBLANK(Table1[[#This Row],[Exit Year]]), YEAR(TODAY()) - Table1[[#This Row],[Hire Year]], Table1[[#This Row],[Exit Year]] - Table1[[#This Row],[Hire Year]])</f>
        <v>19</v>
      </c>
      <c r="Q62" s="13">
        <f>Table1[[#This Row],[Annual Salary]] + (Table1[[#This Row],[Bonus %]] * Table1[[#This Row],[Annual Salary]])</f>
        <v>174948.4</v>
      </c>
      <c r="R62" s="10" t="str">
        <f>IF(Table1[[#This Row],[Annual Salary]]&gt;=100000,"High",
   IF(Table1[[#This Row],[Annual Salary]]&gt;=50000,"Medium","Low"))</f>
        <v>High</v>
      </c>
    </row>
    <row r="63" spans="1:18" ht="15.75" x14ac:dyDescent="0.25">
      <c r="A63" s="5" t="s">
        <v>188</v>
      </c>
      <c r="B63" s="5" t="s">
        <v>189</v>
      </c>
      <c r="C63" s="5" t="s">
        <v>42</v>
      </c>
      <c r="D63" s="5" t="s">
        <v>58</v>
      </c>
      <c r="E63" s="5" t="s">
        <v>25</v>
      </c>
      <c r="F63" s="5" t="s">
        <v>18</v>
      </c>
      <c r="G63" s="5" t="s">
        <v>84</v>
      </c>
      <c r="H63" s="5">
        <v>44</v>
      </c>
      <c r="I63" s="5">
        <v>2019</v>
      </c>
      <c r="J63" s="6">
        <v>74691</v>
      </c>
      <c r="K63" s="9">
        <v>0</v>
      </c>
      <c r="L63" s="5" t="s">
        <v>92</v>
      </c>
      <c r="M63" s="5" t="s">
        <v>93</v>
      </c>
      <c r="N63" s="5">
        <v>2020</v>
      </c>
      <c r="O63" s="7" t="str">
        <f>IF(ISBLANK(Table1[[#This Row],[Exit Year]]), "Active", "Exited")</f>
        <v>Exited</v>
      </c>
      <c r="P63" s="8">
        <f ca="1">IF(ISBLANK(Table1[[#This Row],[Exit Year]]), YEAR(TODAY()) - Table1[[#This Row],[Hire Year]], Table1[[#This Row],[Exit Year]] - Table1[[#This Row],[Hire Year]])</f>
        <v>1</v>
      </c>
      <c r="Q63" s="13">
        <f>Table1[[#This Row],[Annual Salary]] + (Table1[[#This Row],[Bonus %]] * Table1[[#This Row],[Annual Salary]])</f>
        <v>74691</v>
      </c>
      <c r="R63" s="10" t="str">
        <f>IF(Table1[[#This Row],[Annual Salary]]&gt;=100000,"High",
   IF(Table1[[#This Row],[Annual Salary]]&gt;=50000,"Medium","Low"))</f>
        <v>Medium</v>
      </c>
    </row>
    <row r="64" spans="1:18" ht="15.75" x14ac:dyDescent="0.25">
      <c r="A64" s="5" t="s">
        <v>190</v>
      </c>
      <c r="B64" s="5" t="s">
        <v>191</v>
      </c>
      <c r="C64" s="5" t="s">
        <v>112</v>
      </c>
      <c r="D64" s="5" t="s">
        <v>68</v>
      </c>
      <c r="E64" s="5" t="s">
        <v>48</v>
      </c>
      <c r="F64" s="5" t="s">
        <v>18</v>
      </c>
      <c r="G64" s="5" t="s">
        <v>84</v>
      </c>
      <c r="H64" s="5">
        <v>44</v>
      </c>
      <c r="I64" s="5">
        <v>2008</v>
      </c>
      <c r="J64" s="6">
        <v>92753</v>
      </c>
      <c r="K64" s="9">
        <v>0.13</v>
      </c>
      <c r="L64" s="5" t="s">
        <v>20</v>
      </c>
      <c r="M64" s="5" t="s">
        <v>59</v>
      </c>
      <c r="N64" s="5">
        <v>2021</v>
      </c>
      <c r="O64" s="7" t="str">
        <f>IF(ISBLANK(Table1[[#This Row],[Exit Year]]), "Active", "Exited")</f>
        <v>Exited</v>
      </c>
      <c r="P64" s="8">
        <f ca="1">IF(ISBLANK(Table1[[#This Row],[Exit Year]]), YEAR(TODAY()) - Table1[[#This Row],[Hire Year]], Table1[[#This Row],[Exit Year]] - Table1[[#This Row],[Hire Year]])</f>
        <v>13</v>
      </c>
      <c r="Q64" s="13">
        <f>Table1[[#This Row],[Annual Salary]] + (Table1[[#This Row],[Bonus %]] * Table1[[#This Row],[Annual Salary]])</f>
        <v>104810.89</v>
      </c>
      <c r="R64" s="10" t="str">
        <f>IF(Table1[[#This Row],[Annual Salary]]&gt;=100000,"High",
   IF(Table1[[#This Row],[Annual Salary]]&gt;=50000,"Medium","Low"))</f>
        <v>Medium</v>
      </c>
    </row>
    <row r="65" spans="1:18" ht="15.75" x14ac:dyDescent="0.25">
      <c r="A65" s="5" t="s">
        <v>192</v>
      </c>
      <c r="B65" s="5" t="s">
        <v>193</v>
      </c>
      <c r="C65" s="5" t="s">
        <v>78</v>
      </c>
      <c r="D65" s="5" t="s">
        <v>64</v>
      </c>
      <c r="E65" s="5" t="s">
        <v>34</v>
      </c>
      <c r="F65" s="5" t="s">
        <v>26</v>
      </c>
      <c r="G65" s="5" t="s">
        <v>19</v>
      </c>
      <c r="H65" s="5">
        <v>45</v>
      </c>
      <c r="I65" s="5">
        <v>2013</v>
      </c>
      <c r="J65" s="6">
        <v>236946</v>
      </c>
      <c r="K65" s="9">
        <v>0.37</v>
      </c>
      <c r="L65" s="5" t="s">
        <v>20</v>
      </c>
      <c r="M65" s="5" t="s">
        <v>21</v>
      </c>
      <c r="N65" s="5"/>
      <c r="O65" s="7" t="str">
        <f>IF(ISBLANK(Table1[[#This Row],[Exit Year]]), "Active", "Exited")</f>
        <v>Active</v>
      </c>
      <c r="P65" s="8">
        <f ca="1">IF(ISBLANK(Table1[[#This Row],[Exit Year]]), YEAR(TODAY()) - Table1[[#This Row],[Hire Year]], Table1[[#This Row],[Exit Year]] - Table1[[#This Row],[Hire Year]])</f>
        <v>12</v>
      </c>
      <c r="Q65" s="13">
        <f>Table1[[#This Row],[Annual Salary]] + (Table1[[#This Row],[Bonus %]] * Table1[[#This Row],[Annual Salary]])</f>
        <v>324616.02</v>
      </c>
      <c r="R65" s="10" t="str">
        <f>IF(Table1[[#This Row],[Annual Salary]]&gt;=100000,"High",
   IF(Table1[[#This Row],[Annual Salary]]&gt;=50000,"Medium","Low"))</f>
        <v>High</v>
      </c>
    </row>
    <row r="66" spans="1:18" ht="15.75" x14ac:dyDescent="0.25">
      <c r="A66" s="5" t="s">
        <v>194</v>
      </c>
      <c r="B66" s="5" t="s">
        <v>195</v>
      </c>
      <c r="C66" s="5" t="s">
        <v>54</v>
      </c>
      <c r="D66" s="5" t="s">
        <v>33</v>
      </c>
      <c r="E66" s="5" t="s">
        <v>48</v>
      </c>
      <c r="F66" s="5" t="s">
        <v>18</v>
      </c>
      <c r="G66" s="5" t="s">
        <v>19</v>
      </c>
      <c r="H66" s="5">
        <v>36</v>
      </c>
      <c r="I66" s="5">
        <v>2021</v>
      </c>
      <c r="J66" s="6">
        <v>48906</v>
      </c>
      <c r="K66" s="9">
        <v>0</v>
      </c>
      <c r="L66" s="5" t="s">
        <v>20</v>
      </c>
      <c r="M66" s="5" t="s">
        <v>55</v>
      </c>
      <c r="N66" s="5"/>
      <c r="O66" s="7" t="str">
        <f>IF(ISBLANK(Table1[[#This Row],[Exit Year]]), "Active", "Exited")</f>
        <v>Active</v>
      </c>
      <c r="P66" s="8">
        <f ca="1">IF(ISBLANK(Table1[[#This Row],[Exit Year]]), YEAR(TODAY()) - Table1[[#This Row],[Hire Year]], Table1[[#This Row],[Exit Year]] - Table1[[#This Row],[Hire Year]])</f>
        <v>4</v>
      </c>
      <c r="Q66" s="13">
        <f>Table1[[#This Row],[Annual Salary]] + (Table1[[#This Row],[Bonus %]] * Table1[[#This Row],[Annual Salary]])</f>
        <v>48906</v>
      </c>
      <c r="R66" s="10" t="str">
        <f>IF(Table1[[#This Row],[Annual Salary]]&gt;=100000,"High",
   IF(Table1[[#This Row],[Annual Salary]]&gt;=50000,"Medium","Low"))</f>
        <v>Low</v>
      </c>
    </row>
    <row r="67" spans="1:18" ht="15.75" x14ac:dyDescent="0.25">
      <c r="A67" s="5" t="s">
        <v>196</v>
      </c>
      <c r="B67" s="5" t="s">
        <v>197</v>
      </c>
      <c r="C67" s="5" t="s">
        <v>42</v>
      </c>
      <c r="D67" s="5" t="s">
        <v>47</v>
      </c>
      <c r="E67" s="5" t="s">
        <v>48</v>
      </c>
      <c r="F67" s="5" t="s">
        <v>18</v>
      </c>
      <c r="G67" s="5" t="s">
        <v>35</v>
      </c>
      <c r="H67" s="5">
        <v>38</v>
      </c>
      <c r="I67" s="5">
        <v>2008</v>
      </c>
      <c r="J67" s="6">
        <v>80024</v>
      </c>
      <c r="K67" s="9">
        <v>0</v>
      </c>
      <c r="L67" s="5" t="s">
        <v>20</v>
      </c>
      <c r="M67" s="5" t="s">
        <v>87</v>
      </c>
      <c r="N67" s="5"/>
      <c r="O67" s="7" t="str">
        <f>IF(ISBLANK(Table1[[#This Row],[Exit Year]]), "Active", "Exited")</f>
        <v>Active</v>
      </c>
      <c r="P67" s="8">
        <f ca="1">IF(ISBLANK(Table1[[#This Row],[Exit Year]]), YEAR(TODAY()) - Table1[[#This Row],[Hire Year]], Table1[[#This Row],[Exit Year]] - Table1[[#This Row],[Hire Year]])</f>
        <v>17</v>
      </c>
      <c r="Q67" s="13">
        <f>Table1[[#This Row],[Annual Salary]] + (Table1[[#This Row],[Bonus %]] * Table1[[#This Row],[Annual Salary]])</f>
        <v>80024</v>
      </c>
      <c r="R67" s="10" t="str">
        <f>IF(Table1[[#This Row],[Annual Salary]]&gt;=100000,"High",
   IF(Table1[[#This Row],[Annual Salary]]&gt;=50000,"Medium","Low"))</f>
        <v>Medium</v>
      </c>
    </row>
    <row r="68" spans="1:18" ht="15.75" x14ac:dyDescent="0.25">
      <c r="A68" s="5" t="s">
        <v>198</v>
      </c>
      <c r="B68" s="5" t="s">
        <v>199</v>
      </c>
      <c r="C68" s="5" t="s">
        <v>163</v>
      </c>
      <c r="D68" s="5" t="s">
        <v>64</v>
      </c>
      <c r="E68" s="5" t="s">
        <v>34</v>
      </c>
      <c r="F68" s="5" t="s">
        <v>18</v>
      </c>
      <c r="G68" s="5" t="s">
        <v>35</v>
      </c>
      <c r="H68" s="5">
        <v>41</v>
      </c>
      <c r="I68" s="5">
        <v>2009</v>
      </c>
      <c r="J68" s="6">
        <v>54415</v>
      </c>
      <c r="K68" s="9">
        <v>0</v>
      </c>
      <c r="L68" s="5" t="s">
        <v>20</v>
      </c>
      <c r="M68" s="5" t="s">
        <v>21</v>
      </c>
      <c r="N68" s="5">
        <v>2014</v>
      </c>
      <c r="O68" s="7" t="str">
        <f>IF(ISBLANK(Table1[[#This Row],[Exit Year]]), "Active", "Exited")</f>
        <v>Exited</v>
      </c>
      <c r="P68" s="8">
        <f ca="1">IF(ISBLANK(Table1[[#This Row],[Exit Year]]), YEAR(TODAY()) - Table1[[#This Row],[Hire Year]], Table1[[#This Row],[Exit Year]] - Table1[[#This Row],[Hire Year]])</f>
        <v>5</v>
      </c>
      <c r="Q68" s="13">
        <f>Table1[[#This Row],[Annual Salary]] + (Table1[[#This Row],[Bonus %]] * Table1[[#This Row],[Annual Salary]])</f>
        <v>54415</v>
      </c>
      <c r="R68" s="10" t="str">
        <f>IF(Table1[[#This Row],[Annual Salary]]&gt;=100000,"High",
   IF(Table1[[#This Row],[Annual Salary]]&gt;=50000,"Medium","Low"))</f>
        <v>Medium</v>
      </c>
    </row>
    <row r="69" spans="1:18" ht="15.75" x14ac:dyDescent="0.25">
      <c r="A69" s="5" t="s">
        <v>200</v>
      </c>
      <c r="B69" s="5" t="s">
        <v>201</v>
      </c>
      <c r="C69" s="5" t="s">
        <v>51</v>
      </c>
      <c r="D69" s="5" t="s">
        <v>79</v>
      </c>
      <c r="E69" s="5" t="s">
        <v>17</v>
      </c>
      <c r="F69" s="5" t="s">
        <v>18</v>
      </c>
      <c r="G69" s="5" t="s">
        <v>27</v>
      </c>
      <c r="H69" s="5">
        <v>30</v>
      </c>
      <c r="I69" s="5">
        <v>2016</v>
      </c>
      <c r="J69" s="6">
        <v>120341</v>
      </c>
      <c r="K69" s="9">
        <v>7.0000000000000007E-2</v>
      </c>
      <c r="L69" s="5" t="s">
        <v>20</v>
      </c>
      <c r="M69" s="5" t="s">
        <v>21</v>
      </c>
      <c r="N69" s="5"/>
      <c r="O69" s="7" t="str">
        <f>IF(ISBLANK(Table1[[#This Row],[Exit Year]]), "Active", "Exited")</f>
        <v>Active</v>
      </c>
      <c r="P69" s="8">
        <f ca="1">IF(ISBLANK(Table1[[#This Row],[Exit Year]]), YEAR(TODAY()) - Table1[[#This Row],[Hire Year]], Table1[[#This Row],[Exit Year]] - Table1[[#This Row],[Hire Year]])</f>
        <v>9</v>
      </c>
      <c r="Q69" s="13">
        <f>Table1[[#This Row],[Annual Salary]] + (Table1[[#This Row],[Bonus %]] * Table1[[#This Row],[Annual Salary]])</f>
        <v>128764.87</v>
      </c>
      <c r="R69" s="10" t="str">
        <f>IF(Table1[[#This Row],[Annual Salary]]&gt;=100000,"High",
   IF(Table1[[#This Row],[Annual Salary]]&gt;=50000,"Medium","Low"))</f>
        <v>High</v>
      </c>
    </row>
    <row r="70" spans="1:18" ht="15.75" x14ac:dyDescent="0.25">
      <c r="A70" s="5" t="s">
        <v>202</v>
      </c>
      <c r="B70" s="5" t="s">
        <v>203</v>
      </c>
      <c r="C70" s="5" t="s">
        <v>78</v>
      </c>
      <c r="D70" s="5" t="s">
        <v>16</v>
      </c>
      <c r="E70" s="5" t="s">
        <v>34</v>
      </c>
      <c r="F70" s="5" t="s">
        <v>18</v>
      </c>
      <c r="G70" s="5" t="s">
        <v>84</v>
      </c>
      <c r="H70" s="5">
        <v>43</v>
      </c>
      <c r="I70" s="5">
        <v>2009</v>
      </c>
      <c r="J70" s="6">
        <v>208415</v>
      </c>
      <c r="K70" s="9">
        <v>0.35</v>
      </c>
      <c r="L70" s="5" t="s">
        <v>20</v>
      </c>
      <c r="M70" s="5" t="s">
        <v>21</v>
      </c>
      <c r="N70" s="5"/>
      <c r="O70" s="7" t="str">
        <f>IF(ISBLANK(Table1[[#This Row],[Exit Year]]), "Active", "Exited")</f>
        <v>Active</v>
      </c>
      <c r="P70" s="8">
        <f ca="1">IF(ISBLANK(Table1[[#This Row],[Exit Year]]), YEAR(TODAY()) - Table1[[#This Row],[Hire Year]], Table1[[#This Row],[Exit Year]] - Table1[[#This Row],[Hire Year]])</f>
        <v>16</v>
      </c>
      <c r="Q70" s="13">
        <f>Table1[[#This Row],[Annual Salary]] + (Table1[[#This Row],[Bonus %]] * Table1[[#This Row],[Annual Salary]])</f>
        <v>281360.25</v>
      </c>
      <c r="R70" s="10" t="str">
        <f>IF(Table1[[#This Row],[Annual Salary]]&gt;=100000,"High",
   IF(Table1[[#This Row],[Annual Salary]]&gt;=50000,"Medium","Low"))</f>
        <v>High</v>
      </c>
    </row>
    <row r="71" spans="1:18" ht="15.75" x14ac:dyDescent="0.25">
      <c r="A71" s="5" t="s">
        <v>204</v>
      </c>
      <c r="B71" s="5" t="s">
        <v>205</v>
      </c>
      <c r="C71" s="5" t="s">
        <v>206</v>
      </c>
      <c r="D71" s="5" t="s">
        <v>16</v>
      </c>
      <c r="E71" s="5" t="s">
        <v>34</v>
      </c>
      <c r="F71" s="5" t="s">
        <v>18</v>
      </c>
      <c r="G71" s="5" t="s">
        <v>27</v>
      </c>
      <c r="H71" s="5">
        <v>32</v>
      </c>
      <c r="I71" s="5">
        <v>2020</v>
      </c>
      <c r="J71" s="6">
        <v>78844</v>
      </c>
      <c r="K71" s="9">
        <v>0</v>
      </c>
      <c r="L71" s="5" t="s">
        <v>20</v>
      </c>
      <c r="M71" s="5" t="s">
        <v>21</v>
      </c>
      <c r="N71" s="5"/>
      <c r="O71" s="7" t="str">
        <f>IF(ISBLANK(Table1[[#This Row],[Exit Year]]), "Active", "Exited")</f>
        <v>Active</v>
      </c>
      <c r="P71" s="8">
        <f ca="1">IF(ISBLANK(Table1[[#This Row],[Exit Year]]), YEAR(TODAY()) - Table1[[#This Row],[Hire Year]], Table1[[#This Row],[Exit Year]] - Table1[[#This Row],[Hire Year]])</f>
        <v>5</v>
      </c>
      <c r="Q71" s="13">
        <f>Table1[[#This Row],[Annual Salary]] + (Table1[[#This Row],[Bonus %]] * Table1[[#This Row],[Annual Salary]])</f>
        <v>78844</v>
      </c>
      <c r="R71" s="10" t="str">
        <f>IF(Table1[[#This Row],[Annual Salary]]&gt;=100000,"High",
   IF(Table1[[#This Row],[Annual Salary]]&gt;=50000,"Medium","Low"))</f>
        <v>Medium</v>
      </c>
    </row>
    <row r="72" spans="1:18" ht="15.75" x14ac:dyDescent="0.25">
      <c r="A72" s="5" t="s">
        <v>207</v>
      </c>
      <c r="B72" s="5" t="s">
        <v>208</v>
      </c>
      <c r="C72" s="5" t="s">
        <v>174</v>
      </c>
      <c r="D72" s="5" t="s">
        <v>68</v>
      </c>
      <c r="E72" s="5" t="s">
        <v>25</v>
      </c>
      <c r="F72" s="5" t="s">
        <v>26</v>
      </c>
      <c r="G72" s="5" t="s">
        <v>35</v>
      </c>
      <c r="H72" s="5">
        <v>58</v>
      </c>
      <c r="I72" s="5">
        <v>2002</v>
      </c>
      <c r="J72" s="6">
        <v>76354</v>
      </c>
      <c r="K72" s="9">
        <v>0</v>
      </c>
      <c r="L72" s="5" t="s">
        <v>20</v>
      </c>
      <c r="M72" s="5" t="s">
        <v>43</v>
      </c>
      <c r="N72" s="5">
        <v>2021</v>
      </c>
      <c r="O72" s="7" t="str">
        <f>IF(ISBLANK(Table1[[#This Row],[Exit Year]]), "Active", "Exited")</f>
        <v>Exited</v>
      </c>
      <c r="P72" s="8">
        <f ca="1">IF(ISBLANK(Table1[[#This Row],[Exit Year]]), YEAR(TODAY()) - Table1[[#This Row],[Hire Year]], Table1[[#This Row],[Exit Year]] - Table1[[#This Row],[Hire Year]])</f>
        <v>19</v>
      </c>
      <c r="Q72" s="13">
        <f>Table1[[#This Row],[Annual Salary]] + (Table1[[#This Row],[Bonus %]] * Table1[[#This Row],[Annual Salary]])</f>
        <v>76354</v>
      </c>
      <c r="R72" s="10" t="str">
        <f>IF(Table1[[#This Row],[Annual Salary]]&gt;=100000,"High",
   IF(Table1[[#This Row],[Annual Salary]]&gt;=50000,"Medium","Low"))</f>
        <v>Medium</v>
      </c>
    </row>
    <row r="73" spans="1:18" ht="15.75" x14ac:dyDescent="0.25">
      <c r="A73" s="5" t="s">
        <v>209</v>
      </c>
      <c r="B73" s="5" t="s">
        <v>210</v>
      </c>
      <c r="C73" s="5" t="s">
        <v>32</v>
      </c>
      <c r="D73" s="5" t="s">
        <v>33</v>
      </c>
      <c r="E73" s="5" t="s">
        <v>34</v>
      </c>
      <c r="F73" s="5" t="s">
        <v>18</v>
      </c>
      <c r="G73" s="5" t="s">
        <v>84</v>
      </c>
      <c r="H73" s="5">
        <v>37</v>
      </c>
      <c r="I73" s="5">
        <v>2019</v>
      </c>
      <c r="J73" s="6">
        <v>165927</v>
      </c>
      <c r="K73" s="9">
        <v>0.2</v>
      </c>
      <c r="L73" s="5" t="s">
        <v>20</v>
      </c>
      <c r="M73" s="5" t="s">
        <v>43</v>
      </c>
      <c r="N73" s="5"/>
      <c r="O73" s="7" t="str">
        <f>IF(ISBLANK(Table1[[#This Row],[Exit Year]]), "Active", "Exited")</f>
        <v>Active</v>
      </c>
      <c r="P73" s="8">
        <f ca="1">IF(ISBLANK(Table1[[#This Row],[Exit Year]]), YEAR(TODAY()) - Table1[[#This Row],[Hire Year]], Table1[[#This Row],[Exit Year]] - Table1[[#This Row],[Hire Year]])</f>
        <v>6</v>
      </c>
      <c r="Q73" s="13">
        <f>Table1[[#This Row],[Annual Salary]] + (Table1[[#This Row],[Bonus %]] * Table1[[#This Row],[Annual Salary]])</f>
        <v>199112.4</v>
      </c>
      <c r="R73" s="10" t="str">
        <f>IF(Table1[[#This Row],[Annual Salary]]&gt;=100000,"High",
   IF(Table1[[#This Row],[Annual Salary]]&gt;=50000,"Medium","Low"))</f>
        <v>High</v>
      </c>
    </row>
    <row r="74" spans="1:18" ht="15.75" x14ac:dyDescent="0.25">
      <c r="A74" s="5" t="s">
        <v>211</v>
      </c>
      <c r="B74" s="5" t="s">
        <v>212</v>
      </c>
      <c r="C74" s="5" t="s">
        <v>51</v>
      </c>
      <c r="D74" s="5" t="s">
        <v>58</v>
      </c>
      <c r="E74" s="5" t="s">
        <v>34</v>
      </c>
      <c r="F74" s="5" t="s">
        <v>18</v>
      </c>
      <c r="G74" s="5" t="s">
        <v>84</v>
      </c>
      <c r="H74" s="5">
        <v>38</v>
      </c>
      <c r="I74" s="5">
        <v>2021</v>
      </c>
      <c r="J74" s="6">
        <v>109812</v>
      </c>
      <c r="K74" s="9">
        <v>0.09</v>
      </c>
      <c r="L74" s="5" t="s">
        <v>92</v>
      </c>
      <c r="M74" s="5" t="s">
        <v>93</v>
      </c>
      <c r="N74" s="5"/>
      <c r="O74" s="7" t="str">
        <f>IF(ISBLANK(Table1[[#This Row],[Exit Year]]), "Active", "Exited")</f>
        <v>Active</v>
      </c>
      <c r="P74" s="8">
        <f ca="1">IF(ISBLANK(Table1[[#This Row],[Exit Year]]), YEAR(TODAY()) - Table1[[#This Row],[Hire Year]], Table1[[#This Row],[Exit Year]] - Table1[[#This Row],[Hire Year]])</f>
        <v>4</v>
      </c>
      <c r="Q74" s="13">
        <f>Table1[[#This Row],[Annual Salary]] + (Table1[[#This Row],[Bonus %]] * Table1[[#This Row],[Annual Salary]])</f>
        <v>119695.08</v>
      </c>
      <c r="R74" s="10" t="str">
        <f>IF(Table1[[#This Row],[Annual Salary]]&gt;=100000,"High",
   IF(Table1[[#This Row],[Annual Salary]]&gt;=50000,"Medium","Low"))</f>
        <v>High</v>
      </c>
    </row>
    <row r="75" spans="1:18" ht="15.75" x14ac:dyDescent="0.25">
      <c r="A75" s="5" t="s">
        <v>213</v>
      </c>
      <c r="B75" s="5" t="s">
        <v>214</v>
      </c>
      <c r="C75" s="5" t="s">
        <v>67</v>
      </c>
      <c r="D75" s="5" t="s">
        <v>68</v>
      </c>
      <c r="E75" s="5" t="s">
        <v>48</v>
      </c>
      <c r="F75" s="5" t="s">
        <v>26</v>
      </c>
      <c r="G75" s="5" t="s">
        <v>27</v>
      </c>
      <c r="H75" s="5">
        <v>55</v>
      </c>
      <c r="I75" s="5">
        <v>1998</v>
      </c>
      <c r="J75" s="6">
        <v>86299</v>
      </c>
      <c r="K75" s="9">
        <v>0</v>
      </c>
      <c r="L75" s="5" t="s">
        <v>20</v>
      </c>
      <c r="M75" s="5" t="s">
        <v>21</v>
      </c>
      <c r="N75" s="5"/>
      <c r="O75" s="7" t="str">
        <f>IF(ISBLANK(Table1[[#This Row],[Exit Year]]), "Active", "Exited")</f>
        <v>Active</v>
      </c>
      <c r="P75" s="8">
        <f ca="1">IF(ISBLANK(Table1[[#This Row],[Exit Year]]), YEAR(TODAY()) - Table1[[#This Row],[Hire Year]], Table1[[#This Row],[Exit Year]] - Table1[[#This Row],[Hire Year]])</f>
        <v>27</v>
      </c>
      <c r="Q75" s="13">
        <f>Table1[[#This Row],[Annual Salary]] + (Table1[[#This Row],[Bonus %]] * Table1[[#This Row],[Annual Salary]])</f>
        <v>86299</v>
      </c>
      <c r="R75" s="10" t="str">
        <f>IF(Table1[[#This Row],[Annual Salary]]&gt;=100000,"High",
   IF(Table1[[#This Row],[Annual Salary]]&gt;=50000,"Medium","Low"))</f>
        <v>Medium</v>
      </c>
    </row>
    <row r="76" spans="1:18" ht="15.75" x14ac:dyDescent="0.25">
      <c r="A76" s="5" t="s">
        <v>215</v>
      </c>
      <c r="B76" s="5" t="s">
        <v>216</v>
      </c>
      <c r="C76" s="5" t="s">
        <v>78</v>
      </c>
      <c r="D76" s="5" t="s">
        <v>79</v>
      </c>
      <c r="E76" s="5" t="s">
        <v>17</v>
      </c>
      <c r="F76" s="5" t="s">
        <v>26</v>
      </c>
      <c r="G76" s="5" t="s">
        <v>84</v>
      </c>
      <c r="H76" s="5">
        <v>57</v>
      </c>
      <c r="I76" s="5">
        <v>2003</v>
      </c>
      <c r="J76" s="6">
        <v>206624</v>
      </c>
      <c r="K76" s="9">
        <v>0.4</v>
      </c>
      <c r="L76" s="5" t="s">
        <v>92</v>
      </c>
      <c r="M76" s="5" t="s">
        <v>217</v>
      </c>
      <c r="N76" s="5"/>
      <c r="O76" s="7" t="str">
        <f>IF(ISBLANK(Table1[[#This Row],[Exit Year]]), "Active", "Exited")</f>
        <v>Active</v>
      </c>
      <c r="P76" s="8">
        <f ca="1">IF(ISBLANK(Table1[[#This Row],[Exit Year]]), YEAR(TODAY()) - Table1[[#This Row],[Hire Year]], Table1[[#This Row],[Exit Year]] - Table1[[#This Row],[Hire Year]])</f>
        <v>22</v>
      </c>
      <c r="Q76" s="13">
        <f>Table1[[#This Row],[Annual Salary]] + (Table1[[#This Row],[Bonus %]] * Table1[[#This Row],[Annual Salary]])</f>
        <v>289273.59999999998</v>
      </c>
      <c r="R76" s="10" t="str">
        <f>IF(Table1[[#This Row],[Annual Salary]]&gt;=100000,"High",
   IF(Table1[[#This Row],[Annual Salary]]&gt;=50000,"Medium","Low"))</f>
        <v>High</v>
      </c>
    </row>
    <row r="77" spans="1:18" ht="15.75" x14ac:dyDescent="0.25">
      <c r="A77" s="5" t="s">
        <v>218</v>
      </c>
      <c r="B77" s="5" t="s">
        <v>219</v>
      </c>
      <c r="C77" s="5" t="s">
        <v>118</v>
      </c>
      <c r="D77" s="5" t="s">
        <v>16</v>
      </c>
      <c r="E77" s="5" t="s">
        <v>25</v>
      </c>
      <c r="F77" s="5" t="s">
        <v>26</v>
      </c>
      <c r="G77" s="5" t="s">
        <v>84</v>
      </c>
      <c r="H77" s="5">
        <v>36</v>
      </c>
      <c r="I77" s="5">
        <v>2010</v>
      </c>
      <c r="J77" s="6">
        <v>53215</v>
      </c>
      <c r="K77" s="9">
        <v>0</v>
      </c>
      <c r="L77" s="5" t="s">
        <v>92</v>
      </c>
      <c r="M77" s="5" t="s">
        <v>217</v>
      </c>
      <c r="N77" s="5">
        <v>2014</v>
      </c>
      <c r="O77" s="7" t="str">
        <f>IF(ISBLANK(Table1[[#This Row],[Exit Year]]), "Active", "Exited")</f>
        <v>Exited</v>
      </c>
      <c r="P77" s="8">
        <f ca="1">IF(ISBLANK(Table1[[#This Row],[Exit Year]]), YEAR(TODAY()) - Table1[[#This Row],[Hire Year]], Table1[[#This Row],[Exit Year]] - Table1[[#This Row],[Hire Year]])</f>
        <v>4</v>
      </c>
      <c r="Q77" s="13">
        <f>Table1[[#This Row],[Annual Salary]] + (Table1[[#This Row],[Bonus %]] * Table1[[#This Row],[Annual Salary]])</f>
        <v>53215</v>
      </c>
      <c r="R77" s="10" t="str">
        <f>IF(Table1[[#This Row],[Annual Salary]]&gt;=100000,"High",
   IF(Table1[[#This Row],[Annual Salary]]&gt;=50000,"Medium","Low"))</f>
        <v>Medium</v>
      </c>
    </row>
    <row r="78" spans="1:18" ht="15.75" x14ac:dyDescent="0.25">
      <c r="A78" s="5" t="s">
        <v>220</v>
      </c>
      <c r="B78" s="5" t="s">
        <v>221</v>
      </c>
      <c r="C78" s="5" t="s">
        <v>222</v>
      </c>
      <c r="D78" s="5" t="s">
        <v>68</v>
      </c>
      <c r="E78" s="5" t="s">
        <v>17</v>
      </c>
      <c r="F78" s="5" t="s">
        <v>18</v>
      </c>
      <c r="G78" s="5" t="s">
        <v>27</v>
      </c>
      <c r="H78" s="5">
        <v>30</v>
      </c>
      <c r="I78" s="5">
        <v>2017</v>
      </c>
      <c r="J78" s="6">
        <v>86858</v>
      </c>
      <c r="K78" s="9">
        <v>0</v>
      </c>
      <c r="L78" s="5" t="s">
        <v>28</v>
      </c>
      <c r="M78" s="5" t="s">
        <v>29</v>
      </c>
      <c r="N78" s="5">
        <v>2017</v>
      </c>
      <c r="O78" s="7" t="str">
        <f>IF(ISBLANK(Table1[[#This Row],[Exit Year]]), "Active", "Exited")</f>
        <v>Exited</v>
      </c>
      <c r="P78" s="8">
        <f ca="1">IF(ISBLANK(Table1[[#This Row],[Exit Year]]), YEAR(TODAY()) - Table1[[#This Row],[Hire Year]], Table1[[#This Row],[Exit Year]] - Table1[[#This Row],[Hire Year]])</f>
        <v>0</v>
      </c>
      <c r="Q78" s="13">
        <f>Table1[[#This Row],[Annual Salary]] + (Table1[[#This Row],[Bonus %]] * Table1[[#This Row],[Annual Salary]])</f>
        <v>86858</v>
      </c>
      <c r="R78" s="10" t="str">
        <f>IF(Table1[[#This Row],[Annual Salary]]&gt;=100000,"High",
   IF(Table1[[#This Row],[Annual Salary]]&gt;=50000,"Medium","Low"))</f>
        <v>Medium</v>
      </c>
    </row>
    <row r="79" spans="1:18" ht="15.75" x14ac:dyDescent="0.25">
      <c r="A79" s="5" t="s">
        <v>223</v>
      </c>
      <c r="B79" s="5" t="s">
        <v>224</v>
      </c>
      <c r="C79" s="5" t="s">
        <v>39</v>
      </c>
      <c r="D79" s="5" t="s">
        <v>16</v>
      </c>
      <c r="E79" s="5" t="s">
        <v>25</v>
      </c>
      <c r="F79" s="5" t="s">
        <v>26</v>
      </c>
      <c r="G79" s="5" t="s">
        <v>27</v>
      </c>
      <c r="H79" s="5">
        <v>40</v>
      </c>
      <c r="I79" s="5">
        <v>2007</v>
      </c>
      <c r="J79" s="6">
        <v>93971</v>
      </c>
      <c r="K79" s="9">
        <v>0.08</v>
      </c>
      <c r="L79" s="5" t="s">
        <v>28</v>
      </c>
      <c r="M79" s="5" t="s">
        <v>29</v>
      </c>
      <c r="N79" s="5"/>
      <c r="O79" s="7" t="str">
        <f>IF(ISBLANK(Table1[[#This Row],[Exit Year]]), "Active", "Exited")</f>
        <v>Active</v>
      </c>
      <c r="P79" s="8">
        <f ca="1">IF(ISBLANK(Table1[[#This Row],[Exit Year]]), YEAR(TODAY()) - Table1[[#This Row],[Hire Year]], Table1[[#This Row],[Exit Year]] - Table1[[#This Row],[Hire Year]])</f>
        <v>18</v>
      </c>
      <c r="Q79" s="13">
        <f>Table1[[#This Row],[Annual Salary]] + (Table1[[#This Row],[Bonus %]] * Table1[[#This Row],[Annual Salary]])</f>
        <v>101488.68</v>
      </c>
      <c r="R79" s="10" t="str">
        <f>IF(Table1[[#This Row],[Annual Salary]]&gt;=100000,"High",
   IF(Table1[[#This Row],[Annual Salary]]&gt;=50000,"Medium","Low"))</f>
        <v>Medium</v>
      </c>
    </row>
    <row r="80" spans="1:18" ht="15.75" x14ac:dyDescent="0.25">
      <c r="A80" s="5" t="s">
        <v>225</v>
      </c>
      <c r="B80" s="5" t="s">
        <v>226</v>
      </c>
      <c r="C80" s="5" t="s">
        <v>123</v>
      </c>
      <c r="D80" s="5" t="s">
        <v>33</v>
      </c>
      <c r="E80" s="5" t="s">
        <v>48</v>
      </c>
      <c r="F80" s="5" t="s">
        <v>26</v>
      </c>
      <c r="G80" s="5" t="s">
        <v>84</v>
      </c>
      <c r="H80" s="5">
        <v>34</v>
      </c>
      <c r="I80" s="5">
        <v>2015</v>
      </c>
      <c r="J80" s="6">
        <v>57008</v>
      </c>
      <c r="K80" s="9">
        <v>0</v>
      </c>
      <c r="L80" s="5" t="s">
        <v>20</v>
      </c>
      <c r="M80" s="5" t="s">
        <v>43</v>
      </c>
      <c r="N80" s="5"/>
      <c r="O80" s="7" t="str">
        <f>IF(ISBLANK(Table1[[#This Row],[Exit Year]]), "Active", "Exited")</f>
        <v>Active</v>
      </c>
      <c r="P80" s="8">
        <f ca="1">IF(ISBLANK(Table1[[#This Row],[Exit Year]]), YEAR(TODAY()) - Table1[[#This Row],[Hire Year]], Table1[[#This Row],[Exit Year]] - Table1[[#This Row],[Hire Year]])</f>
        <v>10</v>
      </c>
      <c r="Q80" s="13">
        <f>Table1[[#This Row],[Annual Salary]] + (Table1[[#This Row],[Bonus %]] * Table1[[#This Row],[Annual Salary]])</f>
        <v>57008</v>
      </c>
      <c r="R80" s="10" t="str">
        <f>IF(Table1[[#This Row],[Annual Salary]]&gt;=100000,"High",
   IF(Table1[[#This Row],[Annual Salary]]&gt;=50000,"Medium","Low"))</f>
        <v>Medium</v>
      </c>
    </row>
    <row r="81" spans="1:18" ht="15.75" x14ac:dyDescent="0.25">
      <c r="A81" s="5" t="s">
        <v>227</v>
      </c>
      <c r="B81" s="5" t="s">
        <v>228</v>
      </c>
      <c r="C81" s="5" t="s">
        <v>1923</v>
      </c>
      <c r="D81" s="5" t="s">
        <v>33</v>
      </c>
      <c r="E81" s="5" t="s">
        <v>25</v>
      </c>
      <c r="F81" s="5" t="s">
        <v>26</v>
      </c>
      <c r="G81" s="5" t="s">
        <v>84</v>
      </c>
      <c r="H81" s="5">
        <v>60</v>
      </c>
      <c r="I81" s="5">
        <v>2015</v>
      </c>
      <c r="J81" s="6">
        <v>141899</v>
      </c>
      <c r="K81" s="9">
        <v>0.15</v>
      </c>
      <c r="L81" s="5" t="s">
        <v>20</v>
      </c>
      <c r="M81" s="5" t="s">
        <v>43</v>
      </c>
      <c r="N81" s="5"/>
      <c r="O81" s="7" t="str">
        <f>IF(ISBLANK(Table1[[#This Row],[Exit Year]]), "Active", "Exited")</f>
        <v>Active</v>
      </c>
      <c r="P81" s="8">
        <f ca="1">IF(ISBLANK(Table1[[#This Row],[Exit Year]]), YEAR(TODAY()) - Table1[[#This Row],[Hire Year]], Table1[[#This Row],[Exit Year]] - Table1[[#This Row],[Hire Year]])</f>
        <v>10</v>
      </c>
      <c r="Q81" s="13">
        <f>Table1[[#This Row],[Annual Salary]] + (Table1[[#This Row],[Bonus %]] * Table1[[#This Row],[Annual Salary]])</f>
        <v>163183.85</v>
      </c>
      <c r="R81" s="10" t="str">
        <f>IF(Table1[[#This Row],[Annual Salary]]&gt;=100000,"High",
   IF(Table1[[#This Row],[Annual Salary]]&gt;=50000,"Medium","Low"))</f>
        <v>High</v>
      </c>
    </row>
    <row r="82" spans="1:18" ht="15.75" x14ac:dyDescent="0.25">
      <c r="A82" s="5" t="s">
        <v>229</v>
      </c>
      <c r="B82" s="5" t="s">
        <v>230</v>
      </c>
      <c r="C82" s="5" t="s">
        <v>123</v>
      </c>
      <c r="D82" s="5" t="s">
        <v>79</v>
      </c>
      <c r="E82" s="5" t="s">
        <v>48</v>
      </c>
      <c r="F82" s="5" t="s">
        <v>26</v>
      </c>
      <c r="G82" s="5" t="s">
        <v>19</v>
      </c>
      <c r="H82" s="5">
        <v>41</v>
      </c>
      <c r="I82" s="5">
        <v>2016</v>
      </c>
      <c r="J82" s="6">
        <v>64847</v>
      </c>
      <c r="K82" s="9">
        <v>0</v>
      </c>
      <c r="L82" s="5" t="s">
        <v>20</v>
      </c>
      <c r="M82" s="5" t="s">
        <v>55</v>
      </c>
      <c r="N82" s="5"/>
      <c r="O82" s="7" t="str">
        <f>IF(ISBLANK(Table1[[#This Row],[Exit Year]]), "Active", "Exited")</f>
        <v>Active</v>
      </c>
      <c r="P82" s="8">
        <f ca="1">IF(ISBLANK(Table1[[#This Row],[Exit Year]]), YEAR(TODAY()) - Table1[[#This Row],[Hire Year]], Table1[[#This Row],[Exit Year]] - Table1[[#This Row],[Hire Year]])</f>
        <v>9</v>
      </c>
      <c r="Q82" s="13">
        <f>Table1[[#This Row],[Annual Salary]] + (Table1[[#This Row],[Bonus %]] * Table1[[#This Row],[Annual Salary]])</f>
        <v>64847</v>
      </c>
      <c r="R82" s="10" t="str">
        <f>IF(Table1[[#This Row],[Annual Salary]]&gt;=100000,"High",
   IF(Table1[[#This Row],[Annual Salary]]&gt;=50000,"Medium","Low"))</f>
        <v>Medium</v>
      </c>
    </row>
    <row r="83" spans="1:18" ht="15.75" x14ac:dyDescent="0.25">
      <c r="A83" s="5" t="s">
        <v>231</v>
      </c>
      <c r="B83" s="5" t="s">
        <v>232</v>
      </c>
      <c r="C83" s="5" t="s">
        <v>112</v>
      </c>
      <c r="D83" s="5" t="s">
        <v>68</v>
      </c>
      <c r="E83" s="5" t="s">
        <v>17</v>
      </c>
      <c r="F83" s="5" t="s">
        <v>26</v>
      </c>
      <c r="G83" s="5" t="s">
        <v>35</v>
      </c>
      <c r="H83" s="5">
        <v>53</v>
      </c>
      <c r="I83" s="5">
        <v>1992</v>
      </c>
      <c r="J83" s="6">
        <v>116878</v>
      </c>
      <c r="K83" s="9">
        <v>0.11</v>
      </c>
      <c r="L83" s="5" t="s">
        <v>20</v>
      </c>
      <c r="M83" s="5" t="s">
        <v>55</v>
      </c>
      <c r="N83" s="5"/>
      <c r="O83" s="7" t="str">
        <f>IF(ISBLANK(Table1[[#This Row],[Exit Year]]), "Active", "Exited")</f>
        <v>Active</v>
      </c>
      <c r="P83" s="8">
        <f ca="1">IF(ISBLANK(Table1[[#This Row],[Exit Year]]), YEAR(TODAY()) - Table1[[#This Row],[Hire Year]], Table1[[#This Row],[Exit Year]] - Table1[[#This Row],[Hire Year]])</f>
        <v>33</v>
      </c>
      <c r="Q83" s="13">
        <f>Table1[[#This Row],[Annual Salary]] + (Table1[[#This Row],[Bonus %]] * Table1[[#This Row],[Annual Salary]])</f>
        <v>129734.58</v>
      </c>
      <c r="R83" s="10" t="str">
        <f>IF(Table1[[#This Row],[Annual Salary]]&gt;=100000,"High",
   IF(Table1[[#This Row],[Annual Salary]]&gt;=50000,"Medium","Low"))</f>
        <v>High</v>
      </c>
    </row>
    <row r="84" spans="1:18" ht="15.75" x14ac:dyDescent="0.25">
      <c r="A84" s="5" t="s">
        <v>233</v>
      </c>
      <c r="B84" s="5" t="s">
        <v>234</v>
      </c>
      <c r="C84" s="5" t="s">
        <v>107</v>
      </c>
      <c r="D84" s="5" t="s">
        <v>68</v>
      </c>
      <c r="E84" s="5" t="s">
        <v>34</v>
      </c>
      <c r="F84" s="5" t="s">
        <v>26</v>
      </c>
      <c r="G84" s="5" t="s">
        <v>19</v>
      </c>
      <c r="H84" s="5">
        <v>45</v>
      </c>
      <c r="I84" s="5">
        <v>2005</v>
      </c>
      <c r="J84" s="6">
        <v>70505</v>
      </c>
      <c r="K84" s="9">
        <v>0</v>
      </c>
      <c r="L84" s="5" t="s">
        <v>20</v>
      </c>
      <c r="M84" s="5" t="s">
        <v>59</v>
      </c>
      <c r="N84" s="5"/>
      <c r="O84" s="7" t="str">
        <f>IF(ISBLANK(Table1[[#This Row],[Exit Year]]), "Active", "Exited")</f>
        <v>Active</v>
      </c>
      <c r="P84" s="8">
        <f ca="1">IF(ISBLANK(Table1[[#This Row],[Exit Year]]), YEAR(TODAY()) - Table1[[#This Row],[Hire Year]], Table1[[#This Row],[Exit Year]] - Table1[[#This Row],[Hire Year]])</f>
        <v>20</v>
      </c>
      <c r="Q84" s="13">
        <f>Table1[[#This Row],[Annual Salary]] + (Table1[[#This Row],[Bonus %]] * Table1[[#This Row],[Annual Salary]])</f>
        <v>70505</v>
      </c>
      <c r="R84" s="10" t="str">
        <f>IF(Table1[[#This Row],[Annual Salary]]&gt;=100000,"High",
   IF(Table1[[#This Row],[Annual Salary]]&gt;=50000,"Medium","Low"))</f>
        <v>Medium</v>
      </c>
    </row>
    <row r="85" spans="1:18" ht="15.75" x14ac:dyDescent="0.25">
      <c r="A85" s="5" t="s">
        <v>235</v>
      </c>
      <c r="B85" s="5" t="s">
        <v>236</v>
      </c>
      <c r="C85" s="5" t="s">
        <v>32</v>
      </c>
      <c r="D85" s="5" t="s">
        <v>68</v>
      </c>
      <c r="E85" s="5" t="s">
        <v>17</v>
      </c>
      <c r="F85" s="5" t="s">
        <v>18</v>
      </c>
      <c r="G85" s="5" t="s">
        <v>84</v>
      </c>
      <c r="H85" s="5">
        <v>30</v>
      </c>
      <c r="I85" s="5">
        <v>2016</v>
      </c>
      <c r="J85" s="6">
        <v>189702</v>
      </c>
      <c r="K85" s="9">
        <v>0.28000000000000003</v>
      </c>
      <c r="L85" s="5" t="s">
        <v>92</v>
      </c>
      <c r="M85" s="5" t="s">
        <v>93</v>
      </c>
      <c r="N85" s="5">
        <v>2020</v>
      </c>
      <c r="O85" s="7" t="str">
        <f>IF(ISBLANK(Table1[[#This Row],[Exit Year]]), "Active", "Exited")</f>
        <v>Exited</v>
      </c>
      <c r="P85" s="8">
        <f ca="1">IF(ISBLANK(Table1[[#This Row],[Exit Year]]), YEAR(TODAY()) - Table1[[#This Row],[Hire Year]], Table1[[#This Row],[Exit Year]] - Table1[[#This Row],[Hire Year]])</f>
        <v>4</v>
      </c>
      <c r="Q85" s="13">
        <f>Table1[[#This Row],[Annual Salary]] + (Table1[[#This Row],[Bonus %]] * Table1[[#This Row],[Annual Salary]])</f>
        <v>242818.56</v>
      </c>
      <c r="R85" s="10" t="str">
        <f>IF(Table1[[#This Row],[Annual Salary]]&gt;=100000,"High",
   IF(Table1[[#This Row],[Annual Salary]]&gt;=50000,"Medium","Low"))</f>
        <v>High</v>
      </c>
    </row>
    <row r="86" spans="1:18" ht="15.75" x14ac:dyDescent="0.25">
      <c r="A86" s="5" t="s">
        <v>237</v>
      </c>
      <c r="B86" s="5" t="s">
        <v>238</v>
      </c>
      <c r="C86" s="5" t="s">
        <v>32</v>
      </c>
      <c r="D86" s="5" t="s">
        <v>58</v>
      </c>
      <c r="E86" s="5" t="s">
        <v>34</v>
      </c>
      <c r="F86" s="5" t="s">
        <v>26</v>
      </c>
      <c r="G86" s="5" t="s">
        <v>35</v>
      </c>
      <c r="H86" s="5">
        <v>26</v>
      </c>
      <c r="I86" s="5">
        <v>2020</v>
      </c>
      <c r="J86" s="6">
        <v>180664</v>
      </c>
      <c r="K86" s="9">
        <v>0.27</v>
      </c>
      <c r="L86" s="5" t="s">
        <v>20</v>
      </c>
      <c r="M86" s="5" t="s">
        <v>36</v>
      </c>
      <c r="N86" s="5"/>
      <c r="O86" s="7" t="str">
        <f>IF(ISBLANK(Table1[[#This Row],[Exit Year]]), "Active", "Exited")</f>
        <v>Active</v>
      </c>
      <c r="P86" s="8">
        <f ca="1">IF(ISBLANK(Table1[[#This Row],[Exit Year]]), YEAR(TODAY()) - Table1[[#This Row],[Hire Year]], Table1[[#This Row],[Exit Year]] - Table1[[#This Row],[Hire Year]])</f>
        <v>5</v>
      </c>
      <c r="Q86" s="13">
        <f>Table1[[#This Row],[Annual Salary]] + (Table1[[#This Row],[Bonus %]] * Table1[[#This Row],[Annual Salary]])</f>
        <v>229443.28</v>
      </c>
      <c r="R86" s="10" t="str">
        <f>IF(Table1[[#This Row],[Annual Salary]]&gt;=100000,"High",
   IF(Table1[[#This Row],[Annual Salary]]&gt;=50000,"Medium","Low"))</f>
        <v>High</v>
      </c>
    </row>
    <row r="87" spans="1:18" ht="15.75" x14ac:dyDescent="0.25">
      <c r="A87" s="5" t="s">
        <v>239</v>
      </c>
      <c r="B87" s="5" t="s">
        <v>240</v>
      </c>
      <c r="C87" s="5" t="s">
        <v>183</v>
      </c>
      <c r="D87" s="5" t="s">
        <v>64</v>
      </c>
      <c r="E87" s="5" t="s">
        <v>25</v>
      </c>
      <c r="F87" s="5" t="s">
        <v>18</v>
      </c>
      <c r="G87" s="5" t="s">
        <v>27</v>
      </c>
      <c r="H87" s="5">
        <v>45</v>
      </c>
      <c r="I87" s="5">
        <v>2003</v>
      </c>
      <c r="J87" s="6">
        <v>48345</v>
      </c>
      <c r="K87" s="9">
        <v>0</v>
      </c>
      <c r="L87" s="5" t="s">
        <v>28</v>
      </c>
      <c r="M87" s="5" t="s">
        <v>133</v>
      </c>
      <c r="N87" s="5"/>
      <c r="O87" s="7" t="str">
        <f>IF(ISBLANK(Table1[[#This Row],[Exit Year]]), "Active", "Exited")</f>
        <v>Active</v>
      </c>
      <c r="P87" s="8">
        <f ca="1">IF(ISBLANK(Table1[[#This Row],[Exit Year]]), YEAR(TODAY()) - Table1[[#This Row],[Hire Year]], Table1[[#This Row],[Exit Year]] - Table1[[#This Row],[Hire Year]])</f>
        <v>22</v>
      </c>
      <c r="Q87" s="13">
        <f>Table1[[#This Row],[Annual Salary]] + (Table1[[#This Row],[Bonus %]] * Table1[[#This Row],[Annual Salary]])</f>
        <v>48345</v>
      </c>
      <c r="R87" s="10" t="str">
        <f>IF(Table1[[#This Row],[Annual Salary]]&gt;=100000,"High",
   IF(Table1[[#This Row],[Annual Salary]]&gt;=50000,"Medium","Low"))</f>
        <v>Low</v>
      </c>
    </row>
    <row r="88" spans="1:18" ht="15.75" x14ac:dyDescent="0.25">
      <c r="A88" s="5" t="s">
        <v>241</v>
      </c>
      <c r="B88" s="5" t="s">
        <v>242</v>
      </c>
      <c r="C88" s="5" t="s">
        <v>32</v>
      </c>
      <c r="D88" s="5" t="s">
        <v>64</v>
      </c>
      <c r="E88" s="5" t="s">
        <v>25</v>
      </c>
      <c r="F88" s="5" t="s">
        <v>26</v>
      </c>
      <c r="G88" s="5" t="s">
        <v>27</v>
      </c>
      <c r="H88" s="5">
        <v>42</v>
      </c>
      <c r="I88" s="5">
        <v>2014</v>
      </c>
      <c r="J88" s="6">
        <v>152214</v>
      </c>
      <c r="K88" s="9">
        <v>0.3</v>
      </c>
      <c r="L88" s="5" t="s">
        <v>28</v>
      </c>
      <c r="M88" s="5" t="s">
        <v>113</v>
      </c>
      <c r="N88" s="5"/>
      <c r="O88" s="7" t="str">
        <f>IF(ISBLANK(Table1[[#This Row],[Exit Year]]), "Active", "Exited")</f>
        <v>Active</v>
      </c>
      <c r="P88" s="8">
        <f ca="1">IF(ISBLANK(Table1[[#This Row],[Exit Year]]), YEAR(TODAY()) - Table1[[#This Row],[Hire Year]], Table1[[#This Row],[Exit Year]] - Table1[[#This Row],[Hire Year]])</f>
        <v>11</v>
      </c>
      <c r="Q88" s="13">
        <f>Table1[[#This Row],[Annual Salary]] + (Table1[[#This Row],[Bonus %]] * Table1[[#This Row],[Annual Salary]])</f>
        <v>197878.2</v>
      </c>
      <c r="R88" s="10" t="str">
        <f>IF(Table1[[#This Row],[Annual Salary]]&gt;=100000,"High",
   IF(Table1[[#This Row],[Annual Salary]]&gt;=50000,"Medium","Low"))</f>
        <v>High</v>
      </c>
    </row>
    <row r="89" spans="1:18" ht="15.75" x14ac:dyDescent="0.25">
      <c r="A89" s="5" t="s">
        <v>243</v>
      </c>
      <c r="B89" s="5" t="s">
        <v>244</v>
      </c>
      <c r="C89" s="5" t="s">
        <v>206</v>
      </c>
      <c r="D89" s="5" t="s">
        <v>16</v>
      </c>
      <c r="E89" s="5" t="s">
        <v>48</v>
      </c>
      <c r="F89" s="5" t="s">
        <v>18</v>
      </c>
      <c r="G89" s="5" t="s">
        <v>84</v>
      </c>
      <c r="H89" s="5">
        <v>41</v>
      </c>
      <c r="I89" s="5">
        <v>2009</v>
      </c>
      <c r="J89" s="6">
        <v>69803</v>
      </c>
      <c r="K89" s="9">
        <v>0</v>
      </c>
      <c r="L89" s="5" t="s">
        <v>92</v>
      </c>
      <c r="M89" s="5" t="s">
        <v>93</v>
      </c>
      <c r="N89" s="5"/>
      <c r="O89" s="7" t="str">
        <f>IF(ISBLANK(Table1[[#This Row],[Exit Year]]), "Active", "Exited")</f>
        <v>Active</v>
      </c>
      <c r="P89" s="8">
        <f ca="1">IF(ISBLANK(Table1[[#This Row],[Exit Year]]), YEAR(TODAY()) - Table1[[#This Row],[Hire Year]], Table1[[#This Row],[Exit Year]] - Table1[[#This Row],[Hire Year]])</f>
        <v>16</v>
      </c>
      <c r="Q89" s="13">
        <f>Table1[[#This Row],[Annual Salary]] + (Table1[[#This Row],[Bonus %]] * Table1[[#This Row],[Annual Salary]])</f>
        <v>69803</v>
      </c>
      <c r="R89" s="10" t="str">
        <f>IF(Table1[[#This Row],[Annual Salary]]&gt;=100000,"High",
   IF(Table1[[#This Row],[Annual Salary]]&gt;=50000,"Medium","Low"))</f>
        <v>Medium</v>
      </c>
    </row>
    <row r="90" spans="1:18" ht="15.75" x14ac:dyDescent="0.25">
      <c r="A90" s="5" t="s">
        <v>245</v>
      </c>
      <c r="B90" s="5" t="s">
        <v>246</v>
      </c>
      <c r="C90" s="5" t="s">
        <v>247</v>
      </c>
      <c r="D90" s="5" t="s">
        <v>16</v>
      </c>
      <c r="E90" s="5" t="s">
        <v>48</v>
      </c>
      <c r="F90" s="5" t="s">
        <v>18</v>
      </c>
      <c r="G90" s="5" t="s">
        <v>84</v>
      </c>
      <c r="H90" s="5">
        <v>48</v>
      </c>
      <c r="I90" s="5">
        <v>2019</v>
      </c>
      <c r="J90" s="6">
        <v>76588</v>
      </c>
      <c r="K90" s="9">
        <v>0</v>
      </c>
      <c r="L90" s="5" t="s">
        <v>92</v>
      </c>
      <c r="M90" s="5" t="s">
        <v>98</v>
      </c>
      <c r="N90" s="5"/>
      <c r="O90" s="7" t="str">
        <f>IF(ISBLANK(Table1[[#This Row],[Exit Year]]), "Active", "Exited")</f>
        <v>Active</v>
      </c>
      <c r="P90" s="8">
        <f ca="1">IF(ISBLANK(Table1[[#This Row],[Exit Year]]), YEAR(TODAY()) - Table1[[#This Row],[Hire Year]], Table1[[#This Row],[Exit Year]] - Table1[[#This Row],[Hire Year]])</f>
        <v>6</v>
      </c>
      <c r="Q90" s="13">
        <f>Table1[[#This Row],[Annual Salary]] + (Table1[[#This Row],[Bonus %]] * Table1[[#This Row],[Annual Salary]])</f>
        <v>76588</v>
      </c>
      <c r="R90" s="10" t="str">
        <f>IF(Table1[[#This Row],[Annual Salary]]&gt;=100000,"High",
   IF(Table1[[#This Row],[Annual Salary]]&gt;=50000,"Medium","Low"))</f>
        <v>Medium</v>
      </c>
    </row>
    <row r="91" spans="1:18" ht="15.75" x14ac:dyDescent="0.25">
      <c r="A91" s="5" t="s">
        <v>248</v>
      </c>
      <c r="B91" s="5" t="s">
        <v>249</v>
      </c>
      <c r="C91" s="5" t="s">
        <v>250</v>
      </c>
      <c r="D91" s="5" t="s">
        <v>16</v>
      </c>
      <c r="E91" s="5" t="s">
        <v>25</v>
      </c>
      <c r="F91" s="5" t="s">
        <v>26</v>
      </c>
      <c r="G91" s="5" t="s">
        <v>35</v>
      </c>
      <c r="H91" s="5">
        <v>29</v>
      </c>
      <c r="I91" s="5">
        <v>2018</v>
      </c>
      <c r="J91" s="6">
        <v>84596</v>
      </c>
      <c r="K91" s="9">
        <v>0</v>
      </c>
      <c r="L91" s="5" t="s">
        <v>20</v>
      </c>
      <c r="M91" s="5" t="s">
        <v>55</v>
      </c>
      <c r="N91" s="5"/>
      <c r="O91" s="7" t="str">
        <f>IF(ISBLANK(Table1[[#This Row],[Exit Year]]), "Active", "Exited")</f>
        <v>Active</v>
      </c>
      <c r="P91" s="8">
        <f ca="1">IF(ISBLANK(Table1[[#This Row],[Exit Year]]), YEAR(TODAY()) - Table1[[#This Row],[Hire Year]], Table1[[#This Row],[Exit Year]] - Table1[[#This Row],[Hire Year]])</f>
        <v>7</v>
      </c>
      <c r="Q91" s="13">
        <f>Table1[[#This Row],[Annual Salary]] + (Table1[[#This Row],[Bonus %]] * Table1[[#This Row],[Annual Salary]])</f>
        <v>84596</v>
      </c>
      <c r="R91" s="10" t="str">
        <f>IF(Table1[[#This Row],[Annual Salary]]&gt;=100000,"High",
   IF(Table1[[#This Row],[Annual Salary]]&gt;=50000,"Medium","Low"))</f>
        <v>Medium</v>
      </c>
    </row>
    <row r="92" spans="1:18" ht="15.75" x14ac:dyDescent="0.25">
      <c r="A92" s="5" t="s">
        <v>251</v>
      </c>
      <c r="B92" s="5" t="s">
        <v>252</v>
      </c>
      <c r="C92" s="5" t="s">
        <v>51</v>
      </c>
      <c r="D92" s="5" t="s">
        <v>79</v>
      </c>
      <c r="E92" s="5" t="s">
        <v>17</v>
      </c>
      <c r="F92" s="5" t="s">
        <v>26</v>
      </c>
      <c r="G92" s="5" t="s">
        <v>27</v>
      </c>
      <c r="H92" s="5">
        <v>27</v>
      </c>
      <c r="I92" s="5">
        <v>2018</v>
      </c>
      <c r="J92" s="6">
        <v>114441</v>
      </c>
      <c r="K92" s="9">
        <v>0.1</v>
      </c>
      <c r="L92" s="5" t="s">
        <v>28</v>
      </c>
      <c r="M92" s="5" t="s">
        <v>29</v>
      </c>
      <c r="N92" s="5">
        <v>2019</v>
      </c>
      <c r="O92" s="7" t="str">
        <f>IF(ISBLANK(Table1[[#This Row],[Exit Year]]), "Active", "Exited")</f>
        <v>Exited</v>
      </c>
      <c r="P92" s="8">
        <f ca="1">IF(ISBLANK(Table1[[#This Row],[Exit Year]]), YEAR(TODAY()) - Table1[[#This Row],[Hire Year]], Table1[[#This Row],[Exit Year]] - Table1[[#This Row],[Hire Year]])</f>
        <v>1</v>
      </c>
      <c r="Q92" s="13">
        <f>Table1[[#This Row],[Annual Salary]] + (Table1[[#This Row],[Bonus %]] * Table1[[#This Row],[Annual Salary]])</f>
        <v>125885.1</v>
      </c>
      <c r="R92" s="10" t="str">
        <f>IF(Table1[[#This Row],[Annual Salary]]&gt;=100000,"High",
   IF(Table1[[#This Row],[Annual Salary]]&gt;=50000,"Medium","Low"))</f>
        <v>High</v>
      </c>
    </row>
    <row r="93" spans="1:18" ht="15.75" x14ac:dyDescent="0.25">
      <c r="A93" s="5" t="s">
        <v>253</v>
      </c>
      <c r="B93" s="5" t="s">
        <v>254</v>
      </c>
      <c r="C93" s="5" t="s">
        <v>1923</v>
      </c>
      <c r="D93" s="5" t="s">
        <v>33</v>
      </c>
      <c r="E93" s="5" t="s">
        <v>34</v>
      </c>
      <c r="F93" s="5" t="s">
        <v>18</v>
      </c>
      <c r="G93" s="5" t="s">
        <v>27</v>
      </c>
      <c r="H93" s="5">
        <v>33</v>
      </c>
      <c r="I93" s="5">
        <v>2018</v>
      </c>
      <c r="J93" s="6">
        <v>140402</v>
      </c>
      <c r="K93" s="9">
        <v>0.15</v>
      </c>
      <c r="L93" s="5" t="s">
        <v>28</v>
      </c>
      <c r="M93" s="5" t="s">
        <v>113</v>
      </c>
      <c r="N93" s="5"/>
      <c r="O93" s="7" t="str">
        <f>IF(ISBLANK(Table1[[#This Row],[Exit Year]]), "Active", "Exited")</f>
        <v>Active</v>
      </c>
      <c r="P93" s="8">
        <f ca="1">IF(ISBLANK(Table1[[#This Row],[Exit Year]]), YEAR(TODAY()) - Table1[[#This Row],[Hire Year]], Table1[[#This Row],[Exit Year]] - Table1[[#This Row],[Hire Year]])</f>
        <v>7</v>
      </c>
      <c r="Q93" s="13">
        <f>Table1[[#This Row],[Annual Salary]] + (Table1[[#This Row],[Bonus %]] * Table1[[#This Row],[Annual Salary]])</f>
        <v>161462.29999999999</v>
      </c>
      <c r="R93" s="10" t="str">
        <f>IF(Table1[[#This Row],[Annual Salary]]&gt;=100000,"High",
   IF(Table1[[#This Row],[Annual Salary]]&gt;=50000,"Medium","Low"))</f>
        <v>High</v>
      </c>
    </row>
    <row r="94" spans="1:18" ht="15.75" x14ac:dyDescent="0.25">
      <c r="A94" s="5" t="s">
        <v>255</v>
      </c>
      <c r="B94" s="5" t="s">
        <v>256</v>
      </c>
      <c r="C94" s="5" t="s">
        <v>123</v>
      </c>
      <c r="D94" s="5" t="s">
        <v>33</v>
      </c>
      <c r="E94" s="5" t="s">
        <v>48</v>
      </c>
      <c r="F94" s="5" t="s">
        <v>18</v>
      </c>
      <c r="G94" s="5" t="s">
        <v>84</v>
      </c>
      <c r="H94" s="5">
        <v>26</v>
      </c>
      <c r="I94" s="5">
        <v>2019</v>
      </c>
      <c r="J94" s="6">
        <v>59817</v>
      </c>
      <c r="K94" s="9">
        <v>0</v>
      </c>
      <c r="L94" s="5" t="s">
        <v>92</v>
      </c>
      <c r="M94" s="5" t="s">
        <v>217</v>
      </c>
      <c r="N94" s="5"/>
      <c r="O94" s="7" t="str">
        <f>IF(ISBLANK(Table1[[#This Row],[Exit Year]]), "Active", "Exited")</f>
        <v>Active</v>
      </c>
      <c r="P94" s="8">
        <f ca="1">IF(ISBLANK(Table1[[#This Row],[Exit Year]]), YEAR(TODAY()) - Table1[[#This Row],[Hire Year]], Table1[[#This Row],[Exit Year]] - Table1[[#This Row],[Hire Year]])</f>
        <v>6</v>
      </c>
      <c r="Q94" s="13">
        <f>Table1[[#This Row],[Annual Salary]] + (Table1[[#This Row],[Bonus %]] * Table1[[#This Row],[Annual Salary]])</f>
        <v>59817</v>
      </c>
      <c r="R94" s="10" t="str">
        <f>IF(Table1[[#This Row],[Annual Salary]]&gt;=100000,"High",
   IF(Table1[[#This Row],[Annual Salary]]&gt;=50000,"Medium","Low"))</f>
        <v>Medium</v>
      </c>
    </row>
    <row r="95" spans="1:18" ht="15.75" x14ac:dyDescent="0.25">
      <c r="A95" s="5" t="s">
        <v>257</v>
      </c>
      <c r="B95" s="5" t="s">
        <v>258</v>
      </c>
      <c r="C95" s="5" t="s">
        <v>46</v>
      </c>
      <c r="D95" s="5" t="s">
        <v>47</v>
      </c>
      <c r="E95" s="5" t="s">
        <v>25</v>
      </c>
      <c r="F95" s="5" t="s">
        <v>26</v>
      </c>
      <c r="G95" s="5" t="s">
        <v>27</v>
      </c>
      <c r="H95" s="5">
        <v>31</v>
      </c>
      <c r="I95" s="5">
        <v>2017</v>
      </c>
      <c r="J95" s="6">
        <v>55854</v>
      </c>
      <c r="K95" s="9">
        <v>0</v>
      </c>
      <c r="L95" s="5" t="s">
        <v>20</v>
      </c>
      <c r="M95" s="5" t="s">
        <v>59</v>
      </c>
      <c r="N95" s="5"/>
      <c r="O95" s="7" t="str">
        <f>IF(ISBLANK(Table1[[#This Row],[Exit Year]]), "Active", "Exited")</f>
        <v>Active</v>
      </c>
      <c r="P95" s="8">
        <f ca="1">IF(ISBLANK(Table1[[#This Row],[Exit Year]]), YEAR(TODAY()) - Table1[[#This Row],[Hire Year]], Table1[[#This Row],[Exit Year]] - Table1[[#This Row],[Hire Year]])</f>
        <v>8</v>
      </c>
      <c r="Q95" s="13">
        <f>Table1[[#This Row],[Annual Salary]] + (Table1[[#This Row],[Bonus %]] * Table1[[#This Row],[Annual Salary]])</f>
        <v>55854</v>
      </c>
      <c r="R95" s="10" t="str">
        <f>IF(Table1[[#This Row],[Annual Salary]]&gt;=100000,"High",
   IF(Table1[[#This Row],[Annual Salary]]&gt;=50000,"Medium","Low"))</f>
        <v>Medium</v>
      </c>
    </row>
    <row r="96" spans="1:18" ht="15.75" x14ac:dyDescent="0.25">
      <c r="A96" s="5" t="s">
        <v>259</v>
      </c>
      <c r="B96" s="5" t="s">
        <v>260</v>
      </c>
      <c r="C96" s="5" t="s">
        <v>142</v>
      </c>
      <c r="D96" s="5" t="s">
        <v>64</v>
      </c>
      <c r="E96" s="5" t="s">
        <v>17</v>
      </c>
      <c r="F96" s="5" t="s">
        <v>26</v>
      </c>
      <c r="G96" s="5" t="s">
        <v>27</v>
      </c>
      <c r="H96" s="5">
        <v>53</v>
      </c>
      <c r="I96" s="5">
        <v>2002</v>
      </c>
      <c r="J96" s="6">
        <v>95998</v>
      </c>
      <c r="K96" s="9">
        <v>0</v>
      </c>
      <c r="L96" s="5" t="s">
        <v>20</v>
      </c>
      <c r="M96" s="5" t="s">
        <v>21</v>
      </c>
      <c r="N96" s="5"/>
      <c r="O96" s="7" t="str">
        <f>IF(ISBLANK(Table1[[#This Row],[Exit Year]]), "Active", "Exited")</f>
        <v>Active</v>
      </c>
      <c r="P96" s="8">
        <f ca="1">IF(ISBLANK(Table1[[#This Row],[Exit Year]]), YEAR(TODAY()) - Table1[[#This Row],[Hire Year]], Table1[[#This Row],[Exit Year]] - Table1[[#This Row],[Hire Year]])</f>
        <v>23</v>
      </c>
      <c r="Q96" s="13">
        <f>Table1[[#This Row],[Annual Salary]] + (Table1[[#This Row],[Bonus %]] * Table1[[#This Row],[Annual Salary]])</f>
        <v>95998</v>
      </c>
      <c r="R96" s="10" t="str">
        <f>IF(Table1[[#This Row],[Annual Salary]]&gt;=100000,"High",
   IF(Table1[[#This Row],[Annual Salary]]&gt;=50000,"Medium","Low"))</f>
        <v>Medium</v>
      </c>
    </row>
    <row r="97" spans="1:18" ht="15.75" x14ac:dyDescent="0.25">
      <c r="A97" s="5" t="s">
        <v>261</v>
      </c>
      <c r="B97" s="5" t="s">
        <v>262</v>
      </c>
      <c r="C97" s="5" t="s">
        <v>1923</v>
      </c>
      <c r="D97" s="5" t="s">
        <v>47</v>
      </c>
      <c r="E97" s="5" t="s">
        <v>25</v>
      </c>
      <c r="F97" s="5" t="s">
        <v>18</v>
      </c>
      <c r="G97" s="5" t="s">
        <v>27</v>
      </c>
      <c r="H97" s="5">
        <v>34</v>
      </c>
      <c r="I97" s="5">
        <v>2015</v>
      </c>
      <c r="J97" s="6">
        <v>154941</v>
      </c>
      <c r="K97" s="9">
        <v>0.13</v>
      </c>
      <c r="L97" s="5" t="s">
        <v>20</v>
      </c>
      <c r="M97" s="5" t="s">
        <v>43</v>
      </c>
      <c r="N97" s="5"/>
      <c r="O97" s="7" t="str">
        <f>IF(ISBLANK(Table1[[#This Row],[Exit Year]]), "Active", "Exited")</f>
        <v>Active</v>
      </c>
      <c r="P97" s="8">
        <f ca="1">IF(ISBLANK(Table1[[#This Row],[Exit Year]]), YEAR(TODAY()) - Table1[[#This Row],[Hire Year]], Table1[[#This Row],[Exit Year]] - Table1[[#This Row],[Hire Year]])</f>
        <v>10</v>
      </c>
      <c r="Q97" s="13">
        <f>Table1[[#This Row],[Annual Salary]] + (Table1[[#This Row],[Bonus %]] * Table1[[#This Row],[Annual Salary]])</f>
        <v>175083.33000000002</v>
      </c>
      <c r="R97" s="10" t="str">
        <f>IF(Table1[[#This Row],[Annual Salary]]&gt;=100000,"High",
   IF(Table1[[#This Row],[Annual Salary]]&gt;=50000,"Medium","Low"))</f>
        <v>High</v>
      </c>
    </row>
    <row r="98" spans="1:18" ht="15.75" x14ac:dyDescent="0.25">
      <c r="A98" s="5" t="s">
        <v>263</v>
      </c>
      <c r="B98" s="5" t="s">
        <v>171</v>
      </c>
      <c r="C98" s="5" t="s">
        <v>78</v>
      </c>
      <c r="D98" s="5" t="s">
        <v>33</v>
      </c>
      <c r="E98" s="5" t="s">
        <v>34</v>
      </c>
      <c r="F98" s="5" t="s">
        <v>18</v>
      </c>
      <c r="G98" s="5" t="s">
        <v>27</v>
      </c>
      <c r="H98" s="5">
        <v>54</v>
      </c>
      <c r="I98" s="5">
        <v>2011</v>
      </c>
      <c r="J98" s="6">
        <v>247022</v>
      </c>
      <c r="K98" s="9">
        <v>0.3</v>
      </c>
      <c r="L98" s="5" t="s">
        <v>28</v>
      </c>
      <c r="M98" s="5" t="s">
        <v>113</v>
      </c>
      <c r="N98" s="5"/>
      <c r="O98" s="7" t="str">
        <f>IF(ISBLANK(Table1[[#This Row],[Exit Year]]), "Active", "Exited")</f>
        <v>Active</v>
      </c>
      <c r="P98" s="8">
        <f ca="1">IF(ISBLANK(Table1[[#This Row],[Exit Year]]), YEAR(TODAY()) - Table1[[#This Row],[Hire Year]], Table1[[#This Row],[Exit Year]] - Table1[[#This Row],[Hire Year]])</f>
        <v>14</v>
      </c>
      <c r="Q98" s="13">
        <f>Table1[[#This Row],[Annual Salary]] + (Table1[[#This Row],[Bonus %]] * Table1[[#This Row],[Annual Salary]])</f>
        <v>321128.59999999998</v>
      </c>
      <c r="R98" s="10" t="str">
        <f>IF(Table1[[#This Row],[Annual Salary]]&gt;=100000,"High",
   IF(Table1[[#This Row],[Annual Salary]]&gt;=50000,"Medium","Low"))</f>
        <v>High</v>
      </c>
    </row>
    <row r="99" spans="1:18" ht="15.75" x14ac:dyDescent="0.25">
      <c r="A99" s="5" t="s">
        <v>264</v>
      </c>
      <c r="B99" s="5" t="s">
        <v>265</v>
      </c>
      <c r="C99" s="5" t="s">
        <v>247</v>
      </c>
      <c r="D99" s="5" t="s">
        <v>16</v>
      </c>
      <c r="E99" s="5" t="s">
        <v>25</v>
      </c>
      <c r="F99" s="5" t="s">
        <v>18</v>
      </c>
      <c r="G99" s="5" t="s">
        <v>84</v>
      </c>
      <c r="H99" s="5">
        <v>32</v>
      </c>
      <c r="I99" s="5">
        <v>2021</v>
      </c>
      <c r="J99" s="6">
        <v>88072</v>
      </c>
      <c r="K99" s="9">
        <v>0</v>
      </c>
      <c r="L99" s="5" t="s">
        <v>92</v>
      </c>
      <c r="M99" s="5" t="s">
        <v>217</v>
      </c>
      <c r="N99" s="5"/>
      <c r="O99" s="7" t="str">
        <f>IF(ISBLANK(Table1[[#This Row],[Exit Year]]), "Active", "Exited")</f>
        <v>Active</v>
      </c>
      <c r="P99" s="8">
        <f ca="1">IF(ISBLANK(Table1[[#This Row],[Exit Year]]), YEAR(TODAY()) - Table1[[#This Row],[Hire Year]], Table1[[#This Row],[Exit Year]] - Table1[[#This Row],[Hire Year]])</f>
        <v>4</v>
      </c>
      <c r="Q99" s="13">
        <f>Table1[[#This Row],[Annual Salary]] + (Table1[[#This Row],[Bonus %]] * Table1[[#This Row],[Annual Salary]])</f>
        <v>88072</v>
      </c>
      <c r="R99" s="10" t="str">
        <f>IF(Table1[[#This Row],[Annual Salary]]&gt;=100000,"High",
   IF(Table1[[#This Row],[Annual Salary]]&gt;=50000,"Medium","Low"))</f>
        <v>Medium</v>
      </c>
    </row>
    <row r="100" spans="1:18" ht="15.75" x14ac:dyDescent="0.25">
      <c r="A100" s="5" t="s">
        <v>266</v>
      </c>
      <c r="B100" s="5" t="s">
        <v>267</v>
      </c>
      <c r="C100" s="5" t="s">
        <v>39</v>
      </c>
      <c r="D100" s="5" t="s">
        <v>16</v>
      </c>
      <c r="E100" s="5" t="s">
        <v>17</v>
      </c>
      <c r="F100" s="5" t="s">
        <v>26</v>
      </c>
      <c r="G100" s="5" t="s">
        <v>27</v>
      </c>
      <c r="H100" s="5">
        <v>28</v>
      </c>
      <c r="I100" s="5">
        <v>2020</v>
      </c>
      <c r="J100" s="6">
        <v>67925</v>
      </c>
      <c r="K100" s="9">
        <v>0.08</v>
      </c>
      <c r="L100" s="5" t="s">
        <v>28</v>
      </c>
      <c r="M100" s="5" t="s">
        <v>73</v>
      </c>
      <c r="N100" s="5"/>
      <c r="O100" s="7" t="str">
        <f>IF(ISBLANK(Table1[[#This Row],[Exit Year]]), "Active", "Exited")</f>
        <v>Active</v>
      </c>
      <c r="P100" s="8">
        <f ca="1">IF(ISBLANK(Table1[[#This Row],[Exit Year]]), YEAR(TODAY()) - Table1[[#This Row],[Hire Year]], Table1[[#This Row],[Exit Year]] - Table1[[#This Row],[Hire Year]])</f>
        <v>5</v>
      </c>
      <c r="Q100" s="13">
        <f>Table1[[#This Row],[Annual Salary]] + (Table1[[#This Row],[Bonus %]] * Table1[[#This Row],[Annual Salary]])</f>
        <v>73359</v>
      </c>
      <c r="R100" s="10" t="str">
        <f>IF(Table1[[#This Row],[Annual Salary]]&gt;=100000,"High",
   IF(Table1[[#This Row],[Annual Salary]]&gt;=50000,"Medium","Low"))</f>
        <v>Medium</v>
      </c>
    </row>
    <row r="101" spans="1:18" ht="15.75" x14ac:dyDescent="0.25">
      <c r="A101" s="5" t="s">
        <v>268</v>
      </c>
      <c r="B101" s="5" t="s">
        <v>269</v>
      </c>
      <c r="C101" s="5" t="s">
        <v>78</v>
      </c>
      <c r="D101" s="5" t="s">
        <v>47</v>
      </c>
      <c r="E101" s="5" t="s">
        <v>25</v>
      </c>
      <c r="F101" s="5" t="s">
        <v>18</v>
      </c>
      <c r="G101" s="5" t="s">
        <v>35</v>
      </c>
      <c r="H101" s="5">
        <v>31</v>
      </c>
      <c r="I101" s="5">
        <v>2020</v>
      </c>
      <c r="J101" s="6">
        <v>219693</v>
      </c>
      <c r="K101" s="9">
        <v>0.3</v>
      </c>
      <c r="L101" s="5" t="s">
        <v>20</v>
      </c>
      <c r="M101" s="5" t="s">
        <v>59</v>
      </c>
      <c r="N101" s="5"/>
      <c r="O101" s="7" t="str">
        <f>IF(ISBLANK(Table1[[#This Row],[Exit Year]]), "Active", "Exited")</f>
        <v>Active</v>
      </c>
      <c r="P101" s="8">
        <f ca="1">IF(ISBLANK(Table1[[#This Row],[Exit Year]]), YEAR(TODAY()) - Table1[[#This Row],[Hire Year]], Table1[[#This Row],[Exit Year]] - Table1[[#This Row],[Hire Year]])</f>
        <v>5</v>
      </c>
      <c r="Q101" s="13">
        <f>Table1[[#This Row],[Annual Salary]] + (Table1[[#This Row],[Bonus %]] * Table1[[#This Row],[Annual Salary]])</f>
        <v>285600.90000000002</v>
      </c>
      <c r="R101" s="10" t="str">
        <f>IF(Table1[[#This Row],[Annual Salary]]&gt;=100000,"High",
   IF(Table1[[#This Row],[Annual Salary]]&gt;=50000,"Medium","Low"))</f>
        <v>High</v>
      </c>
    </row>
    <row r="102" spans="1:18" ht="15.75" x14ac:dyDescent="0.25">
      <c r="A102" s="5" t="s">
        <v>270</v>
      </c>
      <c r="B102" s="5" t="s">
        <v>271</v>
      </c>
      <c r="C102" s="5" t="s">
        <v>222</v>
      </c>
      <c r="D102" s="5" t="s">
        <v>68</v>
      </c>
      <c r="E102" s="5" t="s">
        <v>17</v>
      </c>
      <c r="F102" s="5" t="s">
        <v>18</v>
      </c>
      <c r="G102" s="5" t="s">
        <v>35</v>
      </c>
      <c r="H102" s="5">
        <v>45</v>
      </c>
      <c r="I102" s="5">
        <v>2013</v>
      </c>
      <c r="J102" s="6">
        <v>61773</v>
      </c>
      <c r="K102" s="9">
        <v>0</v>
      </c>
      <c r="L102" s="5" t="s">
        <v>20</v>
      </c>
      <c r="M102" s="5" t="s">
        <v>21</v>
      </c>
      <c r="N102" s="5"/>
      <c r="O102" s="7" t="str">
        <f>IF(ISBLANK(Table1[[#This Row],[Exit Year]]), "Active", "Exited")</f>
        <v>Active</v>
      </c>
      <c r="P102" s="8">
        <f ca="1">IF(ISBLANK(Table1[[#This Row],[Exit Year]]), YEAR(TODAY()) - Table1[[#This Row],[Hire Year]], Table1[[#This Row],[Exit Year]] - Table1[[#This Row],[Hire Year]])</f>
        <v>12</v>
      </c>
      <c r="Q102" s="13">
        <f>Table1[[#This Row],[Annual Salary]] + (Table1[[#This Row],[Bonus %]] * Table1[[#This Row],[Annual Salary]])</f>
        <v>61773</v>
      </c>
      <c r="R102" s="10" t="str">
        <f>IF(Table1[[#This Row],[Annual Salary]]&gt;=100000,"High",
   IF(Table1[[#This Row],[Annual Salary]]&gt;=50000,"Medium","Low"))</f>
        <v>Medium</v>
      </c>
    </row>
    <row r="103" spans="1:18" ht="15.75" x14ac:dyDescent="0.25">
      <c r="A103" s="5" t="s">
        <v>272</v>
      </c>
      <c r="B103" s="5" t="s">
        <v>273</v>
      </c>
      <c r="C103" s="5" t="s">
        <v>39</v>
      </c>
      <c r="D103" s="5" t="s">
        <v>16</v>
      </c>
      <c r="E103" s="5" t="s">
        <v>34</v>
      </c>
      <c r="F103" s="5" t="s">
        <v>18</v>
      </c>
      <c r="G103" s="5" t="s">
        <v>27</v>
      </c>
      <c r="H103" s="5">
        <v>48</v>
      </c>
      <c r="I103" s="5">
        <v>2007</v>
      </c>
      <c r="J103" s="6">
        <v>74546</v>
      </c>
      <c r="K103" s="9">
        <v>0.09</v>
      </c>
      <c r="L103" s="5" t="s">
        <v>20</v>
      </c>
      <c r="M103" s="5" t="s">
        <v>21</v>
      </c>
      <c r="N103" s="5"/>
      <c r="O103" s="7" t="str">
        <f>IF(ISBLANK(Table1[[#This Row],[Exit Year]]), "Active", "Exited")</f>
        <v>Active</v>
      </c>
      <c r="P103" s="8">
        <f ca="1">IF(ISBLANK(Table1[[#This Row],[Exit Year]]), YEAR(TODAY()) - Table1[[#This Row],[Hire Year]], Table1[[#This Row],[Exit Year]] - Table1[[#This Row],[Hire Year]])</f>
        <v>18</v>
      </c>
      <c r="Q103" s="13">
        <f>Table1[[#This Row],[Annual Salary]] + (Table1[[#This Row],[Bonus %]] * Table1[[#This Row],[Annual Salary]])</f>
        <v>81255.14</v>
      </c>
      <c r="R103" s="10" t="str">
        <f>IF(Table1[[#This Row],[Annual Salary]]&gt;=100000,"High",
   IF(Table1[[#This Row],[Annual Salary]]&gt;=50000,"Medium","Low"))</f>
        <v>Medium</v>
      </c>
    </row>
    <row r="104" spans="1:18" ht="15.75" x14ac:dyDescent="0.25">
      <c r="A104" s="5" t="s">
        <v>274</v>
      </c>
      <c r="B104" s="5" t="s">
        <v>275</v>
      </c>
      <c r="C104" s="5" t="s">
        <v>276</v>
      </c>
      <c r="D104" s="5" t="s">
        <v>68</v>
      </c>
      <c r="E104" s="5" t="s">
        <v>34</v>
      </c>
      <c r="F104" s="5" t="s">
        <v>26</v>
      </c>
      <c r="G104" s="5" t="s">
        <v>19</v>
      </c>
      <c r="H104" s="5">
        <v>56</v>
      </c>
      <c r="I104" s="5">
        <v>2015</v>
      </c>
      <c r="J104" s="6">
        <v>62575</v>
      </c>
      <c r="K104" s="9">
        <v>0</v>
      </c>
      <c r="L104" s="5" t="s">
        <v>20</v>
      </c>
      <c r="M104" s="5" t="s">
        <v>55</v>
      </c>
      <c r="N104" s="5"/>
      <c r="O104" s="7" t="str">
        <f>IF(ISBLANK(Table1[[#This Row],[Exit Year]]), "Active", "Exited")</f>
        <v>Active</v>
      </c>
      <c r="P104" s="8">
        <f ca="1">IF(ISBLANK(Table1[[#This Row],[Exit Year]]), YEAR(TODAY()) - Table1[[#This Row],[Hire Year]], Table1[[#This Row],[Exit Year]] - Table1[[#This Row],[Hire Year]])</f>
        <v>10</v>
      </c>
      <c r="Q104" s="13">
        <f>Table1[[#This Row],[Annual Salary]] + (Table1[[#This Row],[Bonus %]] * Table1[[#This Row],[Annual Salary]])</f>
        <v>62575</v>
      </c>
      <c r="R104" s="10" t="str">
        <f>IF(Table1[[#This Row],[Annual Salary]]&gt;=100000,"High",
   IF(Table1[[#This Row],[Annual Salary]]&gt;=50000,"Medium","Low"))</f>
        <v>Medium</v>
      </c>
    </row>
    <row r="105" spans="1:18" ht="15.75" x14ac:dyDescent="0.25">
      <c r="A105" s="5" t="s">
        <v>277</v>
      </c>
      <c r="B105" s="5" t="s">
        <v>278</v>
      </c>
      <c r="C105" s="5" t="s">
        <v>32</v>
      </c>
      <c r="D105" s="5" t="s">
        <v>64</v>
      </c>
      <c r="E105" s="5" t="s">
        <v>48</v>
      </c>
      <c r="F105" s="5" t="s">
        <v>18</v>
      </c>
      <c r="G105" s="5" t="s">
        <v>27</v>
      </c>
      <c r="H105" s="5">
        <v>27</v>
      </c>
      <c r="I105" s="5">
        <v>2021</v>
      </c>
      <c r="J105" s="6">
        <v>199041</v>
      </c>
      <c r="K105" s="9">
        <v>0.16</v>
      </c>
      <c r="L105" s="5" t="s">
        <v>28</v>
      </c>
      <c r="M105" s="5" t="s">
        <v>113</v>
      </c>
      <c r="N105" s="5"/>
      <c r="O105" s="7" t="str">
        <f>IF(ISBLANK(Table1[[#This Row],[Exit Year]]), "Active", "Exited")</f>
        <v>Active</v>
      </c>
      <c r="P105" s="8">
        <f ca="1">IF(ISBLANK(Table1[[#This Row],[Exit Year]]), YEAR(TODAY()) - Table1[[#This Row],[Hire Year]], Table1[[#This Row],[Exit Year]] - Table1[[#This Row],[Hire Year]])</f>
        <v>4</v>
      </c>
      <c r="Q105" s="13">
        <f>Table1[[#This Row],[Annual Salary]] + (Table1[[#This Row],[Bonus %]] * Table1[[#This Row],[Annual Salary]])</f>
        <v>230887.56</v>
      </c>
      <c r="R105" s="10" t="str">
        <f>IF(Table1[[#This Row],[Annual Salary]]&gt;=100000,"High",
   IF(Table1[[#This Row],[Annual Salary]]&gt;=50000,"Medium","Low"))</f>
        <v>High</v>
      </c>
    </row>
    <row r="106" spans="1:18" ht="15.75" x14ac:dyDescent="0.25">
      <c r="A106" s="5" t="s">
        <v>279</v>
      </c>
      <c r="B106" s="5" t="s">
        <v>280</v>
      </c>
      <c r="C106" s="5" t="s">
        <v>123</v>
      </c>
      <c r="D106" s="5" t="s">
        <v>58</v>
      </c>
      <c r="E106" s="5" t="s">
        <v>34</v>
      </c>
      <c r="F106" s="5" t="s">
        <v>26</v>
      </c>
      <c r="G106" s="5" t="s">
        <v>35</v>
      </c>
      <c r="H106" s="5">
        <v>55</v>
      </c>
      <c r="I106" s="5">
        <v>2007</v>
      </c>
      <c r="J106" s="6">
        <v>52310</v>
      </c>
      <c r="K106" s="9">
        <v>0</v>
      </c>
      <c r="L106" s="5" t="s">
        <v>20</v>
      </c>
      <c r="M106" s="5" t="s">
        <v>55</v>
      </c>
      <c r="N106" s="5">
        <v>2018</v>
      </c>
      <c r="O106" s="7" t="str">
        <f>IF(ISBLANK(Table1[[#This Row],[Exit Year]]), "Active", "Exited")</f>
        <v>Exited</v>
      </c>
      <c r="P106" s="8">
        <f ca="1">IF(ISBLANK(Table1[[#This Row],[Exit Year]]), YEAR(TODAY()) - Table1[[#This Row],[Hire Year]], Table1[[#This Row],[Exit Year]] - Table1[[#This Row],[Hire Year]])</f>
        <v>11</v>
      </c>
      <c r="Q106" s="13">
        <f>Table1[[#This Row],[Annual Salary]] + (Table1[[#This Row],[Bonus %]] * Table1[[#This Row],[Annual Salary]])</f>
        <v>52310</v>
      </c>
      <c r="R106" s="10" t="str">
        <f>IF(Table1[[#This Row],[Annual Salary]]&gt;=100000,"High",
   IF(Table1[[#This Row],[Annual Salary]]&gt;=50000,"Medium","Low"))</f>
        <v>Medium</v>
      </c>
    </row>
    <row r="107" spans="1:18" ht="15.75" x14ac:dyDescent="0.25">
      <c r="A107" s="5" t="s">
        <v>281</v>
      </c>
      <c r="B107" s="5" t="s">
        <v>282</v>
      </c>
      <c r="C107" s="5" t="s">
        <v>1923</v>
      </c>
      <c r="D107" s="5" t="s">
        <v>33</v>
      </c>
      <c r="E107" s="5" t="s">
        <v>34</v>
      </c>
      <c r="F107" s="5" t="s">
        <v>26</v>
      </c>
      <c r="G107" s="5" t="s">
        <v>19</v>
      </c>
      <c r="H107" s="5">
        <v>64</v>
      </c>
      <c r="I107" s="5">
        <v>2013</v>
      </c>
      <c r="J107" s="6">
        <v>159571</v>
      </c>
      <c r="K107" s="9">
        <v>0.1</v>
      </c>
      <c r="L107" s="5" t="s">
        <v>20</v>
      </c>
      <c r="M107" s="5" t="s">
        <v>87</v>
      </c>
      <c r="N107" s="5"/>
      <c r="O107" s="7" t="str">
        <f>IF(ISBLANK(Table1[[#This Row],[Exit Year]]), "Active", "Exited")</f>
        <v>Active</v>
      </c>
      <c r="P107" s="8">
        <f ca="1">IF(ISBLANK(Table1[[#This Row],[Exit Year]]), YEAR(TODAY()) - Table1[[#This Row],[Hire Year]], Table1[[#This Row],[Exit Year]] - Table1[[#This Row],[Hire Year]])</f>
        <v>12</v>
      </c>
      <c r="Q107" s="13">
        <f>Table1[[#This Row],[Annual Salary]] + (Table1[[#This Row],[Bonus %]] * Table1[[#This Row],[Annual Salary]])</f>
        <v>175528.1</v>
      </c>
      <c r="R107" s="10" t="str">
        <f>IF(Table1[[#This Row],[Annual Salary]]&gt;=100000,"High",
   IF(Table1[[#This Row],[Annual Salary]]&gt;=50000,"Medium","Low"))</f>
        <v>High</v>
      </c>
    </row>
    <row r="108" spans="1:18" ht="15.75" x14ac:dyDescent="0.25">
      <c r="A108" s="5" t="s">
        <v>283</v>
      </c>
      <c r="B108" s="5" t="s">
        <v>284</v>
      </c>
      <c r="C108" s="5" t="s">
        <v>174</v>
      </c>
      <c r="D108" s="5" t="s">
        <v>68</v>
      </c>
      <c r="E108" s="5" t="s">
        <v>17</v>
      </c>
      <c r="F108" s="5" t="s">
        <v>18</v>
      </c>
      <c r="G108" s="5" t="s">
        <v>84</v>
      </c>
      <c r="H108" s="5">
        <v>50</v>
      </c>
      <c r="I108" s="5">
        <v>1997</v>
      </c>
      <c r="J108" s="6">
        <v>91763</v>
      </c>
      <c r="K108" s="9">
        <v>0</v>
      </c>
      <c r="L108" s="5" t="s">
        <v>20</v>
      </c>
      <c r="M108" s="5" t="s">
        <v>59</v>
      </c>
      <c r="N108" s="5"/>
      <c r="O108" s="7" t="str">
        <f>IF(ISBLANK(Table1[[#This Row],[Exit Year]]), "Active", "Exited")</f>
        <v>Active</v>
      </c>
      <c r="P108" s="8">
        <f ca="1">IF(ISBLANK(Table1[[#This Row],[Exit Year]]), YEAR(TODAY()) - Table1[[#This Row],[Hire Year]], Table1[[#This Row],[Exit Year]] - Table1[[#This Row],[Hire Year]])</f>
        <v>28</v>
      </c>
      <c r="Q108" s="13">
        <f>Table1[[#This Row],[Annual Salary]] + (Table1[[#This Row],[Bonus %]] * Table1[[#This Row],[Annual Salary]])</f>
        <v>91763</v>
      </c>
      <c r="R108" s="10" t="str">
        <f>IF(Table1[[#This Row],[Annual Salary]]&gt;=100000,"High",
   IF(Table1[[#This Row],[Annual Salary]]&gt;=50000,"Medium","Low"))</f>
        <v>Medium</v>
      </c>
    </row>
    <row r="109" spans="1:18" ht="15.75" x14ac:dyDescent="0.25">
      <c r="A109" s="5" t="s">
        <v>285</v>
      </c>
      <c r="B109" s="5" t="s">
        <v>286</v>
      </c>
      <c r="C109" s="5" t="s">
        <v>276</v>
      </c>
      <c r="D109" s="5" t="s">
        <v>68</v>
      </c>
      <c r="E109" s="5" t="s">
        <v>48</v>
      </c>
      <c r="F109" s="5" t="s">
        <v>18</v>
      </c>
      <c r="G109" s="5" t="s">
        <v>35</v>
      </c>
      <c r="H109" s="5">
        <v>51</v>
      </c>
      <c r="I109" s="5">
        <v>1995</v>
      </c>
      <c r="J109" s="6">
        <v>96475</v>
      </c>
      <c r="K109" s="9">
        <v>0</v>
      </c>
      <c r="L109" s="5" t="s">
        <v>20</v>
      </c>
      <c r="M109" s="5" t="s">
        <v>59</v>
      </c>
      <c r="N109" s="5"/>
      <c r="O109" s="7" t="str">
        <f>IF(ISBLANK(Table1[[#This Row],[Exit Year]]), "Active", "Exited")</f>
        <v>Active</v>
      </c>
      <c r="P109" s="8">
        <f ca="1">IF(ISBLANK(Table1[[#This Row],[Exit Year]]), YEAR(TODAY()) - Table1[[#This Row],[Hire Year]], Table1[[#This Row],[Exit Year]] - Table1[[#This Row],[Hire Year]])</f>
        <v>30</v>
      </c>
      <c r="Q109" s="13">
        <f>Table1[[#This Row],[Annual Salary]] + (Table1[[#This Row],[Bonus %]] * Table1[[#This Row],[Annual Salary]])</f>
        <v>96475</v>
      </c>
      <c r="R109" s="10" t="str">
        <f>IF(Table1[[#This Row],[Annual Salary]]&gt;=100000,"High",
   IF(Table1[[#This Row],[Annual Salary]]&gt;=50000,"Medium","Low"))</f>
        <v>Medium</v>
      </c>
    </row>
    <row r="110" spans="1:18" ht="15.75" x14ac:dyDescent="0.25">
      <c r="A110" s="5" t="s">
        <v>287</v>
      </c>
      <c r="B110" s="5" t="s">
        <v>288</v>
      </c>
      <c r="C110" s="5" t="s">
        <v>67</v>
      </c>
      <c r="D110" s="5" t="s">
        <v>68</v>
      </c>
      <c r="E110" s="5" t="s">
        <v>25</v>
      </c>
      <c r="F110" s="5" t="s">
        <v>26</v>
      </c>
      <c r="G110" s="5" t="s">
        <v>35</v>
      </c>
      <c r="H110" s="5">
        <v>36</v>
      </c>
      <c r="I110" s="5">
        <v>2016</v>
      </c>
      <c r="J110" s="6">
        <v>113781</v>
      </c>
      <c r="K110" s="9">
        <v>0</v>
      </c>
      <c r="L110" s="5" t="s">
        <v>20</v>
      </c>
      <c r="M110" s="5" t="s">
        <v>87</v>
      </c>
      <c r="N110" s="5"/>
      <c r="O110" s="7" t="str">
        <f>IF(ISBLANK(Table1[[#This Row],[Exit Year]]), "Active", "Exited")</f>
        <v>Active</v>
      </c>
      <c r="P110" s="8">
        <f ca="1">IF(ISBLANK(Table1[[#This Row],[Exit Year]]), YEAR(TODAY()) - Table1[[#This Row],[Hire Year]], Table1[[#This Row],[Exit Year]] - Table1[[#This Row],[Hire Year]])</f>
        <v>9</v>
      </c>
      <c r="Q110" s="13">
        <f>Table1[[#This Row],[Annual Salary]] + (Table1[[#This Row],[Bonus %]] * Table1[[#This Row],[Annual Salary]])</f>
        <v>113781</v>
      </c>
      <c r="R110" s="10" t="str">
        <f>IF(Table1[[#This Row],[Annual Salary]]&gt;=100000,"High",
   IF(Table1[[#This Row],[Annual Salary]]&gt;=50000,"Medium","Low"))</f>
        <v>High</v>
      </c>
    </row>
    <row r="111" spans="1:18" ht="15.75" x14ac:dyDescent="0.25">
      <c r="A111" s="5" t="s">
        <v>289</v>
      </c>
      <c r="B111" s="5" t="s">
        <v>290</v>
      </c>
      <c r="C111" s="5" t="s">
        <v>32</v>
      </c>
      <c r="D111" s="5" t="s">
        <v>33</v>
      </c>
      <c r="E111" s="5" t="s">
        <v>17</v>
      </c>
      <c r="F111" s="5" t="s">
        <v>26</v>
      </c>
      <c r="G111" s="5" t="s">
        <v>27</v>
      </c>
      <c r="H111" s="5">
        <v>42</v>
      </c>
      <c r="I111" s="5">
        <v>2003</v>
      </c>
      <c r="J111" s="6">
        <v>166599</v>
      </c>
      <c r="K111" s="9">
        <v>0.26</v>
      </c>
      <c r="L111" s="5" t="s">
        <v>20</v>
      </c>
      <c r="M111" s="5" t="s">
        <v>21</v>
      </c>
      <c r="N111" s="5"/>
      <c r="O111" s="7" t="str">
        <f>IF(ISBLANK(Table1[[#This Row],[Exit Year]]), "Active", "Exited")</f>
        <v>Active</v>
      </c>
      <c r="P111" s="8">
        <f ca="1">IF(ISBLANK(Table1[[#This Row],[Exit Year]]), YEAR(TODAY()) - Table1[[#This Row],[Hire Year]], Table1[[#This Row],[Exit Year]] - Table1[[#This Row],[Hire Year]])</f>
        <v>22</v>
      </c>
      <c r="Q111" s="13">
        <f>Table1[[#This Row],[Annual Salary]] + (Table1[[#This Row],[Bonus %]] * Table1[[#This Row],[Annual Salary]])</f>
        <v>209914.74</v>
      </c>
      <c r="R111" s="10" t="str">
        <f>IF(Table1[[#This Row],[Annual Salary]]&gt;=100000,"High",
   IF(Table1[[#This Row],[Annual Salary]]&gt;=50000,"Medium","Low"))</f>
        <v>High</v>
      </c>
    </row>
    <row r="112" spans="1:18" ht="15.75" x14ac:dyDescent="0.25">
      <c r="A112" s="5" t="s">
        <v>291</v>
      </c>
      <c r="B112" s="5" t="s">
        <v>292</v>
      </c>
      <c r="C112" s="5" t="s">
        <v>293</v>
      </c>
      <c r="D112" s="5" t="s">
        <v>47</v>
      </c>
      <c r="E112" s="5" t="s">
        <v>48</v>
      </c>
      <c r="F112" s="5" t="s">
        <v>18</v>
      </c>
      <c r="G112" s="5" t="s">
        <v>27</v>
      </c>
      <c r="H112" s="5">
        <v>41</v>
      </c>
      <c r="I112" s="5">
        <v>2005</v>
      </c>
      <c r="J112" s="6">
        <v>95372</v>
      </c>
      <c r="K112" s="9">
        <v>0</v>
      </c>
      <c r="L112" s="5" t="s">
        <v>28</v>
      </c>
      <c r="M112" s="5" t="s">
        <v>73</v>
      </c>
      <c r="N112" s="5"/>
      <c r="O112" s="7" t="str">
        <f>IF(ISBLANK(Table1[[#This Row],[Exit Year]]), "Active", "Exited")</f>
        <v>Active</v>
      </c>
      <c r="P112" s="8">
        <f ca="1">IF(ISBLANK(Table1[[#This Row],[Exit Year]]), YEAR(TODAY()) - Table1[[#This Row],[Hire Year]], Table1[[#This Row],[Exit Year]] - Table1[[#This Row],[Hire Year]])</f>
        <v>20</v>
      </c>
      <c r="Q112" s="13">
        <f>Table1[[#This Row],[Annual Salary]] + (Table1[[#This Row],[Bonus %]] * Table1[[#This Row],[Annual Salary]])</f>
        <v>95372</v>
      </c>
      <c r="R112" s="10" t="str">
        <f>IF(Table1[[#This Row],[Annual Salary]]&gt;=100000,"High",
   IF(Table1[[#This Row],[Annual Salary]]&gt;=50000,"Medium","Low"))</f>
        <v>Medium</v>
      </c>
    </row>
    <row r="113" spans="1:18" ht="15.75" x14ac:dyDescent="0.25">
      <c r="A113" s="5" t="s">
        <v>294</v>
      </c>
      <c r="B113" s="5" t="s">
        <v>295</v>
      </c>
      <c r="C113" s="5" t="s">
        <v>32</v>
      </c>
      <c r="D113" s="5" t="s">
        <v>16</v>
      </c>
      <c r="E113" s="5" t="s">
        <v>17</v>
      </c>
      <c r="F113" s="5" t="s">
        <v>18</v>
      </c>
      <c r="G113" s="5" t="s">
        <v>27</v>
      </c>
      <c r="H113" s="5">
        <v>29</v>
      </c>
      <c r="I113" s="5">
        <v>2020</v>
      </c>
      <c r="J113" s="6">
        <v>161203</v>
      </c>
      <c r="K113" s="9">
        <v>0.15</v>
      </c>
      <c r="L113" s="5" t="s">
        <v>28</v>
      </c>
      <c r="M113" s="5" t="s">
        <v>133</v>
      </c>
      <c r="N113" s="5"/>
      <c r="O113" s="7" t="str">
        <f>IF(ISBLANK(Table1[[#This Row],[Exit Year]]), "Active", "Exited")</f>
        <v>Active</v>
      </c>
      <c r="P113" s="8">
        <f ca="1">IF(ISBLANK(Table1[[#This Row],[Exit Year]]), YEAR(TODAY()) - Table1[[#This Row],[Hire Year]], Table1[[#This Row],[Exit Year]] - Table1[[#This Row],[Hire Year]])</f>
        <v>5</v>
      </c>
      <c r="Q113" s="13">
        <f>Table1[[#This Row],[Annual Salary]] + (Table1[[#This Row],[Bonus %]] * Table1[[#This Row],[Annual Salary]])</f>
        <v>185383.45</v>
      </c>
      <c r="R113" s="10" t="str">
        <f>IF(Table1[[#This Row],[Annual Salary]]&gt;=100000,"High",
   IF(Table1[[#This Row],[Annual Salary]]&gt;=50000,"Medium","Low"))</f>
        <v>High</v>
      </c>
    </row>
    <row r="114" spans="1:18" ht="15.75" x14ac:dyDescent="0.25">
      <c r="A114" s="5" t="s">
        <v>296</v>
      </c>
      <c r="B114" s="5" t="s">
        <v>297</v>
      </c>
      <c r="C114" s="5" t="s">
        <v>298</v>
      </c>
      <c r="D114" s="5" t="s">
        <v>16</v>
      </c>
      <c r="E114" s="5" t="s">
        <v>25</v>
      </c>
      <c r="F114" s="5" t="s">
        <v>18</v>
      </c>
      <c r="G114" s="5" t="s">
        <v>35</v>
      </c>
      <c r="H114" s="5">
        <v>44</v>
      </c>
      <c r="I114" s="5">
        <v>2006</v>
      </c>
      <c r="J114" s="6">
        <v>74738</v>
      </c>
      <c r="K114" s="9">
        <v>0</v>
      </c>
      <c r="L114" s="5" t="s">
        <v>20</v>
      </c>
      <c r="M114" s="5" t="s">
        <v>55</v>
      </c>
      <c r="N114" s="5"/>
      <c r="O114" s="7" t="str">
        <f>IF(ISBLANK(Table1[[#This Row],[Exit Year]]), "Active", "Exited")</f>
        <v>Active</v>
      </c>
      <c r="P114" s="8">
        <f ca="1">IF(ISBLANK(Table1[[#This Row],[Exit Year]]), YEAR(TODAY()) - Table1[[#This Row],[Hire Year]], Table1[[#This Row],[Exit Year]] - Table1[[#This Row],[Hire Year]])</f>
        <v>19</v>
      </c>
      <c r="Q114" s="13">
        <f>Table1[[#This Row],[Annual Salary]] + (Table1[[#This Row],[Bonus %]] * Table1[[#This Row],[Annual Salary]])</f>
        <v>74738</v>
      </c>
      <c r="R114" s="10" t="str">
        <f>IF(Table1[[#This Row],[Annual Salary]]&gt;=100000,"High",
   IF(Table1[[#This Row],[Annual Salary]]&gt;=50000,"Medium","Low"))</f>
        <v>Medium</v>
      </c>
    </row>
    <row r="115" spans="1:18" ht="15.75" x14ac:dyDescent="0.25">
      <c r="A115" s="5" t="s">
        <v>299</v>
      </c>
      <c r="B115" s="5" t="s">
        <v>300</v>
      </c>
      <c r="C115" s="5" t="s">
        <v>32</v>
      </c>
      <c r="D115" s="5" t="s">
        <v>47</v>
      </c>
      <c r="E115" s="5" t="s">
        <v>17</v>
      </c>
      <c r="F115" s="5" t="s">
        <v>18</v>
      </c>
      <c r="G115" s="5" t="s">
        <v>27</v>
      </c>
      <c r="H115" s="5">
        <v>41</v>
      </c>
      <c r="I115" s="5">
        <v>2018</v>
      </c>
      <c r="J115" s="6">
        <v>171173</v>
      </c>
      <c r="K115" s="9">
        <v>0.21</v>
      </c>
      <c r="L115" s="5" t="s">
        <v>20</v>
      </c>
      <c r="M115" s="5" t="s">
        <v>87</v>
      </c>
      <c r="N115" s="5"/>
      <c r="O115" s="7" t="str">
        <f>IF(ISBLANK(Table1[[#This Row],[Exit Year]]), "Active", "Exited")</f>
        <v>Active</v>
      </c>
      <c r="P115" s="8">
        <f ca="1">IF(ISBLANK(Table1[[#This Row],[Exit Year]]), YEAR(TODAY()) - Table1[[#This Row],[Hire Year]], Table1[[#This Row],[Exit Year]] - Table1[[#This Row],[Hire Year]])</f>
        <v>7</v>
      </c>
      <c r="Q115" s="13">
        <f>Table1[[#This Row],[Annual Salary]] + (Table1[[#This Row],[Bonus %]] * Table1[[#This Row],[Annual Salary]])</f>
        <v>207119.33000000002</v>
      </c>
      <c r="R115" s="10" t="str">
        <f>IF(Table1[[#This Row],[Annual Salary]]&gt;=100000,"High",
   IF(Table1[[#This Row],[Annual Salary]]&gt;=50000,"Medium","Low"))</f>
        <v>High</v>
      </c>
    </row>
    <row r="116" spans="1:18" ht="15.75" x14ac:dyDescent="0.25">
      <c r="A116" s="5" t="s">
        <v>301</v>
      </c>
      <c r="B116" s="5" t="s">
        <v>302</v>
      </c>
      <c r="C116" s="5" t="s">
        <v>78</v>
      </c>
      <c r="D116" s="5" t="s">
        <v>47</v>
      </c>
      <c r="E116" s="5" t="s">
        <v>48</v>
      </c>
      <c r="F116" s="5" t="s">
        <v>26</v>
      </c>
      <c r="G116" s="5" t="s">
        <v>84</v>
      </c>
      <c r="H116" s="5">
        <v>61</v>
      </c>
      <c r="I116" s="5">
        <v>2019</v>
      </c>
      <c r="J116" s="6">
        <v>201464</v>
      </c>
      <c r="K116" s="9">
        <v>0.37</v>
      </c>
      <c r="L116" s="5" t="s">
        <v>20</v>
      </c>
      <c r="M116" s="5" t="s">
        <v>36</v>
      </c>
      <c r="N116" s="5"/>
      <c r="O116" s="7" t="str">
        <f>IF(ISBLANK(Table1[[#This Row],[Exit Year]]), "Active", "Exited")</f>
        <v>Active</v>
      </c>
      <c r="P116" s="8">
        <f ca="1">IF(ISBLANK(Table1[[#This Row],[Exit Year]]), YEAR(TODAY()) - Table1[[#This Row],[Hire Year]], Table1[[#This Row],[Exit Year]] - Table1[[#This Row],[Hire Year]])</f>
        <v>6</v>
      </c>
      <c r="Q116" s="13">
        <f>Table1[[#This Row],[Annual Salary]] + (Table1[[#This Row],[Bonus %]] * Table1[[#This Row],[Annual Salary]])</f>
        <v>276005.68</v>
      </c>
      <c r="R116" s="10" t="str">
        <f>IF(Table1[[#This Row],[Annual Salary]]&gt;=100000,"High",
   IF(Table1[[#This Row],[Annual Salary]]&gt;=50000,"Medium","Low"))</f>
        <v>High</v>
      </c>
    </row>
    <row r="117" spans="1:18" ht="15.75" x14ac:dyDescent="0.25">
      <c r="A117" s="5" t="s">
        <v>303</v>
      </c>
      <c r="B117" s="5" t="s">
        <v>304</v>
      </c>
      <c r="C117" s="5" t="s">
        <v>32</v>
      </c>
      <c r="D117" s="5" t="s">
        <v>64</v>
      </c>
      <c r="E117" s="5" t="s">
        <v>48</v>
      </c>
      <c r="F117" s="5" t="s">
        <v>26</v>
      </c>
      <c r="G117" s="5" t="s">
        <v>35</v>
      </c>
      <c r="H117" s="5">
        <v>50</v>
      </c>
      <c r="I117" s="5">
        <v>1998</v>
      </c>
      <c r="J117" s="6">
        <v>174895</v>
      </c>
      <c r="K117" s="9">
        <v>0.15</v>
      </c>
      <c r="L117" s="5" t="s">
        <v>20</v>
      </c>
      <c r="M117" s="5" t="s">
        <v>36</v>
      </c>
      <c r="N117" s="5"/>
      <c r="O117" s="7" t="str">
        <f>IF(ISBLANK(Table1[[#This Row],[Exit Year]]), "Active", "Exited")</f>
        <v>Active</v>
      </c>
      <c r="P117" s="8">
        <f ca="1">IF(ISBLANK(Table1[[#This Row],[Exit Year]]), YEAR(TODAY()) - Table1[[#This Row],[Hire Year]], Table1[[#This Row],[Exit Year]] - Table1[[#This Row],[Hire Year]])</f>
        <v>27</v>
      </c>
      <c r="Q117" s="13">
        <f>Table1[[#This Row],[Annual Salary]] + (Table1[[#This Row],[Bonus %]] * Table1[[#This Row],[Annual Salary]])</f>
        <v>201129.25</v>
      </c>
      <c r="R117" s="10" t="str">
        <f>IF(Table1[[#This Row],[Annual Salary]]&gt;=100000,"High",
   IF(Table1[[#This Row],[Annual Salary]]&gt;=50000,"Medium","Low"))</f>
        <v>High</v>
      </c>
    </row>
    <row r="118" spans="1:18" ht="15.75" x14ac:dyDescent="0.25">
      <c r="A118" s="5" t="s">
        <v>305</v>
      </c>
      <c r="B118" s="5" t="s">
        <v>306</v>
      </c>
      <c r="C118" s="5" t="s">
        <v>1923</v>
      </c>
      <c r="D118" s="5" t="s">
        <v>16</v>
      </c>
      <c r="E118" s="5" t="s">
        <v>25</v>
      </c>
      <c r="F118" s="5" t="s">
        <v>18</v>
      </c>
      <c r="G118" s="5" t="s">
        <v>27</v>
      </c>
      <c r="H118" s="5">
        <v>49</v>
      </c>
      <c r="I118" s="5">
        <v>2006</v>
      </c>
      <c r="J118" s="6">
        <v>134486</v>
      </c>
      <c r="K118" s="9">
        <v>0.14000000000000001</v>
      </c>
      <c r="L118" s="5" t="s">
        <v>20</v>
      </c>
      <c r="M118" s="5" t="s">
        <v>59</v>
      </c>
      <c r="N118" s="5"/>
      <c r="O118" s="7" t="str">
        <f>IF(ISBLANK(Table1[[#This Row],[Exit Year]]), "Active", "Exited")</f>
        <v>Active</v>
      </c>
      <c r="P118" s="8">
        <f ca="1">IF(ISBLANK(Table1[[#This Row],[Exit Year]]), YEAR(TODAY()) - Table1[[#This Row],[Hire Year]], Table1[[#This Row],[Exit Year]] - Table1[[#This Row],[Hire Year]])</f>
        <v>19</v>
      </c>
      <c r="Q118" s="13">
        <f>Table1[[#This Row],[Annual Salary]] + (Table1[[#This Row],[Bonus %]] * Table1[[#This Row],[Annual Salary]])</f>
        <v>153314.04</v>
      </c>
      <c r="R118" s="10" t="str">
        <f>IF(Table1[[#This Row],[Annual Salary]]&gt;=100000,"High",
   IF(Table1[[#This Row],[Annual Salary]]&gt;=50000,"Medium","Low"))</f>
        <v>High</v>
      </c>
    </row>
    <row r="119" spans="1:18" ht="15.75" x14ac:dyDescent="0.25">
      <c r="A119" s="5" t="s">
        <v>307</v>
      </c>
      <c r="B119" s="5" t="s">
        <v>308</v>
      </c>
      <c r="C119" s="5" t="s">
        <v>42</v>
      </c>
      <c r="D119" s="5" t="s">
        <v>33</v>
      </c>
      <c r="E119" s="5" t="s">
        <v>25</v>
      </c>
      <c r="F119" s="5" t="s">
        <v>18</v>
      </c>
      <c r="G119" s="5" t="s">
        <v>84</v>
      </c>
      <c r="H119" s="5">
        <v>60</v>
      </c>
      <c r="I119" s="5">
        <v>2007</v>
      </c>
      <c r="J119" s="6">
        <v>71699</v>
      </c>
      <c r="K119" s="9">
        <v>0</v>
      </c>
      <c r="L119" s="5" t="s">
        <v>92</v>
      </c>
      <c r="M119" s="5" t="s">
        <v>93</v>
      </c>
      <c r="N119" s="5"/>
      <c r="O119" s="7" t="str">
        <f>IF(ISBLANK(Table1[[#This Row],[Exit Year]]), "Active", "Exited")</f>
        <v>Active</v>
      </c>
      <c r="P119" s="8">
        <f ca="1">IF(ISBLANK(Table1[[#This Row],[Exit Year]]), YEAR(TODAY()) - Table1[[#This Row],[Hire Year]], Table1[[#This Row],[Exit Year]] - Table1[[#This Row],[Hire Year]])</f>
        <v>18</v>
      </c>
      <c r="Q119" s="13">
        <f>Table1[[#This Row],[Annual Salary]] + (Table1[[#This Row],[Bonus %]] * Table1[[#This Row],[Annual Salary]])</f>
        <v>71699</v>
      </c>
      <c r="R119" s="10" t="str">
        <f>IF(Table1[[#This Row],[Annual Salary]]&gt;=100000,"High",
   IF(Table1[[#This Row],[Annual Salary]]&gt;=50000,"Medium","Low"))</f>
        <v>Medium</v>
      </c>
    </row>
    <row r="120" spans="1:18" ht="15.75" x14ac:dyDescent="0.25">
      <c r="A120" s="5" t="s">
        <v>309</v>
      </c>
      <c r="B120" s="5" t="s">
        <v>310</v>
      </c>
      <c r="C120" s="5" t="s">
        <v>42</v>
      </c>
      <c r="D120" s="5" t="s">
        <v>79</v>
      </c>
      <c r="E120" s="5" t="s">
        <v>48</v>
      </c>
      <c r="F120" s="5" t="s">
        <v>18</v>
      </c>
      <c r="G120" s="5" t="s">
        <v>84</v>
      </c>
      <c r="H120" s="5">
        <v>42</v>
      </c>
      <c r="I120" s="5">
        <v>2021</v>
      </c>
      <c r="J120" s="6">
        <v>94430</v>
      </c>
      <c r="K120" s="9">
        <v>0</v>
      </c>
      <c r="L120" s="5" t="s">
        <v>20</v>
      </c>
      <c r="M120" s="5" t="s">
        <v>21</v>
      </c>
      <c r="N120" s="5"/>
      <c r="O120" s="7" t="str">
        <f>IF(ISBLANK(Table1[[#This Row],[Exit Year]]), "Active", "Exited")</f>
        <v>Active</v>
      </c>
      <c r="P120" s="8">
        <f ca="1">IF(ISBLANK(Table1[[#This Row],[Exit Year]]), YEAR(TODAY()) - Table1[[#This Row],[Hire Year]], Table1[[#This Row],[Exit Year]] - Table1[[#This Row],[Hire Year]])</f>
        <v>4</v>
      </c>
      <c r="Q120" s="13">
        <f>Table1[[#This Row],[Annual Salary]] + (Table1[[#This Row],[Bonus %]] * Table1[[#This Row],[Annual Salary]])</f>
        <v>94430</v>
      </c>
      <c r="R120" s="10" t="str">
        <f>IF(Table1[[#This Row],[Annual Salary]]&gt;=100000,"High",
   IF(Table1[[#This Row],[Annual Salary]]&gt;=50000,"Medium","Low"))</f>
        <v>Medium</v>
      </c>
    </row>
    <row r="121" spans="1:18" ht="15.75" x14ac:dyDescent="0.25">
      <c r="A121" s="5" t="s">
        <v>311</v>
      </c>
      <c r="B121" s="5" t="s">
        <v>312</v>
      </c>
      <c r="C121" s="5" t="s">
        <v>51</v>
      </c>
      <c r="D121" s="5" t="s">
        <v>33</v>
      </c>
      <c r="E121" s="5" t="s">
        <v>48</v>
      </c>
      <c r="F121" s="5" t="s">
        <v>26</v>
      </c>
      <c r="G121" s="5" t="s">
        <v>27</v>
      </c>
      <c r="H121" s="5">
        <v>39</v>
      </c>
      <c r="I121" s="5">
        <v>2010</v>
      </c>
      <c r="J121" s="6">
        <v>103504</v>
      </c>
      <c r="K121" s="9">
        <v>7.0000000000000007E-2</v>
      </c>
      <c r="L121" s="5" t="s">
        <v>28</v>
      </c>
      <c r="M121" s="5" t="s">
        <v>133</v>
      </c>
      <c r="N121" s="5"/>
      <c r="O121" s="7" t="str">
        <f>IF(ISBLANK(Table1[[#This Row],[Exit Year]]), "Active", "Exited")</f>
        <v>Active</v>
      </c>
      <c r="P121" s="8">
        <f ca="1">IF(ISBLANK(Table1[[#This Row],[Exit Year]]), YEAR(TODAY()) - Table1[[#This Row],[Hire Year]], Table1[[#This Row],[Exit Year]] - Table1[[#This Row],[Hire Year]])</f>
        <v>15</v>
      </c>
      <c r="Q121" s="13">
        <f>Table1[[#This Row],[Annual Salary]] + (Table1[[#This Row],[Bonus %]] * Table1[[#This Row],[Annual Salary]])</f>
        <v>110749.28</v>
      </c>
      <c r="R121" s="10" t="str">
        <f>IF(Table1[[#This Row],[Annual Salary]]&gt;=100000,"High",
   IF(Table1[[#This Row],[Annual Salary]]&gt;=50000,"Medium","Low"))</f>
        <v>High</v>
      </c>
    </row>
    <row r="122" spans="1:18" ht="15.75" x14ac:dyDescent="0.25">
      <c r="A122" s="5" t="s">
        <v>313</v>
      </c>
      <c r="B122" s="5" t="s">
        <v>314</v>
      </c>
      <c r="C122" s="5" t="s">
        <v>130</v>
      </c>
      <c r="D122" s="5" t="s">
        <v>16</v>
      </c>
      <c r="E122" s="5" t="s">
        <v>25</v>
      </c>
      <c r="F122" s="5" t="s">
        <v>18</v>
      </c>
      <c r="G122" s="5" t="s">
        <v>27</v>
      </c>
      <c r="H122" s="5">
        <v>55</v>
      </c>
      <c r="I122" s="5">
        <v>2005</v>
      </c>
      <c r="J122" s="6">
        <v>92771</v>
      </c>
      <c r="K122" s="9">
        <v>0</v>
      </c>
      <c r="L122" s="5" t="s">
        <v>20</v>
      </c>
      <c r="M122" s="5" t="s">
        <v>55</v>
      </c>
      <c r="N122" s="5"/>
      <c r="O122" s="7" t="str">
        <f>IF(ISBLANK(Table1[[#This Row],[Exit Year]]), "Active", "Exited")</f>
        <v>Active</v>
      </c>
      <c r="P122" s="8">
        <f ca="1">IF(ISBLANK(Table1[[#This Row],[Exit Year]]), YEAR(TODAY()) - Table1[[#This Row],[Hire Year]], Table1[[#This Row],[Exit Year]] - Table1[[#This Row],[Hire Year]])</f>
        <v>20</v>
      </c>
      <c r="Q122" s="13">
        <f>Table1[[#This Row],[Annual Salary]] + (Table1[[#This Row],[Bonus %]] * Table1[[#This Row],[Annual Salary]])</f>
        <v>92771</v>
      </c>
      <c r="R122" s="10" t="str">
        <f>IF(Table1[[#This Row],[Annual Salary]]&gt;=100000,"High",
   IF(Table1[[#This Row],[Annual Salary]]&gt;=50000,"Medium","Low"))</f>
        <v>Medium</v>
      </c>
    </row>
    <row r="123" spans="1:18" ht="15.75" x14ac:dyDescent="0.25">
      <c r="A123" s="5" t="s">
        <v>315</v>
      </c>
      <c r="B123" s="5" t="s">
        <v>316</v>
      </c>
      <c r="C123" s="5" t="s">
        <v>123</v>
      </c>
      <c r="D123" s="5" t="s">
        <v>33</v>
      </c>
      <c r="E123" s="5" t="s">
        <v>34</v>
      </c>
      <c r="F123" s="5" t="s">
        <v>18</v>
      </c>
      <c r="G123" s="5" t="s">
        <v>84</v>
      </c>
      <c r="H123" s="5">
        <v>39</v>
      </c>
      <c r="I123" s="5">
        <v>2006</v>
      </c>
      <c r="J123" s="6">
        <v>71531</v>
      </c>
      <c r="K123" s="9">
        <v>0</v>
      </c>
      <c r="L123" s="5" t="s">
        <v>20</v>
      </c>
      <c r="M123" s="5" t="s">
        <v>87</v>
      </c>
      <c r="N123" s="5"/>
      <c r="O123" s="7" t="str">
        <f>IF(ISBLANK(Table1[[#This Row],[Exit Year]]), "Active", "Exited")</f>
        <v>Active</v>
      </c>
      <c r="P123" s="8">
        <f ca="1">IF(ISBLANK(Table1[[#This Row],[Exit Year]]), YEAR(TODAY()) - Table1[[#This Row],[Hire Year]], Table1[[#This Row],[Exit Year]] - Table1[[#This Row],[Hire Year]])</f>
        <v>19</v>
      </c>
      <c r="Q123" s="13">
        <f>Table1[[#This Row],[Annual Salary]] + (Table1[[#This Row],[Bonus %]] * Table1[[#This Row],[Annual Salary]])</f>
        <v>71531</v>
      </c>
      <c r="R123" s="10" t="str">
        <f>IF(Table1[[#This Row],[Annual Salary]]&gt;=100000,"High",
   IF(Table1[[#This Row],[Annual Salary]]&gt;=50000,"Medium","Low"))</f>
        <v>Medium</v>
      </c>
    </row>
    <row r="124" spans="1:18" ht="15.75" x14ac:dyDescent="0.25">
      <c r="A124" s="5" t="s">
        <v>317</v>
      </c>
      <c r="B124" s="5" t="s">
        <v>318</v>
      </c>
      <c r="C124" s="5" t="s">
        <v>206</v>
      </c>
      <c r="D124" s="5" t="s">
        <v>16</v>
      </c>
      <c r="E124" s="5" t="s">
        <v>34</v>
      </c>
      <c r="F124" s="5" t="s">
        <v>26</v>
      </c>
      <c r="G124" s="5" t="s">
        <v>19</v>
      </c>
      <c r="H124" s="5">
        <v>28</v>
      </c>
      <c r="I124" s="5">
        <v>2019</v>
      </c>
      <c r="J124" s="6">
        <v>90304</v>
      </c>
      <c r="K124" s="9">
        <v>0</v>
      </c>
      <c r="L124" s="5" t="s">
        <v>20</v>
      </c>
      <c r="M124" s="5" t="s">
        <v>36</v>
      </c>
      <c r="N124" s="5"/>
      <c r="O124" s="7" t="str">
        <f>IF(ISBLANK(Table1[[#This Row],[Exit Year]]), "Active", "Exited")</f>
        <v>Active</v>
      </c>
      <c r="P124" s="8">
        <f ca="1">IF(ISBLANK(Table1[[#This Row],[Exit Year]]), YEAR(TODAY()) - Table1[[#This Row],[Hire Year]], Table1[[#This Row],[Exit Year]] - Table1[[#This Row],[Hire Year]])</f>
        <v>6</v>
      </c>
      <c r="Q124" s="13">
        <f>Table1[[#This Row],[Annual Salary]] + (Table1[[#This Row],[Bonus %]] * Table1[[#This Row],[Annual Salary]])</f>
        <v>90304</v>
      </c>
      <c r="R124" s="10" t="str">
        <f>IF(Table1[[#This Row],[Annual Salary]]&gt;=100000,"High",
   IF(Table1[[#This Row],[Annual Salary]]&gt;=50000,"Medium","Low"))</f>
        <v>Medium</v>
      </c>
    </row>
    <row r="125" spans="1:18" ht="15.75" x14ac:dyDescent="0.25">
      <c r="A125" s="5" t="s">
        <v>319</v>
      </c>
      <c r="B125" s="5" t="s">
        <v>320</v>
      </c>
      <c r="C125" s="5" t="s">
        <v>51</v>
      </c>
      <c r="D125" s="5" t="s">
        <v>79</v>
      </c>
      <c r="E125" s="5" t="s">
        <v>25</v>
      </c>
      <c r="F125" s="5" t="s">
        <v>18</v>
      </c>
      <c r="G125" s="5" t="s">
        <v>35</v>
      </c>
      <c r="H125" s="5">
        <v>65</v>
      </c>
      <c r="I125" s="5">
        <v>2011</v>
      </c>
      <c r="J125" s="6">
        <v>104903</v>
      </c>
      <c r="K125" s="9">
        <v>0.1</v>
      </c>
      <c r="L125" s="5" t="s">
        <v>20</v>
      </c>
      <c r="M125" s="5" t="s">
        <v>87</v>
      </c>
      <c r="N125" s="5"/>
      <c r="O125" s="7" t="str">
        <f>IF(ISBLANK(Table1[[#This Row],[Exit Year]]), "Active", "Exited")</f>
        <v>Active</v>
      </c>
      <c r="P125" s="8">
        <f ca="1">IF(ISBLANK(Table1[[#This Row],[Exit Year]]), YEAR(TODAY()) - Table1[[#This Row],[Hire Year]], Table1[[#This Row],[Exit Year]] - Table1[[#This Row],[Hire Year]])</f>
        <v>14</v>
      </c>
      <c r="Q125" s="13">
        <f>Table1[[#This Row],[Annual Salary]] + (Table1[[#This Row],[Bonus %]] * Table1[[#This Row],[Annual Salary]])</f>
        <v>115393.3</v>
      </c>
      <c r="R125" s="10" t="str">
        <f>IF(Table1[[#This Row],[Annual Salary]]&gt;=100000,"High",
   IF(Table1[[#This Row],[Annual Salary]]&gt;=50000,"Medium","Low"))</f>
        <v>High</v>
      </c>
    </row>
    <row r="126" spans="1:18" ht="15.75" x14ac:dyDescent="0.25">
      <c r="A126" s="5" t="s">
        <v>321</v>
      </c>
      <c r="B126" s="5" t="s">
        <v>322</v>
      </c>
      <c r="C126" s="5" t="s">
        <v>54</v>
      </c>
      <c r="D126" s="5" t="s">
        <v>33</v>
      </c>
      <c r="E126" s="5" t="s">
        <v>48</v>
      </c>
      <c r="F126" s="5" t="s">
        <v>18</v>
      </c>
      <c r="G126" s="5" t="s">
        <v>27</v>
      </c>
      <c r="H126" s="5">
        <v>52</v>
      </c>
      <c r="I126" s="5">
        <v>2019</v>
      </c>
      <c r="J126" s="6">
        <v>55859</v>
      </c>
      <c r="K126" s="9">
        <v>0</v>
      </c>
      <c r="L126" s="5" t="s">
        <v>28</v>
      </c>
      <c r="M126" s="5" t="s">
        <v>113</v>
      </c>
      <c r="N126" s="5"/>
      <c r="O126" s="7" t="str">
        <f>IF(ISBLANK(Table1[[#This Row],[Exit Year]]), "Active", "Exited")</f>
        <v>Active</v>
      </c>
      <c r="P126" s="8">
        <f ca="1">IF(ISBLANK(Table1[[#This Row],[Exit Year]]), YEAR(TODAY()) - Table1[[#This Row],[Hire Year]], Table1[[#This Row],[Exit Year]] - Table1[[#This Row],[Hire Year]])</f>
        <v>6</v>
      </c>
      <c r="Q126" s="13">
        <f>Table1[[#This Row],[Annual Salary]] + (Table1[[#This Row],[Bonus %]] * Table1[[#This Row],[Annual Salary]])</f>
        <v>55859</v>
      </c>
      <c r="R126" s="10" t="str">
        <f>IF(Table1[[#This Row],[Annual Salary]]&gt;=100000,"High",
   IF(Table1[[#This Row],[Annual Salary]]&gt;=50000,"Medium","Low"))</f>
        <v>Medium</v>
      </c>
    </row>
    <row r="127" spans="1:18" ht="15.75" x14ac:dyDescent="0.25">
      <c r="A127" s="5" t="s">
        <v>323</v>
      </c>
      <c r="B127" s="5" t="s">
        <v>324</v>
      </c>
      <c r="C127" s="5" t="s">
        <v>180</v>
      </c>
      <c r="D127" s="5" t="s">
        <v>68</v>
      </c>
      <c r="E127" s="5" t="s">
        <v>48</v>
      </c>
      <c r="F127" s="5" t="s">
        <v>18</v>
      </c>
      <c r="G127" s="5" t="s">
        <v>84</v>
      </c>
      <c r="H127" s="5">
        <v>62</v>
      </c>
      <c r="I127" s="5">
        <v>2006</v>
      </c>
      <c r="J127" s="6">
        <v>79785</v>
      </c>
      <c r="K127" s="9">
        <v>0</v>
      </c>
      <c r="L127" s="5" t="s">
        <v>20</v>
      </c>
      <c r="M127" s="5" t="s">
        <v>59</v>
      </c>
      <c r="N127" s="5"/>
      <c r="O127" s="7" t="str">
        <f>IF(ISBLANK(Table1[[#This Row],[Exit Year]]), "Active", "Exited")</f>
        <v>Active</v>
      </c>
      <c r="P127" s="8">
        <f ca="1">IF(ISBLANK(Table1[[#This Row],[Exit Year]]), YEAR(TODAY()) - Table1[[#This Row],[Hire Year]], Table1[[#This Row],[Exit Year]] - Table1[[#This Row],[Hire Year]])</f>
        <v>19</v>
      </c>
      <c r="Q127" s="13">
        <f>Table1[[#This Row],[Annual Salary]] + (Table1[[#This Row],[Bonus %]] * Table1[[#This Row],[Annual Salary]])</f>
        <v>79785</v>
      </c>
      <c r="R127" s="10" t="str">
        <f>IF(Table1[[#This Row],[Annual Salary]]&gt;=100000,"High",
   IF(Table1[[#This Row],[Annual Salary]]&gt;=50000,"Medium","Low"))</f>
        <v>Medium</v>
      </c>
    </row>
    <row r="128" spans="1:18" ht="15.75" x14ac:dyDescent="0.25">
      <c r="A128" s="5" t="s">
        <v>325</v>
      </c>
      <c r="B128" s="5" t="s">
        <v>326</v>
      </c>
      <c r="C128" s="5" t="s">
        <v>42</v>
      </c>
      <c r="D128" s="5" t="s">
        <v>79</v>
      </c>
      <c r="E128" s="5" t="s">
        <v>48</v>
      </c>
      <c r="F128" s="5" t="s">
        <v>18</v>
      </c>
      <c r="G128" s="5" t="s">
        <v>27</v>
      </c>
      <c r="H128" s="5">
        <v>39</v>
      </c>
      <c r="I128" s="5">
        <v>2007</v>
      </c>
      <c r="J128" s="6">
        <v>99017</v>
      </c>
      <c r="K128" s="9">
        <v>0</v>
      </c>
      <c r="L128" s="5" t="s">
        <v>28</v>
      </c>
      <c r="M128" s="5" t="s">
        <v>113</v>
      </c>
      <c r="N128" s="5"/>
      <c r="O128" s="7" t="str">
        <f>IF(ISBLANK(Table1[[#This Row],[Exit Year]]), "Active", "Exited")</f>
        <v>Active</v>
      </c>
      <c r="P128" s="8">
        <f ca="1">IF(ISBLANK(Table1[[#This Row],[Exit Year]]), YEAR(TODAY()) - Table1[[#This Row],[Hire Year]], Table1[[#This Row],[Exit Year]] - Table1[[#This Row],[Hire Year]])</f>
        <v>18</v>
      </c>
      <c r="Q128" s="13">
        <f>Table1[[#This Row],[Annual Salary]] + (Table1[[#This Row],[Bonus %]] * Table1[[#This Row],[Annual Salary]])</f>
        <v>99017</v>
      </c>
      <c r="R128" s="10" t="str">
        <f>IF(Table1[[#This Row],[Annual Salary]]&gt;=100000,"High",
   IF(Table1[[#This Row],[Annual Salary]]&gt;=50000,"Medium","Low"))</f>
        <v>Medium</v>
      </c>
    </row>
    <row r="129" spans="1:18" ht="15.75" x14ac:dyDescent="0.25">
      <c r="A129" s="5" t="s">
        <v>327</v>
      </c>
      <c r="B129" s="5" t="s">
        <v>328</v>
      </c>
      <c r="C129" s="5" t="s">
        <v>329</v>
      </c>
      <c r="D129" s="5" t="s">
        <v>16</v>
      </c>
      <c r="E129" s="5" t="s">
        <v>25</v>
      </c>
      <c r="F129" s="5" t="s">
        <v>18</v>
      </c>
      <c r="G129" s="5" t="s">
        <v>35</v>
      </c>
      <c r="H129" s="5">
        <v>63</v>
      </c>
      <c r="I129" s="5">
        <v>1992</v>
      </c>
      <c r="J129" s="6">
        <v>53809</v>
      </c>
      <c r="K129" s="9">
        <v>0</v>
      </c>
      <c r="L129" s="5" t="s">
        <v>20</v>
      </c>
      <c r="M129" s="5" t="s">
        <v>43</v>
      </c>
      <c r="N129" s="5"/>
      <c r="O129" s="7" t="str">
        <f>IF(ISBLANK(Table1[[#This Row],[Exit Year]]), "Active", "Exited")</f>
        <v>Active</v>
      </c>
      <c r="P129" s="8">
        <f ca="1">IF(ISBLANK(Table1[[#This Row],[Exit Year]]), YEAR(TODAY()) - Table1[[#This Row],[Hire Year]], Table1[[#This Row],[Exit Year]] - Table1[[#This Row],[Hire Year]])</f>
        <v>33</v>
      </c>
      <c r="Q129" s="13">
        <f>Table1[[#This Row],[Annual Salary]] + (Table1[[#This Row],[Bonus %]] * Table1[[#This Row],[Annual Salary]])</f>
        <v>53809</v>
      </c>
      <c r="R129" s="10" t="str">
        <f>IF(Table1[[#This Row],[Annual Salary]]&gt;=100000,"High",
   IF(Table1[[#This Row],[Annual Salary]]&gt;=50000,"Medium","Low"))</f>
        <v>Medium</v>
      </c>
    </row>
    <row r="130" spans="1:18" ht="15.75" x14ac:dyDescent="0.25">
      <c r="A130" s="5" t="s">
        <v>330</v>
      </c>
      <c r="B130" s="5" t="s">
        <v>331</v>
      </c>
      <c r="C130" s="5" t="s">
        <v>174</v>
      </c>
      <c r="D130" s="5" t="s">
        <v>68</v>
      </c>
      <c r="E130" s="5" t="s">
        <v>34</v>
      </c>
      <c r="F130" s="5" t="s">
        <v>26</v>
      </c>
      <c r="G130" s="5" t="s">
        <v>27</v>
      </c>
      <c r="H130" s="5">
        <v>27</v>
      </c>
      <c r="I130" s="5">
        <v>2020</v>
      </c>
      <c r="J130" s="6">
        <v>71864</v>
      </c>
      <c r="K130" s="9">
        <v>0</v>
      </c>
      <c r="L130" s="5" t="s">
        <v>28</v>
      </c>
      <c r="M130" s="5" t="s">
        <v>133</v>
      </c>
      <c r="N130" s="5"/>
      <c r="O130" s="7" t="str">
        <f>IF(ISBLANK(Table1[[#This Row],[Exit Year]]), "Active", "Exited")</f>
        <v>Active</v>
      </c>
      <c r="P130" s="8">
        <f ca="1">IF(ISBLANK(Table1[[#This Row],[Exit Year]]), YEAR(TODAY()) - Table1[[#This Row],[Hire Year]], Table1[[#This Row],[Exit Year]] - Table1[[#This Row],[Hire Year]])</f>
        <v>5</v>
      </c>
      <c r="Q130" s="13">
        <f>Table1[[#This Row],[Annual Salary]] + (Table1[[#This Row],[Bonus %]] * Table1[[#This Row],[Annual Salary]])</f>
        <v>71864</v>
      </c>
      <c r="R130" s="10" t="str">
        <f>IF(Table1[[#This Row],[Annual Salary]]&gt;=100000,"High",
   IF(Table1[[#This Row],[Annual Salary]]&gt;=50000,"Medium","Low"))</f>
        <v>Medium</v>
      </c>
    </row>
    <row r="131" spans="1:18" ht="15.75" x14ac:dyDescent="0.25">
      <c r="A131" s="5" t="s">
        <v>332</v>
      </c>
      <c r="B131" s="5" t="s">
        <v>333</v>
      </c>
      <c r="C131" s="5" t="s">
        <v>78</v>
      </c>
      <c r="D131" s="5" t="s">
        <v>33</v>
      </c>
      <c r="E131" s="5" t="s">
        <v>48</v>
      </c>
      <c r="F131" s="5" t="s">
        <v>18</v>
      </c>
      <c r="G131" s="5" t="s">
        <v>27</v>
      </c>
      <c r="H131" s="5">
        <v>37</v>
      </c>
      <c r="I131" s="5">
        <v>2011</v>
      </c>
      <c r="J131" s="6">
        <v>225558</v>
      </c>
      <c r="K131" s="9">
        <v>0.33</v>
      </c>
      <c r="L131" s="5" t="s">
        <v>28</v>
      </c>
      <c r="M131" s="5" t="s">
        <v>73</v>
      </c>
      <c r="N131" s="5"/>
      <c r="O131" s="7" t="str">
        <f>IF(ISBLANK(Table1[[#This Row],[Exit Year]]), "Active", "Exited")</f>
        <v>Active</v>
      </c>
      <c r="P131" s="8">
        <f ca="1">IF(ISBLANK(Table1[[#This Row],[Exit Year]]), YEAR(TODAY()) - Table1[[#This Row],[Hire Year]], Table1[[#This Row],[Exit Year]] - Table1[[#This Row],[Hire Year]])</f>
        <v>14</v>
      </c>
      <c r="Q131" s="13">
        <f>Table1[[#This Row],[Annual Salary]] + (Table1[[#This Row],[Bonus %]] * Table1[[#This Row],[Annual Salary]])</f>
        <v>299992.14</v>
      </c>
      <c r="R131" s="10" t="str">
        <f>IF(Table1[[#This Row],[Annual Salary]]&gt;=100000,"High",
   IF(Table1[[#This Row],[Annual Salary]]&gt;=50000,"Medium","Low"))</f>
        <v>High</v>
      </c>
    </row>
    <row r="132" spans="1:18" ht="15.75" x14ac:dyDescent="0.25">
      <c r="A132" s="5" t="s">
        <v>334</v>
      </c>
      <c r="B132" s="5" t="s">
        <v>335</v>
      </c>
      <c r="C132" s="5" t="s">
        <v>1923</v>
      </c>
      <c r="D132" s="5" t="s">
        <v>16</v>
      </c>
      <c r="E132" s="5" t="s">
        <v>25</v>
      </c>
      <c r="F132" s="5" t="s">
        <v>26</v>
      </c>
      <c r="G132" s="5" t="s">
        <v>35</v>
      </c>
      <c r="H132" s="5">
        <v>37</v>
      </c>
      <c r="I132" s="5">
        <v>2014</v>
      </c>
      <c r="J132" s="6">
        <v>128984</v>
      </c>
      <c r="K132" s="9">
        <v>0.12</v>
      </c>
      <c r="L132" s="5" t="s">
        <v>20</v>
      </c>
      <c r="M132" s="5" t="s">
        <v>55</v>
      </c>
      <c r="N132" s="5">
        <v>2021</v>
      </c>
      <c r="O132" s="7" t="str">
        <f>IF(ISBLANK(Table1[[#This Row],[Exit Year]]), "Active", "Exited")</f>
        <v>Exited</v>
      </c>
      <c r="P132" s="8">
        <f ca="1">IF(ISBLANK(Table1[[#This Row],[Exit Year]]), YEAR(TODAY()) - Table1[[#This Row],[Hire Year]], Table1[[#This Row],[Exit Year]] - Table1[[#This Row],[Hire Year]])</f>
        <v>7</v>
      </c>
      <c r="Q132" s="13">
        <f>Table1[[#This Row],[Annual Salary]] + (Table1[[#This Row],[Bonus %]] * Table1[[#This Row],[Annual Salary]])</f>
        <v>144462.07999999999</v>
      </c>
      <c r="R132" s="10" t="str">
        <f>IF(Table1[[#This Row],[Annual Salary]]&gt;=100000,"High",
   IF(Table1[[#This Row],[Annual Salary]]&gt;=50000,"Medium","Low"))</f>
        <v>High</v>
      </c>
    </row>
    <row r="133" spans="1:18" ht="15.75" x14ac:dyDescent="0.25">
      <c r="A133" s="5" t="s">
        <v>336</v>
      </c>
      <c r="B133" s="5" t="s">
        <v>337</v>
      </c>
      <c r="C133" s="5" t="s">
        <v>174</v>
      </c>
      <c r="D133" s="5" t="s">
        <v>68</v>
      </c>
      <c r="E133" s="5" t="s">
        <v>34</v>
      </c>
      <c r="F133" s="5" t="s">
        <v>26</v>
      </c>
      <c r="G133" s="5" t="s">
        <v>84</v>
      </c>
      <c r="H133" s="5">
        <v>46</v>
      </c>
      <c r="I133" s="5">
        <v>1999</v>
      </c>
      <c r="J133" s="6">
        <v>96997</v>
      </c>
      <c r="K133" s="9">
        <v>0</v>
      </c>
      <c r="L133" s="5" t="s">
        <v>92</v>
      </c>
      <c r="M133" s="5" t="s">
        <v>217</v>
      </c>
      <c r="N133" s="5"/>
      <c r="O133" s="7" t="str">
        <f>IF(ISBLANK(Table1[[#This Row],[Exit Year]]), "Active", "Exited")</f>
        <v>Active</v>
      </c>
      <c r="P133" s="8">
        <f ca="1">IF(ISBLANK(Table1[[#This Row],[Exit Year]]), YEAR(TODAY()) - Table1[[#This Row],[Hire Year]], Table1[[#This Row],[Exit Year]] - Table1[[#This Row],[Hire Year]])</f>
        <v>26</v>
      </c>
      <c r="Q133" s="13">
        <f>Table1[[#This Row],[Annual Salary]] + (Table1[[#This Row],[Bonus %]] * Table1[[#This Row],[Annual Salary]])</f>
        <v>96997</v>
      </c>
      <c r="R133" s="10" t="str">
        <f>IF(Table1[[#This Row],[Annual Salary]]&gt;=100000,"High",
   IF(Table1[[#This Row],[Annual Salary]]&gt;=50000,"Medium","Low"))</f>
        <v>Medium</v>
      </c>
    </row>
    <row r="134" spans="1:18" ht="15.75" x14ac:dyDescent="0.25">
      <c r="A134" s="5" t="s">
        <v>338</v>
      </c>
      <c r="B134" s="5" t="s">
        <v>339</v>
      </c>
      <c r="C134" s="5" t="s">
        <v>32</v>
      </c>
      <c r="D134" s="5" t="s">
        <v>64</v>
      </c>
      <c r="E134" s="5" t="s">
        <v>25</v>
      </c>
      <c r="F134" s="5" t="s">
        <v>18</v>
      </c>
      <c r="G134" s="5" t="s">
        <v>84</v>
      </c>
      <c r="H134" s="5">
        <v>54</v>
      </c>
      <c r="I134" s="5">
        <v>2018</v>
      </c>
      <c r="J134" s="6">
        <v>176294</v>
      </c>
      <c r="K134" s="9">
        <v>0.28000000000000003</v>
      </c>
      <c r="L134" s="5" t="s">
        <v>20</v>
      </c>
      <c r="M134" s="5" t="s">
        <v>59</v>
      </c>
      <c r="N134" s="5"/>
      <c r="O134" s="7" t="str">
        <f>IF(ISBLANK(Table1[[#This Row],[Exit Year]]), "Active", "Exited")</f>
        <v>Active</v>
      </c>
      <c r="P134" s="8">
        <f ca="1">IF(ISBLANK(Table1[[#This Row],[Exit Year]]), YEAR(TODAY()) - Table1[[#This Row],[Hire Year]], Table1[[#This Row],[Exit Year]] - Table1[[#This Row],[Hire Year]])</f>
        <v>7</v>
      </c>
      <c r="Q134" s="13">
        <f>Table1[[#This Row],[Annual Salary]] + (Table1[[#This Row],[Bonus %]] * Table1[[#This Row],[Annual Salary]])</f>
        <v>225656.32000000001</v>
      </c>
      <c r="R134" s="10" t="str">
        <f>IF(Table1[[#This Row],[Annual Salary]]&gt;=100000,"High",
   IF(Table1[[#This Row],[Annual Salary]]&gt;=50000,"Medium","Low"))</f>
        <v>High</v>
      </c>
    </row>
    <row r="135" spans="1:18" ht="15.75" x14ac:dyDescent="0.25">
      <c r="A135" s="5" t="s">
        <v>340</v>
      </c>
      <c r="B135" s="5" t="s">
        <v>341</v>
      </c>
      <c r="C135" s="5" t="s">
        <v>54</v>
      </c>
      <c r="D135" s="5" t="s">
        <v>47</v>
      </c>
      <c r="E135" s="5" t="s">
        <v>17</v>
      </c>
      <c r="F135" s="5" t="s">
        <v>18</v>
      </c>
      <c r="G135" s="5" t="s">
        <v>27</v>
      </c>
      <c r="H135" s="5">
        <v>30</v>
      </c>
      <c r="I135" s="5">
        <v>2021</v>
      </c>
      <c r="J135" s="6">
        <v>48340</v>
      </c>
      <c r="K135" s="9">
        <v>0</v>
      </c>
      <c r="L135" s="5" t="s">
        <v>28</v>
      </c>
      <c r="M135" s="5" t="s">
        <v>113</v>
      </c>
      <c r="N135" s="5"/>
      <c r="O135" s="7" t="str">
        <f>IF(ISBLANK(Table1[[#This Row],[Exit Year]]), "Active", "Exited")</f>
        <v>Active</v>
      </c>
      <c r="P135" s="8">
        <f ca="1">IF(ISBLANK(Table1[[#This Row],[Exit Year]]), YEAR(TODAY()) - Table1[[#This Row],[Hire Year]], Table1[[#This Row],[Exit Year]] - Table1[[#This Row],[Hire Year]])</f>
        <v>4</v>
      </c>
      <c r="Q135" s="13">
        <f>Table1[[#This Row],[Annual Salary]] + (Table1[[#This Row],[Bonus %]] * Table1[[#This Row],[Annual Salary]])</f>
        <v>48340</v>
      </c>
      <c r="R135" s="10" t="str">
        <f>IF(Table1[[#This Row],[Annual Salary]]&gt;=100000,"High",
   IF(Table1[[#This Row],[Annual Salary]]&gt;=50000,"Medium","Low"))</f>
        <v>Low</v>
      </c>
    </row>
    <row r="136" spans="1:18" ht="15.75" x14ac:dyDescent="0.25">
      <c r="A136" s="5" t="s">
        <v>342</v>
      </c>
      <c r="B136" s="5" t="s">
        <v>343</v>
      </c>
      <c r="C136" s="5" t="s">
        <v>78</v>
      </c>
      <c r="D136" s="5" t="s">
        <v>68</v>
      </c>
      <c r="E136" s="5" t="s">
        <v>48</v>
      </c>
      <c r="F136" s="5" t="s">
        <v>18</v>
      </c>
      <c r="G136" s="5" t="s">
        <v>84</v>
      </c>
      <c r="H136" s="5">
        <v>28</v>
      </c>
      <c r="I136" s="5">
        <v>2017</v>
      </c>
      <c r="J136" s="6">
        <v>240488</v>
      </c>
      <c r="K136" s="9">
        <v>0.4</v>
      </c>
      <c r="L136" s="5" t="s">
        <v>92</v>
      </c>
      <c r="M136" s="5" t="s">
        <v>98</v>
      </c>
      <c r="N136" s="5"/>
      <c r="O136" s="7" t="str">
        <f>IF(ISBLANK(Table1[[#This Row],[Exit Year]]), "Active", "Exited")</f>
        <v>Active</v>
      </c>
      <c r="P136" s="8">
        <f ca="1">IF(ISBLANK(Table1[[#This Row],[Exit Year]]), YEAR(TODAY()) - Table1[[#This Row],[Hire Year]], Table1[[#This Row],[Exit Year]] - Table1[[#This Row],[Hire Year]])</f>
        <v>8</v>
      </c>
      <c r="Q136" s="13">
        <f>Table1[[#This Row],[Annual Salary]] + (Table1[[#This Row],[Bonus %]] * Table1[[#This Row],[Annual Salary]])</f>
        <v>336683.2</v>
      </c>
      <c r="R136" s="10" t="str">
        <f>IF(Table1[[#This Row],[Annual Salary]]&gt;=100000,"High",
   IF(Table1[[#This Row],[Annual Salary]]&gt;=50000,"Medium","Low"))</f>
        <v>High</v>
      </c>
    </row>
    <row r="137" spans="1:18" ht="15.75" x14ac:dyDescent="0.25">
      <c r="A137" s="5" t="s">
        <v>344</v>
      </c>
      <c r="B137" s="5" t="s">
        <v>345</v>
      </c>
      <c r="C137" s="5" t="s">
        <v>130</v>
      </c>
      <c r="D137" s="5" t="s">
        <v>16</v>
      </c>
      <c r="E137" s="5" t="s">
        <v>25</v>
      </c>
      <c r="F137" s="5" t="s">
        <v>26</v>
      </c>
      <c r="G137" s="5" t="s">
        <v>35</v>
      </c>
      <c r="H137" s="5">
        <v>40</v>
      </c>
      <c r="I137" s="5">
        <v>2011</v>
      </c>
      <c r="J137" s="6">
        <v>97339</v>
      </c>
      <c r="K137" s="9">
        <v>0</v>
      </c>
      <c r="L137" s="5" t="s">
        <v>20</v>
      </c>
      <c r="M137" s="5" t="s">
        <v>59</v>
      </c>
      <c r="N137" s="5"/>
      <c r="O137" s="7" t="str">
        <f>IF(ISBLANK(Table1[[#This Row],[Exit Year]]), "Active", "Exited")</f>
        <v>Active</v>
      </c>
      <c r="P137" s="8">
        <f ca="1">IF(ISBLANK(Table1[[#This Row],[Exit Year]]), YEAR(TODAY()) - Table1[[#This Row],[Hire Year]], Table1[[#This Row],[Exit Year]] - Table1[[#This Row],[Hire Year]])</f>
        <v>14</v>
      </c>
      <c r="Q137" s="13">
        <f>Table1[[#This Row],[Annual Salary]] + (Table1[[#This Row],[Bonus %]] * Table1[[#This Row],[Annual Salary]])</f>
        <v>97339</v>
      </c>
      <c r="R137" s="10" t="str">
        <f>IF(Table1[[#This Row],[Annual Salary]]&gt;=100000,"High",
   IF(Table1[[#This Row],[Annual Salary]]&gt;=50000,"Medium","Low"))</f>
        <v>Medium</v>
      </c>
    </row>
    <row r="138" spans="1:18" ht="15.75" x14ac:dyDescent="0.25">
      <c r="A138" s="5" t="s">
        <v>346</v>
      </c>
      <c r="B138" s="5" t="s">
        <v>347</v>
      </c>
      <c r="C138" s="5" t="s">
        <v>78</v>
      </c>
      <c r="D138" s="5" t="s">
        <v>64</v>
      </c>
      <c r="E138" s="5" t="s">
        <v>25</v>
      </c>
      <c r="F138" s="5" t="s">
        <v>18</v>
      </c>
      <c r="G138" s="5" t="s">
        <v>27</v>
      </c>
      <c r="H138" s="5">
        <v>49</v>
      </c>
      <c r="I138" s="5">
        <v>2003</v>
      </c>
      <c r="J138" s="6">
        <v>211291</v>
      </c>
      <c r="K138" s="9">
        <v>0.37</v>
      </c>
      <c r="L138" s="5" t="s">
        <v>28</v>
      </c>
      <c r="M138" s="5" t="s">
        <v>29</v>
      </c>
      <c r="N138" s="5"/>
      <c r="O138" s="7" t="str">
        <f>IF(ISBLANK(Table1[[#This Row],[Exit Year]]), "Active", "Exited")</f>
        <v>Active</v>
      </c>
      <c r="P138" s="8">
        <f ca="1">IF(ISBLANK(Table1[[#This Row],[Exit Year]]), YEAR(TODAY()) - Table1[[#This Row],[Hire Year]], Table1[[#This Row],[Exit Year]] - Table1[[#This Row],[Hire Year]])</f>
        <v>22</v>
      </c>
      <c r="Q138" s="13">
        <f>Table1[[#This Row],[Annual Salary]] + (Table1[[#This Row],[Bonus %]] * Table1[[#This Row],[Annual Salary]])</f>
        <v>289468.67</v>
      </c>
      <c r="R138" s="10" t="str">
        <f>IF(Table1[[#This Row],[Annual Salary]]&gt;=100000,"High",
   IF(Table1[[#This Row],[Annual Salary]]&gt;=50000,"Medium","Low"))</f>
        <v>High</v>
      </c>
    </row>
    <row r="139" spans="1:18" ht="15.75" x14ac:dyDescent="0.25">
      <c r="A139" s="5" t="s">
        <v>348</v>
      </c>
      <c r="B139" s="5" t="s">
        <v>349</v>
      </c>
      <c r="C139" s="5" t="s">
        <v>78</v>
      </c>
      <c r="D139" s="5" t="s">
        <v>47</v>
      </c>
      <c r="E139" s="5" t="s">
        <v>17</v>
      </c>
      <c r="F139" s="5" t="s">
        <v>26</v>
      </c>
      <c r="G139" s="5" t="s">
        <v>84</v>
      </c>
      <c r="H139" s="5">
        <v>39</v>
      </c>
      <c r="I139" s="5">
        <v>2011</v>
      </c>
      <c r="J139" s="6">
        <v>249506</v>
      </c>
      <c r="K139" s="9">
        <v>0.3</v>
      </c>
      <c r="L139" s="5" t="s">
        <v>92</v>
      </c>
      <c r="M139" s="5" t="s">
        <v>98</v>
      </c>
      <c r="N139" s="5"/>
      <c r="O139" s="7" t="str">
        <f>IF(ISBLANK(Table1[[#This Row],[Exit Year]]), "Active", "Exited")</f>
        <v>Active</v>
      </c>
      <c r="P139" s="8">
        <f ca="1">IF(ISBLANK(Table1[[#This Row],[Exit Year]]), YEAR(TODAY()) - Table1[[#This Row],[Hire Year]], Table1[[#This Row],[Exit Year]] - Table1[[#This Row],[Hire Year]])</f>
        <v>14</v>
      </c>
      <c r="Q139" s="13">
        <f>Table1[[#This Row],[Annual Salary]] + (Table1[[#This Row],[Bonus %]] * Table1[[#This Row],[Annual Salary]])</f>
        <v>324357.8</v>
      </c>
      <c r="R139" s="10" t="str">
        <f>IF(Table1[[#This Row],[Annual Salary]]&gt;=100000,"High",
   IF(Table1[[#This Row],[Annual Salary]]&gt;=50000,"Medium","Low"))</f>
        <v>High</v>
      </c>
    </row>
    <row r="140" spans="1:18" ht="15.75" x14ac:dyDescent="0.25">
      <c r="A140" s="5" t="s">
        <v>350</v>
      </c>
      <c r="B140" s="5" t="s">
        <v>351</v>
      </c>
      <c r="C140" s="5" t="s">
        <v>107</v>
      </c>
      <c r="D140" s="5" t="s">
        <v>68</v>
      </c>
      <c r="E140" s="5" t="s">
        <v>34</v>
      </c>
      <c r="F140" s="5" t="s">
        <v>26</v>
      </c>
      <c r="G140" s="5" t="s">
        <v>27</v>
      </c>
      <c r="H140" s="5">
        <v>61</v>
      </c>
      <c r="I140" s="5">
        <v>2002</v>
      </c>
      <c r="J140" s="6">
        <v>80950</v>
      </c>
      <c r="K140" s="9">
        <v>0</v>
      </c>
      <c r="L140" s="5" t="s">
        <v>28</v>
      </c>
      <c r="M140" s="5" t="s">
        <v>29</v>
      </c>
      <c r="N140" s="5"/>
      <c r="O140" s="7" t="str">
        <f>IF(ISBLANK(Table1[[#This Row],[Exit Year]]), "Active", "Exited")</f>
        <v>Active</v>
      </c>
      <c r="P140" s="8">
        <f ca="1">IF(ISBLANK(Table1[[#This Row],[Exit Year]]), YEAR(TODAY()) - Table1[[#This Row],[Hire Year]], Table1[[#This Row],[Exit Year]] - Table1[[#This Row],[Hire Year]])</f>
        <v>23</v>
      </c>
      <c r="Q140" s="13">
        <f>Table1[[#This Row],[Annual Salary]] + (Table1[[#This Row],[Bonus %]] * Table1[[#This Row],[Annual Salary]])</f>
        <v>80950</v>
      </c>
      <c r="R140" s="10" t="str">
        <f>IF(Table1[[#This Row],[Annual Salary]]&gt;=100000,"High",
   IF(Table1[[#This Row],[Annual Salary]]&gt;=50000,"Medium","Low"))</f>
        <v>Medium</v>
      </c>
    </row>
    <row r="141" spans="1:18" ht="15.75" x14ac:dyDescent="0.25">
      <c r="A141" s="5" t="s">
        <v>352</v>
      </c>
      <c r="B141" s="5" t="s">
        <v>353</v>
      </c>
      <c r="C141" s="5" t="s">
        <v>177</v>
      </c>
      <c r="D141" s="5" t="s">
        <v>68</v>
      </c>
      <c r="E141" s="5" t="s">
        <v>17</v>
      </c>
      <c r="F141" s="5" t="s">
        <v>18</v>
      </c>
      <c r="G141" s="5" t="s">
        <v>27</v>
      </c>
      <c r="H141" s="5">
        <v>46</v>
      </c>
      <c r="I141" s="5">
        <v>2021</v>
      </c>
      <c r="J141" s="6">
        <v>86538</v>
      </c>
      <c r="K141" s="9">
        <v>0</v>
      </c>
      <c r="L141" s="5" t="s">
        <v>28</v>
      </c>
      <c r="M141" s="5" t="s">
        <v>133</v>
      </c>
      <c r="N141" s="5"/>
      <c r="O141" s="7" t="str">
        <f>IF(ISBLANK(Table1[[#This Row],[Exit Year]]), "Active", "Exited")</f>
        <v>Active</v>
      </c>
      <c r="P141" s="8">
        <f ca="1">IF(ISBLANK(Table1[[#This Row],[Exit Year]]), YEAR(TODAY()) - Table1[[#This Row],[Hire Year]], Table1[[#This Row],[Exit Year]] - Table1[[#This Row],[Hire Year]])</f>
        <v>4</v>
      </c>
      <c r="Q141" s="13">
        <f>Table1[[#This Row],[Annual Salary]] + (Table1[[#This Row],[Bonus %]] * Table1[[#This Row],[Annual Salary]])</f>
        <v>86538</v>
      </c>
      <c r="R141" s="10" t="str">
        <f>IF(Table1[[#This Row],[Annual Salary]]&gt;=100000,"High",
   IF(Table1[[#This Row],[Annual Salary]]&gt;=50000,"Medium","Low"))</f>
        <v>Medium</v>
      </c>
    </row>
    <row r="142" spans="1:18" ht="15.75" x14ac:dyDescent="0.25">
      <c r="A142" s="5" t="s">
        <v>354</v>
      </c>
      <c r="B142" s="5" t="s">
        <v>355</v>
      </c>
      <c r="C142" s="5" t="s">
        <v>42</v>
      </c>
      <c r="D142" s="5" t="s">
        <v>79</v>
      </c>
      <c r="E142" s="5" t="s">
        <v>34</v>
      </c>
      <c r="F142" s="5" t="s">
        <v>18</v>
      </c>
      <c r="G142" s="5" t="s">
        <v>35</v>
      </c>
      <c r="H142" s="5">
        <v>35</v>
      </c>
      <c r="I142" s="5">
        <v>2019</v>
      </c>
      <c r="J142" s="6">
        <v>70992</v>
      </c>
      <c r="K142" s="9">
        <v>0</v>
      </c>
      <c r="L142" s="5" t="s">
        <v>20</v>
      </c>
      <c r="M142" s="5" t="s">
        <v>59</v>
      </c>
      <c r="N142" s="5"/>
      <c r="O142" s="7" t="str">
        <f>IF(ISBLANK(Table1[[#This Row],[Exit Year]]), "Active", "Exited")</f>
        <v>Active</v>
      </c>
      <c r="P142" s="8">
        <f ca="1">IF(ISBLANK(Table1[[#This Row],[Exit Year]]), YEAR(TODAY()) - Table1[[#This Row],[Hire Year]], Table1[[#This Row],[Exit Year]] - Table1[[#This Row],[Hire Year]])</f>
        <v>6</v>
      </c>
      <c r="Q142" s="13">
        <f>Table1[[#This Row],[Annual Salary]] + (Table1[[#This Row],[Bonus %]] * Table1[[#This Row],[Annual Salary]])</f>
        <v>70992</v>
      </c>
      <c r="R142" s="10" t="str">
        <f>IF(Table1[[#This Row],[Annual Salary]]&gt;=100000,"High",
   IF(Table1[[#This Row],[Annual Salary]]&gt;=50000,"Medium","Low"))</f>
        <v>Medium</v>
      </c>
    </row>
    <row r="143" spans="1:18" ht="15.75" x14ac:dyDescent="0.25">
      <c r="A143" s="5" t="s">
        <v>356</v>
      </c>
      <c r="B143" s="5" t="s">
        <v>357</v>
      </c>
      <c r="C143" s="5" t="s">
        <v>78</v>
      </c>
      <c r="D143" s="5" t="s">
        <v>68</v>
      </c>
      <c r="E143" s="5" t="s">
        <v>48</v>
      </c>
      <c r="F143" s="5" t="s">
        <v>26</v>
      </c>
      <c r="G143" s="5" t="s">
        <v>35</v>
      </c>
      <c r="H143" s="5">
        <v>33</v>
      </c>
      <c r="I143" s="5">
        <v>2015</v>
      </c>
      <c r="J143" s="6">
        <v>205314</v>
      </c>
      <c r="K143" s="9">
        <v>0.3</v>
      </c>
      <c r="L143" s="5" t="s">
        <v>20</v>
      </c>
      <c r="M143" s="5" t="s">
        <v>87</v>
      </c>
      <c r="N143" s="5"/>
      <c r="O143" s="7" t="str">
        <f>IF(ISBLANK(Table1[[#This Row],[Exit Year]]), "Active", "Exited")</f>
        <v>Active</v>
      </c>
      <c r="P143" s="8">
        <f ca="1">IF(ISBLANK(Table1[[#This Row],[Exit Year]]), YEAR(TODAY()) - Table1[[#This Row],[Hire Year]], Table1[[#This Row],[Exit Year]] - Table1[[#This Row],[Hire Year]])</f>
        <v>10</v>
      </c>
      <c r="Q143" s="13">
        <f>Table1[[#This Row],[Annual Salary]] + (Table1[[#This Row],[Bonus %]] * Table1[[#This Row],[Annual Salary]])</f>
        <v>266908.2</v>
      </c>
      <c r="R143" s="10" t="str">
        <f>IF(Table1[[#This Row],[Annual Salary]]&gt;=100000,"High",
   IF(Table1[[#This Row],[Annual Salary]]&gt;=50000,"Medium","Low"))</f>
        <v>High</v>
      </c>
    </row>
    <row r="144" spans="1:18" ht="15.75" x14ac:dyDescent="0.25">
      <c r="A144" s="5" t="s">
        <v>358</v>
      </c>
      <c r="B144" s="5" t="s">
        <v>359</v>
      </c>
      <c r="C144" s="5" t="s">
        <v>78</v>
      </c>
      <c r="D144" s="5" t="s">
        <v>64</v>
      </c>
      <c r="E144" s="5" t="s">
        <v>48</v>
      </c>
      <c r="F144" s="5" t="s">
        <v>18</v>
      </c>
      <c r="G144" s="5" t="s">
        <v>27</v>
      </c>
      <c r="H144" s="5">
        <v>61</v>
      </c>
      <c r="I144" s="5">
        <v>2017</v>
      </c>
      <c r="J144" s="6">
        <v>196951</v>
      </c>
      <c r="K144" s="9">
        <v>0.33</v>
      </c>
      <c r="L144" s="5" t="s">
        <v>28</v>
      </c>
      <c r="M144" s="5" t="s">
        <v>113</v>
      </c>
      <c r="N144" s="5"/>
      <c r="O144" s="7" t="str">
        <f>IF(ISBLANK(Table1[[#This Row],[Exit Year]]), "Active", "Exited")</f>
        <v>Active</v>
      </c>
      <c r="P144" s="8">
        <f ca="1">IF(ISBLANK(Table1[[#This Row],[Exit Year]]), YEAR(TODAY()) - Table1[[#This Row],[Hire Year]], Table1[[#This Row],[Exit Year]] - Table1[[#This Row],[Hire Year]])</f>
        <v>8</v>
      </c>
      <c r="Q144" s="13">
        <f>Table1[[#This Row],[Annual Salary]] + (Table1[[#This Row],[Bonus %]] * Table1[[#This Row],[Annual Salary]])</f>
        <v>261944.83000000002</v>
      </c>
      <c r="R144" s="10" t="str">
        <f>IF(Table1[[#This Row],[Annual Salary]]&gt;=100000,"High",
   IF(Table1[[#This Row],[Annual Salary]]&gt;=50000,"Medium","Low"))</f>
        <v>High</v>
      </c>
    </row>
    <row r="145" spans="1:18" ht="15.75" x14ac:dyDescent="0.25">
      <c r="A145" s="5" t="s">
        <v>360</v>
      </c>
      <c r="B145" s="5" t="s">
        <v>361</v>
      </c>
      <c r="C145" s="5" t="s">
        <v>250</v>
      </c>
      <c r="D145" s="5" t="s">
        <v>16</v>
      </c>
      <c r="E145" s="5" t="s">
        <v>34</v>
      </c>
      <c r="F145" s="5" t="s">
        <v>26</v>
      </c>
      <c r="G145" s="5" t="s">
        <v>27</v>
      </c>
      <c r="H145" s="5">
        <v>45</v>
      </c>
      <c r="I145" s="5">
        <v>2005</v>
      </c>
      <c r="J145" s="6">
        <v>67686</v>
      </c>
      <c r="K145" s="9">
        <v>0</v>
      </c>
      <c r="L145" s="5" t="s">
        <v>28</v>
      </c>
      <c r="M145" s="5" t="s">
        <v>113</v>
      </c>
      <c r="N145" s="5"/>
      <c r="O145" s="7" t="str">
        <f>IF(ISBLANK(Table1[[#This Row],[Exit Year]]), "Active", "Exited")</f>
        <v>Active</v>
      </c>
      <c r="P145" s="8">
        <f ca="1">IF(ISBLANK(Table1[[#This Row],[Exit Year]]), YEAR(TODAY()) - Table1[[#This Row],[Hire Year]], Table1[[#This Row],[Exit Year]] - Table1[[#This Row],[Hire Year]])</f>
        <v>20</v>
      </c>
      <c r="Q145" s="13">
        <f>Table1[[#This Row],[Annual Salary]] + (Table1[[#This Row],[Bonus %]] * Table1[[#This Row],[Annual Salary]])</f>
        <v>67686</v>
      </c>
      <c r="R145" s="10" t="str">
        <f>IF(Table1[[#This Row],[Annual Salary]]&gt;=100000,"High",
   IF(Table1[[#This Row],[Annual Salary]]&gt;=50000,"Medium","Low"))</f>
        <v>Medium</v>
      </c>
    </row>
    <row r="146" spans="1:18" ht="15.75" x14ac:dyDescent="0.25">
      <c r="A146" s="5" t="s">
        <v>362</v>
      </c>
      <c r="B146" s="5" t="s">
        <v>363</v>
      </c>
      <c r="C146" s="5" t="s">
        <v>24</v>
      </c>
      <c r="D146" s="5" t="s">
        <v>16</v>
      </c>
      <c r="E146" s="5" t="s">
        <v>17</v>
      </c>
      <c r="F146" s="5" t="s">
        <v>26</v>
      </c>
      <c r="G146" s="5" t="s">
        <v>84</v>
      </c>
      <c r="H146" s="5">
        <v>51</v>
      </c>
      <c r="I146" s="5">
        <v>2008</v>
      </c>
      <c r="J146" s="6">
        <v>86431</v>
      </c>
      <c r="K146" s="9">
        <v>0</v>
      </c>
      <c r="L146" s="5" t="s">
        <v>20</v>
      </c>
      <c r="M146" s="5" t="s">
        <v>87</v>
      </c>
      <c r="N146" s="5"/>
      <c r="O146" s="7" t="str">
        <f>IF(ISBLANK(Table1[[#This Row],[Exit Year]]), "Active", "Exited")</f>
        <v>Active</v>
      </c>
      <c r="P146" s="8">
        <f ca="1">IF(ISBLANK(Table1[[#This Row],[Exit Year]]), YEAR(TODAY()) - Table1[[#This Row],[Hire Year]], Table1[[#This Row],[Exit Year]] - Table1[[#This Row],[Hire Year]])</f>
        <v>17</v>
      </c>
      <c r="Q146" s="13">
        <f>Table1[[#This Row],[Annual Salary]] + (Table1[[#This Row],[Bonus %]] * Table1[[#This Row],[Annual Salary]])</f>
        <v>86431</v>
      </c>
      <c r="R146" s="10" t="str">
        <f>IF(Table1[[#This Row],[Annual Salary]]&gt;=100000,"High",
   IF(Table1[[#This Row],[Annual Salary]]&gt;=50000,"Medium","Low"))</f>
        <v>Medium</v>
      </c>
    </row>
    <row r="147" spans="1:18" ht="15.75" x14ac:dyDescent="0.25">
      <c r="A147" s="5" t="s">
        <v>364</v>
      </c>
      <c r="B147" s="5" t="s">
        <v>365</v>
      </c>
      <c r="C147" s="5" t="s">
        <v>51</v>
      </c>
      <c r="D147" s="5" t="s">
        <v>64</v>
      </c>
      <c r="E147" s="5" t="s">
        <v>25</v>
      </c>
      <c r="F147" s="5" t="s">
        <v>26</v>
      </c>
      <c r="G147" s="5" t="s">
        <v>27</v>
      </c>
      <c r="H147" s="5">
        <v>55</v>
      </c>
      <c r="I147" s="5">
        <v>1995</v>
      </c>
      <c r="J147" s="6">
        <v>125936</v>
      </c>
      <c r="K147" s="9">
        <v>0.08</v>
      </c>
      <c r="L147" s="5" t="s">
        <v>28</v>
      </c>
      <c r="M147" s="5" t="s">
        <v>29</v>
      </c>
      <c r="N147" s="5"/>
      <c r="O147" s="7" t="str">
        <f>IF(ISBLANK(Table1[[#This Row],[Exit Year]]), "Active", "Exited")</f>
        <v>Active</v>
      </c>
      <c r="P147" s="8">
        <f ca="1">IF(ISBLANK(Table1[[#This Row],[Exit Year]]), YEAR(TODAY()) - Table1[[#This Row],[Hire Year]], Table1[[#This Row],[Exit Year]] - Table1[[#This Row],[Hire Year]])</f>
        <v>30</v>
      </c>
      <c r="Q147" s="13">
        <f>Table1[[#This Row],[Annual Salary]] + (Table1[[#This Row],[Bonus %]] * Table1[[#This Row],[Annual Salary]])</f>
        <v>136010.88</v>
      </c>
      <c r="R147" s="10" t="str">
        <f>IF(Table1[[#This Row],[Annual Salary]]&gt;=100000,"High",
   IF(Table1[[#This Row],[Annual Salary]]&gt;=50000,"Medium","Low"))</f>
        <v>High</v>
      </c>
    </row>
    <row r="148" spans="1:18" ht="15.75" x14ac:dyDescent="0.25">
      <c r="A148" s="5" t="s">
        <v>366</v>
      </c>
      <c r="B148" s="5" t="s">
        <v>367</v>
      </c>
      <c r="C148" s="5" t="s">
        <v>1923</v>
      </c>
      <c r="D148" s="5" t="s">
        <v>47</v>
      </c>
      <c r="E148" s="5" t="s">
        <v>48</v>
      </c>
      <c r="F148" s="5" t="s">
        <v>18</v>
      </c>
      <c r="G148" s="5" t="s">
        <v>35</v>
      </c>
      <c r="H148" s="5">
        <v>46</v>
      </c>
      <c r="I148" s="5">
        <v>2013</v>
      </c>
      <c r="J148" s="6">
        <v>149712</v>
      </c>
      <c r="K148" s="9">
        <v>0.14000000000000001</v>
      </c>
      <c r="L148" s="5" t="s">
        <v>20</v>
      </c>
      <c r="M148" s="5" t="s">
        <v>87</v>
      </c>
      <c r="N148" s="5"/>
      <c r="O148" s="7" t="str">
        <f>IF(ISBLANK(Table1[[#This Row],[Exit Year]]), "Active", "Exited")</f>
        <v>Active</v>
      </c>
      <c r="P148" s="8">
        <f ca="1">IF(ISBLANK(Table1[[#This Row],[Exit Year]]), YEAR(TODAY()) - Table1[[#This Row],[Hire Year]], Table1[[#This Row],[Exit Year]] - Table1[[#This Row],[Hire Year]])</f>
        <v>12</v>
      </c>
      <c r="Q148" s="13">
        <f>Table1[[#This Row],[Annual Salary]] + (Table1[[#This Row],[Bonus %]] * Table1[[#This Row],[Annual Salary]])</f>
        <v>170671.68</v>
      </c>
      <c r="R148" s="10" t="str">
        <f>IF(Table1[[#This Row],[Annual Salary]]&gt;=100000,"High",
   IF(Table1[[#This Row],[Annual Salary]]&gt;=50000,"Medium","Low"))</f>
        <v>High</v>
      </c>
    </row>
    <row r="149" spans="1:18" ht="15.75" x14ac:dyDescent="0.25">
      <c r="A149" s="5" t="s">
        <v>368</v>
      </c>
      <c r="B149" s="5" t="s">
        <v>369</v>
      </c>
      <c r="C149" s="5" t="s">
        <v>174</v>
      </c>
      <c r="D149" s="5" t="s">
        <v>68</v>
      </c>
      <c r="E149" s="5" t="s">
        <v>34</v>
      </c>
      <c r="F149" s="5" t="s">
        <v>26</v>
      </c>
      <c r="G149" s="5" t="s">
        <v>35</v>
      </c>
      <c r="H149" s="5">
        <v>30</v>
      </c>
      <c r="I149" s="5">
        <v>2021</v>
      </c>
      <c r="J149" s="6">
        <v>88758</v>
      </c>
      <c r="K149" s="9">
        <v>0</v>
      </c>
      <c r="L149" s="5" t="s">
        <v>20</v>
      </c>
      <c r="M149" s="5" t="s">
        <v>21</v>
      </c>
      <c r="N149" s="5"/>
      <c r="O149" s="7" t="str">
        <f>IF(ISBLANK(Table1[[#This Row],[Exit Year]]), "Active", "Exited")</f>
        <v>Active</v>
      </c>
      <c r="P149" s="8">
        <f ca="1">IF(ISBLANK(Table1[[#This Row],[Exit Year]]), YEAR(TODAY()) - Table1[[#This Row],[Hire Year]], Table1[[#This Row],[Exit Year]] - Table1[[#This Row],[Hire Year]])</f>
        <v>4</v>
      </c>
      <c r="Q149" s="13">
        <f>Table1[[#This Row],[Annual Salary]] + (Table1[[#This Row],[Bonus %]] * Table1[[#This Row],[Annual Salary]])</f>
        <v>88758</v>
      </c>
      <c r="R149" s="10" t="str">
        <f>IF(Table1[[#This Row],[Annual Salary]]&gt;=100000,"High",
   IF(Table1[[#This Row],[Annual Salary]]&gt;=50000,"Medium","Low"))</f>
        <v>Medium</v>
      </c>
    </row>
    <row r="150" spans="1:18" ht="15.75" x14ac:dyDescent="0.25">
      <c r="A150" s="5" t="s">
        <v>370</v>
      </c>
      <c r="B150" s="5" t="s">
        <v>371</v>
      </c>
      <c r="C150" s="5" t="s">
        <v>247</v>
      </c>
      <c r="D150" s="5" t="s">
        <v>16</v>
      </c>
      <c r="E150" s="5" t="s">
        <v>17</v>
      </c>
      <c r="F150" s="5" t="s">
        <v>18</v>
      </c>
      <c r="G150" s="5" t="s">
        <v>35</v>
      </c>
      <c r="H150" s="5">
        <v>54</v>
      </c>
      <c r="I150" s="5">
        <v>1998</v>
      </c>
      <c r="J150" s="6">
        <v>68268</v>
      </c>
      <c r="K150" s="9">
        <v>0</v>
      </c>
      <c r="L150" s="5" t="s">
        <v>20</v>
      </c>
      <c r="M150" s="5" t="s">
        <v>43</v>
      </c>
      <c r="N150" s="5"/>
      <c r="O150" s="7" t="str">
        <f>IF(ISBLANK(Table1[[#This Row],[Exit Year]]), "Active", "Exited")</f>
        <v>Active</v>
      </c>
      <c r="P150" s="8">
        <f ca="1">IF(ISBLANK(Table1[[#This Row],[Exit Year]]), YEAR(TODAY()) - Table1[[#This Row],[Hire Year]], Table1[[#This Row],[Exit Year]] - Table1[[#This Row],[Hire Year]])</f>
        <v>27</v>
      </c>
      <c r="Q150" s="13">
        <f>Table1[[#This Row],[Annual Salary]] + (Table1[[#This Row],[Bonus %]] * Table1[[#This Row],[Annual Salary]])</f>
        <v>68268</v>
      </c>
      <c r="R150" s="10" t="str">
        <f>IF(Table1[[#This Row],[Annual Salary]]&gt;=100000,"High",
   IF(Table1[[#This Row],[Annual Salary]]&gt;=50000,"Medium","Low"))</f>
        <v>Medium</v>
      </c>
    </row>
    <row r="151" spans="1:18" ht="15.75" x14ac:dyDescent="0.25">
      <c r="A151" s="5" t="s">
        <v>372</v>
      </c>
      <c r="B151" s="5" t="s">
        <v>373</v>
      </c>
      <c r="C151" s="5" t="s">
        <v>174</v>
      </c>
      <c r="D151" s="5" t="s">
        <v>68</v>
      </c>
      <c r="E151" s="5" t="s">
        <v>25</v>
      </c>
      <c r="F151" s="5" t="s">
        <v>26</v>
      </c>
      <c r="G151" s="5" t="s">
        <v>84</v>
      </c>
      <c r="H151" s="5">
        <v>45</v>
      </c>
      <c r="I151" s="5">
        <v>2002</v>
      </c>
      <c r="J151" s="6">
        <v>75819</v>
      </c>
      <c r="K151" s="9">
        <v>0</v>
      </c>
      <c r="L151" s="5" t="s">
        <v>92</v>
      </c>
      <c r="M151" s="5" t="s">
        <v>217</v>
      </c>
      <c r="N151" s="5"/>
      <c r="O151" s="7" t="str">
        <f>IF(ISBLANK(Table1[[#This Row],[Exit Year]]), "Active", "Exited")</f>
        <v>Active</v>
      </c>
      <c r="P151" s="8">
        <f ca="1">IF(ISBLANK(Table1[[#This Row],[Exit Year]]), YEAR(TODAY()) - Table1[[#This Row],[Hire Year]], Table1[[#This Row],[Exit Year]] - Table1[[#This Row],[Hire Year]])</f>
        <v>23</v>
      </c>
      <c r="Q151" s="13">
        <f>Table1[[#This Row],[Annual Salary]] + (Table1[[#This Row],[Bonus %]] * Table1[[#This Row],[Annual Salary]])</f>
        <v>75819</v>
      </c>
      <c r="R151" s="10" t="str">
        <f>IF(Table1[[#This Row],[Annual Salary]]&gt;=100000,"High",
   IF(Table1[[#This Row],[Annual Salary]]&gt;=50000,"Medium","Low"))</f>
        <v>Medium</v>
      </c>
    </row>
    <row r="152" spans="1:18" ht="15.75" x14ac:dyDescent="0.25">
      <c r="A152" s="5" t="s">
        <v>374</v>
      </c>
      <c r="B152" s="5" t="s">
        <v>375</v>
      </c>
      <c r="C152" s="5" t="s">
        <v>42</v>
      </c>
      <c r="D152" s="5" t="s">
        <v>47</v>
      </c>
      <c r="E152" s="5" t="s">
        <v>34</v>
      </c>
      <c r="F152" s="5" t="s">
        <v>18</v>
      </c>
      <c r="G152" s="5" t="s">
        <v>35</v>
      </c>
      <c r="H152" s="5">
        <v>49</v>
      </c>
      <c r="I152" s="5">
        <v>1996</v>
      </c>
      <c r="J152" s="6">
        <v>86658</v>
      </c>
      <c r="K152" s="9">
        <v>0</v>
      </c>
      <c r="L152" s="5" t="s">
        <v>20</v>
      </c>
      <c r="M152" s="5" t="s">
        <v>43</v>
      </c>
      <c r="N152" s="5"/>
      <c r="O152" s="7" t="str">
        <f>IF(ISBLANK(Table1[[#This Row],[Exit Year]]), "Active", "Exited")</f>
        <v>Active</v>
      </c>
      <c r="P152" s="8">
        <f ca="1">IF(ISBLANK(Table1[[#This Row],[Exit Year]]), YEAR(TODAY()) - Table1[[#This Row],[Hire Year]], Table1[[#This Row],[Exit Year]] - Table1[[#This Row],[Hire Year]])</f>
        <v>29</v>
      </c>
      <c r="Q152" s="13">
        <f>Table1[[#This Row],[Annual Salary]] + (Table1[[#This Row],[Bonus %]] * Table1[[#This Row],[Annual Salary]])</f>
        <v>86658</v>
      </c>
      <c r="R152" s="10" t="str">
        <f>IF(Table1[[#This Row],[Annual Salary]]&gt;=100000,"High",
   IF(Table1[[#This Row],[Annual Salary]]&gt;=50000,"Medium","Low"))</f>
        <v>Medium</v>
      </c>
    </row>
    <row r="153" spans="1:18" ht="15.75" x14ac:dyDescent="0.25">
      <c r="A153" s="5" t="s">
        <v>376</v>
      </c>
      <c r="B153" s="5" t="s">
        <v>377</v>
      </c>
      <c r="C153" s="5" t="s">
        <v>123</v>
      </c>
      <c r="D153" s="5" t="s">
        <v>33</v>
      </c>
      <c r="E153" s="5" t="s">
        <v>17</v>
      </c>
      <c r="F153" s="5" t="s">
        <v>26</v>
      </c>
      <c r="G153" s="5" t="s">
        <v>27</v>
      </c>
      <c r="H153" s="5">
        <v>55</v>
      </c>
      <c r="I153" s="5">
        <v>2014</v>
      </c>
      <c r="J153" s="6">
        <v>74552</v>
      </c>
      <c r="K153" s="9">
        <v>0</v>
      </c>
      <c r="L153" s="5" t="s">
        <v>28</v>
      </c>
      <c r="M153" s="5" t="s">
        <v>133</v>
      </c>
      <c r="N153" s="5"/>
      <c r="O153" s="7" t="str">
        <f>IF(ISBLANK(Table1[[#This Row],[Exit Year]]), "Active", "Exited")</f>
        <v>Active</v>
      </c>
      <c r="P153" s="8">
        <f ca="1">IF(ISBLANK(Table1[[#This Row],[Exit Year]]), YEAR(TODAY()) - Table1[[#This Row],[Hire Year]], Table1[[#This Row],[Exit Year]] - Table1[[#This Row],[Hire Year]])</f>
        <v>11</v>
      </c>
      <c r="Q153" s="13">
        <f>Table1[[#This Row],[Annual Salary]] + (Table1[[#This Row],[Bonus %]] * Table1[[#This Row],[Annual Salary]])</f>
        <v>74552</v>
      </c>
      <c r="R153" s="10" t="str">
        <f>IF(Table1[[#This Row],[Annual Salary]]&gt;=100000,"High",
   IF(Table1[[#This Row],[Annual Salary]]&gt;=50000,"Medium","Low"))</f>
        <v>Medium</v>
      </c>
    </row>
    <row r="154" spans="1:18" ht="15.75" x14ac:dyDescent="0.25">
      <c r="A154" s="5" t="s">
        <v>378</v>
      </c>
      <c r="B154" s="5" t="s">
        <v>379</v>
      </c>
      <c r="C154" s="5" t="s">
        <v>130</v>
      </c>
      <c r="D154" s="5" t="s">
        <v>16</v>
      </c>
      <c r="E154" s="5" t="s">
        <v>25</v>
      </c>
      <c r="F154" s="5" t="s">
        <v>18</v>
      </c>
      <c r="G154" s="5" t="s">
        <v>27</v>
      </c>
      <c r="H154" s="5">
        <v>62</v>
      </c>
      <c r="I154" s="5">
        <v>2009</v>
      </c>
      <c r="J154" s="6">
        <v>82839</v>
      </c>
      <c r="K154" s="9">
        <v>0</v>
      </c>
      <c r="L154" s="5" t="s">
        <v>20</v>
      </c>
      <c r="M154" s="5" t="s">
        <v>55</v>
      </c>
      <c r="N154" s="5"/>
      <c r="O154" s="7" t="str">
        <f>IF(ISBLANK(Table1[[#This Row],[Exit Year]]), "Active", "Exited")</f>
        <v>Active</v>
      </c>
      <c r="P154" s="8">
        <f ca="1">IF(ISBLANK(Table1[[#This Row],[Exit Year]]), YEAR(TODAY()) - Table1[[#This Row],[Hire Year]], Table1[[#This Row],[Exit Year]] - Table1[[#This Row],[Hire Year]])</f>
        <v>16</v>
      </c>
      <c r="Q154" s="13">
        <f>Table1[[#This Row],[Annual Salary]] + (Table1[[#This Row],[Bonus %]] * Table1[[#This Row],[Annual Salary]])</f>
        <v>82839</v>
      </c>
      <c r="R154" s="10" t="str">
        <f>IF(Table1[[#This Row],[Annual Salary]]&gt;=100000,"High",
   IF(Table1[[#This Row],[Annual Salary]]&gt;=50000,"Medium","Low"))</f>
        <v>Medium</v>
      </c>
    </row>
    <row r="155" spans="1:18" ht="15.75" x14ac:dyDescent="0.25">
      <c r="A155" s="5" t="s">
        <v>380</v>
      </c>
      <c r="B155" s="5" t="s">
        <v>381</v>
      </c>
      <c r="C155" s="5" t="s">
        <v>247</v>
      </c>
      <c r="D155" s="5" t="s">
        <v>16</v>
      </c>
      <c r="E155" s="5" t="s">
        <v>34</v>
      </c>
      <c r="F155" s="5" t="s">
        <v>18</v>
      </c>
      <c r="G155" s="5" t="s">
        <v>35</v>
      </c>
      <c r="H155" s="5">
        <v>28</v>
      </c>
      <c r="I155" s="5">
        <v>2021</v>
      </c>
      <c r="J155" s="6">
        <v>64475</v>
      </c>
      <c r="K155" s="9">
        <v>0</v>
      </c>
      <c r="L155" s="5" t="s">
        <v>20</v>
      </c>
      <c r="M155" s="5" t="s">
        <v>43</v>
      </c>
      <c r="N155" s="5"/>
      <c r="O155" s="7" t="str">
        <f>IF(ISBLANK(Table1[[#This Row],[Exit Year]]), "Active", "Exited")</f>
        <v>Active</v>
      </c>
      <c r="P155" s="8">
        <f ca="1">IF(ISBLANK(Table1[[#This Row],[Exit Year]]), YEAR(TODAY()) - Table1[[#This Row],[Hire Year]], Table1[[#This Row],[Exit Year]] - Table1[[#This Row],[Hire Year]])</f>
        <v>4</v>
      </c>
      <c r="Q155" s="13">
        <f>Table1[[#This Row],[Annual Salary]] + (Table1[[#This Row],[Bonus %]] * Table1[[#This Row],[Annual Salary]])</f>
        <v>64475</v>
      </c>
      <c r="R155" s="10" t="str">
        <f>IF(Table1[[#This Row],[Annual Salary]]&gt;=100000,"High",
   IF(Table1[[#This Row],[Annual Salary]]&gt;=50000,"Medium","Low"))</f>
        <v>Medium</v>
      </c>
    </row>
    <row r="156" spans="1:18" ht="15.75" x14ac:dyDescent="0.25">
      <c r="A156" s="5" t="s">
        <v>382</v>
      </c>
      <c r="B156" s="5" t="s">
        <v>383</v>
      </c>
      <c r="C156" s="5" t="s">
        <v>247</v>
      </c>
      <c r="D156" s="5" t="s">
        <v>16</v>
      </c>
      <c r="E156" s="5" t="s">
        <v>25</v>
      </c>
      <c r="F156" s="5" t="s">
        <v>26</v>
      </c>
      <c r="G156" s="5" t="s">
        <v>27</v>
      </c>
      <c r="H156" s="5">
        <v>33</v>
      </c>
      <c r="I156" s="5">
        <v>2020</v>
      </c>
      <c r="J156" s="6">
        <v>69453</v>
      </c>
      <c r="K156" s="9">
        <v>0</v>
      </c>
      <c r="L156" s="5" t="s">
        <v>28</v>
      </c>
      <c r="M156" s="5" t="s">
        <v>133</v>
      </c>
      <c r="N156" s="5"/>
      <c r="O156" s="7" t="str">
        <f>IF(ISBLANK(Table1[[#This Row],[Exit Year]]), "Active", "Exited")</f>
        <v>Active</v>
      </c>
      <c r="P156" s="8">
        <f ca="1">IF(ISBLANK(Table1[[#This Row],[Exit Year]]), YEAR(TODAY()) - Table1[[#This Row],[Hire Year]], Table1[[#This Row],[Exit Year]] - Table1[[#This Row],[Hire Year]])</f>
        <v>5</v>
      </c>
      <c r="Q156" s="13">
        <f>Table1[[#This Row],[Annual Salary]] + (Table1[[#This Row],[Bonus %]] * Table1[[#This Row],[Annual Salary]])</f>
        <v>69453</v>
      </c>
      <c r="R156" s="10" t="str">
        <f>IF(Table1[[#This Row],[Annual Salary]]&gt;=100000,"High",
   IF(Table1[[#This Row],[Annual Salary]]&gt;=50000,"Medium","Low"))</f>
        <v>Medium</v>
      </c>
    </row>
    <row r="157" spans="1:18" ht="15.75" x14ac:dyDescent="0.25">
      <c r="A157" s="5" t="s">
        <v>384</v>
      </c>
      <c r="B157" s="5" t="s">
        <v>385</v>
      </c>
      <c r="C157" s="5" t="s">
        <v>51</v>
      </c>
      <c r="D157" s="5" t="s">
        <v>16</v>
      </c>
      <c r="E157" s="5" t="s">
        <v>48</v>
      </c>
      <c r="F157" s="5" t="s">
        <v>26</v>
      </c>
      <c r="G157" s="5" t="s">
        <v>35</v>
      </c>
      <c r="H157" s="5">
        <v>32</v>
      </c>
      <c r="I157" s="5">
        <v>2014</v>
      </c>
      <c r="J157" s="6">
        <v>127148</v>
      </c>
      <c r="K157" s="9">
        <v>0.1</v>
      </c>
      <c r="L157" s="5" t="s">
        <v>20</v>
      </c>
      <c r="M157" s="5" t="s">
        <v>55</v>
      </c>
      <c r="N157" s="5"/>
      <c r="O157" s="7" t="str">
        <f>IF(ISBLANK(Table1[[#This Row],[Exit Year]]), "Active", "Exited")</f>
        <v>Active</v>
      </c>
      <c r="P157" s="8">
        <f ca="1">IF(ISBLANK(Table1[[#This Row],[Exit Year]]), YEAR(TODAY()) - Table1[[#This Row],[Hire Year]], Table1[[#This Row],[Exit Year]] - Table1[[#This Row],[Hire Year]])</f>
        <v>11</v>
      </c>
      <c r="Q157" s="13">
        <f>Table1[[#This Row],[Annual Salary]] + (Table1[[#This Row],[Bonus %]] * Table1[[#This Row],[Annual Salary]])</f>
        <v>139862.79999999999</v>
      </c>
      <c r="R157" s="10" t="str">
        <f>IF(Table1[[#This Row],[Annual Salary]]&gt;=100000,"High",
   IF(Table1[[#This Row],[Annual Salary]]&gt;=50000,"Medium","Low"))</f>
        <v>High</v>
      </c>
    </row>
    <row r="158" spans="1:18" ht="15.75" x14ac:dyDescent="0.25">
      <c r="A158" s="5" t="s">
        <v>386</v>
      </c>
      <c r="B158" s="5" t="s">
        <v>387</v>
      </c>
      <c r="C158" s="5" t="s">
        <v>78</v>
      </c>
      <c r="D158" s="5" t="s">
        <v>33</v>
      </c>
      <c r="E158" s="5" t="s">
        <v>34</v>
      </c>
      <c r="F158" s="5" t="s">
        <v>18</v>
      </c>
      <c r="G158" s="5" t="s">
        <v>35</v>
      </c>
      <c r="H158" s="5">
        <v>32</v>
      </c>
      <c r="I158" s="5">
        <v>2018</v>
      </c>
      <c r="J158" s="6">
        <v>190253</v>
      </c>
      <c r="K158" s="9">
        <v>0.33</v>
      </c>
      <c r="L158" s="5" t="s">
        <v>20</v>
      </c>
      <c r="M158" s="5" t="s">
        <v>59</v>
      </c>
      <c r="N158" s="5"/>
      <c r="O158" s="7" t="str">
        <f>IF(ISBLANK(Table1[[#This Row],[Exit Year]]), "Active", "Exited")</f>
        <v>Active</v>
      </c>
      <c r="P158" s="8">
        <f ca="1">IF(ISBLANK(Table1[[#This Row],[Exit Year]]), YEAR(TODAY()) - Table1[[#This Row],[Hire Year]], Table1[[#This Row],[Exit Year]] - Table1[[#This Row],[Hire Year]])</f>
        <v>7</v>
      </c>
      <c r="Q158" s="13">
        <f>Table1[[#This Row],[Annual Salary]] + (Table1[[#This Row],[Bonus %]] * Table1[[#This Row],[Annual Salary]])</f>
        <v>253036.49</v>
      </c>
      <c r="R158" s="10" t="str">
        <f>IF(Table1[[#This Row],[Annual Salary]]&gt;=100000,"High",
   IF(Table1[[#This Row],[Annual Salary]]&gt;=50000,"Medium","Low"))</f>
        <v>High</v>
      </c>
    </row>
    <row r="159" spans="1:18" ht="15.75" x14ac:dyDescent="0.25">
      <c r="A159" s="5" t="s">
        <v>388</v>
      </c>
      <c r="B159" s="5" t="s">
        <v>389</v>
      </c>
      <c r="C159" s="5" t="s">
        <v>112</v>
      </c>
      <c r="D159" s="5" t="s">
        <v>68</v>
      </c>
      <c r="E159" s="5" t="s">
        <v>34</v>
      </c>
      <c r="F159" s="5" t="s">
        <v>26</v>
      </c>
      <c r="G159" s="5" t="s">
        <v>27</v>
      </c>
      <c r="H159" s="5">
        <v>34</v>
      </c>
      <c r="I159" s="5">
        <v>2017</v>
      </c>
      <c r="J159" s="6">
        <v>110054</v>
      </c>
      <c r="K159" s="9">
        <v>0.15</v>
      </c>
      <c r="L159" s="5" t="s">
        <v>20</v>
      </c>
      <c r="M159" s="5" t="s">
        <v>55</v>
      </c>
      <c r="N159" s="5"/>
      <c r="O159" s="7" t="str">
        <f>IF(ISBLANK(Table1[[#This Row],[Exit Year]]), "Active", "Exited")</f>
        <v>Active</v>
      </c>
      <c r="P159" s="8">
        <f ca="1">IF(ISBLANK(Table1[[#This Row],[Exit Year]]), YEAR(TODAY()) - Table1[[#This Row],[Hire Year]], Table1[[#This Row],[Exit Year]] - Table1[[#This Row],[Hire Year]])</f>
        <v>8</v>
      </c>
      <c r="Q159" s="13">
        <f>Table1[[#This Row],[Annual Salary]] + (Table1[[#This Row],[Bonus %]] * Table1[[#This Row],[Annual Salary]])</f>
        <v>126562.1</v>
      </c>
      <c r="R159" s="10" t="str">
        <f>IF(Table1[[#This Row],[Annual Salary]]&gt;=100000,"High",
   IF(Table1[[#This Row],[Annual Salary]]&gt;=50000,"Medium","Low"))</f>
        <v>High</v>
      </c>
    </row>
    <row r="160" spans="1:18" ht="15.75" x14ac:dyDescent="0.25">
      <c r="A160" s="5" t="s">
        <v>390</v>
      </c>
      <c r="B160" s="5" t="s">
        <v>391</v>
      </c>
      <c r="C160" s="5" t="s">
        <v>107</v>
      </c>
      <c r="D160" s="5" t="s">
        <v>68</v>
      </c>
      <c r="E160" s="5" t="s">
        <v>17</v>
      </c>
      <c r="F160" s="5" t="s">
        <v>18</v>
      </c>
      <c r="G160" s="5" t="s">
        <v>19</v>
      </c>
      <c r="H160" s="5">
        <v>27</v>
      </c>
      <c r="I160" s="5">
        <v>2021</v>
      </c>
      <c r="J160" s="6">
        <v>95786</v>
      </c>
      <c r="K160" s="9">
        <v>0</v>
      </c>
      <c r="L160" s="5" t="s">
        <v>20</v>
      </c>
      <c r="M160" s="5" t="s">
        <v>36</v>
      </c>
      <c r="N160" s="5"/>
      <c r="O160" s="7" t="str">
        <f>IF(ISBLANK(Table1[[#This Row],[Exit Year]]), "Active", "Exited")</f>
        <v>Active</v>
      </c>
      <c r="P160" s="8">
        <f ca="1">IF(ISBLANK(Table1[[#This Row],[Exit Year]]), YEAR(TODAY()) - Table1[[#This Row],[Hire Year]], Table1[[#This Row],[Exit Year]] - Table1[[#This Row],[Hire Year]])</f>
        <v>4</v>
      </c>
      <c r="Q160" s="13">
        <f>Table1[[#This Row],[Annual Salary]] + (Table1[[#This Row],[Bonus %]] * Table1[[#This Row],[Annual Salary]])</f>
        <v>95786</v>
      </c>
      <c r="R160" s="10" t="str">
        <f>IF(Table1[[#This Row],[Annual Salary]]&gt;=100000,"High",
   IF(Table1[[#This Row],[Annual Salary]]&gt;=50000,"Medium","Low"))</f>
        <v>Medium</v>
      </c>
    </row>
    <row r="161" spans="1:18" ht="15.75" x14ac:dyDescent="0.25">
      <c r="A161" s="5" t="s">
        <v>392</v>
      </c>
      <c r="B161" s="5" t="s">
        <v>393</v>
      </c>
      <c r="C161" s="5" t="s">
        <v>42</v>
      </c>
      <c r="D161" s="5" t="s">
        <v>47</v>
      </c>
      <c r="E161" s="5" t="s">
        <v>34</v>
      </c>
      <c r="F161" s="5" t="s">
        <v>26</v>
      </c>
      <c r="G161" s="5" t="s">
        <v>84</v>
      </c>
      <c r="H161" s="5">
        <v>61</v>
      </c>
      <c r="I161" s="5">
        <v>2017</v>
      </c>
      <c r="J161" s="6">
        <v>90855</v>
      </c>
      <c r="K161" s="9">
        <v>0</v>
      </c>
      <c r="L161" s="5" t="s">
        <v>92</v>
      </c>
      <c r="M161" s="5" t="s">
        <v>217</v>
      </c>
      <c r="N161" s="5"/>
      <c r="O161" s="7" t="str">
        <f>IF(ISBLANK(Table1[[#This Row],[Exit Year]]), "Active", "Exited")</f>
        <v>Active</v>
      </c>
      <c r="P161" s="8">
        <f ca="1">IF(ISBLANK(Table1[[#This Row],[Exit Year]]), YEAR(TODAY()) - Table1[[#This Row],[Hire Year]], Table1[[#This Row],[Exit Year]] - Table1[[#This Row],[Hire Year]])</f>
        <v>8</v>
      </c>
      <c r="Q161" s="13">
        <f>Table1[[#This Row],[Annual Salary]] + (Table1[[#This Row],[Bonus %]] * Table1[[#This Row],[Annual Salary]])</f>
        <v>90855</v>
      </c>
      <c r="R161" s="10" t="str">
        <f>IF(Table1[[#This Row],[Annual Salary]]&gt;=100000,"High",
   IF(Table1[[#This Row],[Annual Salary]]&gt;=50000,"Medium","Low"))</f>
        <v>Medium</v>
      </c>
    </row>
    <row r="162" spans="1:18" ht="15.75" x14ac:dyDescent="0.25">
      <c r="A162" s="5" t="s">
        <v>394</v>
      </c>
      <c r="B162" s="5" t="s">
        <v>395</v>
      </c>
      <c r="C162" s="5" t="s">
        <v>130</v>
      </c>
      <c r="D162" s="5" t="s">
        <v>16</v>
      </c>
      <c r="E162" s="5" t="s">
        <v>25</v>
      </c>
      <c r="F162" s="5" t="s">
        <v>26</v>
      </c>
      <c r="G162" s="5" t="s">
        <v>84</v>
      </c>
      <c r="H162" s="5">
        <v>47</v>
      </c>
      <c r="I162" s="5">
        <v>1999</v>
      </c>
      <c r="J162" s="6">
        <v>92897</v>
      </c>
      <c r="K162" s="9">
        <v>0</v>
      </c>
      <c r="L162" s="5" t="s">
        <v>92</v>
      </c>
      <c r="M162" s="5" t="s">
        <v>217</v>
      </c>
      <c r="N162" s="5"/>
      <c r="O162" s="7" t="str">
        <f>IF(ISBLANK(Table1[[#This Row],[Exit Year]]), "Active", "Exited")</f>
        <v>Active</v>
      </c>
      <c r="P162" s="8">
        <f ca="1">IF(ISBLANK(Table1[[#This Row],[Exit Year]]), YEAR(TODAY()) - Table1[[#This Row],[Hire Year]], Table1[[#This Row],[Exit Year]] - Table1[[#This Row],[Hire Year]])</f>
        <v>26</v>
      </c>
      <c r="Q162" s="13">
        <f>Table1[[#This Row],[Annual Salary]] + (Table1[[#This Row],[Bonus %]] * Table1[[#This Row],[Annual Salary]])</f>
        <v>92897</v>
      </c>
      <c r="R162" s="10" t="str">
        <f>IF(Table1[[#This Row],[Annual Salary]]&gt;=100000,"High",
   IF(Table1[[#This Row],[Annual Salary]]&gt;=50000,"Medium","Low"))</f>
        <v>Medium</v>
      </c>
    </row>
    <row r="163" spans="1:18" ht="15.75" x14ac:dyDescent="0.25">
      <c r="A163" s="5" t="s">
        <v>396</v>
      </c>
      <c r="B163" s="5" t="s">
        <v>397</v>
      </c>
      <c r="C163" s="5" t="s">
        <v>78</v>
      </c>
      <c r="D163" s="5" t="s">
        <v>79</v>
      </c>
      <c r="E163" s="5" t="s">
        <v>34</v>
      </c>
      <c r="F163" s="5" t="s">
        <v>26</v>
      </c>
      <c r="G163" s="5" t="s">
        <v>27</v>
      </c>
      <c r="H163" s="5">
        <v>40</v>
      </c>
      <c r="I163" s="5">
        <v>2009</v>
      </c>
      <c r="J163" s="6">
        <v>242919</v>
      </c>
      <c r="K163" s="9">
        <v>0.31</v>
      </c>
      <c r="L163" s="5" t="s">
        <v>28</v>
      </c>
      <c r="M163" s="5" t="s">
        <v>29</v>
      </c>
      <c r="N163" s="5"/>
      <c r="O163" s="7" t="str">
        <f>IF(ISBLANK(Table1[[#This Row],[Exit Year]]), "Active", "Exited")</f>
        <v>Active</v>
      </c>
      <c r="P163" s="8">
        <f ca="1">IF(ISBLANK(Table1[[#This Row],[Exit Year]]), YEAR(TODAY()) - Table1[[#This Row],[Hire Year]], Table1[[#This Row],[Exit Year]] - Table1[[#This Row],[Hire Year]])</f>
        <v>16</v>
      </c>
      <c r="Q163" s="13">
        <f>Table1[[#This Row],[Annual Salary]] + (Table1[[#This Row],[Bonus %]] * Table1[[#This Row],[Annual Salary]])</f>
        <v>318223.89</v>
      </c>
      <c r="R163" s="10" t="str">
        <f>IF(Table1[[#This Row],[Annual Salary]]&gt;=100000,"High",
   IF(Table1[[#This Row],[Annual Salary]]&gt;=50000,"Medium","Low"))</f>
        <v>High</v>
      </c>
    </row>
    <row r="164" spans="1:18" ht="15.75" x14ac:dyDescent="0.25">
      <c r="A164" s="5" t="s">
        <v>398</v>
      </c>
      <c r="B164" s="5" t="s">
        <v>399</v>
      </c>
      <c r="C164" s="5" t="s">
        <v>32</v>
      </c>
      <c r="D164" s="5" t="s">
        <v>68</v>
      </c>
      <c r="E164" s="5" t="s">
        <v>34</v>
      </c>
      <c r="F164" s="5" t="s">
        <v>26</v>
      </c>
      <c r="G164" s="5" t="s">
        <v>35</v>
      </c>
      <c r="H164" s="5">
        <v>30</v>
      </c>
      <c r="I164" s="5">
        <v>2018</v>
      </c>
      <c r="J164" s="6">
        <v>184368</v>
      </c>
      <c r="K164" s="9">
        <v>0.28999999999999998</v>
      </c>
      <c r="L164" s="5" t="s">
        <v>20</v>
      </c>
      <c r="M164" s="5" t="s">
        <v>59</v>
      </c>
      <c r="N164" s="5"/>
      <c r="O164" s="7" t="str">
        <f>IF(ISBLANK(Table1[[#This Row],[Exit Year]]), "Active", "Exited")</f>
        <v>Active</v>
      </c>
      <c r="P164" s="8">
        <f ca="1">IF(ISBLANK(Table1[[#This Row],[Exit Year]]), YEAR(TODAY()) - Table1[[#This Row],[Hire Year]], Table1[[#This Row],[Exit Year]] - Table1[[#This Row],[Hire Year]])</f>
        <v>7</v>
      </c>
      <c r="Q164" s="13">
        <f>Table1[[#This Row],[Annual Salary]] + (Table1[[#This Row],[Bonus %]] * Table1[[#This Row],[Annual Salary]])</f>
        <v>237834.72</v>
      </c>
      <c r="R164" s="10" t="str">
        <f>IF(Table1[[#This Row],[Annual Salary]]&gt;=100000,"High",
   IF(Table1[[#This Row],[Annual Salary]]&gt;=50000,"Medium","Low"))</f>
        <v>High</v>
      </c>
    </row>
    <row r="165" spans="1:18" ht="15.75" x14ac:dyDescent="0.25">
      <c r="A165" s="5" t="s">
        <v>400</v>
      </c>
      <c r="B165" s="5" t="s">
        <v>401</v>
      </c>
      <c r="C165" s="5" t="s">
        <v>1923</v>
      </c>
      <c r="D165" s="5" t="s">
        <v>33</v>
      </c>
      <c r="E165" s="5" t="s">
        <v>48</v>
      </c>
      <c r="F165" s="5" t="s">
        <v>26</v>
      </c>
      <c r="G165" s="5" t="s">
        <v>84</v>
      </c>
      <c r="H165" s="5">
        <v>45</v>
      </c>
      <c r="I165" s="5">
        <v>2021</v>
      </c>
      <c r="J165" s="6">
        <v>144754</v>
      </c>
      <c r="K165" s="9">
        <v>0.15</v>
      </c>
      <c r="L165" s="5" t="s">
        <v>20</v>
      </c>
      <c r="M165" s="5" t="s">
        <v>43</v>
      </c>
      <c r="N165" s="5"/>
      <c r="O165" s="7" t="str">
        <f>IF(ISBLANK(Table1[[#This Row],[Exit Year]]), "Active", "Exited")</f>
        <v>Active</v>
      </c>
      <c r="P165" s="8">
        <f ca="1">IF(ISBLANK(Table1[[#This Row],[Exit Year]]), YEAR(TODAY()) - Table1[[#This Row],[Hire Year]], Table1[[#This Row],[Exit Year]] - Table1[[#This Row],[Hire Year]])</f>
        <v>4</v>
      </c>
      <c r="Q165" s="13">
        <f>Table1[[#This Row],[Annual Salary]] + (Table1[[#This Row],[Bonus %]] * Table1[[#This Row],[Annual Salary]])</f>
        <v>166467.1</v>
      </c>
      <c r="R165" s="10" t="str">
        <f>IF(Table1[[#This Row],[Annual Salary]]&gt;=100000,"High",
   IF(Table1[[#This Row],[Annual Salary]]&gt;=50000,"Medium","Low"))</f>
        <v>High</v>
      </c>
    </row>
    <row r="166" spans="1:18" ht="15.75" x14ac:dyDescent="0.25">
      <c r="A166" s="5" t="s">
        <v>402</v>
      </c>
      <c r="B166" s="5" t="s">
        <v>403</v>
      </c>
      <c r="C166" s="5" t="s">
        <v>293</v>
      </c>
      <c r="D166" s="5" t="s">
        <v>47</v>
      </c>
      <c r="E166" s="5" t="s">
        <v>17</v>
      </c>
      <c r="F166" s="5" t="s">
        <v>18</v>
      </c>
      <c r="G166" s="5" t="s">
        <v>35</v>
      </c>
      <c r="H166" s="5">
        <v>30</v>
      </c>
      <c r="I166" s="5">
        <v>2016</v>
      </c>
      <c r="J166" s="6">
        <v>89458</v>
      </c>
      <c r="K166" s="9">
        <v>0</v>
      </c>
      <c r="L166" s="5" t="s">
        <v>20</v>
      </c>
      <c r="M166" s="5" t="s">
        <v>59</v>
      </c>
      <c r="N166" s="5"/>
      <c r="O166" s="7" t="str">
        <f>IF(ISBLANK(Table1[[#This Row],[Exit Year]]), "Active", "Exited")</f>
        <v>Active</v>
      </c>
      <c r="P166" s="8">
        <f ca="1">IF(ISBLANK(Table1[[#This Row],[Exit Year]]), YEAR(TODAY()) - Table1[[#This Row],[Hire Year]], Table1[[#This Row],[Exit Year]] - Table1[[#This Row],[Hire Year]])</f>
        <v>9</v>
      </c>
      <c r="Q166" s="13">
        <f>Table1[[#This Row],[Annual Salary]] + (Table1[[#This Row],[Bonus %]] * Table1[[#This Row],[Annual Salary]])</f>
        <v>89458</v>
      </c>
      <c r="R166" s="10" t="str">
        <f>IF(Table1[[#This Row],[Annual Salary]]&gt;=100000,"High",
   IF(Table1[[#This Row],[Annual Salary]]&gt;=50000,"Medium","Low"))</f>
        <v>Medium</v>
      </c>
    </row>
    <row r="167" spans="1:18" ht="15.75" x14ac:dyDescent="0.25">
      <c r="A167" s="5" t="s">
        <v>404</v>
      </c>
      <c r="B167" s="5" t="s">
        <v>405</v>
      </c>
      <c r="C167" s="5" t="s">
        <v>78</v>
      </c>
      <c r="D167" s="5" t="s">
        <v>58</v>
      </c>
      <c r="E167" s="5" t="s">
        <v>48</v>
      </c>
      <c r="F167" s="5" t="s">
        <v>18</v>
      </c>
      <c r="G167" s="5" t="s">
        <v>27</v>
      </c>
      <c r="H167" s="5">
        <v>56</v>
      </c>
      <c r="I167" s="5">
        <v>2014</v>
      </c>
      <c r="J167" s="6">
        <v>190815</v>
      </c>
      <c r="K167" s="9">
        <v>0.4</v>
      </c>
      <c r="L167" s="5" t="s">
        <v>20</v>
      </c>
      <c r="M167" s="5" t="s">
        <v>59</v>
      </c>
      <c r="N167" s="5"/>
      <c r="O167" s="7" t="str">
        <f>IF(ISBLANK(Table1[[#This Row],[Exit Year]]), "Active", "Exited")</f>
        <v>Active</v>
      </c>
      <c r="P167" s="8">
        <f ca="1">IF(ISBLANK(Table1[[#This Row],[Exit Year]]), YEAR(TODAY()) - Table1[[#This Row],[Hire Year]], Table1[[#This Row],[Exit Year]] - Table1[[#This Row],[Hire Year]])</f>
        <v>11</v>
      </c>
      <c r="Q167" s="13">
        <f>Table1[[#This Row],[Annual Salary]] + (Table1[[#This Row],[Bonus %]] * Table1[[#This Row],[Annual Salary]])</f>
        <v>267141</v>
      </c>
      <c r="R167" s="10" t="str">
        <f>IF(Table1[[#This Row],[Annual Salary]]&gt;=100000,"High",
   IF(Table1[[#This Row],[Annual Salary]]&gt;=50000,"Medium","Low"))</f>
        <v>High</v>
      </c>
    </row>
    <row r="168" spans="1:18" ht="15.75" x14ac:dyDescent="0.25">
      <c r="A168" s="5" t="s">
        <v>406</v>
      </c>
      <c r="B168" s="5" t="s">
        <v>199</v>
      </c>
      <c r="C168" s="5" t="s">
        <v>1923</v>
      </c>
      <c r="D168" s="5" t="s">
        <v>47</v>
      </c>
      <c r="E168" s="5" t="s">
        <v>17</v>
      </c>
      <c r="F168" s="5" t="s">
        <v>18</v>
      </c>
      <c r="G168" s="5" t="s">
        <v>35</v>
      </c>
      <c r="H168" s="5">
        <v>62</v>
      </c>
      <c r="I168" s="5">
        <v>1999</v>
      </c>
      <c r="J168" s="6">
        <v>137995</v>
      </c>
      <c r="K168" s="9">
        <v>0.14000000000000001</v>
      </c>
      <c r="L168" s="5" t="s">
        <v>20</v>
      </c>
      <c r="M168" s="5" t="s">
        <v>59</v>
      </c>
      <c r="N168" s="5"/>
      <c r="O168" s="7" t="str">
        <f>IF(ISBLANK(Table1[[#This Row],[Exit Year]]), "Active", "Exited")</f>
        <v>Active</v>
      </c>
      <c r="P168" s="8">
        <f ca="1">IF(ISBLANK(Table1[[#This Row],[Exit Year]]), YEAR(TODAY()) - Table1[[#This Row],[Hire Year]], Table1[[#This Row],[Exit Year]] - Table1[[#This Row],[Hire Year]])</f>
        <v>26</v>
      </c>
      <c r="Q168" s="13">
        <f>Table1[[#This Row],[Annual Salary]] + (Table1[[#This Row],[Bonus %]] * Table1[[#This Row],[Annual Salary]])</f>
        <v>157314.29999999999</v>
      </c>
      <c r="R168" s="10" t="str">
        <f>IF(Table1[[#This Row],[Annual Salary]]&gt;=100000,"High",
   IF(Table1[[#This Row],[Annual Salary]]&gt;=50000,"Medium","Low"))</f>
        <v>High</v>
      </c>
    </row>
    <row r="169" spans="1:18" ht="15.75" x14ac:dyDescent="0.25">
      <c r="A169" s="5" t="s">
        <v>407</v>
      </c>
      <c r="B169" s="5" t="s">
        <v>408</v>
      </c>
      <c r="C169" s="5" t="s">
        <v>142</v>
      </c>
      <c r="D169" s="5" t="s">
        <v>64</v>
      </c>
      <c r="E169" s="5" t="s">
        <v>25</v>
      </c>
      <c r="F169" s="5" t="s">
        <v>18</v>
      </c>
      <c r="G169" s="5" t="s">
        <v>84</v>
      </c>
      <c r="H169" s="5">
        <v>45</v>
      </c>
      <c r="I169" s="5">
        <v>2007</v>
      </c>
      <c r="J169" s="6">
        <v>93840</v>
      </c>
      <c r="K169" s="9">
        <v>0</v>
      </c>
      <c r="L169" s="5" t="s">
        <v>92</v>
      </c>
      <c r="M169" s="5" t="s">
        <v>93</v>
      </c>
      <c r="N169" s="5"/>
      <c r="O169" s="7" t="str">
        <f>IF(ISBLANK(Table1[[#This Row],[Exit Year]]), "Active", "Exited")</f>
        <v>Active</v>
      </c>
      <c r="P169" s="8">
        <f ca="1">IF(ISBLANK(Table1[[#This Row],[Exit Year]]), YEAR(TODAY()) - Table1[[#This Row],[Hire Year]], Table1[[#This Row],[Exit Year]] - Table1[[#This Row],[Hire Year]])</f>
        <v>18</v>
      </c>
      <c r="Q169" s="13">
        <f>Table1[[#This Row],[Annual Salary]] + (Table1[[#This Row],[Bonus %]] * Table1[[#This Row],[Annual Salary]])</f>
        <v>93840</v>
      </c>
      <c r="R169" s="10" t="str">
        <f>IF(Table1[[#This Row],[Annual Salary]]&gt;=100000,"High",
   IF(Table1[[#This Row],[Annual Salary]]&gt;=50000,"Medium","Low"))</f>
        <v>Medium</v>
      </c>
    </row>
    <row r="170" spans="1:18" ht="15.75" x14ac:dyDescent="0.25">
      <c r="A170" s="5" t="s">
        <v>409</v>
      </c>
      <c r="B170" s="5" t="s">
        <v>410</v>
      </c>
      <c r="C170" s="5" t="s">
        <v>24</v>
      </c>
      <c r="D170" s="5" t="s">
        <v>16</v>
      </c>
      <c r="E170" s="5" t="s">
        <v>17</v>
      </c>
      <c r="F170" s="5" t="s">
        <v>26</v>
      </c>
      <c r="G170" s="5" t="s">
        <v>27</v>
      </c>
      <c r="H170" s="5">
        <v>46</v>
      </c>
      <c r="I170" s="5">
        <v>2021</v>
      </c>
      <c r="J170" s="6">
        <v>94790</v>
      </c>
      <c r="K170" s="9">
        <v>0</v>
      </c>
      <c r="L170" s="5" t="s">
        <v>28</v>
      </c>
      <c r="M170" s="5" t="s">
        <v>29</v>
      </c>
      <c r="N170" s="5"/>
      <c r="O170" s="7" t="str">
        <f>IF(ISBLANK(Table1[[#This Row],[Exit Year]]), "Active", "Exited")</f>
        <v>Active</v>
      </c>
      <c r="P170" s="8">
        <f ca="1">IF(ISBLANK(Table1[[#This Row],[Exit Year]]), YEAR(TODAY()) - Table1[[#This Row],[Hire Year]], Table1[[#This Row],[Exit Year]] - Table1[[#This Row],[Hire Year]])</f>
        <v>4</v>
      </c>
      <c r="Q170" s="13">
        <f>Table1[[#This Row],[Annual Salary]] + (Table1[[#This Row],[Bonus %]] * Table1[[#This Row],[Annual Salary]])</f>
        <v>94790</v>
      </c>
      <c r="R170" s="10" t="str">
        <f>IF(Table1[[#This Row],[Annual Salary]]&gt;=100000,"High",
   IF(Table1[[#This Row],[Annual Salary]]&gt;=50000,"Medium","Low"))</f>
        <v>Medium</v>
      </c>
    </row>
    <row r="171" spans="1:18" ht="15.75" x14ac:dyDescent="0.25">
      <c r="A171" s="5" t="s">
        <v>411</v>
      </c>
      <c r="B171" s="5" t="s">
        <v>412</v>
      </c>
      <c r="C171" s="5" t="s">
        <v>78</v>
      </c>
      <c r="D171" s="5" t="s">
        <v>64</v>
      </c>
      <c r="E171" s="5" t="s">
        <v>17</v>
      </c>
      <c r="F171" s="5" t="s">
        <v>26</v>
      </c>
      <c r="G171" s="5" t="s">
        <v>27</v>
      </c>
      <c r="H171" s="5">
        <v>48</v>
      </c>
      <c r="I171" s="5">
        <v>2014</v>
      </c>
      <c r="J171" s="6">
        <v>197367</v>
      </c>
      <c r="K171" s="9">
        <v>0.39</v>
      </c>
      <c r="L171" s="5" t="s">
        <v>20</v>
      </c>
      <c r="M171" s="5" t="s">
        <v>59</v>
      </c>
      <c r="N171" s="5"/>
      <c r="O171" s="7" t="str">
        <f>IF(ISBLANK(Table1[[#This Row],[Exit Year]]), "Active", "Exited")</f>
        <v>Active</v>
      </c>
      <c r="P171" s="8">
        <f ca="1">IF(ISBLANK(Table1[[#This Row],[Exit Year]]), YEAR(TODAY()) - Table1[[#This Row],[Hire Year]], Table1[[#This Row],[Exit Year]] - Table1[[#This Row],[Hire Year]])</f>
        <v>11</v>
      </c>
      <c r="Q171" s="13">
        <f>Table1[[#This Row],[Annual Salary]] + (Table1[[#This Row],[Bonus %]] * Table1[[#This Row],[Annual Salary]])</f>
        <v>274340.13</v>
      </c>
      <c r="R171" s="10" t="str">
        <f>IF(Table1[[#This Row],[Annual Salary]]&gt;=100000,"High",
   IF(Table1[[#This Row],[Annual Salary]]&gt;=50000,"Medium","Low"))</f>
        <v>High</v>
      </c>
    </row>
    <row r="172" spans="1:18" ht="15.75" x14ac:dyDescent="0.25">
      <c r="A172" s="5" t="s">
        <v>413</v>
      </c>
      <c r="B172" s="5" t="s">
        <v>414</v>
      </c>
      <c r="C172" s="5" t="s">
        <v>32</v>
      </c>
      <c r="D172" s="5" t="s">
        <v>58</v>
      </c>
      <c r="E172" s="5" t="s">
        <v>25</v>
      </c>
      <c r="F172" s="5" t="s">
        <v>18</v>
      </c>
      <c r="G172" s="5" t="s">
        <v>84</v>
      </c>
      <c r="H172" s="5">
        <v>27</v>
      </c>
      <c r="I172" s="5">
        <v>2018</v>
      </c>
      <c r="J172" s="6">
        <v>174097</v>
      </c>
      <c r="K172" s="9">
        <v>0.21</v>
      </c>
      <c r="L172" s="5" t="s">
        <v>20</v>
      </c>
      <c r="M172" s="5" t="s">
        <v>43</v>
      </c>
      <c r="N172" s="5"/>
      <c r="O172" s="7" t="str">
        <f>IF(ISBLANK(Table1[[#This Row],[Exit Year]]), "Active", "Exited")</f>
        <v>Active</v>
      </c>
      <c r="P172" s="8">
        <f ca="1">IF(ISBLANK(Table1[[#This Row],[Exit Year]]), YEAR(TODAY()) - Table1[[#This Row],[Hire Year]], Table1[[#This Row],[Exit Year]] - Table1[[#This Row],[Hire Year]])</f>
        <v>7</v>
      </c>
      <c r="Q172" s="13">
        <f>Table1[[#This Row],[Annual Salary]] + (Table1[[#This Row],[Bonus %]] * Table1[[#This Row],[Annual Salary]])</f>
        <v>210657.37</v>
      </c>
      <c r="R172" s="10" t="str">
        <f>IF(Table1[[#This Row],[Annual Salary]]&gt;=100000,"High",
   IF(Table1[[#This Row],[Annual Salary]]&gt;=50000,"Medium","Low"))</f>
        <v>High</v>
      </c>
    </row>
    <row r="173" spans="1:18" ht="15.75" x14ac:dyDescent="0.25">
      <c r="A173" s="5" t="s">
        <v>415</v>
      </c>
      <c r="B173" s="5" t="s">
        <v>416</v>
      </c>
      <c r="C173" s="5" t="s">
        <v>51</v>
      </c>
      <c r="D173" s="5" t="s">
        <v>16</v>
      </c>
      <c r="E173" s="5" t="s">
        <v>34</v>
      </c>
      <c r="F173" s="5" t="s">
        <v>26</v>
      </c>
      <c r="G173" s="5" t="s">
        <v>84</v>
      </c>
      <c r="H173" s="5">
        <v>53</v>
      </c>
      <c r="I173" s="5">
        <v>2006</v>
      </c>
      <c r="J173" s="6">
        <v>120128</v>
      </c>
      <c r="K173" s="9">
        <v>0.1</v>
      </c>
      <c r="L173" s="5" t="s">
        <v>20</v>
      </c>
      <c r="M173" s="5" t="s">
        <v>59</v>
      </c>
      <c r="N173" s="5"/>
      <c r="O173" s="7" t="str">
        <f>IF(ISBLANK(Table1[[#This Row],[Exit Year]]), "Active", "Exited")</f>
        <v>Active</v>
      </c>
      <c r="P173" s="8">
        <f ca="1">IF(ISBLANK(Table1[[#This Row],[Exit Year]]), YEAR(TODAY()) - Table1[[#This Row],[Hire Year]], Table1[[#This Row],[Exit Year]] - Table1[[#This Row],[Hire Year]])</f>
        <v>19</v>
      </c>
      <c r="Q173" s="13">
        <f>Table1[[#This Row],[Annual Salary]] + (Table1[[#This Row],[Bonus %]] * Table1[[#This Row],[Annual Salary]])</f>
        <v>132140.79999999999</v>
      </c>
      <c r="R173" s="10" t="str">
        <f>IF(Table1[[#This Row],[Annual Salary]]&gt;=100000,"High",
   IF(Table1[[#This Row],[Annual Salary]]&gt;=50000,"Medium","Low"))</f>
        <v>High</v>
      </c>
    </row>
    <row r="174" spans="1:18" ht="15.75" x14ac:dyDescent="0.25">
      <c r="A174" s="5" t="s">
        <v>417</v>
      </c>
      <c r="B174" s="5" t="s">
        <v>418</v>
      </c>
      <c r="C174" s="5" t="s">
        <v>51</v>
      </c>
      <c r="D174" s="5" t="s">
        <v>79</v>
      </c>
      <c r="E174" s="5" t="s">
        <v>25</v>
      </c>
      <c r="F174" s="5" t="s">
        <v>18</v>
      </c>
      <c r="G174" s="5" t="s">
        <v>35</v>
      </c>
      <c r="H174" s="5">
        <v>59</v>
      </c>
      <c r="I174" s="5">
        <v>2007</v>
      </c>
      <c r="J174" s="6">
        <v>129708</v>
      </c>
      <c r="K174" s="9">
        <v>0.05</v>
      </c>
      <c r="L174" s="5" t="s">
        <v>20</v>
      </c>
      <c r="M174" s="5" t="s">
        <v>55</v>
      </c>
      <c r="N174" s="5"/>
      <c r="O174" s="7" t="str">
        <f>IF(ISBLANK(Table1[[#This Row],[Exit Year]]), "Active", "Exited")</f>
        <v>Active</v>
      </c>
      <c r="P174" s="8">
        <f ca="1">IF(ISBLANK(Table1[[#This Row],[Exit Year]]), YEAR(TODAY()) - Table1[[#This Row],[Hire Year]], Table1[[#This Row],[Exit Year]] - Table1[[#This Row],[Hire Year]])</f>
        <v>18</v>
      </c>
      <c r="Q174" s="13">
        <f>Table1[[#This Row],[Annual Salary]] + (Table1[[#This Row],[Bonus %]] * Table1[[#This Row],[Annual Salary]])</f>
        <v>136193.4</v>
      </c>
      <c r="R174" s="10" t="str">
        <f>IF(Table1[[#This Row],[Annual Salary]]&gt;=100000,"High",
   IF(Table1[[#This Row],[Annual Salary]]&gt;=50000,"Medium","Low"))</f>
        <v>High</v>
      </c>
    </row>
    <row r="175" spans="1:18" ht="15.75" x14ac:dyDescent="0.25">
      <c r="A175" s="5" t="s">
        <v>419</v>
      </c>
      <c r="B175" s="5" t="s">
        <v>420</v>
      </c>
      <c r="C175" s="5" t="s">
        <v>51</v>
      </c>
      <c r="D175" s="5" t="s">
        <v>79</v>
      </c>
      <c r="E175" s="5" t="s">
        <v>17</v>
      </c>
      <c r="F175" s="5" t="s">
        <v>26</v>
      </c>
      <c r="G175" s="5" t="s">
        <v>27</v>
      </c>
      <c r="H175" s="5">
        <v>55</v>
      </c>
      <c r="I175" s="5">
        <v>1994</v>
      </c>
      <c r="J175" s="6">
        <v>102270</v>
      </c>
      <c r="K175" s="9">
        <v>0.1</v>
      </c>
      <c r="L175" s="5" t="s">
        <v>20</v>
      </c>
      <c r="M175" s="5" t="s">
        <v>36</v>
      </c>
      <c r="N175" s="5"/>
      <c r="O175" s="7" t="str">
        <f>IF(ISBLANK(Table1[[#This Row],[Exit Year]]), "Active", "Exited")</f>
        <v>Active</v>
      </c>
      <c r="P175" s="8">
        <f ca="1">IF(ISBLANK(Table1[[#This Row],[Exit Year]]), YEAR(TODAY()) - Table1[[#This Row],[Hire Year]], Table1[[#This Row],[Exit Year]] - Table1[[#This Row],[Hire Year]])</f>
        <v>31</v>
      </c>
      <c r="Q175" s="13">
        <f>Table1[[#This Row],[Annual Salary]] + (Table1[[#This Row],[Bonus %]] * Table1[[#This Row],[Annual Salary]])</f>
        <v>112497</v>
      </c>
      <c r="R175" s="10" t="str">
        <f>IF(Table1[[#This Row],[Annual Salary]]&gt;=100000,"High",
   IF(Table1[[#This Row],[Annual Salary]]&gt;=50000,"Medium","Low"))</f>
        <v>High</v>
      </c>
    </row>
    <row r="176" spans="1:18" ht="15.75" x14ac:dyDescent="0.25">
      <c r="A176" s="5" t="s">
        <v>421</v>
      </c>
      <c r="B176" s="5" t="s">
        <v>422</v>
      </c>
      <c r="C176" s="5" t="s">
        <v>78</v>
      </c>
      <c r="D176" s="5" t="s">
        <v>33</v>
      </c>
      <c r="E176" s="5" t="s">
        <v>34</v>
      </c>
      <c r="F176" s="5" t="s">
        <v>18</v>
      </c>
      <c r="G176" s="5" t="s">
        <v>27</v>
      </c>
      <c r="H176" s="5">
        <v>43</v>
      </c>
      <c r="I176" s="5">
        <v>2005</v>
      </c>
      <c r="J176" s="6">
        <v>249686</v>
      </c>
      <c r="K176" s="9">
        <v>0.31</v>
      </c>
      <c r="L176" s="5" t="s">
        <v>28</v>
      </c>
      <c r="M176" s="5" t="s">
        <v>29</v>
      </c>
      <c r="N176" s="5"/>
      <c r="O176" s="7" t="str">
        <f>IF(ISBLANK(Table1[[#This Row],[Exit Year]]), "Active", "Exited")</f>
        <v>Active</v>
      </c>
      <c r="P176" s="8">
        <f ca="1">IF(ISBLANK(Table1[[#This Row],[Exit Year]]), YEAR(TODAY()) - Table1[[#This Row],[Hire Year]], Table1[[#This Row],[Exit Year]] - Table1[[#This Row],[Hire Year]])</f>
        <v>20</v>
      </c>
      <c r="Q176" s="13">
        <f>Table1[[#This Row],[Annual Salary]] + (Table1[[#This Row],[Bonus %]] * Table1[[#This Row],[Annual Salary]])</f>
        <v>327088.66000000003</v>
      </c>
      <c r="R176" s="10" t="str">
        <f>IF(Table1[[#This Row],[Annual Salary]]&gt;=100000,"High",
   IF(Table1[[#This Row],[Annual Salary]]&gt;=50000,"Medium","Low"))</f>
        <v>High</v>
      </c>
    </row>
    <row r="177" spans="1:18" ht="15.75" x14ac:dyDescent="0.25">
      <c r="A177" s="5" t="s">
        <v>423</v>
      </c>
      <c r="B177" s="5" t="s">
        <v>424</v>
      </c>
      <c r="C177" s="5" t="s">
        <v>54</v>
      </c>
      <c r="D177" s="5" t="s">
        <v>33</v>
      </c>
      <c r="E177" s="5" t="s">
        <v>25</v>
      </c>
      <c r="F177" s="5" t="s">
        <v>18</v>
      </c>
      <c r="G177" s="5" t="s">
        <v>27</v>
      </c>
      <c r="H177" s="5">
        <v>55</v>
      </c>
      <c r="I177" s="5">
        <v>2002</v>
      </c>
      <c r="J177" s="6">
        <v>50475</v>
      </c>
      <c r="K177" s="9">
        <v>0</v>
      </c>
      <c r="L177" s="5" t="s">
        <v>20</v>
      </c>
      <c r="M177" s="5" t="s">
        <v>87</v>
      </c>
      <c r="N177" s="5"/>
      <c r="O177" s="7" t="str">
        <f>IF(ISBLANK(Table1[[#This Row],[Exit Year]]), "Active", "Exited")</f>
        <v>Active</v>
      </c>
      <c r="P177" s="8">
        <f ca="1">IF(ISBLANK(Table1[[#This Row],[Exit Year]]), YEAR(TODAY()) - Table1[[#This Row],[Hire Year]], Table1[[#This Row],[Exit Year]] - Table1[[#This Row],[Hire Year]])</f>
        <v>23</v>
      </c>
      <c r="Q177" s="13">
        <f>Table1[[#This Row],[Annual Salary]] + (Table1[[#This Row],[Bonus %]] * Table1[[#This Row],[Annual Salary]])</f>
        <v>50475</v>
      </c>
      <c r="R177" s="10" t="str">
        <f>IF(Table1[[#This Row],[Annual Salary]]&gt;=100000,"High",
   IF(Table1[[#This Row],[Annual Salary]]&gt;=50000,"Medium","Low"))</f>
        <v>Medium</v>
      </c>
    </row>
    <row r="178" spans="1:18" ht="15.75" x14ac:dyDescent="0.25">
      <c r="A178" s="5" t="s">
        <v>425</v>
      </c>
      <c r="B178" s="5" t="s">
        <v>426</v>
      </c>
      <c r="C178" s="5" t="s">
        <v>51</v>
      </c>
      <c r="D178" s="5" t="s">
        <v>79</v>
      </c>
      <c r="E178" s="5" t="s">
        <v>17</v>
      </c>
      <c r="F178" s="5" t="s">
        <v>26</v>
      </c>
      <c r="G178" s="5" t="s">
        <v>35</v>
      </c>
      <c r="H178" s="5">
        <v>51</v>
      </c>
      <c r="I178" s="5">
        <v>2020</v>
      </c>
      <c r="J178" s="6">
        <v>100099</v>
      </c>
      <c r="K178" s="9">
        <v>0.08</v>
      </c>
      <c r="L178" s="5" t="s">
        <v>20</v>
      </c>
      <c r="M178" s="5" t="s">
        <v>55</v>
      </c>
      <c r="N178" s="5"/>
      <c r="O178" s="7" t="str">
        <f>IF(ISBLANK(Table1[[#This Row],[Exit Year]]), "Active", "Exited")</f>
        <v>Active</v>
      </c>
      <c r="P178" s="8">
        <f ca="1">IF(ISBLANK(Table1[[#This Row],[Exit Year]]), YEAR(TODAY()) - Table1[[#This Row],[Hire Year]], Table1[[#This Row],[Exit Year]] - Table1[[#This Row],[Hire Year]])</f>
        <v>5</v>
      </c>
      <c r="Q178" s="13">
        <f>Table1[[#This Row],[Annual Salary]] + (Table1[[#This Row],[Bonus %]] * Table1[[#This Row],[Annual Salary]])</f>
        <v>108106.92</v>
      </c>
      <c r="R178" s="10" t="str">
        <f>IF(Table1[[#This Row],[Annual Salary]]&gt;=100000,"High",
   IF(Table1[[#This Row],[Annual Salary]]&gt;=50000,"Medium","Low"))</f>
        <v>High</v>
      </c>
    </row>
    <row r="179" spans="1:18" ht="15.75" x14ac:dyDescent="0.25">
      <c r="A179" s="5" t="s">
        <v>427</v>
      </c>
      <c r="B179" s="5" t="s">
        <v>428</v>
      </c>
      <c r="C179" s="5" t="s">
        <v>118</v>
      </c>
      <c r="D179" s="5" t="s">
        <v>16</v>
      </c>
      <c r="E179" s="5" t="s">
        <v>25</v>
      </c>
      <c r="F179" s="5" t="s">
        <v>18</v>
      </c>
      <c r="G179" s="5" t="s">
        <v>35</v>
      </c>
      <c r="H179" s="5">
        <v>54</v>
      </c>
      <c r="I179" s="5">
        <v>2016</v>
      </c>
      <c r="J179" s="6">
        <v>41673</v>
      </c>
      <c r="K179" s="9">
        <v>0</v>
      </c>
      <c r="L179" s="5" t="s">
        <v>20</v>
      </c>
      <c r="M179" s="5" t="s">
        <v>55</v>
      </c>
      <c r="N179" s="5"/>
      <c r="O179" s="7" t="str">
        <f>IF(ISBLANK(Table1[[#This Row],[Exit Year]]), "Active", "Exited")</f>
        <v>Active</v>
      </c>
      <c r="P179" s="8">
        <f ca="1">IF(ISBLANK(Table1[[#This Row],[Exit Year]]), YEAR(TODAY()) - Table1[[#This Row],[Hire Year]], Table1[[#This Row],[Exit Year]] - Table1[[#This Row],[Hire Year]])</f>
        <v>9</v>
      </c>
      <c r="Q179" s="13">
        <f>Table1[[#This Row],[Annual Salary]] + (Table1[[#This Row],[Bonus %]] * Table1[[#This Row],[Annual Salary]])</f>
        <v>41673</v>
      </c>
      <c r="R179" s="10" t="str">
        <f>IF(Table1[[#This Row],[Annual Salary]]&gt;=100000,"High",
   IF(Table1[[#This Row],[Annual Salary]]&gt;=50000,"Medium","Low"))</f>
        <v>Low</v>
      </c>
    </row>
    <row r="180" spans="1:18" ht="15.75" x14ac:dyDescent="0.25">
      <c r="A180" s="5" t="s">
        <v>429</v>
      </c>
      <c r="B180" s="5" t="s">
        <v>430</v>
      </c>
      <c r="C180" s="5" t="s">
        <v>42</v>
      </c>
      <c r="D180" s="5" t="s">
        <v>79</v>
      </c>
      <c r="E180" s="5" t="s">
        <v>34</v>
      </c>
      <c r="F180" s="5" t="s">
        <v>18</v>
      </c>
      <c r="G180" s="5" t="s">
        <v>27</v>
      </c>
      <c r="H180" s="5">
        <v>47</v>
      </c>
      <c r="I180" s="5">
        <v>2017</v>
      </c>
      <c r="J180" s="6">
        <v>70996</v>
      </c>
      <c r="K180" s="9">
        <v>0</v>
      </c>
      <c r="L180" s="5" t="s">
        <v>28</v>
      </c>
      <c r="M180" s="5" t="s">
        <v>133</v>
      </c>
      <c r="N180" s="5"/>
      <c r="O180" s="7" t="str">
        <f>IF(ISBLANK(Table1[[#This Row],[Exit Year]]), "Active", "Exited")</f>
        <v>Active</v>
      </c>
      <c r="P180" s="8">
        <f ca="1">IF(ISBLANK(Table1[[#This Row],[Exit Year]]), YEAR(TODAY()) - Table1[[#This Row],[Hire Year]], Table1[[#This Row],[Exit Year]] - Table1[[#This Row],[Hire Year]])</f>
        <v>8</v>
      </c>
      <c r="Q180" s="13">
        <f>Table1[[#This Row],[Annual Salary]] + (Table1[[#This Row],[Bonus %]] * Table1[[#This Row],[Annual Salary]])</f>
        <v>70996</v>
      </c>
      <c r="R180" s="10" t="str">
        <f>IF(Table1[[#This Row],[Annual Salary]]&gt;=100000,"High",
   IF(Table1[[#This Row],[Annual Salary]]&gt;=50000,"Medium","Low"))</f>
        <v>Medium</v>
      </c>
    </row>
    <row r="181" spans="1:18" ht="15.75" x14ac:dyDescent="0.25">
      <c r="A181" s="5" t="s">
        <v>431</v>
      </c>
      <c r="B181" s="5" t="s">
        <v>432</v>
      </c>
      <c r="C181" s="5" t="s">
        <v>54</v>
      </c>
      <c r="D181" s="5" t="s">
        <v>79</v>
      </c>
      <c r="E181" s="5" t="s">
        <v>48</v>
      </c>
      <c r="F181" s="5" t="s">
        <v>26</v>
      </c>
      <c r="G181" s="5" t="s">
        <v>35</v>
      </c>
      <c r="H181" s="5">
        <v>55</v>
      </c>
      <c r="I181" s="5">
        <v>2004</v>
      </c>
      <c r="J181" s="6">
        <v>40752</v>
      </c>
      <c r="K181" s="9">
        <v>0</v>
      </c>
      <c r="L181" s="5" t="s">
        <v>20</v>
      </c>
      <c r="M181" s="5" t="s">
        <v>43</v>
      </c>
      <c r="N181" s="5"/>
      <c r="O181" s="7" t="str">
        <f>IF(ISBLANK(Table1[[#This Row],[Exit Year]]), "Active", "Exited")</f>
        <v>Active</v>
      </c>
      <c r="P181" s="8">
        <f ca="1">IF(ISBLANK(Table1[[#This Row],[Exit Year]]), YEAR(TODAY()) - Table1[[#This Row],[Hire Year]], Table1[[#This Row],[Exit Year]] - Table1[[#This Row],[Hire Year]])</f>
        <v>21</v>
      </c>
      <c r="Q181" s="13">
        <f>Table1[[#This Row],[Annual Salary]] + (Table1[[#This Row],[Bonus %]] * Table1[[#This Row],[Annual Salary]])</f>
        <v>40752</v>
      </c>
      <c r="R181" s="10" t="str">
        <f>IF(Table1[[#This Row],[Annual Salary]]&gt;=100000,"High",
   IF(Table1[[#This Row],[Annual Salary]]&gt;=50000,"Medium","Low"))</f>
        <v>Low</v>
      </c>
    </row>
    <row r="182" spans="1:18" ht="15.75" x14ac:dyDescent="0.25">
      <c r="A182" s="5" t="s">
        <v>433</v>
      </c>
      <c r="B182" s="5" t="s">
        <v>434</v>
      </c>
      <c r="C182" s="5" t="s">
        <v>250</v>
      </c>
      <c r="D182" s="5" t="s">
        <v>16</v>
      </c>
      <c r="E182" s="5" t="s">
        <v>25</v>
      </c>
      <c r="F182" s="5" t="s">
        <v>18</v>
      </c>
      <c r="G182" s="5" t="s">
        <v>27</v>
      </c>
      <c r="H182" s="5">
        <v>50</v>
      </c>
      <c r="I182" s="5">
        <v>2001</v>
      </c>
      <c r="J182" s="6">
        <v>97537</v>
      </c>
      <c r="K182" s="9">
        <v>0</v>
      </c>
      <c r="L182" s="5" t="s">
        <v>28</v>
      </c>
      <c r="M182" s="5" t="s">
        <v>133</v>
      </c>
      <c r="N182" s="5"/>
      <c r="O182" s="7" t="str">
        <f>IF(ISBLANK(Table1[[#This Row],[Exit Year]]), "Active", "Exited")</f>
        <v>Active</v>
      </c>
      <c r="P182" s="8">
        <f ca="1">IF(ISBLANK(Table1[[#This Row],[Exit Year]]), YEAR(TODAY()) - Table1[[#This Row],[Hire Year]], Table1[[#This Row],[Exit Year]] - Table1[[#This Row],[Hire Year]])</f>
        <v>24</v>
      </c>
      <c r="Q182" s="13">
        <f>Table1[[#This Row],[Annual Salary]] + (Table1[[#This Row],[Bonus %]] * Table1[[#This Row],[Annual Salary]])</f>
        <v>97537</v>
      </c>
      <c r="R182" s="10" t="str">
        <f>IF(Table1[[#This Row],[Annual Salary]]&gt;=100000,"High",
   IF(Table1[[#This Row],[Annual Salary]]&gt;=50000,"Medium","Low"))</f>
        <v>Medium</v>
      </c>
    </row>
    <row r="183" spans="1:18" ht="15.75" x14ac:dyDescent="0.25">
      <c r="A183" s="5" t="s">
        <v>435</v>
      </c>
      <c r="B183" s="5" t="s">
        <v>436</v>
      </c>
      <c r="C183" s="5" t="s">
        <v>437</v>
      </c>
      <c r="D183" s="5" t="s">
        <v>16</v>
      </c>
      <c r="E183" s="5" t="s">
        <v>17</v>
      </c>
      <c r="F183" s="5" t="s">
        <v>26</v>
      </c>
      <c r="G183" s="5" t="s">
        <v>27</v>
      </c>
      <c r="H183" s="5">
        <v>31</v>
      </c>
      <c r="I183" s="5">
        <v>2020</v>
      </c>
      <c r="J183" s="6">
        <v>96567</v>
      </c>
      <c r="K183" s="9">
        <v>0</v>
      </c>
      <c r="L183" s="5" t="s">
        <v>28</v>
      </c>
      <c r="M183" s="5" t="s">
        <v>73</v>
      </c>
      <c r="N183" s="5"/>
      <c r="O183" s="7" t="str">
        <f>IF(ISBLANK(Table1[[#This Row],[Exit Year]]), "Active", "Exited")</f>
        <v>Active</v>
      </c>
      <c r="P183" s="8">
        <f ca="1">IF(ISBLANK(Table1[[#This Row],[Exit Year]]), YEAR(TODAY()) - Table1[[#This Row],[Hire Year]], Table1[[#This Row],[Exit Year]] - Table1[[#This Row],[Hire Year]])</f>
        <v>5</v>
      </c>
      <c r="Q183" s="13">
        <f>Table1[[#This Row],[Annual Salary]] + (Table1[[#This Row],[Bonus %]] * Table1[[#This Row],[Annual Salary]])</f>
        <v>96567</v>
      </c>
      <c r="R183" s="10" t="str">
        <f>IF(Table1[[#This Row],[Annual Salary]]&gt;=100000,"High",
   IF(Table1[[#This Row],[Annual Salary]]&gt;=50000,"Medium","Low"))</f>
        <v>Medium</v>
      </c>
    </row>
    <row r="184" spans="1:18" ht="15.75" x14ac:dyDescent="0.25">
      <c r="A184" s="5" t="s">
        <v>438</v>
      </c>
      <c r="B184" s="5" t="s">
        <v>439</v>
      </c>
      <c r="C184" s="5" t="s">
        <v>437</v>
      </c>
      <c r="D184" s="5" t="s">
        <v>16</v>
      </c>
      <c r="E184" s="5" t="s">
        <v>17</v>
      </c>
      <c r="F184" s="5" t="s">
        <v>26</v>
      </c>
      <c r="G184" s="5" t="s">
        <v>84</v>
      </c>
      <c r="H184" s="5">
        <v>29</v>
      </c>
      <c r="I184" s="5">
        <v>2019</v>
      </c>
      <c r="J184" s="6">
        <v>66819</v>
      </c>
      <c r="K184" s="9">
        <v>0</v>
      </c>
      <c r="L184" s="5" t="s">
        <v>92</v>
      </c>
      <c r="M184" s="5" t="s">
        <v>98</v>
      </c>
      <c r="N184" s="5"/>
      <c r="O184" s="7" t="str">
        <f>IF(ISBLANK(Table1[[#This Row],[Exit Year]]), "Active", "Exited")</f>
        <v>Active</v>
      </c>
      <c r="P184" s="8">
        <f ca="1">IF(ISBLANK(Table1[[#This Row],[Exit Year]]), YEAR(TODAY()) - Table1[[#This Row],[Hire Year]], Table1[[#This Row],[Exit Year]] - Table1[[#This Row],[Hire Year]])</f>
        <v>6</v>
      </c>
      <c r="Q184" s="13">
        <f>Table1[[#This Row],[Annual Salary]] + (Table1[[#This Row],[Bonus %]] * Table1[[#This Row],[Annual Salary]])</f>
        <v>66819</v>
      </c>
      <c r="R184" s="10" t="str">
        <f>IF(Table1[[#This Row],[Annual Salary]]&gt;=100000,"High",
   IF(Table1[[#This Row],[Annual Salary]]&gt;=50000,"Medium","Low"))</f>
        <v>Medium</v>
      </c>
    </row>
    <row r="185" spans="1:18" ht="15.75" x14ac:dyDescent="0.25">
      <c r="A185" s="5" t="s">
        <v>440</v>
      </c>
      <c r="B185" s="5" t="s">
        <v>441</v>
      </c>
      <c r="C185" s="5" t="s">
        <v>54</v>
      </c>
      <c r="D185" s="5" t="s">
        <v>79</v>
      </c>
      <c r="E185" s="5" t="s">
        <v>34</v>
      </c>
      <c r="F185" s="5" t="s">
        <v>26</v>
      </c>
      <c r="G185" s="5" t="s">
        <v>84</v>
      </c>
      <c r="H185" s="5">
        <v>38</v>
      </c>
      <c r="I185" s="5">
        <v>2016</v>
      </c>
      <c r="J185" s="6">
        <v>50784</v>
      </c>
      <c r="K185" s="9">
        <v>0</v>
      </c>
      <c r="L185" s="5" t="s">
        <v>92</v>
      </c>
      <c r="M185" s="5" t="s">
        <v>98</v>
      </c>
      <c r="N185" s="5"/>
      <c r="O185" s="7" t="str">
        <f>IF(ISBLANK(Table1[[#This Row],[Exit Year]]), "Active", "Exited")</f>
        <v>Active</v>
      </c>
      <c r="P185" s="8">
        <f ca="1">IF(ISBLANK(Table1[[#This Row],[Exit Year]]), YEAR(TODAY()) - Table1[[#This Row],[Hire Year]], Table1[[#This Row],[Exit Year]] - Table1[[#This Row],[Hire Year]])</f>
        <v>9</v>
      </c>
      <c r="Q185" s="13">
        <f>Table1[[#This Row],[Annual Salary]] + (Table1[[#This Row],[Bonus %]] * Table1[[#This Row],[Annual Salary]])</f>
        <v>50784</v>
      </c>
      <c r="R185" s="10" t="str">
        <f>IF(Table1[[#This Row],[Annual Salary]]&gt;=100000,"High",
   IF(Table1[[#This Row],[Annual Salary]]&gt;=50000,"Medium","Low"))</f>
        <v>Medium</v>
      </c>
    </row>
    <row r="186" spans="1:18" ht="15.75" x14ac:dyDescent="0.25">
      <c r="A186" s="5" t="s">
        <v>442</v>
      </c>
      <c r="B186" s="5" t="s">
        <v>443</v>
      </c>
      <c r="C186" s="5" t="s">
        <v>1923</v>
      </c>
      <c r="D186" s="5" t="s">
        <v>64</v>
      </c>
      <c r="E186" s="5" t="s">
        <v>17</v>
      </c>
      <c r="F186" s="5" t="s">
        <v>26</v>
      </c>
      <c r="G186" s="5" t="s">
        <v>84</v>
      </c>
      <c r="H186" s="5">
        <v>29</v>
      </c>
      <c r="I186" s="5">
        <v>2019</v>
      </c>
      <c r="J186" s="6">
        <v>125828</v>
      </c>
      <c r="K186" s="9">
        <v>0.15</v>
      </c>
      <c r="L186" s="5" t="s">
        <v>92</v>
      </c>
      <c r="M186" s="5" t="s">
        <v>217</v>
      </c>
      <c r="N186" s="5"/>
      <c r="O186" s="7" t="str">
        <f>IF(ISBLANK(Table1[[#This Row],[Exit Year]]), "Active", "Exited")</f>
        <v>Active</v>
      </c>
      <c r="P186" s="8">
        <f ca="1">IF(ISBLANK(Table1[[#This Row],[Exit Year]]), YEAR(TODAY()) - Table1[[#This Row],[Hire Year]], Table1[[#This Row],[Exit Year]] - Table1[[#This Row],[Hire Year]])</f>
        <v>6</v>
      </c>
      <c r="Q186" s="13">
        <f>Table1[[#This Row],[Annual Salary]] + (Table1[[#This Row],[Bonus %]] * Table1[[#This Row],[Annual Salary]])</f>
        <v>144702.20000000001</v>
      </c>
      <c r="R186" s="10" t="str">
        <f>IF(Table1[[#This Row],[Annual Salary]]&gt;=100000,"High",
   IF(Table1[[#This Row],[Annual Salary]]&gt;=50000,"Medium","Low"))</f>
        <v>High</v>
      </c>
    </row>
    <row r="187" spans="1:18" ht="15.75" x14ac:dyDescent="0.25">
      <c r="A187" s="5" t="s">
        <v>444</v>
      </c>
      <c r="B187" s="5" t="s">
        <v>445</v>
      </c>
      <c r="C187" s="5" t="s">
        <v>142</v>
      </c>
      <c r="D187" s="5" t="s">
        <v>64</v>
      </c>
      <c r="E187" s="5" t="s">
        <v>25</v>
      </c>
      <c r="F187" s="5" t="s">
        <v>26</v>
      </c>
      <c r="G187" s="5" t="s">
        <v>35</v>
      </c>
      <c r="H187" s="5">
        <v>33</v>
      </c>
      <c r="I187" s="5">
        <v>2017</v>
      </c>
      <c r="J187" s="6">
        <v>92610</v>
      </c>
      <c r="K187" s="9">
        <v>0</v>
      </c>
      <c r="L187" s="5" t="s">
        <v>20</v>
      </c>
      <c r="M187" s="5" t="s">
        <v>87</v>
      </c>
      <c r="N187" s="5"/>
      <c r="O187" s="7" t="str">
        <f>IF(ISBLANK(Table1[[#This Row],[Exit Year]]), "Active", "Exited")</f>
        <v>Active</v>
      </c>
      <c r="P187" s="8">
        <f ca="1">IF(ISBLANK(Table1[[#This Row],[Exit Year]]), YEAR(TODAY()) - Table1[[#This Row],[Hire Year]], Table1[[#This Row],[Exit Year]] - Table1[[#This Row],[Hire Year]])</f>
        <v>8</v>
      </c>
      <c r="Q187" s="13">
        <f>Table1[[#This Row],[Annual Salary]] + (Table1[[#This Row],[Bonus %]] * Table1[[#This Row],[Annual Salary]])</f>
        <v>92610</v>
      </c>
      <c r="R187" s="10" t="str">
        <f>IF(Table1[[#This Row],[Annual Salary]]&gt;=100000,"High",
   IF(Table1[[#This Row],[Annual Salary]]&gt;=50000,"Medium","Low"))</f>
        <v>Medium</v>
      </c>
    </row>
    <row r="188" spans="1:18" ht="15.75" x14ac:dyDescent="0.25">
      <c r="A188" s="5" t="s">
        <v>446</v>
      </c>
      <c r="B188" s="5" t="s">
        <v>447</v>
      </c>
      <c r="C188" s="5" t="s">
        <v>1923</v>
      </c>
      <c r="D188" s="5" t="s">
        <v>47</v>
      </c>
      <c r="E188" s="5" t="s">
        <v>34</v>
      </c>
      <c r="F188" s="5" t="s">
        <v>26</v>
      </c>
      <c r="G188" s="5" t="s">
        <v>35</v>
      </c>
      <c r="H188" s="5">
        <v>50</v>
      </c>
      <c r="I188" s="5">
        <v>2003</v>
      </c>
      <c r="J188" s="6">
        <v>123405</v>
      </c>
      <c r="K188" s="9">
        <v>0.13</v>
      </c>
      <c r="L188" s="5" t="s">
        <v>20</v>
      </c>
      <c r="M188" s="5" t="s">
        <v>87</v>
      </c>
      <c r="N188" s="5"/>
      <c r="O188" s="7" t="str">
        <f>IF(ISBLANK(Table1[[#This Row],[Exit Year]]), "Active", "Exited")</f>
        <v>Active</v>
      </c>
      <c r="P188" s="8">
        <f ca="1">IF(ISBLANK(Table1[[#This Row],[Exit Year]]), YEAR(TODAY()) - Table1[[#This Row],[Hire Year]], Table1[[#This Row],[Exit Year]] - Table1[[#This Row],[Hire Year]])</f>
        <v>22</v>
      </c>
      <c r="Q188" s="13">
        <f>Table1[[#This Row],[Annual Salary]] + (Table1[[#This Row],[Bonus %]] * Table1[[#This Row],[Annual Salary]])</f>
        <v>139447.65</v>
      </c>
      <c r="R188" s="10" t="str">
        <f>IF(Table1[[#This Row],[Annual Salary]]&gt;=100000,"High",
   IF(Table1[[#This Row],[Annual Salary]]&gt;=50000,"Medium","Low"))</f>
        <v>High</v>
      </c>
    </row>
    <row r="189" spans="1:18" ht="15.75" x14ac:dyDescent="0.25">
      <c r="A189" s="5" t="s">
        <v>448</v>
      </c>
      <c r="B189" s="5" t="s">
        <v>449</v>
      </c>
      <c r="C189" s="5" t="s">
        <v>46</v>
      </c>
      <c r="D189" s="5" t="s">
        <v>47</v>
      </c>
      <c r="E189" s="5" t="s">
        <v>25</v>
      </c>
      <c r="F189" s="5" t="s">
        <v>18</v>
      </c>
      <c r="G189" s="5" t="s">
        <v>27</v>
      </c>
      <c r="H189" s="5">
        <v>46</v>
      </c>
      <c r="I189" s="5">
        <v>2004</v>
      </c>
      <c r="J189" s="6">
        <v>73004</v>
      </c>
      <c r="K189" s="9">
        <v>0</v>
      </c>
      <c r="L189" s="5" t="s">
        <v>28</v>
      </c>
      <c r="M189" s="5" t="s">
        <v>113</v>
      </c>
      <c r="N189" s="5"/>
      <c r="O189" s="7" t="str">
        <f>IF(ISBLANK(Table1[[#This Row],[Exit Year]]), "Active", "Exited")</f>
        <v>Active</v>
      </c>
      <c r="P189" s="8">
        <f ca="1">IF(ISBLANK(Table1[[#This Row],[Exit Year]]), YEAR(TODAY()) - Table1[[#This Row],[Hire Year]], Table1[[#This Row],[Exit Year]] - Table1[[#This Row],[Hire Year]])</f>
        <v>21</v>
      </c>
      <c r="Q189" s="13">
        <f>Table1[[#This Row],[Annual Salary]] + (Table1[[#This Row],[Bonus %]] * Table1[[#This Row],[Annual Salary]])</f>
        <v>73004</v>
      </c>
      <c r="R189" s="10" t="str">
        <f>IF(Table1[[#This Row],[Annual Salary]]&gt;=100000,"High",
   IF(Table1[[#This Row],[Annual Salary]]&gt;=50000,"Medium","Low"))</f>
        <v>Medium</v>
      </c>
    </row>
    <row r="190" spans="1:18" ht="15.75" x14ac:dyDescent="0.25">
      <c r="A190" s="5" t="s">
        <v>450</v>
      </c>
      <c r="B190" s="5" t="s">
        <v>451</v>
      </c>
      <c r="C190" s="5" t="s">
        <v>112</v>
      </c>
      <c r="D190" s="5" t="s">
        <v>68</v>
      </c>
      <c r="E190" s="5" t="s">
        <v>48</v>
      </c>
      <c r="F190" s="5" t="s">
        <v>26</v>
      </c>
      <c r="G190" s="5" t="s">
        <v>27</v>
      </c>
      <c r="H190" s="5">
        <v>57</v>
      </c>
      <c r="I190" s="5">
        <v>1999</v>
      </c>
      <c r="J190" s="6">
        <v>95061</v>
      </c>
      <c r="K190" s="9">
        <v>0.1</v>
      </c>
      <c r="L190" s="5" t="s">
        <v>28</v>
      </c>
      <c r="M190" s="5" t="s">
        <v>73</v>
      </c>
      <c r="N190" s="5"/>
      <c r="O190" s="7" t="str">
        <f>IF(ISBLANK(Table1[[#This Row],[Exit Year]]), "Active", "Exited")</f>
        <v>Active</v>
      </c>
      <c r="P190" s="8">
        <f ca="1">IF(ISBLANK(Table1[[#This Row],[Exit Year]]), YEAR(TODAY()) - Table1[[#This Row],[Hire Year]], Table1[[#This Row],[Exit Year]] - Table1[[#This Row],[Hire Year]])</f>
        <v>26</v>
      </c>
      <c r="Q190" s="13">
        <f>Table1[[#This Row],[Annual Salary]] + (Table1[[#This Row],[Bonus %]] * Table1[[#This Row],[Annual Salary]])</f>
        <v>104567.1</v>
      </c>
      <c r="R190" s="10" t="str">
        <f>IF(Table1[[#This Row],[Annual Salary]]&gt;=100000,"High",
   IF(Table1[[#This Row],[Annual Salary]]&gt;=50000,"Medium","Low"))</f>
        <v>Medium</v>
      </c>
    </row>
    <row r="191" spans="1:18" ht="15.75" x14ac:dyDescent="0.25">
      <c r="A191" s="5" t="s">
        <v>452</v>
      </c>
      <c r="B191" s="5" t="s">
        <v>453</v>
      </c>
      <c r="C191" s="5" t="s">
        <v>32</v>
      </c>
      <c r="D191" s="5" t="s">
        <v>47</v>
      </c>
      <c r="E191" s="5" t="s">
        <v>48</v>
      </c>
      <c r="F191" s="5" t="s">
        <v>18</v>
      </c>
      <c r="G191" s="5" t="s">
        <v>84</v>
      </c>
      <c r="H191" s="5">
        <v>49</v>
      </c>
      <c r="I191" s="5">
        <v>1998</v>
      </c>
      <c r="J191" s="6">
        <v>160832</v>
      </c>
      <c r="K191" s="9">
        <v>0.3</v>
      </c>
      <c r="L191" s="5" t="s">
        <v>20</v>
      </c>
      <c r="M191" s="5" t="s">
        <v>43</v>
      </c>
      <c r="N191" s="5"/>
      <c r="O191" s="7" t="str">
        <f>IF(ISBLANK(Table1[[#This Row],[Exit Year]]), "Active", "Exited")</f>
        <v>Active</v>
      </c>
      <c r="P191" s="8">
        <f ca="1">IF(ISBLANK(Table1[[#This Row],[Exit Year]]), YEAR(TODAY()) - Table1[[#This Row],[Hire Year]], Table1[[#This Row],[Exit Year]] - Table1[[#This Row],[Hire Year]])</f>
        <v>27</v>
      </c>
      <c r="Q191" s="13">
        <f>Table1[[#This Row],[Annual Salary]] + (Table1[[#This Row],[Bonus %]] * Table1[[#This Row],[Annual Salary]])</f>
        <v>209081.60000000001</v>
      </c>
      <c r="R191" s="10" t="str">
        <f>IF(Table1[[#This Row],[Annual Salary]]&gt;=100000,"High",
   IF(Table1[[#This Row],[Annual Salary]]&gt;=50000,"Medium","Low"))</f>
        <v>High</v>
      </c>
    </row>
    <row r="192" spans="1:18" ht="15.75" x14ac:dyDescent="0.25">
      <c r="A192" s="5" t="s">
        <v>454</v>
      </c>
      <c r="B192" s="5" t="s">
        <v>455</v>
      </c>
      <c r="C192" s="5" t="s">
        <v>456</v>
      </c>
      <c r="D192" s="5" t="s">
        <v>16</v>
      </c>
      <c r="E192" s="5" t="s">
        <v>25</v>
      </c>
      <c r="F192" s="5" t="s">
        <v>26</v>
      </c>
      <c r="G192" s="5" t="s">
        <v>19</v>
      </c>
      <c r="H192" s="5">
        <v>54</v>
      </c>
      <c r="I192" s="5">
        <v>2010</v>
      </c>
      <c r="J192" s="6">
        <v>64417</v>
      </c>
      <c r="K192" s="9">
        <v>0</v>
      </c>
      <c r="L192" s="5" t="s">
        <v>20</v>
      </c>
      <c r="M192" s="5" t="s">
        <v>87</v>
      </c>
      <c r="N192" s="5"/>
      <c r="O192" s="7" t="str">
        <f>IF(ISBLANK(Table1[[#This Row],[Exit Year]]), "Active", "Exited")</f>
        <v>Active</v>
      </c>
      <c r="P192" s="8">
        <f ca="1">IF(ISBLANK(Table1[[#This Row],[Exit Year]]), YEAR(TODAY()) - Table1[[#This Row],[Hire Year]], Table1[[#This Row],[Exit Year]] - Table1[[#This Row],[Hire Year]])</f>
        <v>15</v>
      </c>
      <c r="Q192" s="13">
        <f>Table1[[#This Row],[Annual Salary]] + (Table1[[#This Row],[Bonus %]] * Table1[[#This Row],[Annual Salary]])</f>
        <v>64417</v>
      </c>
      <c r="R192" s="10" t="str">
        <f>IF(Table1[[#This Row],[Annual Salary]]&gt;=100000,"High",
   IF(Table1[[#This Row],[Annual Salary]]&gt;=50000,"Medium","Low"))</f>
        <v>Medium</v>
      </c>
    </row>
    <row r="193" spans="1:18" ht="15.75" x14ac:dyDescent="0.25">
      <c r="A193" s="5" t="s">
        <v>457</v>
      </c>
      <c r="B193" s="5" t="s">
        <v>458</v>
      </c>
      <c r="C193" s="5" t="s">
        <v>51</v>
      </c>
      <c r="D193" s="5" t="s">
        <v>47</v>
      </c>
      <c r="E193" s="5" t="s">
        <v>48</v>
      </c>
      <c r="F193" s="5" t="s">
        <v>26</v>
      </c>
      <c r="G193" s="5" t="s">
        <v>27</v>
      </c>
      <c r="H193" s="5">
        <v>28</v>
      </c>
      <c r="I193" s="5">
        <v>2021</v>
      </c>
      <c r="J193" s="6">
        <v>127543</v>
      </c>
      <c r="K193" s="9">
        <v>0.06</v>
      </c>
      <c r="L193" s="5" t="s">
        <v>28</v>
      </c>
      <c r="M193" s="5" t="s">
        <v>73</v>
      </c>
      <c r="N193" s="5"/>
      <c r="O193" s="7" t="str">
        <f>IF(ISBLANK(Table1[[#This Row],[Exit Year]]), "Active", "Exited")</f>
        <v>Active</v>
      </c>
      <c r="P193" s="8">
        <f ca="1">IF(ISBLANK(Table1[[#This Row],[Exit Year]]), YEAR(TODAY()) - Table1[[#This Row],[Hire Year]], Table1[[#This Row],[Exit Year]] - Table1[[#This Row],[Hire Year]])</f>
        <v>4</v>
      </c>
      <c r="Q193" s="13">
        <f>Table1[[#This Row],[Annual Salary]] + (Table1[[#This Row],[Bonus %]] * Table1[[#This Row],[Annual Salary]])</f>
        <v>135195.57999999999</v>
      </c>
      <c r="R193" s="10" t="str">
        <f>IF(Table1[[#This Row],[Annual Salary]]&gt;=100000,"High",
   IF(Table1[[#This Row],[Annual Salary]]&gt;=50000,"Medium","Low"))</f>
        <v>High</v>
      </c>
    </row>
    <row r="194" spans="1:18" ht="15.75" x14ac:dyDescent="0.25">
      <c r="A194" s="5" t="s">
        <v>459</v>
      </c>
      <c r="B194" s="5" t="s">
        <v>460</v>
      </c>
      <c r="C194" s="5" t="s">
        <v>54</v>
      </c>
      <c r="D194" s="5" t="s">
        <v>79</v>
      </c>
      <c r="E194" s="5" t="s">
        <v>25</v>
      </c>
      <c r="F194" s="5" t="s">
        <v>26</v>
      </c>
      <c r="G194" s="5" t="s">
        <v>84</v>
      </c>
      <c r="H194" s="5">
        <v>30</v>
      </c>
      <c r="I194" s="5">
        <v>2018</v>
      </c>
      <c r="J194" s="6">
        <v>56154</v>
      </c>
      <c r="K194" s="9">
        <v>0</v>
      </c>
      <c r="L194" s="5" t="s">
        <v>92</v>
      </c>
      <c r="M194" s="5" t="s">
        <v>217</v>
      </c>
      <c r="N194" s="5"/>
      <c r="O194" s="7" t="str">
        <f>IF(ISBLANK(Table1[[#This Row],[Exit Year]]), "Active", "Exited")</f>
        <v>Active</v>
      </c>
      <c r="P194" s="8">
        <f ca="1">IF(ISBLANK(Table1[[#This Row],[Exit Year]]), YEAR(TODAY()) - Table1[[#This Row],[Hire Year]], Table1[[#This Row],[Exit Year]] - Table1[[#This Row],[Hire Year]])</f>
        <v>7</v>
      </c>
      <c r="Q194" s="13">
        <f>Table1[[#This Row],[Annual Salary]] + (Table1[[#This Row],[Bonus %]] * Table1[[#This Row],[Annual Salary]])</f>
        <v>56154</v>
      </c>
      <c r="R194" s="10" t="str">
        <f>IF(Table1[[#This Row],[Annual Salary]]&gt;=100000,"High",
   IF(Table1[[#This Row],[Annual Salary]]&gt;=50000,"Medium","Low"))</f>
        <v>Medium</v>
      </c>
    </row>
    <row r="195" spans="1:18" ht="15.75" x14ac:dyDescent="0.25">
      <c r="A195" s="5" t="s">
        <v>461</v>
      </c>
      <c r="B195" s="5" t="s">
        <v>462</v>
      </c>
      <c r="C195" s="5" t="s">
        <v>78</v>
      </c>
      <c r="D195" s="5" t="s">
        <v>47</v>
      </c>
      <c r="E195" s="5" t="s">
        <v>25</v>
      </c>
      <c r="F195" s="5" t="s">
        <v>18</v>
      </c>
      <c r="G195" s="5" t="s">
        <v>27</v>
      </c>
      <c r="H195" s="5">
        <v>36</v>
      </c>
      <c r="I195" s="5">
        <v>2014</v>
      </c>
      <c r="J195" s="6">
        <v>218530</v>
      </c>
      <c r="K195" s="9">
        <v>0.3</v>
      </c>
      <c r="L195" s="5" t="s">
        <v>28</v>
      </c>
      <c r="M195" s="5" t="s">
        <v>73</v>
      </c>
      <c r="N195" s="5"/>
      <c r="O195" s="7" t="str">
        <f>IF(ISBLANK(Table1[[#This Row],[Exit Year]]), "Active", "Exited")</f>
        <v>Active</v>
      </c>
      <c r="P195" s="8">
        <f ca="1">IF(ISBLANK(Table1[[#This Row],[Exit Year]]), YEAR(TODAY()) - Table1[[#This Row],[Hire Year]], Table1[[#This Row],[Exit Year]] - Table1[[#This Row],[Hire Year]])</f>
        <v>11</v>
      </c>
      <c r="Q195" s="13">
        <f>Table1[[#This Row],[Annual Salary]] + (Table1[[#This Row],[Bonus %]] * Table1[[#This Row],[Annual Salary]])</f>
        <v>284089</v>
      </c>
      <c r="R195" s="10" t="str">
        <f>IF(Table1[[#This Row],[Annual Salary]]&gt;=100000,"High",
   IF(Table1[[#This Row],[Annual Salary]]&gt;=50000,"Medium","Low"))</f>
        <v>High</v>
      </c>
    </row>
    <row r="196" spans="1:18" ht="15.75" x14ac:dyDescent="0.25">
      <c r="A196" s="5" t="s">
        <v>463</v>
      </c>
      <c r="B196" s="5" t="s">
        <v>464</v>
      </c>
      <c r="C196" s="5" t="s">
        <v>456</v>
      </c>
      <c r="D196" s="5" t="s">
        <v>16</v>
      </c>
      <c r="E196" s="5" t="s">
        <v>25</v>
      </c>
      <c r="F196" s="5" t="s">
        <v>18</v>
      </c>
      <c r="G196" s="5" t="s">
        <v>84</v>
      </c>
      <c r="H196" s="5">
        <v>36</v>
      </c>
      <c r="I196" s="5">
        <v>2019</v>
      </c>
      <c r="J196" s="6">
        <v>91954</v>
      </c>
      <c r="K196" s="9">
        <v>0</v>
      </c>
      <c r="L196" s="5" t="s">
        <v>20</v>
      </c>
      <c r="M196" s="5" t="s">
        <v>87</v>
      </c>
      <c r="N196" s="5"/>
      <c r="O196" s="7" t="str">
        <f>IF(ISBLANK(Table1[[#This Row],[Exit Year]]), "Active", "Exited")</f>
        <v>Active</v>
      </c>
      <c r="P196" s="8">
        <f ca="1">IF(ISBLANK(Table1[[#This Row],[Exit Year]]), YEAR(TODAY()) - Table1[[#This Row],[Hire Year]], Table1[[#This Row],[Exit Year]] - Table1[[#This Row],[Hire Year]])</f>
        <v>6</v>
      </c>
      <c r="Q196" s="13">
        <f>Table1[[#This Row],[Annual Salary]] + (Table1[[#This Row],[Bonus %]] * Table1[[#This Row],[Annual Salary]])</f>
        <v>91954</v>
      </c>
      <c r="R196" s="10" t="str">
        <f>IF(Table1[[#This Row],[Annual Salary]]&gt;=100000,"High",
   IF(Table1[[#This Row],[Annual Salary]]&gt;=50000,"Medium","Low"))</f>
        <v>Medium</v>
      </c>
    </row>
    <row r="197" spans="1:18" ht="15.75" x14ac:dyDescent="0.25">
      <c r="A197" s="5" t="s">
        <v>465</v>
      </c>
      <c r="B197" s="5" t="s">
        <v>466</v>
      </c>
      <c r="C197" s="5" t="s">
        <v>78</v>
      </c>
      <c r="D197" s="5" t="s">
        <v>79</v>
      </c>
      <c r="E197" s="5" t="s">
        <v>48</v>
      </c>
      <c r="F197" s="5" t="s">
        <v>18</v>
      </c>
      <c r="G197" s="5" t="s">
        <v>19</v>
      </c>
      <c r="H197" s="5">
        <v>30</v>
      </c>
      <c r="I197" s="5">
        <v>2016</v>
      </c>
      <c r="J197" s="6">
        <v>221217</v>
      </c>
      <c r="K197" s="9">
        <v>0.32</v>
      </c>
      <c r="L197" s="5" t="s">
        <v>20</v>
      </c>
      <c r="M197" s="5" t="s">
        <v>87</v>
      </c>
      <c r="N197" s="5">
        <v>2017</v>
      </c>
      <c r="O197" s="7" t="str">
        <f>IF(ISBLANK(Table1[[#This Row],[Exit Year]]), "Active", "Exited")</f>
        <v>Exited</v>
      </c>
      <c r="P197" s="8">
        <f ca="1">IF(ISBLANK(Table1[[#This Row],[Exit Year]]), YEAR(TODAY()) - Table1[[#This Row],[Hire Year]], Table1[[#This Row],[Exit Year]] - Table1[[#This Row],[Hire Year]])</f>
        <v>1</v>
      </c>
      <c r="Q197" s="13">
        <f>Table1[[#This Row],[Annual Salary]] + (Table1[[#This Row],[Bonus %]] * Table1[[#This Row],[Annual Salary]])</f>
        <v>292006.44</v>
      </c>
      <c r="R197" s="10" t="str">
        <f>IF(Table1[[#This Row],[Annual Salary]]&gt;=100000,"High",
   IF(Table1[[#This Row],[Annual Salary]]&gt;=50000,"Medium","Low"))</f>
        <v>High</v>
      </c>
    </row>
    <row r="198" spans="1:18" ht="15.75" x14ac:dyDescent="0.25">
      <c r="A198" s="5" t="s">
        <v>467</v>
      </c>
      <c r="B198" s="5" t="s">
        <v>468</v>
      </c>
      <c r="C198" s="5" t="s">
        <v>298</v>
      </c>
      <c r="D198" s="5" t="s">
        <v>16</v>
      </c>
      <c r="E198" s="5" t="s">
        <v>25</v>
      </c>
      <c r="F198" s="5" t="s">
        <v>26</v>
      </c>
      <c r="G198" s="5" t="s">
        <v>84</v>
      </c>
      <c r="H198" s="5">
        <v>29</v>
      </c>
      <c r="I198" s="5">
        <v>2017</v>
      </c>
      <c r="J198" s="6">
        <v>87536</v>
      </c>
      <c r="K198" s="9">
        <v>0</v>
      </c>
      <c r="L198" s="5" t="s">
        <v>20</v>
      </c>
      <c r="M198" s="5" t="s">
        <v>21</v>
      </c>
      <c r="N198" s="5"/>
      <c r="O198" s="7" t="str">
        <f>IF(ISBLANK(Table1[[#This Row],[Exit Year]]), "Active", "Exited")</f>
        <v>Active</v>
      </c>
      <c r="P198" s="8">
        <f ca="1">IF(ISBLANK(Table1[[#This Row],[Exit Year]]), YEAR(TODAY()) - Table1[[#This Row],[Hire Year]], Table1[[#This Row],[Exit Year]] - Table1[[#This Row],[Hire Year]])</f>
        <v>8</v>
      </c>
      <c r="Q198" s="13">
        <f>Table1[[#This Row],[Annual Salary]] + (Table1[[#This Row],[Bonus %]] * Table1[[#This Row],[Annual Salary]])</f>
        <v>87536</v>
      </c>
      <c r="R198" s="10" t="str">
        <f>IF(Table1[[#This Row],[Annual Salary]]&gt;=100000,"High",
   IF(Table1[[#This Row],[Annual Salary]]&gt;=50000,"Medium","Low"))</f>
        <v>Medium</v>
      </c>
    </row>
    <row r="199" spans="1:18" ht="15.75" x14ac:dyDescent="0.25">
      <c r="A199" s="5" t="s">
        <v>469</v>
      </c>
      <c r="B199" s="5" t="s">
        <v>470</v>
      </c>
      <c r="C199" s="5" t="s">
        <v>54</v>
      </c>
      <c r="D199" s="5" t="s">
        <v>47</v>
      </c>
      <c r="E199" s="5" t="s">
        <v>48</v>
      </c>
      <c r="F199" s="5" t="s">
        <v>18</v>
      </c>
      <c r="G199" s="5" t="s">
        <v>84</v>
      </c>
      <c r="H199" s="5">
        <v>47</v>
      </c>
      <c r="I199" s="5">
        <v>2015</v>
      </c>
      <c r="J199" s="6">
        <v>41429</v>
      </c>
      <c r="K199" s="9">
        <v>0</v>
      </c>
      <c r="L199" s="5" t="s">
        <v>20</v>
      </c>
      <c r="M199" s="5" t="s">
        <v>21</v>
      </c>
      <c r="N199" s="5"/>
      <c r="O199" s="7" t="str">
        <f>IF(ISBLANK(Table1[[#This Row],[Exit Year]]), "Active", "Exited")</f>
        <v>Active</v>
      </c>
      <c r="P199" s="8">
        <f ca="1">IF(ISBLANK(Table1[[#This Row],[Exit Year]]), YEAR(TODAY()) - Table1[[#This Row],[Hire Year]], Table1[[#This Row],[Exit Year]] - Table1[[#This Row],[Hire Year]])</f>
        <v>10</v>
      </c>
      <c r="Q199" s="13">
        <f>Table1[[#This Row],[Annual Salary]] + (Table1[[#This Row],[Bonus %]] * Table1[[#This Row],[Annual Salary]])</f>
        <v>41429</v>
      </c>
      <c r="R199" s="10" t="str">
        <f>IF(Table1[[#This Row],[Annual Salary]]&gt;=100000,"High",
   IF(Table1[[#This Row],[Annual Salary]]&gt;=50000,"Medium","Low"))</f>
        <v>Low</v>
      </c>
    </row>
    <row r="200" spans="1:18" ht="15.75" x14ac:dyDescent="0.25">
      <c r="A200" s="5" t="s">
        <v>471</v>
      </c>
      <c r="B200" s="5" t="s">
        <v>472</v>
      </c>
      <c r="C200" s="5" t="s">
        <v>78</v>
      </c>
      <c r="D200" s="5" t="s">
        <v>68</v>
      </c>
      <c r="E200" s="5" t="s">
        <v>25</v>
      </c>
      <c r="F200" s="5" t="s">
        <v>26</v>
      </c>
      <c r="G200" s="5" t="s">
        <v>27</v>
      </c>
      <c r="H200" s="5">
        <v>35</v>
      </c>
      <c r="I200" s="5">
        <v>2011</v>
      </c>
      <c r="J200" s="6">
        <v>245482</v>
      </c>
      <c r="K200" s="9">
        <v>0.39</v>
      </c>
      <c r="L200" s="5" t="s">
        <v>20</v>
      </c>
      <c r="M200" s="5" t="s">
        <v>21</v>
      </c>
      <c r="N200" s="5"/>
      <c r="O200" s="7" t="str">
        <f>IF(ISBLANK(Table1[[#This Row],[Exit Year]]), "Active", "Exited")</f>
        <v>Active</v>
      </c>
      <c r="P200" s="8">
        <f ca="1">IF(ISBLANK(Table1[[#This Row],[Exit Year]]), YEAR(TODAY()) - Table1[[#This Row],[Hire Year]], Table1[[#This Row],[Exit Year]] - Table1[[#This Row],[Hire Year]])</f>
        <v>14</v>
      </c>
      <c r="Q200" s="13">
        <f>Table1[[#This Row],[Annual Salary]] + (Table1[[#This Row],[Bonus %]] * Table1[[#This Row],[Annual Salary]])</f>
        <v>341219.98</v>
      </c>
      <c r="R200" s="10" t="str">
        <f>IF(Table1[[#This Row],[Annual Salary]]&gt;=100000,"High",
   IF(Table1[[#This Row],[Annual Salary]]&gt;=50000,"Medium","Low"))</f>
        <v>High</v>
      </c>
    </row>
    <row r="201" spans="1:18" ht="15.75" x14ac:dyDescent="0.25">
      <c r="A201" s="5" t="s">
        <v>473</v>
      </c>
      <c r="B201" s="5" t="s">
        <v>474</v>
      </c>
      <c r="C201" s="5" t="s">
        <v>276</v>
      </c>
      <c r="D201" s="5" t="s">
        <v>68</v>
      </c>
      <c r="E201" s="5" t="s">
        <v>25</v>
      </c>
      <c r="F201" s="5" t="s">
        <v>18</v>
      </c>
      <c r="G201" s="5" t="s">
        <v>35</v>
      </c>
      <c r="H201" s="5">
        <v>25</v>
      </c>
      <c r="I201" s="5">
        <v>2020</v>
      </c>
      <c r="J201" s="6">
        <v>71359</v>
      </c>
      <c r="K201" s="9">
        <v>0</v>
      </c>
      <c r="L201" s="5" t="s">
        <v>20</v>
      </c>
      <c r="M201" s="5" t="s">
        <v>43</v>
      </c>
      <c r="N201" s="5"/>
      <c r="O201" s="7" t="str">
        <f>IF(ISBLANK(Table1[[#This Row],[Exit Year]]), "Active", "Exited")</f>
        <v>Active</v>
      </c>
      <c r="P201" s="8">
        <f ca="1">IF(ISBLANK(Table1[[#This Row],[Exit Year]]), YEAR(TODAY()) - Table1[[#This Row],[Hire Year]], Table1[[#This Row],[Exit Year]] - Table1[[#This Row],[Hire Year]])</f>
        <v>5</v>
      </c>
      <c r="Q201" s="13">
        <f>Table1[[#This Row],[Annual Salary]] + (Table1[[#This Row],[Bonus %]] * Table1[[#This Row],[Annual Salary]])</f>
        <v>71359</v>
      </c>
      <c r="R201" s="10" t="str">
        <f>IF(Table1[[#This Row],[Annual Salary]]&gt;=100000,"High",
   IF(Table1[[#This Row],[Annual Salary]]&gt;=50000,"Medium","Low"))</f>
        <v>Medium</v>
      </c>
    </row>
    <row r="202" spans="1:18" ht="15.75" x14ac:dyDescent="0.25">
      <c r="A202" s="5" t="s">
        <v>475</v>
      </c>
      <c r="B202" s="5" t="s">
        <v>476</v>
      </c>
      <c r="C202" s="5" t="s">
        <v>32</v>
      </c>
      <c r="D202" s="5" t="s">
        <v>68</v>
      </c>
      <c r="E202" s="5" t="s">
        <v>34</v>
      </c>
      <c r="F202" s="5" t="s">
        <v>26</v>
      </c>
      <c r="G202" s="5" t="s">
        <v>27</v>
      </c>
      <c r="H202" s="5">
        <v>45</v>
      </c>
      <c r="I202" s="5">
        <v>2014</v>
      </c>
      <c r="J202" s="6">
        <v>183161</v>
      </c>
      <c r="K202" s="9">
        <v>0.22</v>
      </c>
      <c r="L202" s="5" t="s">
        <v>20</v>
      </c>
      <c r="M202" s="5" t="s">
        <v>55</v>
      </c>
      <c r="N202" s="5"/>
      <c r="O202" s="7" t="str">
        <f>IF(ISBLANK(Table1[[#This Row],[Exit Year]]), "Active", "Exited")</f>
        <v>Active</v>
      </c>
      <c r="P202" s="8">
        <f ca="1">IF(ISBLANK(Table1[[#This Row],[Exit Year]]), YEAR(TODAY()) - Table1[[#This Row],[Hire Year]], Table1[[#This Row],[Exit Year]] - Table1[[#This Row],[Hire Year]])</f>
        <v>11</v>
      </c>
      <c r="Q202" s="13">
        <f>Table1[[#This Row],[Annual Salary]] + (Table1[[#This Row],[Bonus %]] * Table1[[#This Row],[Annual Salary]])</f>
        <v>223456.41999999998</v>
      </c>
      <c r="R202" s="10" t="str">
        <f>IF(Table1[[#This Row],[Annual Salary]]&gt;=100000,"High",
   IF(Table1[[#This Row],[Annual Salary]]&gt;=50000,"Medium","Low"))</f>
        <v>High</v>
      </c>
    </row>
    <row r="203" spans="1:18" ht="15.75" x14ac:dyDescent="0.25">
      <c r="A203" s="5" t="s">
        <v>477</v>
      </c>
      <c r="B203" s="5" t="s">
        <v>478</v>
      </c>
      <c r="C203" s="5" t="s">
        <v>479</v>
      </c>
      <c r="D203" s="5" t="s">
        <v>16</v>
      </c>
      <c r="E203" s="5" t="s">
        <v>48</v>
      </c>
      <c r="F203" s="5" t="s">
        <v>26</v>
      </c>
      <c r="G203" s="5" t="s">
        <v>35</v>
      </c>
      <c r="H203" s="5">
        <v>58</v>
      </c>
      <c r="I203" s="5">
        <v>1993</v>
      </c>
      <c r="J203" s="6">
        <v>69260</v>
      </c>
      <c r="K203" s="9">
        <v>0</v>
      </c>
      <c r="L203" s="5" t="s">
        <v>20</v>
      </c>
      <c r="M203" s="5" t="s">
        <v>43</v>
      </c>
      <c r="N203" s="5"/>
      <c r="O203" s="7" t="str">
        <f>IF(ISBLANK(Table1[[#This Row],[Exit Year]]), "Active", "Exited")</f>
        <v>Active</v>
      </c>
      <c r="P203" s="8">
        <f ca="1">IF(ISBLANK(Table1[[#This Row],[Exit Year]]), YEAR(TODAY()) - Table1[[#This Row],[Hire Year]], Table1[[#This Row],[Exit Year]] - Table1[[#This Row],[Hire Year]])</f>
        <v>32</v>
      </c>
      <c r="Q203" s="13">
        <f>Table1[[#This Row],[Annual Salary]] + (Table1[[#This Row],[Bonus %]] * Table1[[#This Row],[Annual Salary]])</f>
        <v>69260</v>
      </c>
      <c r="R203" s="10" t="str">
        <f>IF(Table1[[#This Row],[Annual Salary]]&gt;=100000,"High",
   IF(Table1[[#This Row],[Annual Salary]]&gt;=50000,"Medium","Low"))</f>
        <v>Medium</v>
      </c>
    </row>
    <row r="204" spans="1:18" ht="15.75" x14ac:dyDescent="0.25">
      <c r="A204" s="5" t="s">
        <v>480</v>
      </c>
      <c r="B204" s="5" t="s">
        <v>481</v>
      </c>
      <c r="C204" s="5" t="s">
        <v>180</v>
      </c>
      <c r="D204" s="5" t="s">
        <v>68</v>
      </c>
      <c r="E204" s="5" t="s">
        <v>34</v>
      </c>
      <c r="F204" s="5" t="s">
        <v>26</v>
      </c>
      <c r="G204" s="5" t="s">
        <v>35</v>
      </c>
      <c r="H204" s="5">
        <v>51</v>
      </c>
      <c r="I204" s="5">
        <v>1999</v>
      </c>
      <c r="J204" s="6">
        <v>95639</v>
      </c>
      <c r="K204" s="9">
        <v>0</v>
      </c>
      <c r="L204" s="5" t="s">
        <v>20</v>
      </c>
      <c r="M204" s="5" t="s">
        <v>59</v>
      </c>
      <c r="N204" s="5"/>
      <c r="O204" s="7" t="str">
        <f>IF(ISBLANK(Table1[[#This Row],[Exit Year]]), "Active", "Exited")</f>
        <v>Active</v>
      </c>
      <c r="P204" s="8">
        <f ca="1">IF(ISBLANK(Table1[[#This Row],[Exit Year]]), YEAR(TODAY()) - Table1[[#This Row],[Hire Year]], Table1[[#This Row],[Exit Year]] - Table1[[#This Row],[Hire Year]])</f>
        <v>26</v>
      </c>
      <c r="Q204" s="13">
        <f>Table1[[#This Row],[Annual Salary]] + (Table1[[#This Row],[Bonus %]] * Table1[[#This Row],[Annual Salary]])</f>
        <v>95639</v>
      </c>
      <c r="R204" s="10" t="str">
        <f>IF(Table1[[#This Row],[Annual Salary]]&gt;=100000,"High",
   IF(Table1[[#This Row],[Annual Salary]]&gt;=50000,"Medium","Low"))</f>
        <v>Medium</v>
      </c>
    </row>
    <row r="205" spans="1:18" ht="15.75" x14ac:dyDescent="0.25">
      <c r="A205" s="5" t="s">
        <v>482</v>
      </c>
      <c r="B205" s="5" t="s">
        <v>483</v>
      </c>
      <c r="C205" s="5" t="s">
        <v>51</v>
      </c>
      <c r="D205" s="5" t="s">
        <v>64</v>
      </c>
      <c r="E205" s="5" t="s">
        <v>17</v>
      </c>
      <c r="F205" s="5" t="s">
        <v>26</v>
      </c>
      <c r="G205" s="5" t="s">
        <v>27</v>
      </c>
      <c r="H205" s="5">
        <v>48</v>
      </c>
      <c r="I205" s="5">
        <v>2004</v>
      </c>
      <c r="J205" s="6">
        <v>120660</v>
      </c>
      <c r="K205" s="9">
        <v>7.0000000000000007E-2</v>
      </c>
      <c r="L205" s="5" t="s">
        <v>28</v>
      </c>
      <c r="M205" s="5" t="s">
        <v>133</v>
      </c>
      <c r="N205" s="5"/>
      <c r="O205" s="7" t="str">
        <f>IF(ISBLANK(Table1[[#This Row],[Exit Year]]), "Active", "Exited")</f>
        <v>Active</v>
      </c>
      <c r="P205" s="8">
        <f ca="1">IF(ISBLANK(Table1[[#This Row],[Exit Year]]), YEAR(TODAY()) - Table1[[#This Row],[Hire Year]], Table1[[#This Row],[Exit Year]] - Table1[[#This Row],[Hire Year]])</f>
        <v>21</v>
      </c>
      <c r="Q205" s="13">
        <f>Table1[[#This Row],[Annual Salary]] + (Table1[[#This Row],[Bonus %]] * Table1[[#This Row],[Annual Salary]])</f>
        <v>129106.2</v>
      </c>
      <c r="R205" s="10" t="str">
        <f>IF(Table1[[#This Row],[Annual Salary]]&gt;=100000,"High",
   IF(Table1[[#This Row],[Annual Salary]]&gt;=50000,"Medium","Low"))</f>
        <v>High</v>
      </c>
    </row>
    <row r="206" spans="1:18" ht="15.75" x14ac:dyDescent="0.25">
      <c r="A206" s="5" t="s">
        <v>484</v>
      </c>
      <c r="B206" s="5" t="s">
        <v>485</v>
      </c>
      <c r="C206" s="5" t="s">
        <v>42</v>
      </c>
      <c r="D206" s="5" t="s">
        <v>47</v>
      </c>
      <c r="E206" s="5" t="s">
        <v>48</v>
      </c>
      <c r="F206" s="5" t="s">
        <v>26</v>
      </c>
      <c r="G206" s="5" t="s">
        <v>19</v>
      </c>
      <c r="H206" s="5">
        <v>36</v>
      </c>
      <c r="I206" s="5">
        <v>2021</v>
      </c>
      <c r="J206" s="6">
        <v>75119</v>
      </c>
      <c r="K206" s="9">
        <v>0</v>
      </c>
      <c r="L206" s="5" t="s">
        <v>20</v>
      </c>
      <c r="M206" s="5" t="s">
        <v>36</v>
      </c>
      <c r="N206" s="5"/>
      <c r="O206" s="7" t="str">
        <f>IF(ISBLANK(Table1[[#This Row],[Exit Year]]), "Active", "Exited")</f>
        <v>Active</v>
      </c>
      <c r="P206" s="8">
        <f ca="1">IF(ISBLANK(Table1[[#This Row],[Exit Year]]), YEAR(TODAY()) - Table1[[#This Row],[Hire Year]], Table1[[#This Row],[Exit Year]] - Table1[[#This Row],[Hire Year]])</f>
        <v>4</v>
      </c>
      <c r="Q206" s="13">
        <f>Table1[[#This Row],[Annual Salary]] + (Table1[[#This Row],[Bonus %]] * Table1[[#This Row],[Annual Salary]])</f>
        <v>75119</v>
      </c>
      <c r="R206" s="10" t="str">
        <f>IF(Table1[[#This Row],[Annual Salary]]&gt;=100000,"High",
   IF(Table1[[#This Row],[Annual Salary]]&gt;=50000,"Medium","Low"))</f>
        <v>Medium</v>
      </c>
    </row>
    <row r="207" spans="1:18" ht="15.75" x14ac:dyDescent="0.25">
      <c r="A207" s="5" t="s">
        <v>486</v>
      </c>
      <c r="B207" s="5" t="s">
        <v>487</v>
      </c>
      <c r="C207" s="5" t="s">
        <v>78</v>
      </c>
      <c r="D207" s="5" t="s">
        <v>58</v>
      </c>
      <c r="E207" s="5" t="s">
        <v>17</v>
      </c>
      <c r="F207" s="5" t="s">
        <v>26</v>
      </c>
      <c r="G207" s="5" t="s">
        <v>27</v>
      </c>
      <c r="H207" s="5">
        <v>59</v>
      </c>
      <c r="I207" s="5">
        <v>2011</v>
      </c>
      <c r="J207" s="6">
        <v>192213</v>
      </c>
      <c r="K207" s="9">
        <v>0.4</v>
      </c>
      <c r="L207" s="5" t="s">
        <v>20</v>
      </c>
      <c r="M207" s="5" t="s">
        <v>36</v>
      </c>
      <c r="N207" s="5"/>
      <c r="O207" s="7" t="str">
        <f>IF(ISBLANK(Table1[[#This Row],[Exit Year]]), "Active", "Exited")</f>
        <v>Active</v>
      </c>
      <c r="P207" s="8">
        <f ca="1">IF(ISBLANK(Table1[[#This Row],[Exit Year]]), YEAR(TODAY()) - Table1[[#This Row],[Hire Year]], Table1[[#This Row],[Exit Year]] - Table1[[#This Row],[Hire Year]])</f>
        <v>14</v>
      </c>
      <c r="Q207" s="13">
        <f>Table1[[#This Row],[Annual Salary]] + (Table1[[#This Row],[Bonus %]] * Table1[[#This Row],[Annual Salary]])</f>
        <v>269098.2</v>
      </c>
      <c r="R207" s="10" t="str">
        <f>IF(Table1[[#This Row],[Annual Salary]]&gt;=100000,"High",
   IF(Table1[[#This Row],[Annual Salary]]&gt;=50000,"Medium","Low"))</f>
        <v>High</v>
      </c>
    </row>
    <row r="208" spans="1:18" ht="15.75" x14ac:dyDescent="0.25">
      <c r="A208" s="5" t="s">
        <v>488</v>
      </c>
      <c r="B208" s="5" t="s">
        <v>489</v>
      </c>
      <c r="C208" s="5" t="s">
        <v>46</v>
      </c>
      <c r="D208" s="5" t="s">
        <v>47</v>
      </c>
      <c r="E208" s="5" t="s">
        <v>34</v>
      </c>
      <c r="F208" s="5" t="s">
        <v>18</v>
      </c>
      <c r="G208" s="5" t="s">
        <v>84</v>
      </c>
      <c r="H208" s="5">
        <v>45</v>
      </c>
      <c r="I208" s="5">
        <v>2014</v>
      </c>
      <c r="J208" s="6">
        <v>65047</v>
      </c>
      <c r="K208" s="9">
        <v>0</v>
      </c>
      <c r="L208" s="5" t="s">
        <v>92</v>
      </c>
      <c r="M208" s="5" t="s">
        <v>217</v>
      </c>
      <c r="N208" s="5"/>
      <c r="O208" s="7" t="str">
        <f>IF(ISBLANK(Table1[[#This Row],[Exit Year]]), "Active", "Exited")</f>
        <v>Active</v>
      </c>
      <c r="P208" s="8">
        <f ca="1">IF(ISBLANK(Table1[[#This Row],[Exit Year]]), YEAR(TODAY()) - Table1[[#This Row],[Hire Year]], Table1[[#This Row],[Exit Year]] - Table1[[#This Row],[Hire Year]])</f>
        <v>11</v>
      </c>
      <c r="Q208" s="13">
        <f>Table1[[#This Row],[Annual Salary]] + (Table1[[#This Row],[Bonus %]] * Table1[[#This Row],[Annual Salary]])</f>
        <v>65047</v>
      </c>
      <c r="R208" s="10" t="str">
        <f>IF(Table1[[#This Row],[Annual Salary]]&gt;=100000,"High",
   IF(Table1[[#This Row],[Annual Salary]]&gt;=50000,"Medium","Low"))</f>
        <v>Medium</v>
      </c>
    </row>
    <row r="209" spans="1:18" ht="15.75" x14ac:dyDescent="0.25">
      <c r="A209" s="5" t="s">
        <v>490</v>
      </c>
      <c r="B209" s="5" t="s">
        <v>491</v>
      </c>
      <c r="C209" s="5" t="s">
        <v>1923</v>
      </c>
      <c r="D209" s="5" t="s">
        <v>47</v>
      </c>
      <c r="E209" s="5" t="s">
        <v>25</v>
      </c>
      <c r="F209" s="5" t="s">
        <v>26</v>
      </c>
      <c r="G209" s="5" t="s">
        <v>35</v>
      </c>
      <c r="H209" s="5">
        <v>29</v>
      </c>
      <c r="I209" s="5">
        <v>2017</v>
      </c>
      <c r="J209" s="6">
        <v>151413</v>
      </c>
      <c r="K209" s="9">
        <v>0.15</v>
      </c>
      <c r="L209" s="5" t="s">
        <v>20</v>
      </c>
      <c r="M209" s="5" t="s">
        <v>21</v>
      </c>
      <c r="N209" s="5"/>
      <c r="O209" s="7" t="str">
        <f>IF(ISBLANK(Table1[[#This Row],[Exit Year]]), "Active", "Exited")</f>
        <v>Active</v>
      </c>
      <c r="P209" s="8">
        <f ca="1">IF(ISBLANK(Table1[[#This Row],[Exit Year]]), YEAR(TODAY()) - Table1[[#This Row],[Hire Year]], Table1[[#This Row],[Exit Year]] - Table1[[#This Row],[Hire Year]])</f>
        <v>8</v>
      </c>
      <c r="Q209" s="13">
        <f>Table1[[#This Row],[Annual Salary]] + (Table1[[#This Row],[Bonus %]] * Table1[[#This Row],[Annual Salary]])</f>
        <v>174124.95</v>
      </c>
      <c r="R209" s="10" t="str">
        <f>IF(Table1[[#This Row],[Annual Salary]]&gt;=100000,"High",
   IF(Table1[[#This Row],[Annual Salary]]&gt;=50000,"Medium","Low"))</f>
        <v>High</v>
      </c>
    </row>
    <row r="210" spans="1:18" ht="15.75" x14ac:dyDescent="0.25">
      <c r="A210" s="5" t="s">
        <v>492</v>
      </c>
      <c r="B210" s="5" t="s">
        <v>493</v>
      </c>
      <c r="C210" s="5" t="s">
        <v>42</v>
      </c>
      <c r="D210" s="5" t="s">
        <v>58</v>
      </c>
      <c r="E210" s="5" t="s">
        <v>34</v>
      </c>
      <c r="F210" s="5" t="s">
        <v>26</v>
      </c>
      <c r="G210" s="5" t="s">
        <v>35</v>
      </c>
      <c r="H210" s="5">
        <v>62</v>
      </c>
      <c r="I210" s="5">
        <v>2003</v>
      </c>
      <c r="J210" s="6">
        <v>76906</v>
      </c>
      <c r="K210" s="9">
        <v>0</v>
      </c>
      <c r="L210" s="5" t="s">
        <v>20</v>
      </c>
      <c r="M210" s="5" t="s">
        <v>21</v>
      </c>
      <c r="N210" s="5"/>
      <c r="O210" s="7" t="str">
        <f>IF(ISBLANK(Table1[[#This Row],[Exit Year]]), "Active", "Exited")</f>
        <v>Active</v>
      </c>
      <c r="P210" s="8">
        <f ca="1">IF(ISBLANK(Table1[[#This Row],[Exit Year]]), YEAR(TODAY()) - Table1[[#This Row],[Hire Year]], Table1[[#This Row],[Exit Year]] - Table1[[#This Row],[Hire Year]])</f>
        <v>22</v>
      </c>
      <c r="Q210" s="13">
        <f>Table1[[#This Row],[Annual Salary]] + (Table1[[#This Row],[Bonus %]] * Table1[[#This Row],[Annual Salary]])</f>
        <v>76906</v>
      </c>
      <c r="R210" s="10" t="str">
        <f>IF(Table1[[#This Row],[Annual Salary]]&gt;=100000,"High",
   IF(Table1[[#This Row],[Annual Salary]]&gt;=50000,"Medium","Low"))</f>
        <v>Medium</v>
      </c>
    </row>
    <row r="211" spans="1:18" ht="15.75" x14ac:dyDescent="0.25">
      <c r="A211" s="5" t="s">
        <v>494</v>
      </c>
      <c r="B211" s="5" t="s">
        <v>495</v>
      </c>
      <c r="C211" s="5" t="s">
        <v>51</v>
      </c>
      <c r="D211" s="5" t="s">
        <v>16</v>
      </c>
      <c r="E211" s="5" t="s">
        <v>48</v>
      </c>
      <c r="F211" s="5" t="s">
        <v>26</v>
      </c>
      <c r="G211" s="5" t="s">
        <v>27</v>
      </c>
      <c r="H211" s="5">
        <v>51</v>
      </c>
      <c r="I211" s="5">
        <v>1994</v>
      </c>
      <c r="J211" s="6">
        <v>122802</v>
      </c>
      <c r="K211" s="9">
        <v>0.05</v>
      </c>
      <c r="L211" s="5" t="s">
        <v>28</v>
      </c>
      <c r="M211" s="5" t="s">
        <v>73</v>
      </c>
      <c r="N211" s="5"/>
      <c r="O211" s="7" t="str">
        <f>IF(ISBLANK(Table1[[#This Row],[Exit Year]]), "Active", "Exited")</f>
        <v>Active</v>
      </c>
      <c r="P211" s="8">
        <f ca="1">IF(ISBLANK(Table1[[#This Row],[Exit Year]]), YEAR(TODAY()) - Table1[[#This Row],[Hire Year]], Table1[[#This Row],[Exit Year]] - Table1[[#This Row],[Hire Year]])</f>
        <v>31</v>
      </c>
      <c r="Q211" s="13">
        <f>Table1[[#This Row],[Annual Salary]] + (Table1[[#This Row],[Bonus %]] * Table1[[#This Row],[Annual Salary]])</f>
        <v>128942.1</v>
      </c>
      <c r="R211" s="10" t="str">
        <f>IF(Table1[[#This Row],[Annual Salary]]&gt;=100000,"High",
   IF(Table1[[#This Row],[Annual Salary]]&gt;=50000,"Medium","Low"))</f>
        <v>High</v>
      </c>
    </row>
    <row r="212" spans="1:18" ht="15.75" x14ac:dyDescent="0.25">
      <c r="A212" s="5" t="s">
        <v>496</v>
      </c>
      <c r="B212" s="5" t="s">
        <v>497</v>
      </c>
      <c r="C212" s="5" t="s">
        <v>276</v>
      </c>
      <c r="D212" s="5" t="s">
        <v>68</v>
      </c>
      <c r="E212" s="5" t="s">
        <v>17</v>
      </c>
      <c r="F212" s="5" t="s">
        <v>26</v>
      </c>
      <c r="G212" s="5" t="s">
        <v>84</v>
      </c>
      <c r="H212" s="5">
        <v>47</v>
      </c>
      <c r="I212" s="5">
        <v>1998</v>
      </c>
      <c r="J212" s="6">
        <v>99091</v>
      </c>
      <c r="K212" s="9">
        <v>0</v>
      </c>
      <c r="L212" s="5" t="s">
        <v>20</v>
      </c>
      <c r="M212" s="5" t="s">
        <v>59</v>
      </c>
      <c r="N212" s="5"/>
      <c r="O212" s="7" t="str">
        <f>IF(ISBLANK(Table1[[#This Row],[Exit Year]]), "Active", "Exited")</f>
        <v>Active</v>
      </c>
      <c r="P212" s="8">
        <f ca="1">IF(ISBLANK(Table1[[#This Row],[Exit Year]]), YEAR(TODAY()) - Table1[[#This Row],[Hire Year]], Table1[[#This Row],[Exit Year]] - Table1[[#This Row],[Hire Year]])</f>
        <v>27</v>
      </c>
      <c r="Q212" s="13">
        <f>Table1[[#This Row],[Annual Salary]] + (Table1[[#This Row],[Bonus %]] * Table1[[#This Row],[Annual Salary]])</f>
        <v>99091</v>
      </c>
      <c r="R212" s="10" t="str">
        <f>IF(Table1[[#This Row],[Annual Salary]]&gt;=100000,"High",
   IF(Table1[[#This Row],[Annual Salary]]&gt;=50000,"Medium","Low"))</f>
        <v>Medium</v>
      </c>
    </row>
    <row r="213" spans="1:18" ht="15.75" x14ac:dyDescent="0.25">
      <c r="A213" s="5" t="s">
        <v>498</v>
      </c>
      <c r="B213" s="5" t="s">
        <v>499</v>
      </c>
      <c r="C213" s="5" t="s">
        <v>67</v>
      </c>
      <c r="D213" s="5" t="s">
        <v>68</v>
      </c>
      <c r="E213" s="5" t="s">
        <v>25</v>
      </c>
      <c r="F213" s="5" t="s">
        <v>26</v>
      </c>
      <c r="G213" s="5" t="s">
        <v>84</v>
      </c>
      <c r="H213" s="5">
        <v>40</v>
      </c>
      <c r="I213" s="5">
        <v>2008</v>
      </c>
      <c r="J213" s="6">
        <v>113987</v>
      </c>
      <c r="K213" s="9">
        <v>0</v>
      </c>
      <c r="L213" s="5" t="s">
        <v>92</v>
      </c>
      <c r="M213" s="5" t="s">
        <v>93</v>
      </c>
      <c r="N213" s="5"/>
      <c r="O213" s="7" t="str">
        <f>IF(ISBLANK(Table1[[#This Row],[Exit Year]]), "Active", "Exited")</f>
        <v>Active</v>
      </c>
      <c r="P213" s="8">
        <f ca="1">IF(ISBLANK(Table1[[#This Row],[Exit Year]]), YEAR(TODAY()) - Table1[[#This Row],[Hire Year]], Table1[[#This Row],[Exit Year]] - Table1[[#This Row],[Hire Year]])</f>
        <v>17</v>
      </c>
      <c r="Q213" s="13">
        <f>Table1[[#This Row],[Annual Salary]] + (Table1[[#This Row],[Bonus %]] * Table1[[#This Row],[Annual Salary]])</f>
        <v>113987</v>
      </c>
      <c r="R213" s="10" t="str">
        <f>IF(Table1[[#This Row],[Annual Salary]]&gt;=100000,"High",
   IF(Table1[[#This Row],[Annual Salary]]&gt;=50000,"Medium","Low"))</f>
        <v>High</v>
      </c>
    </row>
    <row r="214" spans="1:18" ht="15.75" x14ac:dyDescent="0.25">
      <c r="A214" s="5" t="s">
        <v>500</v>
      </c>
      <c r="B214" s="5" t="s">
        <v>501</v>
      </c>
      <c r="C214" s="5" t="s">
        <v>42</v>
      </c>
      <c r="D214" s="5" t="s">
        <v>33</v>
      </c>
      <c r="E214" s="5" t="s">
        <v>48</v>
      </c>
      <c r="F214" s="5" t="s">
        <v>18</v>
      </c>
      <c r="G214" s="5" t="s">
        <v>35</v>
      </c>
      <c r="H214" s="5">
        <v>28</v>
      </c>
      <c r="I214" s="5">
        <v>2020</v>
      </c>
      <c r="J214" s="6">
        <v>95045</v>
      </c>
      <c r="K214" s="9">
        <v>0</v>
      </c>
      <c r="L214" s="5" t="s">
        <v>20</v>
      </c>
      <c r="M214" s="5" t="s">
        <v>36</v>
      </c>
      <c r="N214" s="5"/>
      <c r="O214" s="7" t="str">
        <f>IF(ISBLANK(Table1[[#This Row],[Exit Year]]), "Active", "Exited")</f>
        <v>Active</v>
      </c>
      <c r="P214" s="8">
        <f ca="1">IF(ISBLANK(Table1[[#This Row],[Exit Year]]), YEAR(TODAY()) - Table1[[#This Row],[Hire Year]], Table1[[#This Row],[Exit Year]] - Table1[[#This Row],[Hire Year]])</f>
        <v>5</v>
      </c>
      <c r="Q214" s="13">
        <f>Table1[[#This Row],[Annual Salary]] + (Table1[[#This Row],[Bonus %]] * Table1[[#This Row],[Annual Salary]])</f>
        <v>95045</v>
      </c>
      <c r="R214" s="10" t="str">
        <f>IF(Table1[[#This Row],[Annual Salary]]&gt;=100000,"High",
   IF(Table1[[#This Row],[Annual Salary]]&gt;=50000,"Medium","Low"))</f>
        <v>Medium</v>
      </c>
    </row>
    <row r="215" spans="1:18" ht="15.75" x14ac:dyDescent="0.25">
      <c r="A215" s="5" t="s">
        <v>502</v>
      </c>
      <c r="B215" s="5" t="s">
        <v>503</v>
      </c>
      <c r="C215" s="5" t="s">
        <v>78</v>
      </c>
      <c r="D215" s="5" t="s">
        <v>79</v>
      </c>
      <c r="E215" s="5" t="s">
        <v>34</v>
      </c>
      <c r="F215" s="5" t="s">
        <v>18</v>
      </c>
      <c r="G215" s="5" t="s">
        <v>35</v>
      </c>
      <c r="H215" s="5">
        <v>29</v>
      </c>
      <c r="I215" s="5">
        <v>2017</v>
      </c>
      <c r="J215" s="6">
        <v>190401</v>
      </c>
      <c r="K215" s="9">
        <v>0.37</v>
      </c>
      <c r="L215" s="5" t="s">
        <v>20</v>
      </c>
      <c r="M215" s="5" t="s">
        <v>87</v>
      </c>
      <c r="N215" s="5"/>
      <c r="O215" s="7" t="str">
        <f>IF(ISBLANK(Table1[[#This Row],[Exit Year]]), "Active", "Exited")</f>
        <v>Active</v>
      </c>
      <c r="P215" s="8">
        <f ca="1">IF(ISBLANK(Table1[[#This Row],[Exit Year]]), YEAR(TODAY()) - Table1[[#This Row],[Hire Year]], Table1[[#This Row],[Exit Year]] - Table1[[#This Row],[Hire Year]])</f>
        <v>8</v>
      </c>
      <c r="Q215" s="13">
        <f>Table1[[#This Row],[Annual Salary]] + (Table1[[#This Row],[Bonus %]] * Table1[[#This Row],[Annual Salary]])</f>
        <v>260849.37</v>
      </c>
      <c r="R215" s="10" t="str">
        <f>IF(Table1[[#This Row],[Annual Salary]]&gt;=100000,"High",
   IF(Table1[[#This Row],[Annual Salary]]&gt;=50000,"Medium","Low"))</f>
        <v>High</v>
      </c>
    </row>
    <row r="216" spans="1:18" ht="15.75" x14ac:dyDescent="0.25">
      <c r="A216" s="5" t="s">
        <v>504</v>
      </c>
      <c r="B216" s="5" t="s">
        <v>505</v>
      </c>
      <c r="C216" s="5" t="s">
        <v>42</v>
      </c>
      <c r="D216" s="5" t="s">
        <v>33</v>
      </c>
      <c r="E216" s="5" t="s">
        <v>48</v>
      </c>
      <c r="F216" s="5" t="s">
        <v>26</v>
      </c>
      <c r="G216" s="5" t="s">
        <v>84</v>
      </c>
      <c r="H216" s="5">
        <v>46</v>
      </c>
      <c r="I216" s="5">
        <v>2013</v>
      </c>
      <c r="J216" s="6">
        <v>86061</v>
      </c>
      <c r="K216" s="9">
        <v>0</v>
      </c>
      <c r="L216" s="5" t="s">
        <v>92</v>
      </c>
      <c r="M216" s="5" t="s">
        <v>98</v>
      </c>
      <c r="N216" s="5"/>
      <c r="O216" s="7" t="str">
        <f>IF(ISBLANK(Table1[[#This Row],[Exit Year]]), "Active", "Exited")</f>
        <v>Active</v>
      </c>
      <c r="P216" s="8">
        <f ca="1">IF(ISBLANK(Table1[[#This Row],[Exit Year]]), YEAR(TODAY()) - Table1[[#This Row],[Hire Year]], Table1[[#This Row],[Exit Year]] - Table1[[#This Row],[Hire Year]])</f>
        <v>12</v>
      </c>
      <c r="Q216" s="13">
        <f>Table1[[#This Row],[Annual Salary]] + (Table1[[#This Row],[Bonus %]] * Table1[[#This Row],[Annual Salary]])</f>
        <v>86061</v>
      </c>
      <c r="R216" s="10" t="str">
        <f>IF(Table1[[#This Row],[Annual Salary]]&gt;=100000,"High",
   IF(Table1[[#This Row],[Annual Salary]]&gt;=50000,"Medium","Low"))</f>
        <v>Medium</v>
      </c>
    </row>
    <row r="217" spans="1:18" ht="15.75" x14ac:dyDescent="0.25">
      <c r="A217" s="5" t="s">
        <v>506</v>
      </c>
      <c r="B217" s="5" t="s">
        <v>507</v>
      </c>
      <c r="C217" s="5" t="s">
        <v>293</v>
      </c>
      <c r="D217" s="5" t="s">
        <v>47</v>
      </c>
      <c r="E217" s="5" t="s">
        <v>34</v>
      </c>
      <c r="F217" s="5" t="s">
        <v>26</v>
      </c>
      <c r="G217" s="5" t="s">
        <v>84</v>
      </c>
      <c r="H217" s="5">
        <v>45</v>
      </c>
      <c r="I217" s="5">
        <v>2021</v>
      </c>
      <c r="J217" s="6">
        <v>79882</v>
      </c>
      <c r="K217" s="9">
        <v>0</v>
      </c>
      <c r="L217" s="5" t="s">
        <v>20</v>
      </c>
      <c r="M217" s="5" t="s">
        <v>43</v>
      </c>
      <c r="N217" s="5"/>
      <c r="O217" s="7" t="str">
        <f>IF(ISBLANK(Table1[[#This Row],[Exit Year]]), "Active", "Exited")</f>
        <v>Active</v>
      </c>
      <c r="P217" s="8">
        <f ca="1">IF(ISBLANK(Table1[[#This Row],[Exit Year]]), YEAR(TODAY()) - Table1[[#This Row],[Hire Year]], Table1[[#This Row],[Exit Year]] - Table1[[#This Row],[Hire Year]])</f>
        <v>4</v>
      </c>
      <c r="Q217" s="13">
        <f>Table1[[#This Row],[Annual Salary]] + (Table1[[#This Row],[Bonus %]] * Table1[[#This Row],[Annual Salary]])</f>
        <v>79882</v>
      </c>
      <c r="R217" s="10" t="str">
        <f>IF(Table1[[#This Row],[Annual Salary]]&gt;=100000,"High",
   IF(Table1[[#This Row],[Annual Salary]]&gt;=50000,"Medium","Low"))</f>
        <v>Medium</v>
      </c>
    </row>
    <row r="218" spans="1:18" ht="15.75" x14ac:dyDescent="0.25">
      <c r="A218" s="5" t="s">
        <v>508</v>
      </c>
      <c r="B218" s="5" t="s">
        <v>509</v>
      </c>
      <c r="C218" s="5" t="s">
        <v>78</v>
      </c>
      <c r="D218" s="5" t="s">
        <v>68</v>
      </c>
      <c r="E218" s="5" t="s">
        <v>25</v>
      </c>
      <c r="F218" s="5" t="s">
        <v>18</v>
      </c>
      <c r="G218" s="5" t="s">
        <v>35</v>
      </c>
      <c r="H218" s="5">
        <v>30</v>
      </c>
      <c r="I218" s="5">
        <v>2018</v>
      </c>
      <c r="J218" s="6">
        <v>255431</v>
      </c>
      <c r="K218" s="9">
        <v>0.36</v>
      </c>
      <c r="L218" s="5" t="s">
        <v>20</v>
      </c>
      <c r="M218" s="5" t="s">
        <v>87</v>
      </c>
      <c r="N218" s="5"/>
      <c r="O218" s="7" t="str">
        <f>IF(ISBLANK(Table1[[#This Row],[Exit Year]]), "Active", "Exited")</f>
        <v>Active</v>
      </c>
      <c r="P218" s="8">
        <f ca="1">IF(ISBLANK(Table1[[#This Row],[Exit Year]]), YEAR(TODAY()) - Table1[[#This Row],[Hire Year]], Table1[[#This Row],[Exit Year]] - Table1[[#This Row],[Hire Year]])</f>
        <v>7</v>
      </c>
      <c r="Q218" s="13">
        <f>Table1[[#This Row],[Annual Salary]] + (Table1[[#This Row],[Bonus %]] * Table1[[#This Row],[Annual Salary]])</f>
        <v>347386.16000000003</v>
      </c>
      <c r="R218" s="10" t="str">
        <f>IF(Table1[[#This Row],[Annual Salary]]&gt;=100000,"High",
   IF(Table1[[#This Row],[Annual Salary]]&gt;=50000,"Medium","Low"))</f>
        <v>High</v>
      </c>
    </row>
    <row r="219" spans="1:18" ht="15.75" x14ac:dyDescent="0.25">
      <c r="A219" s="5" t="s">
        <v>510</v>
      </c>
      <c r="B219" s="5" t="s">
        <v>511</v>
      </c>
      <c r="C219" s="5" t="s">
        <v>456</v>
      </c>
      <c r="D219" s="5" t="s">
        <v>16</v>
      </c>
      <c r="E219" s="5" t="s">
        <v>25</v>
      </c>
      <c r="F219" s="5" t="s">
        <v>18</v>
      </c>
      <c r="G219" s="5" t="s">
        <v>27</v>
      </c>
      <c r="H219" s="5">
        <v>48</v>
      </c>
      <c r="I219" s="5">
        <v>2003</v>
      </c>
      <c r="J219" s="6">
        <v>82017</v>
      </c>
      <c r="K219" s="9">
        <v>0</v>
      </c>
      <c r="L219" s="5" t="s">
        <v>28</v>
      </c>
      <c r="M219" s="5" t="s">
        <v>113</v>
      </c>
      <c r="N219" s="5"/>
      <c r="O219" s="7" t="str">
        <f>IF(ISBLANK(Table1[[#This Row],[Exit Year]]), "Active", "Exited")</f>
        <v>Active</v>
      </c>
      <c r="P219" s="8">
        <f ca="1">IF(ISBLANK(Table1[[#This Row],[Exit Year]]), YEAR(TODAY()) - Table1[[#This Row],[Hire Year]], Table1[[#This Row],[Exit Year]] - Table1[[#This Row],[Hire Year]])</f>
        <v>22</v>
      </c>
      <c r="Q219" s="13">
        <f>Table1[[#This Row],[Annual Salary]] + (Table1[[#This Row],[Bonus %]] * Table1[[#This Row],[Annual Salary]])</f>
        <v>82017</v>
      </c>
      <c r="R219" s="10" t="str">
        <f>IF(Table1[[#This Row],[Annual Salary]]&gt;=100000,"High",
   IF(Table1[[#This Row],[Annual Salary]]&gt;=50000,"Medium","Low"))</f>
        <v>Medium</v>
      </c>
    </row>
    <row r="220" spans="1:18" ht="15.75" x14ac:dyDescent="0.25">
      <c r="A220" s="5" t="s">
        <v>512</v>
      </c>
      <c r="B220" s="5" t="s">
        <v>513</v>
      </c>
      <c r="C220" s="5" t="s">
        <v>54</v>
      </c>
      <c r="D220" s="5" t="s">
        <v>33</v>
      </c>
      <c r="E220" s="5" t="s">
        <v>25</v>
      </c>
      <c r="F220" s="5" t="s">
        <v>18</v>
      </c>
      <c r="G220" s="5" t="s">
        <v>35</v>
      </c>
      <c r="H220" s="5">
        <v>51</v>
      </c>
      <c r="I220" s="5">
        <v>2017</v>
      </c>
      <c r="J220" s="6">
        <v>53799</v>
      </c>
      <c r="K220" s="9">
        <v>0</v>
      </c>
      <c r="L220" s="5" t="s">
        <v>20</v>
      </c>
      <c r="M220" s="5" t="s">
        <v>87</v>
      </c>
      <c r="N220" s="5"/>
      <c r="O220" s="7" t="str">
        <f>IF(ISBLANK(Table1[[#This Row],[Exit Year]]), "Active", "Exited")</f>
        <v>Active</v>
      </c>
      <c r="P220" s="8">
        <f ca="1">IF(ISBLANK(Table1[[#This Row],[Exit Year]]), YEAR(TODAY()) - Table1[[#This Row],[Hire Year]], Table1[[#This Row],[Exit Year]] - Table1[[#This Row],[Hire Year]])</f>
        <v>8</v>
      </c>
      <c r="Q220" s="13">
        <f>Table1[[#This Row],[Annual Salary]] + (Table1[[#This Row],[Bonus %]] * Table1[[#This Row],[Annual Salary]])</f>
        <v>53799</v>
      </c>
      <c r="R220" s="10" t="str">
        <f>IF(Table1[[#This Row],[Annual Salary]]&gt;=100000,"High",
   IF(Table1[[#This Row],[Annual Salary]]&gt;=50000,"Medium","Low"))</f>
        <v>Medium</v>
      </c>
    </row>
    <row r="221" spans="1:18" ht="15.75" x14ac:dyDescent="0.25">
      <c r="A221" s="5" t="s">
        <v>514</v>
      </c>
      <c r="B221" s="5" t="s">
        <v>515</v>
      </c>
      <c r="C221" s="5" t="s">
        <v>42</v>
      </c>
      <c r="D221" s="5" t="s">
        <v>47</v>
      </c>
      <c r="E221" s="5" t="s">
        <v>48</v>
      </c>
      <c r="F221" s="5" t="s">
        <v>18</v>
      </c>
      <c r="G221" s="5" t="s">
        <v>35</v>
      </c>
      <c r="H221" s="5">
        <v>28</v>
      </c>
      <c r="I221" s="5">
        <v>2021</v>
      </c>
      <c r="J221" s="6">
        <v>82739</v>
      </c>
      <c r="K221" s="9">
        <v>0</v>
      </c>
      <c r="L221" s="5" t="s">
        <v>20</v>
      </c>
      <c r="M221" s="5" t="s">
        <v>43</v>
      </c>
      <c r="N221" s="5"/>
      <c r="O221" s="7" t="str">
        <f>IF(ISBLANK(Table1[[#This Row],[Exit Year]]), "Active", "Exited")</f>
        <v>Active</v>
      </c>
      <c r="P221" s="8">
        <f ca="1">IF(ISBLANK(Table1[[#This Row],[Exit Year]]), YEAR(TODAY()) - Table1[[#This Row],[Hire Year]], Table1[[#This Row],[Exit Year]] - Table1[[#This Row],[Hire Year]])</f>
        <v>4</v>
      </c>
      <c r="Q221" s="13">
        <f>Table1[[#This Row],[Annual Salary]] + (Table1[[#This Row],[Bonus %]] * Table1[[#This Row],[Annual Salary]])</f>
        <v>82739</v>
      </c>
      <c r="R221" s="10" t="str">
        <f>IF(Table1[[#This Row],[Annual Salary]]&gt;=100000,"High",
   IF(Table1[[#This Row],[Annual Salary]]&gt;=50000,"Medium","Low"))</f>
        <v>Medium</v>
      </c>
    </row>
    <row r="222" spans="1:18" ht="15.75" x14ac:dyDescent="0.25">
      <c r="A222" s="5" t="s">
        <v>516</v>
      </c>
      <c r="B222" s="5" t="s">
        <v>517</v>
      </c>
      <c r="C222" s="5" t="s">
        <v>206</v>
      </c>
      <c r="D222" s="5" t="s">
        <v>16</v>
      </c>
      <c r="E222" s="5" t="s">
        <v>25</v>
      </c>
      <c r="F222" s="5" t="s">
        <v>18</v>
      </c>
      <c r="G222" s="5" t="s">
        <v>35</v>
      </c>
      <c r="H222" s="5">
        <v>36</v>
      </c>
      <c r="I222" s="5">
        <v>2014</v>
      </c>
      <c r="J222" s="6">
        <v>99080</v>
      </c>
      <c r="K222" s="9">
        <v>0</v>
      </c>
      <c r="L222" s="5" t="s">
        <v>20</v>
      </c>
      <c r="M222" s="5" t="s">
        <v>36</v>
      </c>
      <c r="N222" s="5"/>
      <c r="O222" s="7" t="str">
        <f>IF(ISBLANK(Table1[[#This Row],[Exit Year]]), "Active", "Exited")</f>
        <v>Active</v>
      </c>
      <c r="P222" s="8">
        <f ca="1">IF(ISBLANK(Table1[[#This Row],[Exit Year]]), YEAR(TODAY()) - Table1[[#This Row],[Hire Year]], Table1[[#This Row],[Exit Year]] - Table1[[#This Row],[Hire Year]])</f>
        <v>11</v>
      </c>
      <c r="Q222" s="13">
        <f>Table1[[#This Row],[Annual Salary]] + (Table1[[#This Row],[Bonus %]] * Table1[[#This Row],[Annual Salary]])</f>
        <v>99080</v>
      </c>
      <c r="R222" s="10" t="str">
        <f>IF(Table1[[#This Row],[Annual Salary]]&gt;=100000,"High",
   IF(Table1[[#This Row],[Annual Salary]]&gt;=50000,"Medium","Low"))</f>
        <v>Medium</v>
      </c>
    </row>
    <row r="223" spans="1:18" ht="15.75" x14ac:dyDescent="0.25">
      <c r="A223" s="5" t="s">
        <v>518</v>
      </c>
      <c r="B223" s="5" t="s">
        <v>519</v>
      </c>
      <c r="C223" s="5" t="s">
        <v>293</v>
      </c>
      <c r="D223" s="5" t="s">
        <v>47</v>
      </c>
      <c r="E223" s="5" t="s">
        <v>48</v>
      </c>
      <c r="F223" s="5" t="s">
        <v>18</v>
      </c>
      <c r="G223" s="5" t="s">
        <v>27</v>
      </c>
      <c r="H223" s="5">
        <v>40</v>
      </c>
      <c r="I223" s="5">
        <v>2011</v>
      </c>
      <c r="J223" s="6">
        <v>96719</v>
      </c>
      <c r="K223" s="9">
        <v>0</v>
      </c>
      <c r="L223" s="5" t="s">
        <v>28</v>
      </c>
      <c r="M223" s="5" t="s">
        <v>133</v>
      </c>
      <c r="N223" s="5"/>
      <c r="O223" s="7" t="str">
        <f>IF(ISBLANK(Table1[[#This Row],[Exit Year]]), "Active", "Exited")</f>
        <v>Active</v>
      </c>
      <c r="P223" s="8">
        <f ca="1">IF(ISBLANK(Table1[[#This Row],[Exit Year]]), YEAR(TODAY()) - Table1[[#This Row],[Hire Year]], Table1[[#This Row],[Exit Year]] - Table1[[#This Row],[Hire Year]])</f>
        <v>14</v>
      </c>
      <c r="Q223" s="13">
        <f>Table1[[#This Row],[Annual Salary]] + (Table1[[#This Row],[Bonus %]] * Table1[[#This Row],[Annual Salary]])</f>
        <v>96719</v>
      </c>
      <c r="R223" s="10" t="str">
        <f>IF(Table1[[#This Row],[Annual Salary]]&gt;=100000,"High",
   IF(Table1[[#This Row],[Annual Salary]]&gt;=50000,"Medium","Low"))</f>
        <v>Medium</v>
      </c>
    </row>
    <row r="224" spans="1:18" ht="15.75" x14ac:dyDescent="0.25">
      <c r="A224" s="5" t="s">
        <v>520</v>
      </c>
      <c r="B224" s="5" t="s">
        <v>521</v>
      </c>
      <c r="C224" s="5" t="s">
        <v>32</v>
      </c>
      <c r="D224" s="5" t="s">
        <v>64</v>
      </c>
      <c r="E224" s="5" t="s">
        <v>17</v>
      </c>
      <c r="F224" s="5" t="s">
        <v>18</v>
      </c>
      <c r="G224" s="5" t="s">
        <v>35</v>
      </c>
      <c r="H224" s="5">
        <v>51</v>
      </c>
      <c r="I224" s="5">
        <v>2021</v>
      </c>
      <c r="J224" s="6">
        <v>180687</v>
      </c>
      <c r="K224" s="9">
        <v>0.19</v>
      </c>
      <c r="L224" s="5" t="s">
        <v>20</v>
      </c>
      <c r="M224" s="5" t="s">
        <v>43</v>
      </c>
      <c r="N224" s="5"/>
      <c r="O224" s="7" t="str">
        <f>IF(ISBLANK(Table1[[#This Row],[Exit Year]]), "Active", "Exited")</f>
        <v>Active</v>
      </c>
      <c r="P224" s="8">
        <f ca="1">IF(ISBLANK(Table1[[#This Row],[Exit Year]]), YEAR(TODAY()) - Table1[[#This Row],[Hire Year]], Table1[[#This Row],[Exit Year]] - Table1[[#This Row],[Hire Year]])</f>
        <v>4</v>
      </c>
      <c r="Q224" s="13">
        <f>Table1[[#This Row],[Annual Salary]] + (Table1[[#This Row],[Bonus %]] * Table1[[#This Row],[Annual Salary]])</f>
        <v>215017.53</v>
      </c>
      <c r="R224" s="10" t="str">
        <f>IF(Table1[[#This Row],[Annual Salary]]&gt;=100000,"High",
   IF(Table1[[#This Row],[Annual Salary]]&gt;=50000,"Medium","Low"))</f>
        <v>High</v>
      </c>
    </row>
    <row r="225" spans="1:18" ht="15.75" x14ac:dyDescent="0.25">
      <c r="A225" s="5" t="s">
        <v>522</v>
      </c>
      <c r="B225" s="5" t="s">
        <v>523</v>
      </c>
      <c r="C225" s="5" t="s">
        <v>112</v>
      </c>
      <c r="D225" s="5" t="s">
        <v>68</v>
      </c>
      <c r="E225" s="5" t="s">
        <v>48</v>
      </c>
      <c r="F225" s="5" t="s">
        <v>26</v>
      </c>
      <c r="G225" s="5" t="s">
        <v>27</v>
      </c>
      <c r="H225" s="5">
        <v>45</v>
      </c>
      <c r="I225" s="5">
        <v>2001</v>
      </c>
      <c r="J225" s="6">
        <v>95743</v>
      </c>
      <c r="K225" s="9">
        <v>0.15</v>
      </c>
      <c r="L225" s="5" t="s">
        <v>20</v>
      </c>
      <c r="M225" s="5" t="s">
        <v>59</v>
      </c>
      <c r="N225" s="5">
        <v>2010</v>
      </c>
      <c r="O225" s="7" t="str">
        <f>IF(ISBLANK(Table1[[#This Row],[Exit Year]]), "Active", "Exited")</f>
        <v>Exited</v>
      </c>
      <c r="P225" s="8">
        <f ca="1">IF(ISBLANK(Table1[[#This Row],[Exit Year]]), YEAR(TODAY()) - Table1[[#This Row],[Hire Year]], Table1[[#This Row],[Exit Year]] - Table1[[#This Row],[Hire Year]])</f>
        <v>9</v>
      </c>
      <c r="Q225" s="13">
        <f>Table1[[#This Row],[Annual Salary]] + (Table1[[#This Row],[Bonus %]] * Table1[[#This Row],[Annual Salary]])</f>
        <v>110104.45</v>
      </c>
      <c r="R225" s="10" t="str">
        <f>IF(Table1[[#This Row],[Annual Salary]]&gt;=100000,"High",
   IF(Table1[[#This Row],[Annual Salary]]&gt;=50000,"Medium","Low"))</f>
        <v>Medium</v>
      </c>
    </row>
    <row r="226" spans="1:18" ht="15.75" x14ac:dyDescent="0.25">
      <c r="A226" s="5" t="s">
        <v>524</v>
      </c>
      <c r="B226" s="5" t="s">
        <v>525</v>
      </c>
      <c r="C226" s="5" t="s">
        <v>276</v>
      </c>
      <c r="D226" s="5" t="s">
        <v>68</v>
      </c>
      <c r="E226" s="5" t="s">
        <v>17</v>
      </c>
      <c r="F226" s="5" t="s">
        <v>18</v>
      </c>
      <c r="G226" s="5" t="s">
        <v>35</v>
      </c>
      <c r="H226" s="5">
        <v>44</v>
      </c>
      <c r="I226" s="5">
        <v>2009</v>
      </c>
      <c r="J226" s="6">
        <v>89695</v>
      </c>
      <c r="K226" s="9">
        <v>0</v>
      </c>
      <c r="L226" s="5" t="s">
        <v>20</v>
      </c>
      <c r="M226" s="5" t="s">
        <v>59</v>
      </c>
      <c r="N226" s="5"/>
      <c r="O226" s="7" t="str">
        <f>IF(ISBLANK(Table1[[#This Row],[Exit Year]]), "Active", "Exited")</f>
        <v>Active</v>
      </c>
      <c r="P226" s="8">
        <f ca="1">IF(ISBLANK(Table1[[#This Row],[Exit Year]]), YEAR(TODAY()) - Table1[[#This Row],[Hire Year]], Table1[[#This Row],[Exit Year]] - Table1[[#This Row],[Hire Year]])</f>
        <v>16</v>
      </c>
      <c r="Q226" s="13">
        <f>Table1[[#This Row],[Annual Salary]] + (Table1[[#This Row],[Bonus %]] * Table1[[#This Row],[Annual Salary]])</f>
        <v>89695</v>
      </c>
      <c r="R226" s="10" t="str">
        <f>IF(Table1[[#This Row],[Annual Salary]]&gt;=100000,"High",
   IF(Table1[[#This Row],[Annual Salary]]&gt;=50000,"Medium","Low"))</f>
        <v>Medium</v>
      </c>
    </row>
    <row r="227" spans="1:18" ht="15.75" x14ac:dyDescent="0.25">
      <c r="A227" s="5" t="s">
        <v>526</v>
      </c>
      <c r="B227" s="5" t="s">
        <v>527</v>
      </c>
      <c r="C227" s="5" t="s">
        <v>51</v>
      </c>
      <c r="D227" s="5" t="s">
        <v>33</v>
      </c>
      <c r="E227" s="5" t="s">
        <v>25</v>
      </c>
      <c r="F227" s="5" t="s">
        <v>26</v>
      </c>
      <c r="G227" s="5" t="s">
        <v>27</v>
      </c>
      <c r="H227" s="5">
        <v>64</v>
      </c>
      <c r="I227" s="5">
        <v>1998</v>
      </c>
      <c r="J227" s="6">
        <v>122753</v>
      </c>
      <c r="K227" s="9">
        <v>0.09</v>
      </c>
      <c r="L227" s="5" t="s">
        <v>28</v>
      </c>
      <c r="M227" s="5" t="s">
        <v>29</v>
      </c>
      <c r="N227" s="5"/>
      <c r="O227" s="7" t="str">
        <f>IF(ISBLANK(Table1[[#This Row],[Exit Year]]), "Active", "Exited")</f>
        <v>Active</v>
      </c>
      <c r="P227" s="8">
        <f ca="1">IF(ISBLANK(Table1[[#This Row],[Exit Year]]), YEAR(TODAY()) - Table1[[#This Row],[Hire Year]], Table1[[#This Row],[Exit Year]] - Table1[[#This Row],[Hire Year]])</f>
        <v>27</v>
      </c>
      <c r="Q227" s="13">
        <f>Table1[[#This Row],[Annual Salary]] + (Table1[[#This Row],[Bonus %]] * Table1[[#This Row],[Annual Salary]])</f>
        <v>133800.76999999999</v>
      </c>
      <c r="R227" s="10" t="str">
        <f>IF(Table1[[#This Row],[Annual Salary]]&gt;=100000,"High",
   IF(Table1[[#This Row],[Annual Salary]]&gt;=50000,"Medium","Low"))</f>
        <v>High</v>
      </c>
    </row>
    <row r="228" spans="1:18" ht="15.75" x14ac:dyDescent="0.25">
      <c r="A228" s="5" t="s">
        <v>528</v>
      </c>
      <c r="B228" s="5" t="s">
        <v>529</v>
      </c>
      <c r="C228" s="5" t="s">
        <v>142</v>
      </c>
      <c r="D228" s="5" t="s">
        <v>64</v>
      </c>
      <c r="E228" s="5" t="s">
        <v>17</v>
      </c>
      <c r="F228" s="5" t="s">
        <v>26</v>
      </c>
      <c r="G228" s="5" t="s">
        <v>35</v>
      </c>
      <c r="H228" s="5">
        <v>30</v>
      </c>
      <c r="I228" s="5">
        <v>2015</v>
      </c>
      <c r="J228" s="6">
        <v>93734</v>
      </c>
      <c r="K228" s="9">
        <v>0</v>
      </c>
      <c r="L228" s="5" t="s">
        <v>20</v>
      </c>
      <c r="M228" s="5" t="s">
        <v>43</v>
      </c>
      <c r="N228" s="5"/>
      <c r="O228" s="7" t="str">
        <f>IF(ISBLANK(Table1[[#This Row],[Exit Year]]), "Active", "Exited")</f>
        <v>Active</v>
      </c>
      <c r="P228" s="8">
        <f ca="1">IF(ISBLANK(Table1[[#This Row],[Exit Year]]), YEAR(TODAY()) - Table1[[#This Row],[Hire Year]], Table1[[#This Row],[Exit Year]] - Table1[[#This Row],[Hire Year]])</f>
        <v>10</v>
      </c>
      <c r="Q228" s="13">
        <f>Table1[[#This Row],[Annual Salary]] + (Table1[[#This Row],[Bonus %]] * Table1[[#This Row],[Annual Salary]])</f>
        <v>93734</v>
      </c>
      <c r="R228" s="10" t="str">
        <f>IF(Table1[[#This Row],[Annual Salary]]&gt;=100000,"High",
   IF(Table1[[#This Row],[Annual Salary]]&gt;=50000,"Medium","Low"))</f>
        <v>Medium</v>
      </c>
    </row>
    <row r="229" spans="1:18" ht="15.75" x14ac:dyDescent="0.25">
      <c r="A229" s="5" t="s">
        <v>530</v>
      </c>
      <c r="B229" s="5" t="s">
        <v>531</v>
      </c>
      <c r="C229" s="5" t="s">
        <v>54</v>
      </c>
      <c r="D229" s="5" t="s">
        <v>58</v>
      </c>
      <c r="E229" s="5" t="s">
        <v>48</v>
      </c>
      <c r="F229" s="5" t="s">
        <v>26</v>
      </c>
      <c r="G229" s="5" t="s">
        <v>27</v>
      </c>
      <c r="H229" s="5">
        <v>28</v>
      </c>
      <c r="I229" s="5">
        <v>2017</v>
      </c>
      <c r="J229" s="6">
        <v>52069</v>
      </c>
      <c r="K229" s="9">
        <v>0</v>
      </c>
      <c r="L229" s="5" t="s">
        <v>28</v>
      </c>
      <c r="M229" s="5" t="s">
        <v>29</v>
      </c>
      <c r="N229" s="5"/>
      <c r="O229" s="7" t="str">
        <f>IF(ISBLANK(Table1[[#This Row],[Exit Year]]), "Active", "Exited")</f>
        <v>Active</v>
      </c>
      <c r="P229" s="8">
        <f ca="1">IF(ISBLANK(Table1[[#This Row],[Exit Year]]), YEAR(TODAY()) - Table1[[#This Row],[Hire Year]], Table1[[#This Row],[Exit Year]] - Table1[[#This Row],[Hire Year]])</f>
        <v>8</v>
      </c>
      <c r="Q229" s="13">
        <f>Table1[[#This Row],[Annual Salary]] + (Table1[[#This Row],[Bonus %]] * Table1[[#This Row],[Annual Salary]])</f>
        <v>52069</v>
      </c>
      <c r="R229" s="10" t="str">
        <f>IF(Table1[[#This Row],[Annual Salary]]&gt;=100000,"High",
   IF(Table1[[#This Row],[Annual Salary]]&gt;=50000,"Medium","Low"))</f>
        <v>Medium</v>
      </c>
    </row>
    <row r="230" spans="1:18" ht="15.75" x14ac:dyDescent="0.25">
      <c r="A230" s="5" t="s">
        <v>532</v>
      </c>
      <c r="B230" s="5" t="s">
        <v>533</v>
      </c>
      <c r="C230" s="5" t="s">
        <v>78</v>
      </c>
      <c r="D230" s="5" t="s">
        <v>58</v>
      </c>
      <c r="E230" s="5" t="s">
        <v>48</v>
      </c>
      <c r="F230" s="5" t="s">
        <v>18</v>
      </c>
      <c r="G230" s="5" t="s">
        <v>84</v>
      </c>
      <c r="H230" s="5">
        <v>33</v>
      </c>
      <c r="I230" s="5">
        <v>2020</v>
      </c>
      <c r="J230" s="6">
        <v>258426</v>
      </c>
      <c r="K230" s="9">
        <v>0.4</v>
      </c>
      <c r="L230" s="5" t="s">
        <v>92</v>
      </c>
      <c r="M230" s="5" t="s">
        <v>98</v>
      </c>
      <c r="N230" s="5"/>
      <c r="O230" s="7" t="str">
        <f>IF(ISBLANK(Table1[[#This Row],[Exit Year]]), "Active", "Exited")</f>
        <v>Active</v>
      </c>
      <c r="P230" s="8">
        <f ca="1">IF(ISBLANK(Table1[[#This Row],[Exit Year]]), YEAR(TODAY()) - Table1[[#This Row],[Hire Year]], Table1[[#This Row],[Exit Year]] - Table1[[#This Row],[Hire Year]])</f>
        <v>5</v>
      </c>
      <c r="Q230" s="13">
        <f>Table1[[#This Row],[Annual Salary]] + (Table1[[#This Row],[Bonus %]] * Table1[[#This Row],[Annual Salary]])</f>
        <v>361796.4</v>
      </c>
      <c r="R230" s="10" t="str">
        <f>IF(Table1[[#This Row],[Annual Salary]]&gt;=100000,"High",
   IF(Table1[[#This Row],[Annual Salary]]&gt;=50000,"Medium","Low"))</f>
        <v>High</v>
      </c>
    </row>
    <row r="231" spans="1:18" ht="15.75" x14ac:dyDescent="0.25">
      <c r="A231" s="5" t="s">
        <v>534</v>
      </c>
      <c r="B231" s="5" t="s">
        <v>535</v>
      </c>
      <c r="C231" s="5" t="s">
        <v>51</v>
      </c>
      <c r="D231" s="5" t="s">
        <v>33</v>
      </c>
      <c r="E231" s="5" t="s">
        <v>34</v>
      </c>
      <c r="F231" s="5" t="s">
        <v>26</v>
      </c>
      <c r="G231" s="5" t="s">
        <v>19</v>
      </c>
      <c r="H231" s="5">
        <v>51</v>
      </c>
      <c r="I231" s="5">
        <v>1995</v>
      </c>
      <c r="J231" s="6">
        <v>125375</v>
      </c>
      <c r="K231" s="9">
        <v>0.09</v>
      </c>
      <c r="L231" s="5" t="s">
        <v>20</v>
      </c>
      <c r="M231" s="5" t="s">
        <v>36</v>
      </c>
      <c r="N231" s="5"/>
      <c r="O231" s="7" t="str">
        <f>IF(ISBLANK(Table1[[#This Row],[Exit Year]]), "Active", "Exited")</f>
        <v>Active</v>
      </c>
      <c r="P231" s="8">
        <f ca="1">IF(ISBLANK(Table1[[#This Row],[Exit Year]]), YEAR(TODAY()) - Table1[[#This Row],[Hire Year]], Table1[[#This Row],[Exit Year]] - Table1[[#This Row],[Hire Year]])</f>
        <v>30</v>
      </c>
      <c r="Q231" s="13">
        <f>Table1[[#This Row],[Annual Salary]] + (Table1[[#This Row],[Bonus %]] * Table1[[#This Row],[Annual Salary]])</f>
        <v>136658.75</v>
      </c>
      <c r="R231" s="10" t="str">
        <f>IF(Table1[[#This Row],[Annual Salary]]&gt;=100000,"High",
   IF(Table1[[#This Row],[Annual Salary]]&gt;=50000,"Medium","Low"))</f>
        <v>High</v>
      </c>
    </row>
    <row r="232" spans="1:18" ht="15.75" x14ac:dyDescent="0.25">
      <c r="A232" s="5" t="s">
        <v>536</v>
      </c>
      <c r="B232" s="5" t="s">
        <v>537</v>
      </c>
      <c r="C232" s="5" t="s">
        <v>78</v>
      </c>
      <c r="D232" s="5" t="s">
        <v>58</v>
      </c>
      <c r="E232" s="5" t="s">
        <v>25</v>
      </c>
      <c r="F232" s="5" t="s">
        <v>26</v>
      </c>
      <c r="G232" s="5" t="s">
        <v>27</v>
      </c>
      <c r="H232" s="5">
        <v>25</v>
      </c>
      <c r="I232" s="5">
        <v>2021</v>
      </c>
      <c r="J232" s="6">
        <v>198243</v>
      </c>
      <c r="K232" s="9">
        <v>0.31</v>
      </c>
      <c r="L232" s="5" t="s">
        <v>20</v>
      </c>
      <c r="M232" s="5" t="s">
        <v>55</v>
      </c>
      <c r="N232" s="5"/>
      <c r="O232" s="7" t="str">
        <f>IF(ISBLANK(Table1[[#This Row],[Exit Year]]), "Active", "Exited")</f>
        <v>Active</v>
      </c>
      <c r="P232" s="8">
        <f ca="1">IF(ISBLANK(Table1[[#This Row],[Exit Year]]), YEAR(TODAY()) - Table1[[#This Row],[Hire Year]], Table1[[#This Row],[Exit Year]] - Table1[[#This Row],[Hire Year]])</f>
        <v>4</v>
      </c>
      <c r="Q232" s="13">
        <f>Table1[[#This Row],[Annual Salary]] + (Table1[[#This Row],[Bonus %]] * Table1[[#This Row],[Annual Salary]])</f>
        <v>259698.33000000002</v>
      </c>
      <c r="R232" s="10" t="str">
        <f>IF(Table1[[#This Row],[Annual Salary]]&gt;=100000,"High",
   IF(Table1[[#This Row],[Annual Salary]]&gt;=50000,"Medium","Low"))</f>
        <v>High</v>
      </c>
    </row>
    <row r="233" spans="1:18" ht="15.75" x14ac:dyDescent="0.25">
      <c r="A233" s="5" t="s">
        <v>538</v>
      </c>
      <c r="B233" s="5" t="s">
        <v>539</v>
      </c>
      <c r="C233" s="5" t="s">
        <v>222</v>
      </c>
      <c r="D233" s="5" t="s">
        <v>68</v>
      </c>
      <c r="E233" s="5" t="s">
        <v>17</v>
      </c>
      <c r="F233" s="5" t="s">
        <v>18</v>
      </c>
      <c r="G233" s="5" t="s">
        <v>84</v>
      </c>
      <c r="H233" s="5">
        <v>42</v>
      </c>
      <c r="I233" s="5">
        <v>2017</v>
      </c>
      <c r="J233" s="6">
        <v>96023</v>
      </c>
      <c r="K233" s="9">
        <v>0</v>
      </c>
      <c r="L233" s="5" t="s">
        <v>20</v>
      </c>
      <c r="M233" s="5" t="s">
        <v>55</v>
      </c>
      <c r="N233" s="5"/>
      <c r="O233" s="7" t="str">
        <f>IF(ISBLANK(Table1[[#This Row],[Exit Year]]), "Active", "Exited")</f>
        <v>Active</v>
      </c>
      <c r="P233" s="8">
        <f ca="1">IF(ISBLANK(Table1[[#This Row],[Exit Year]]), YEAR(TODAY()) - Table1[[#This Row],[Hire Year]], Table1[[#This Row],[Exit Year]] - Table1[[#This Row],[Hire Year]])</f>
        <v>8</v>
      </c>
      <c r="Q233" s="13">
        <f>Table1[[#This Row],[Annual Salary]] + (Table1[[#This Row],[Bonus %]] * Table1[[#This Row],[Annual Salary]])</f>
        <v>96023</v>
      </c>
      <c r="R233" s="10" t="str">
        <f>IF(Table1[[#This Row],[Annual Salary]]&gt;=100000,"High",
   IF(Table1[[#This Row],[Annual Salary]]&gt;=50000,"Medium","Low"))</f>
        <v>Medium</v>
      </c>
    </row>
    <row r="234" spans="1:18" ht="15.75" x14ac:dyDescent="0.25">
      <c r="A234" s="5" t="s">
        <v>540</v>
      </c>
      <c r="B234" s="5" t="s">
        <v>541</v>
      </c>
      <c r="C234" s="5" t="s">
        <v>42</v>
      </c>
      <c r="D234" s="5" t="s">
        <v>79</v>
      </c>
      <c r="E234" s="5" t="s">
        <v>17</v>
      </c>
      <c r="F234" s="5" t="s">
        <v>18</v>
      </c>
      <c r="G234" s="5" t="s">
        <v>35</v>
      </c>
      <c r="H234" s="5">
        <v>34</v>
      </c>
      <c r="I234" s="5">
        <v>2012</v>
      </c>
      <c r="J234" s="6">
        <v>83066</v>
      </c>
      <c r="K234" s="9">
        <v>0</v>
      </c>
      <c r="L234" s="5" t="s">
        <v>20</v>
      </c>
      <c r="M234" s="5" t="s">
        <v>36</v>
      </c>
      <c r="N234" s="5">
        <v>2013</v>
      </c>
      <c r="O234" s="7" t="str">
        <f>IF(ISBLANK(Table1[[#This Row],[Exit Year]]), "Active", "Exited")</f>
        <v>Exited</v>
      </c>
      <c r="P234" s="8">
        <f ca="1">IF(ISBLANK(Table1[[#This Row],[Exit Year]]), YEAR(TODAY()) - Table1[[#This Row],[Hire Year]], Table1[[#This Row],[Exit Year]] - Table1[[#This Row],[Hire Year]])</f>
        <v>1</v>
      </c>
      <c r="Q234" s="13">
        <f>Table1[[#This Row],[Annual Salary]] + (Table1[[#This Row],[Bonus %]] * Table1[[#This Row],[Annual Salary]])</f>
        <v>83066</v>
      </c>
      <c r="R234" s="10" t="str">
        <f>IF(Table1[[#This Row],[Annual Salary]]&gt;=100000,"High",
   IF(Table1[[#This Row],[Annual Salary]]&gt;=50000,"Medium","Low"))</f>
        <v>Medium</v>
      </c>
    </row>
    <row r="235" spans="1:18" ht="15.75" x14ac:dyDescent="0.25">
      <c r="A235" s="5" t="s">
        <v>542</v>
      </c>
      <c r="B235" s="5" t="s">
        <v>543</v>
      </c>
      <c r="C235" s="5" t="s">
        <v>123</v>
      </c>
      <c r="D235" s="5" t="s">
        <v>47</v>
      </c>
      <c r="E235" s="5" t="s">
        <v>17</v>
      </c>
      <c r="F235" s="5" t="s">
        <v>18</v>
      </c>
      <c r="G235" s="5" t="s">
        <v>84</v>
      </c>
      <c r="H235" s="5">
        <v>48</v>
      </c>
      <c r="I235" s="5">
        <v>2014</v>
      </c>
      <c r="J235" s="6">
        <v>61216</v>
      </c>
      <c r="K235" s="9">
        <v>0</v>
      </c>
      <c r="L235" s="5" t="s">
        <v>20</v>
      </c>
      <c r="M235" s="5" t="s">
        <v>21</v>
      </c>
      <c r="N235" s="5"/>
      <c r="O235" s="7" t="str">
        <f>IF(ISBLANK(Table1[[#This Row],[Exit Year]]), "Active", "Exited")</f>
        <v>Active</v>
      </c>
      <c r="P235" s="8">
        <f ca="1">IF(ISBLANK(Table1[[#This Row],[Exit Year]]), YEAR(TODAY()) - Table1[[#This Row],[Hire Year]], Table1[[#This Row],[Exit Year]] - Table1[[#This Row],[Hire Year]])</f>
        <v>11</v>
      </c>
      <c r="Q235" s="13">
        <f>Table1[[#This Row],[Annual Salary]] + (Table1[[#This Row],[Bonus %]] * Table1[[#This Row],[Annual Salary]])</f>
        <v>61216</v>
      </c>
      <c r="R235" s="10" t="str">
        <f>IF(Table1[[#This Row],[Annual Salary]]&gt;=100000,"High",
   IF(Table1[[#This Row],[Annual Salary]]&gt;=50000,"Medium","Low"))</f>
        <v>Medium</v>
      </c>
    </row>
    <row r="236" spans="1:18" ht="15.75" x14ac:dyDescent="0.25">
      <c r="A236" s="5" t="s">
        <v>544</v>
      </c>
      <c r="B236" s="5" t="s">
        <v>545</v>
      </c>
      <c r="C236" s="5" t="s">
        <v>1923</v>
      </c>
      <c r="D236" s="5" t="s">
        <v>58</v>
      </c>
      <c r="E236" s="5" t="s">
        <v>48</v>
      </c>
      <c r="F236" s="5" t="s">
        <v>26</v>
      </c>
      <c r="G236" s="5" t="s">
        <v>35</v>
      </c>
      <c r="H236" s="5">
        <v>33</v>
      </c>
      <c r="I236" s="5">
        <v>2013</v>
      </c>
      <c r="J236" s="6">
        <v>144231</v>
      </c>
      <c r="K236" s="9">
        <v>0.14000000000000001</v>
      </c>
      <c r="L236" s="5" t="s">
        <v>20</v>
      </c>
      <c r="M236" s="5" t="s">
        <v>87</v>
      </c>
      <c r="N236" s="5">
        <v>2020</v>
      </c>
      <c r="O236" s="7" t="str">
        <f>IF(ISBLANK(Table1[[#This Row],[Exit Year]]), "Active", "Exited")</f>
        <v>Exited</v>
      </c>
      <c r="P236" s="8">
        <f ca="1">IF(ISBLANK(Table1[[#This Row],[Exit Year]]), YEAR(TODAY()) - Table1[[#This Row],[Hire Year]], Table1[[#This Row],[Exit Year]] - Table1[[#This Row],[Hire Year]])</f>
        <v>7</v>
      </c>
      <c r="Q236" s="13">
        <f>Table1[[#This Row],[Annual Salary]] + (Table1[[#This Row],[Bonus %]] * Table1[[#This Row],[Annual Salary]])</f>
        <v>164423.34</v>
      </c>
      <c r="R236" s="10" t="str">
        <f>IF(Table1[[#This Row],[Annual Salary]]&gt;=100000,"High",
   IF(Table1[[#This Row],[Annual Salary]]&gt;=50000,"Medium","Low"))</f>
        <v>High</v>
      </c>
    </row>
    <row r="237" spans="1:18" ht="15.75" x14ac:dyDescent="0.25">
      <c r="A237" s="5" t="s">
        <v>546</v>
      </c>
      <c r="B237" s="5" t="s">
        <v>547</v>
      </c>
      <c r="C237" s="5" t="s">
        <v>163</v>
      </c>
      <c r="D237" s="5" t="s">
        <v>64</v>
      </c>
      <c r="E237" s="5" t="s">
        <v>17</v>
      </c>
      <c r="F237" s="5" t="s">
        <v>26</v>
      </c>
      <c r="G237" s="5" t="s">
        <v>27</v>
      </c>
      <c r="H237" s="5">
        <v>41</v>
      </c>
      <c r="I237" s="5">
        <v>2007</v>
      </c>
      <c r="J237" s="6">
        <v>51630</v>
      </c>
      <c r="K237" s="9">
        <v>0</v>
      </c>
      <c r="L237" s="5" t="s">
        <v>28</v>
      </c>
      <c r="M237" s="5" t="s">
        <v>113</v>
      </c>
      <c r="N237" s="5"/>
      <c r="O237" s="7" t="str">
        <f>IF(ISBLANK(Table1[[#This Row],[Exit Year]]), "Active", "Exited")</f>
        <v>Active</v>
      </c>
      <c r="P237" s="8">
        <f ca="1">IF(ISBLANK(Table1[[#This Row],[Exit Year]]), YEAR(TODAY()) - Table1[[#This Row],[Hire Year]], Table1[[#This Row],[Exit Year]] - Table1[[#This Row],[Hire Year]])</f>
        <v>18</v>
      </c>
      <c r="Q237" s="13">
        <f>Table1[[#This Row],[Annual Salary]] + (Table1[[#This Row],[Bonus %]] * Table1[[#This Row],[Annual Salary]])</f>
        <v>51630</v>
      </c>
      <c r="R237" s="10" t="str">
        <f>IF(Table1[[#This Row],[Annual Salary]]&gt;=100000,"High",
   IF(Table1[[#This Row],[Annual Salary]]&gt;=50000,"Medium","Low"))</f>
        <v>Medium</v>
      </c>
    </row>
    <row r="238" spans="1:18" ht="15.75" x14ac:dyDescent="0.25">
      <c r="A238" s="5" t="s">
        <v>548</v>
      </c>
      <c r="B238" s="5" t="s">
        <v>549</v>
      </c>
      <c r="C238" s="5" t="s">
        <v>1923</v>
      </c>
      <c r="D238" s="5" t="s">
        <v>47</v>
      </c>
      <c r="E238" s="5" t="s">
        <v>48</v>
      </c>
      <c r="F238" s="5" t="s">
        <v>26</v>
      </c>
      <c r="G238" s="5" t="s">
        <v>84</v>
      </c>
      <c r="H238" s="5">
        <v>55</v>
      </c>
      <c r="I238" s="5">
        <v>2013</v>
      </c>
      <c r="J238" s="6">
        <v>124129</v>
      </c>
      <c r="K238" s="9">
        <v>0.15</v>
      </c>
      <c r="L238" s="5" t="s">
        <v>92</v>
      </c>
      <c r="M238" s="5" t="s">
        <v>217</v>
      </c>
      <c r="N238" s="5"/>
      <c r="O238" s="7" t="str">
        <f>IF(ISBLANK(Table1[[#This Row],[Exit Year]]), "Active", "Exited")</f>
        <v>Active</v>
      </c>
      <c r="P238" s="8">
        <f ca="1">IF(ISBLANK(Table1[[#This Row],[Exit Year]]), YEAR(TODAY()) - Table1[[#This Row],[Hire Year]], Table1[[#This Row],[Exit Year]] - Table1[[#This Row],[Hire Year]])</f>
        <v>12</v>
      </c>
      <c r="Q238" s="13">
        <f>Table1[[#This Row],[Annual Salary]] + (Table1[[#This Row],[Bonus %]] * Table1[[#This Row],[Annual Salary]])</f>
        <v>142748.35</v>
      </c>
      <c r="R238" s="10" t="str">
        <f>IF(Table1[[#This Row],[Annual Salary]]&gt;=100000,"High",
   IF(Table1[[#This Row],[Annual Salary]]&gt;=50000,"Medium","Low"))</f>
        <v>High</v>
      </c>
    </row>
    <row r="239" spans="1:18" ht="15.75" x14ac:dyDescent="0.25">
      <c r="A239" s="5" t="s">
        <v>550</v>
      </c>
      <c r="B239" s="5" t="s">
        <v>551</v>
      </c>
      <c r="C239" s="5" t="s">
        <v>222</v>
      </c>
      <c r="D239" s="5" t="s">
        <v>68</v>
      </c>
      <c r="E239" s="5" t="s">
        <v>25</v>
      </c>
      <c r="F239" s="5" t="s">
        <v>26</v>
      </c>
      <c r="G239" s="5" t="s">
        <v>84</v>
      </c>
      <c r="H239" s="5">
        <v>36</v>
      </c>
      <c r="I239" s="5">
        <v>2009</v>
      </c>
      <c r="J239" s="6">
        <v>60055</v>
      </c>
      <c r="K239" s="9">
        <v>0</v>
      </c>
      <c r="L239" s="5" t="s">
        <v>20</v>
      </c>
      <c r="M239" s="5" t="s">
        <v>21</v>
      </c>
      <c r="N239" s="5"/>
      <c r="O239" s="7" t="str">
        <f>IF(ISBLANK(Table1[[#This Row],[Exit Year]]), "Active", "Exited")</f>
        <v>Active</v>
      </c>
      <c r="P239" s="8">
        <f ca="1">IF(ISBLANK(Table1[[#This Row],[Exit Year]]), YEAR(TODAY()) - Table1[[#This Row],[Hire Year]], Table1[[#This Row],[Exit Year]] - Table1[[#This Row],[Hire Year]])</f>
        <v>16</v>
      </c>
      <c r="Q239" s="13">
        <f>Table1[[#This Row],[Annual Salary]] + (Table1[[#This Row],[Bonus %]] * Table1[[#This Row],[Annual Salary]])</f>
        <v>60055</v>
      </c>
      <c r="R239" s="10" t="str">
        <f>IF(Table1[[#This Row],[Annual Salary]]&gt;=100000,"High",
   IF(Table1[[#This Row],[Annual Salary]]&gt;=50000,"Medium","Low"))</f>
        <v>Medium</v>
      </c>
    </row>
    <row r="240" spans="1:18" ht="15.75" x14ac:dyDescent="0.25">
      <c r="A240" s="5" t="s">
        <v>552</v>
      </c>
      <c r="B240" s="5" t="s">
        <v>553</v>
      </c>
      <c r="C240" s="5" t="s">
        <v>32</v>
      </c>
      <c r="D240" s="5" t="s">
        <v>68</v>
      </c>
      <c r="E240" s="5" t="s">
        <v>17</v>
      </c>
      <c r="F240" s="5" t="s">
        <v>26</v>
      </c>
      <c r="G240" s="5" t="s">
        <v>84</v>
      </c>
      <c r="H240" s="5">
        <v>31</v>
      </c>
      <c r="I240" s="5">
        <v>2020</v>
      </c>
      <c r="J240" s="6">
        <v>189290</v>
      </c>
      <c r="K240" s="9">
        <v>0.22</v>
      </c>
      <c r="L240" s="5" t="s">
        <v>92</v>
      </c>
      <c r="M240" s="5" t="s">
        <v>217</v>
      </c>
      <c r="N240" s="5">
        <v>2020</v>
      </c>
      <c r="O240" s="7" t="str">
        <f>IF(ISBLANK(Table1[[#This Row],[Exit Year]]), "Active", "Exited")</f>
        <v>Exited</v>
      </c>
      <c r="P240" s="8">
        <f ca="1">IF(ISBLANK(Table1[[#This Row],[Exit Year]]), YEAR(TODAY()) - Table1[[#This Row],[Hire Year]], Table1[[#This Row],[Exit Year]] - Table1[[#This Row],[Hire Year]])</f>
        <v>0</v>
      </c>
      <c r="Q240" s="13">
        <f>Table1[[#This Row],[Annual Salary]] + (Table1[[#This Row],[Bonus %]] * Table1[[#This Row],[Annual Salary]])</f>
        <v>230933.8</v>
      </c>
      <c r="R240" s="10" t="str">
        <f>IF(Table1[[#This Row],[Annual Salary]]&gt;=100000,"High",
   IF(Table1[[#This Row],[Annual Salary]]&gt;=50000,"Medium","Low"))</f>
        <v>High</v>
      </c>
    </row>
    <row r="241" spans="1:18" ht="15.75" x14ac:dyDescent="0.25">
      <c r="A241" s="5" t="s">
        <v>554</v>
      </c>
      <c r="B241" s="5" t="s">
        <v>555</v>
      </c>
      <c r="C241" s="5" t="s">
        <v>78</v>
      </c>
      <c r="D241" s="5" t="s">
        <v>16</v>
      </c>
      <c r="E241" s="5" t="s">
        <v>48</v>
      </c>
      <c r="F241" s="5" t="s">
        <v>18</v>
      </c>
      <c r="G241" s="5" t="s">
        <v>27</v>
      </c>
      <c r="H241" s="5">
        <v>53</v>
      </c>
      <c r="I241" s="5">
        <v>2008</v>
      </c>
      <c r="J241" s="6">
        <v>182202</v>
      </c>
      <c r="K241" s="9">
        <v>0.3</v>
      </c>
      <c r="L241" s="5" t="s">
        <v>20</v>
      </c>
      <c r="M241" s="5" t="s">
        <v>59</v>
      </c>
      <c r="N241" s="5"/>
      <c r="O241" s="7" t="str">
        <f>IF(ISBLANK(Table1[[#This Row],[Exit Year]]), "Active", "Exited")</f>
        <v>Active</v>
      </c>
      <c r="P241" s="8">
        <f ca="1">IF(ISBLANK(Table1[[#This Row],[Exit Year]]), YEAR(TODAY()) - Table1[[#This Row],[Hire Year]], Table1[[#This Row],[Exit Year]] - Table1[[#This Row],[Hire Year]])</f>
        <v>17</v>
      </c>
      <c r="Q241" s="13">
        <f>Table1[[#This Row],[Annual Salary]] + (Table1[[#This Row],[Bonus %]] * Table1[[#This Row],[Annual Salary]])</f>
        <v>236862.6</v>
      </c>
      <c r="R241" s="10" t="str">
        <f>IF(Table1[[#This Row],[Annual Salary]]&gt;=100000,"High",
   IF(Table1[[#This Row],[Annual Salary]]&gt;=50000,"Medium","Low"))</f>
        <v>High</v>
      </c>
    </row>
    <row r="242" spans="1:18" ht="15.75" x14ac:dyDescent="0.25">
      <c r="A242" s="5" t="s">
        <v>556</v>
      </c>
      <c r="B242" s="5" t="s">
        <v>557</v>
      </c>
      <c r="C242" s="5" t="s">
        <v>51</v>
      </c>
      <c r="D242" s="5" t="s">
        <v>47</v>
      </c>
      <c r="E242" s="5" t="s">
        <v>34</v>
      </c>
      <c r="F242" s="5" t="s">
        <v>26</v>
      </c>
      <c r="G242" s="5" t="s">
        <v>35</v>
      </c>
      <c r="H242" s="5">
        <v>43</v>
      </c>
      <c r="I242" s="5">
        <v>2006</v>
      </c>
      <c r="J242" s="6">
        <v>117518</v>
      </c>
      <c r="K242" s="9">
        <v>7.0000000000000007E-2</v>
      </c>
      <c r="L242" s="5" t="s">
        <v>20</v>
      </c>
      <c r="M242" s="5" t="s">
        <v>21</v>
      </c>
      <c r="N242" s="5"/>
      <c r="O242" s="7" t="str">
        <f>IF(ISBLANK(Table1[[#This Row],[Exit Year]]), "Active", "Exited")</f>
        <v>Active</v>
      </c>
      <c r="P242" s="8">
        <f ca="1">IF(ISBLANK(Table1[[#This Row],[Exit Year]]), YEAR(TODAY()) - Table1[[#This Row],[Hire Year]], Table1[[#This Row],[Exit Year]] - Table1[[#This Row],[Hire Year]])</f>
        <v>19</v>
      </c>
      <c r="Q242" s="13">
        <f>Table1[[#This Row],[Annual Salary]] + (Table1[[#This Row],[Bonus %]] * Table1[[#This Row],[Annual Salary]])</f>
        <v>125744.26</v>
      </c>
      <c r="R242" s="10" t="str">
        <f>IF(Table1[[#This Row],[Annual Salary]]&gt;=100000,"High",
   IF(Table1[[#This Row],[Annual Salary]]&gt;=50000,"Medium","Low"))</f>
        <v>High</v>
      </c>
    </row>
    <row r="243" spans="1:18" ht="15.75" x14ac:dyDescent="0.25">
      <c r="A243" s="5" t="s">
        <v>558</v>
      </c>
      <c r="B243" s="5" t="s">
        <v>559</v>
      </c>
      <c r="C243" s="5" t="s">
        <v>1923</v>
      </c>
      <c r="D243" s="5" t="s">
        <v>33</v>
      </c>
      <c r="E243" s="5" t="s">
        <v>25</v>
      </c>
      <c r="F243" s="5" t="s">
        <v>18</v>
      </c>
      <c r="G243" s="5" t="s">
        <v>84</v>
      </c>
      <c r="H243" s="5">
        <v>37</v>
      </c>
      <c r="I243" s="5">
        <v>2013</v>
      </c>
      <c r="J243" s="6">
        <v>157474</v>
      </c>
      <c r="K243" s="9">
        <v>0.11</v>
      </c>
      <c r="L243" s="5" t="s">
        <v>92</v>
      </c>
      <c r="M243" s="5" t="s">
        <v>98</v>
      </c>
      <c r="N243" s="5"/>
      <c r="O243" s="7" t="str">
        <f>IF(ISBLANK(Table1[[#This Row],[Exit Year]]), "Active", "Exited")</f>
        <v>Active</v>
      </c>
      <c r="P243" s="8">
        <f ca="1">IF(ISBLANK(Table1[[#This Row],[Exit Year]]), YEAR(TODAY()) - Table1[[#This Row],[Hire Year]], Table1[[#This Row],[Exit Year]] - Table1[[#This Row],[Hire Year]])</f>
        <v>12</v>
      </c>
      <c r="Q243" s="13">
        <f>Table1[[#This Row],[Annual Salary]] + (Table1[[#This Row],[Bonus %]] * Table1[[#This Row],[Annual Salary]])</f>
        <v>174796.14</v>
      </c>
      <c r="R243" s="10" t="str">
        <f>IF(Table1[[#This Row],[Annual Salary]]&gt;=100000,"High",
   IF(Table1[[#This Row],[Annual Salary]]&gt;=50000,"Medium","Low"))</f>
        <v>High</v>
      </c>
    </row>
    <row r="244" spans="1:18" ht="15.75" x14ac:dyDescent="0.25">
      <c r="A244" s="5" t="s">
        <v>560</v>
      </c>
      <c r="B244" s="5" t="s">
        <v>561</v>
      </c>
      <c r="C244" s="5" t="s">
        <v>51</v>
      </c>
      <c r="D244" s="5" t="s">
        <v>79</v>
      </c>
      <c r="E244" s="5" t="s">
        <v>25</v>
      </c>
      <c r="F244" s="5" t="s">
        <v>26</v>
      </c>
      <c r="G244" s="5" t="s">
        <v>35</v>
      </c>
      <c r="H244" s="5">
        <v>38</v>
      </c>
      <c r="I244" s="5">
        <v>2008</v>
      </c>
      <c r="J244" s="6">
        <v>126856</v>
      </c>
      <c r="K244" s="9">
        <v>0.06</v>
      </c>
      <c r="L244" s="5" t="s">
        <v>20</v>
      </c>
      <c r="M244" s="5" t="s">
        <v>87</v>
      </c>
      <c r="N244" s="5"/>
      <c r="O244" s="7" t="str">
        <f>IF(ISBLANK(Table1[[#This Row],[Exit Year]]), "Active", "Exited")</f>
        <v>Active</v>
      </c>
      <c r="P244" s="8">
        <f ca="1">IF(ISBLANK(Table1[[#This Row],[Exit Year]]), YEAR(TODAY()) - Table1[[#This Row],[Hire Year]], Table1[[#This Row],[Exit Year]] - Table1[[#This Row],[Hire Year]])</f>
        <v>17</v>
      </c>
      <c r="Q244" s="13">
        <f>Table1[[#This Row],[Annual Salary]] + (Table1[[#This Row],[Bonus %]] * Table1[[#This Row],[Annual Salary]])</f>
        <v>134467.35999999999</v>
      </c>
      <c r="R244" s="10" t="str">
        <f>IF(Table1[[#This Row],[Annual Salary]]&gt;=100000,"High",
   IF(Table1[[#This Row],[Annual Salary]]&gt;=50000,"Medium","Low"))</f>
        <v>High</v>
      </c>
    </row>
    <row r="245" spans="1:18" ht="15.75" x14ac:dyDescent="0.25">
      <c r="A245" s="5" t="s">
        <v>562</v>
      </c>
      <c r="B245" s="5" t="s">
        <v>563</v>
      </c>
      <c r="C245" s="5" t="s">
        <v>1923</v>
      </c>
      <c r="D245" s="5" t="s">
        <v>58</v>
      </c>
      <c r="E245" s="5" t="s">
        <v>25</v>
      </c>
      <c r="F245" s="5" t="s">
        <v>18</v>
      </c>
      <c r="G245" s="5" t="s">
        <v>27</v>
      </c>
      <c r="H245" s="5">
        <v>49</v>
      </c>
      <c r="I245" s="5">
        <v>2001</v>
      </c>
      <c r="J245" s="6">
        <v>129124</v>
      </c>
      <c r="K245" s="9">
        <v>0.12</v>
      </c>
      <c r="L245" s="5" t="s">
        <v>28</v>
      </c>
      <c r="M245" s="5" t="s">
        <v>73</v>
      </c>
      <c r="N245" s="5"/>
      <c r="O245" s="7" t="str">
        <f>IF(ISBLANK(Table1[[#This Row],[Exit Year]]), "Active", "Exited")</f>
        <v>Active</v>
      </c>
      <c r="P245" s="8">
        <f ca="1">IF(ISBLANK(Table1[[#This Row],[Exit Year]]), YEAR(TODAY()) - Table1[[#This Row],[Hire Year]], Table1[[#This Row],[Exit Year]] - Table1[[#This Row],[Hire Year]])</f>
        <v>24</v>
      </c>
      <c r="Q245" s="13">
        <f>Table1[[#This Row],[Annual Salary]] + (Table1[[#This Row],[Bonus %]] * Table1[[#This Row],[Annual Salary]])</f>
        <v>144618.88</v>
      </c>
      <c r="R245" s="10" t="str">
        <f>IF(Table1[[#This Row],[Annual Salary]]&gt;=100000,"High",
   IF(Table1[[#This Row],[Annual Salary]]&gt;=50000,"Medium","Low"))</f>
        <v>High</v>
      </c>
    </row>
    <row r="246" spans="1:18" ht="15.75" x14ac:dyDescent="0.25">
      <c r="A246" s="5" t="s">
        <v>564</v>
      </c>
      <c r="B246" s="5" t="s">
        <v>565</v>
      </c>
      <c r="C246" s="5" t="s">
        <v>32</v>
      </c>
      <c r="D246" s="5" t="s">
        <v>47</v>
      </c>
      <c r="E246" s="5" t="s">
        <v>17</v>
      </c>
      <c r="F246" s="5" t="s">
        <v>18</v>
      </c>
      <c r="G246" s="5" t="s">
        <v>27</v>
      </c>
      <c r="H246" s="5">
        <v>45</v>
      </c>
      <c r="I246" s="5">
        <v>2002</v>
      </c>
      <c r="J246" s="6">
        <v>165181</v>
      </c>
      <c r="K246" s="9">
        <v>0.16</v>
      </c>
      <c r="L246" s="5" t="s">
        <v>20</v>
      </c>
      <c r="M246" s="5" t="s">
        <v>21</v>
      </c>
      <c r="N246" s="5"/>
      <c r="O246" s="7" t="str">
        <f>IF(ISBLANK(Table1[[#This Row],[Exit Year]]), "Active", "Exited")</f>
        <v>Active</v>
      </c>
      <c r="P246" s="8">
        <f ca="1">IF(ISBLANK(Table1[[#This Row],[Exit Year]]), YEAR(TODAY()) - Table1[[#This Row],[Hire Year]], Table1[[#This Row],[Exit Year]] - Table1[[#This Row],[Hire Year]])</f>
        <v>23</v>
      </c>
      <c r="Q246" s="13">
        <f>Table1[[#This Row],[Annual Salary]] + (Table1[[#This Row],[Bonus %]] * Table1[[#This Row],[Annual Salary]])</f>
        <v>191609.96</v>
      </c>
      <c r="R246" s="10" t="str">
        <f>IF(Table1[[#This Row],[Annual Salary]]&gt;=100000,"High",
   IF(Table1[[#This Row],[Annual Salary]]&gt;=50000,"Medium","Low"))</f>
        <v>High</v>
      </c>
    </row>
    <row r="247" spans="1:18" ht="15.75" x14ac:dyDescent="0.25">
      <c r="A247" s="5" t="s">
        <v>566</v>
      </c>
      <c r="B247" s="5" t="s">
        <v>567</v>
      </c>
      <c r="C247" s="5" t="s">
        <v>78</v>
      </c>
      <c r="D247" s="5" t="s">
        <v>33</v>
      </c>
      <c r="E247" s="5" t="s">
        <v>48</v>
      </c>
      <c r="F247" s="5" t="s">
        <v>26</v>
      </c>
      <c r="G247" s="5" t="s">
        <v>84</v>
      </c>
      <c r="H247" s="5">
        <v>50</v>
      </c>
      <c r="I247" s="5">
        <v>2004</v>
      </c>
      <c r="J247" s="6">
        <v>247939</v>
      </c>
      <c r="K247" s="9">
        <v>0.35</v>
      </c>
      <c r="L247" s="5" t="s">
        <v>92</v>
      </c>
      <c r="M247" s="5" t="s">
        <v>98</v>
      </c>
      <c r="N247" s="5"/>
      <c r="O247" s="7" t="str">
        <f>IF(ISBLANK(Table1[[#This Row],[Exit Year]]), "Active", "Exited")</f>
        <v>Active</v>
      </c>
      <c r="P247" s="8">
        <f ca="1">IF(ISBLANK(Table1[[#This Row],[Exit Year]]), YEAR(TODAY()) - Table1[[#This Row],[Hire Year]], Table1[[#This Row],[Exit Year]] - Table1[[#This Row],[Hire Year]])</f>
        <v>21</v>
      </c>
      <c r="Q247" s="13">
        <f>Table1[[#This Row],[Annual Salary]] + (Table1[[#This Row],[Bonus %]] * Table1[[#This Row],[Annual Salary]])</f>
        <v>334717.65000000002</v>
      </c>
      <c r="R247" s="10" t="str">
        <f>IF(Table1[[#This Row],[Annual Salary]]&gt;=100000,"High",
   IF(Table1[[#This Row],[Annual Salary]]&gt;=50000,"Medium","Low"))</f>
        <v>High</v>
      </c>
    </row>
    <row r="248" spans="1:18" ht="15.75" x14ac:dyDescent="0.25">
      <c r="A248" s="5" t="s">
        <v>568</v>
      </c>
      <c r="B248" s="5" t="s">
        <v>569</v>
      </c>
      <c r="C248" s="5" t="s">
        <v>32</v>
      </c>
      <c r="D248" s="5" t="s">
        <v>68</v>
      </c>
      <c r="E248" s="5" t="s">
        <v>34</v>
      </c>
      <c r="F248" s="5" t="s">
        <v>26</v>
      </c>
      <c r="G248" s="5" t="s">
        <v>84</v>
      </c>
      <c r="H248" s="5">
        <v>64</v>
      </c>
      <c r="I248" s="5">
        <v>2017</v>
      </c>
      <c r="J248" s="6">
        <v>169509</v>
      </c>
      <c r="K248" s="9">
        <v>0.18</v>
      </c>
      <c r="L248" s="5" t="s">
        <v>92</v>
      </c>
      <c r="M248" s="5" t="s">
        <v>93</v>
      </c>
      <c r="N248" s="5"/>
      <c r="O248" s="7" t="str">
        <f>IF(ISBLANK(Table1[[#This Row],[Exit Year]]), "Active", "Exited")</f>
        <v>Active</v>
      </c>
      <c r="P248" s="8">
        <f ca="1">IF(ISBLANK(Table1[[#This Row],[Exit Year]]), YEAR(TODAY()) - Table1[[#This Row],[Hire Year]], Table1[[#This Row],[Exit Year]] - Table1[[#This Row],[Hire Year]])</f>
        <v>8</v>
      </c>
      <c r="Q248" s="13">
        <f>Table1[[#This Row],[Annual Salary]] + (Table1[[#This Row],[Bonus %]] * Table1[[#This Row],[Annual Salary]])</f>
        <v>200020.62</v>
      </c>
      <c r="R248" s="10" t="str">
        <f>IF(Table1[[#This Row],[Annual Salary]]&gt;=100000,"High",
   IF(Table1[[#This Row],[Annual Salary]]&gt;=50000,"Medium","Low"))</f>
        <v>High</v>
      </c>
    </row>
    <row r="249" spans="1:18" ht="15.75" x14ac:dyDescent="0.25">
      <c r="A249" s="5" t="s">
        <v>570</v>
      </c>
      <c r="B249" s="5" t="s">
        <v>571</v>
      </c>
      <c r="C249" s="5" t="s">
        <v>1923</v>
      </c>
      <c r="D249" s="5" t="s">
        <v>58</v>
      </c>
      <c r="E249" s="5" t="s">
        <v>25</v>
      </c>
      <c r="F249" s="5" t="s">
        <v>18</v>
      </c>
      <c r="G249" s="5" t="s">
        <v>35</v>
      </c>
      <c r="H249" s="5">
        <v>55</v>
      </c>
      <c r="I249" s="5">
        <v>2011</v>
      </c>
      <c r="J249" s="6">
        <v>138521</v>
      </c>
      <c r="K249" s="9">
        <v>0.1</v>
      </c>
      <c r="L249" s="5" t="s">
        <v>20</v>
      </c>
      <c r="M249" s="5" t="s">
        <v>55</v>
      </c>
      <c r="N249" s="5"/>
      <c r="O249" s="7" t="str">
        <f>IF(ISBLANK(Table1[[#This Row],[Exit Year]]), "Active", "Exited")</f>
        <v>Active</v>
      </c>
      <c r="P249" s="8">
        <f ca="1">IF(ISBLANK(Table1[[#This Row],[Exit Year]]), YEAR(TODAY()) - Table1[[#This Row],[Hire Year]], Table1[[#This Row],[Exit Year]] - Table1[[#This Row],[Hire Year]])</f>
        <v>14</v>
      </c>
      <c r="Q249" s="13">
        <f>Table1[[#This Row],[Annual Salary]] + (Table1[[#This Row],[Bonus %]] * Table1[[#This Row],[Annual Salary]])</f>
        <v>152373.1</v>
      </c>
      <c r="R249" s="10" t="str">
        <f>IF(Table1[[#This Row],[Annual Salary]]&gt;=100000,"High",
   IF(Table1[[#This Row],[Annual Salary]]&gt;=50000,"Medium","Low"))</f>
        <v>High</v>
      </c>
    </row>
    <row r="250" spans="1:18" ht="15.75" x14ac:dyDescent="0.25">
      <c r="A250" s="5" t="s">
        <v>572</v>
      </c>
      <c r="B250" s="5" t="s">
        <v>573</v>
      </c>
      <c r="C250" s="5" t="s">
        <v>112</v>
      </c>
      <c r="D250" s="5" t="s">
        <v>68</v>
      </c>
      <c r="E250" s="5" t="s">
        <v>34</v>
      </c>
      <c r="F250" s="5" t="s">
        <v>18</v>
      </c>
      <c r="G250" s="5" t="s">
        <v>84</v>
      </c>
      <c r="H250" s="5">
        <v>45</v>
      </c>
      <c r="I250" s="5">
        <v>2014</v>
      </c>
      <c r="J250" s="6">
        <v>113873</v>
      </c>
      <c r="K250" s="9">
        <v>0.11</v>
      </c>
      <c r="L250" s="5" t="s">
        <v>92</v>
      </c>
      <c r="M250" s="5" t="s">
        <v>98</v>
      </c>
      <c r="N250" s="5"/>
      <c r="O250" s="7" t="str">
        <f>IF(ISBLANK(Table1[[#This Row],[Exit Year]]), "Active", "Exited")</f>
        <v>Active</v>
      </c>
      <c r="P250" s="8">
        <f ca="1">IF(ISBLANK(Table1[[#This Row],[Exit Year]]), YEAR(TODAY()) - Table1[[#This Row],[Hire Year]], Table1[[#This Row],[Exit Year]] - Table1[[#This Row],[Hire Year]])</f>
        <v>11</v>
      </c>
      <c r="Q250" s="13">
        <f>Table1[[#This Row],[Annual Salary]] + (Table1[[#This Row],[Bonus %]] * Table1[[#This Row],[Annual Salary]])</f>
        <v>126399.03</v>
      </c>
      <c r="R250" s="10" t="str">
        <f>IF(Table1[[#This Row],[Annual Salary]]&gt;=100000,"High",
   IF(Table1[[#This Row],[Annual Salary]]&gt;=50000,"Medium","Low"))</f>
        <v>High</v>
      </c>
    </row>
    <row r="251" spans="1:18" ht="15.75" x14ac:dyDescent="0.25">
      <c r="A251" s="5" t="s">
        <v>574</v>
      </c>
      <c r="B251" s="5" t="s">
        <v>575</v>
      </c>
      <c r="C251" s="5" t="s">
        <v>130</v>
      </c>
      <c r="D251" s="5" t="s">
        <v>16</v>
      </c>
      <c r="E251" s="5" t="s">
        <v>48</v>
      </c>
      <c r="F251" s="5" t="s">
        <v>18</v>
      </c>
      <c r="G251" s="5" t="s">
        <v>19</v>
      </c>
      <c r="H251" s="5">
        <v>39</v>
      </c>
      <c r="I251" s="5">
        <v>2018</v>
      </c>
      <c r="J251" s="6">
        <v>73317</v>
      </c>
      <c r="K251" s="9">
        <v>0</v>
      </c>
      <c r="L251" s="5" t="s">
        <v>20</v>
      </c>
      <c r="M251" s="5" t="s">
        <v>55</v>
      </c>
      <c r="N251" s="5"/>
      <c r="O251" s="7" t="str">
        <f>IF(ISBLANK(Table1[[#This Row],[Exit Year]]), "Active", "Exited")</f>
        <v>Active</v>
      </c>
      <c r="P251" s="8">
        <f ca="1">IF(ISBLANK(Table1[[#This Row],[Exit Year]]), YEAR(TODAY()) - Table1[[#This Row],[Hire Year]], Table1[[#This Row],[Exit Year]] - Table1[[#This Row],[Hire Year]])</f>
        <v>7</v>
      </c>
      <c r="Q251" s="13">
        <f>Table1[[#This Row],[Annual Salary]] + (Table1[[#This Row],[Bonus %]] * Table1[[#This Row],[Annual Salary]])</f>
        <v>73317</v>
      </c>
      <c r="R251" s="10" t="str">
        <f>IF(Table1[[#This Row],[Annual Salary]]&gt;=100000,"High",
   IF(Table1[[#This Row],[Annual Salary]]&gt;=50000,"Medium","Low"))</f>
        <v>Medium</v>
      </c>
    </row>
    <row r="252" spans="1:18" ht="15.75" x14ac:dyDescent="0.25">
      <c r="A252" s="5" t="s">
        <v>576</v>
      </c>
      <c r="B252" s="5" t="s">
        <v>577</v>
      </c>
      <c r="C252" s="5" t="s">
        <v>456</v>
      </c>
      <c r="D252" s="5" t="s">
        <v>16</v>
      </c>
      <c r="E252" s="5" t="s">
        <v>34</v>
      </c>
      <c r="F252" s="5" t="s">
        <v>18</v>
      </c>
      <c r="G252" s="5" t="s">
        <v>27</v>
      </c>
      <c r="H252" s="5">
        <v>40</v>
      </c>
      <c r="I252" s="5">
        <v>2013</v>
      </c>
      <c r="J252" s="6">
        <v>69096</v>
      </c>
      <c r="K252" s="9">
        <v>0</v>
      </c>
      <c r="L252" s="5" t="s">
        <v>20</v>
      </c>
      <c r="M252" s="5" t="s">
        <v>21</v>
      </c>
      <c r="N252" s="5"/>
      <c r="O252" s="7" t="str">
        <f>IF(ISBLANK(Table1[[#This Row],[Exit Year]]), "Active", "Exited")</f>
        <v>Active</v>
      </c>
      <c r="P252" s="8">
        <f ca="1">IF(ISBLANK(Table1[[#This Row],[Exit Year]]), YEAR(TODAY()) - Table1[[#This Row],[Hire Year]], Table1[[#This Row],[Exit Year]] - Table1[[#This Row],[Hire Year]])</f>
        <v>12</v>
      </c>
      <c r="Q252" s="13">
        <f>Table1[[#This Row],[Annual Salary]] + (Table1[[#This Row],[Bonus %]] * Table1[[#This Row],[Annual Salary]])</f>
        <v>69096</v>
      </c>
      <c r="R252" s="10" t="str">
        <f>IF(Table1[[#This Row],[Annual Salary]]&gt;=100000,"High",
   IF(Table1[[#This Row],[Annual Salary]]&gt;=50000,"Medium","Low"))</f>
        <v>Medium</v>
      </c>
    </row>
    <row r="253" spans="1:18" ht="15.75" x14ac:dyDescent="0.25">
      <c r="A253" s="5" t="s">
        <v>578</v>
      </c>
      <c r="B253" s="5" t="s">
        <v>579</v>
      </c>
      <c r="C253" s="5" t="s">
        <v>142</v>
      </c>
      <c r="D253" s="5" t="s">
        <v>64</v>
      </c>
      <c r="E253" s="5" t="s">
        <v>25</v>
      </c>
      <c r="F253" s="5" t="s">
        <v>26</v>
      </c>
      <c r="G253" s="5" t="s">
        <v>84</v>
      </c>
      <c r="H253" s="5">
        <v>48</v>
      </c>
      <c r="I253" s="5">
        <v>2005</v>
      </c>
      <c r="J253" s="6">
        <v>87158</v>
      </c>
      <c r="K253" s="9">
        <v>0</v>
      </c>
      <c r="L253" s="5" t="s">
        <v>92</v>
      </c>
      <c r="M253" s="5" t="s">
        <v>93</v>
      </c>
      <c r="N253" s="5"/>
      <c r="O253" s="7" t="str">
        <f>IF(ISBLANK(Table1[[#This Row],[Exit Year]]), "Active", "Exited")</f>
        <v>Active</v>
      </c>
      <c r="P253" s="8">
        <f ca="1">IF(ISBLANK(Table1[[#This Row],[Exit Year]]), YEAR(TODAY()) - Table1[[#This Row],[Hire Year]], Table1[[#This Row],[Exit Year]] - Table1[[#This Row],[Hire Year]])</f>
        <v>20</v>
      </c>
      <c r="Q253" s="13">
        <f>Table1[[#This Row],[Annual Salary]] + (Table1[[#This Row],[Bonus %]] * Table1[[#This Row],[Annual Salary]])</f>
        <v>87158</v>
      </c>
      <c r="R253" s="10" t="str">
        <f>IF(Table1[[#This Row],[Annual Salary]]&gt;=100000,"High",
   IF(Table1[[#This Row],[Annual Salary]]&gt;=50000,"Medium","Low"))</f>
        <v>Medium</v>
      </c>
    </row>
    <row r="254" spans="1:18" ht="15.75" x14ac:dyDescent="0.25">
      <c r="A254" s="5" t="s">
        <v>580</v>
      </c>
      <c r="B254" s="5" t="s">
        <v>581</v>
      </c>
      <c r="C254" s="5" t="s">
        <v>222</v>
      </c>
      <c r="D254" s="5" t="s">
        <v>68</v>
      </c>
      <c r="E254" s="5" t="s">
        <v>48</v>
      </c>
      <c r="F254" s="5" t="s">
        <v>26</v>
      </c>
      <c r="G254" s="5" t="s">
        <v>84</v>
      </c>
      <c r="H254" s="5">
        <v>64</v>
      </c>
      <c r="I254" s="5">
        <v>1992</v>
      </c>
      <c r="J254" s="6">
        <v>70778</v>
      </c>
      <c r="K254" s="9">
        <v>0</v>
      </c>
      <c r="L254" s="5" t="s">
        <v>20</v>
      </c>
      <c r="M254" s="5" t="s">
        <v>59</v>
      </c>
      <c r="N254" s="5"/>
      <c r="O254" s="7" t="str">
        <f>IF(ISBLANK(Table1[[#This Row],[Exit Year]]), "Active", "Exited")</f>
        <v>Active</v>
      </c>
      <c r="P254" s="8">
        <f ca="1">IF(ISBLANK(Table1[[#This Row],[Exit Year]]), YEAR(TODAY()) - Table1[[#This Row],[Hire Year]], Table1[[#This Row],[Exit Year]] - Table1[[#This Row],[Hire Year]])</f>
        <v>33</v>
      </c>
      <c r="Q254" s="13">
        <f>Table1[[#This Row],[Annual Salary]] + (Table1[[#This Row],[Bonus %]] * Table1[[#This Row],[Annual Salary]])</f>
        <v>70778</v>
      </c>
      <c r="R254" s="10" t="str">
        <f>IF(Table1[[#This Row],[Annual Salary]]&gt;=100000,"High",
   IF(Table1[[#This Row],[Annual Salary]]&gt;=50000,"Medium","Low"))</f>
        <v>Medium</v>
      </c>
    </row>
    <row r="255" spans="1:18" ht="15.75" x14ac:dyDescent="0.25">
      <c r="A255" s="5" t="s">
        <v>582</v>
      </c>
      <c r="B255" s="5" t="s">
        <v>583</v>
      </c>
      <c r="C255" s="5" t="s">
        <v>32</v>
      </c>
      <c r="D255" s="5" t="s">
        <v>64</v>
      </c>
      <c r="E255" s="5" t="s">
        <v>34</v>
      </c>
      <c r="F255" s="5" t="s">
        <v>18</v>
      </c>
      <c r="G255" s="5" t="s">
        <v>84</v>
      </c>
      <c r="H255" s="5">
        <v>65</v>
      </c>
      <c r="I255" s="5">
        <v>2004</v>
      </c>
      <c r="J255" s="6">
        <v>153938</v>
      </c>
      <c r="K255" s="9">
        <v>0.2</v>
      </c>
      <c r="L255" s="5" t="s">
        <v>20</v>
      </c>
      <c r="M255" s="5" t="s">
        <v>43</v>
      </c>
      <c r="N255" s="5"/>
      <c r="O255" s="7" t="str">
        <f>IF(ISBLANK(Table1[[#This Row],[Exit Year]]), "Active", "Exited")</f>
        <v>Active</v>
      </c>
      <c r="P255" s="8">
        <f ca="1">IF(ISBLANK(Table1[[#This Row],[Exit Year]]), YEAR(TODAY()) - Table1[[#This Row],[Hire Year]], Table1[[#This Row],[Exit Year]] - Table1[[#This Row],[Hire Year]])</f>
        <v>21</v>
      </c>
      <c r="Q255" s="13">
        <f>Table1[[#This Row],[Annual Salary]] + (Table1[[#This Row],[Bonus %]] * Table1[[#This Row],[Annual Salary]])</f>
        <v>184725.6</v>
      </c>
      <c r="R255" s="10" t="str">
        <f>IF(Table1[[#This Row],[Annual Salary]]&gt;=100000,"High",
   IF(Table1[[#This Row],[Annual Salary]]&gt;=50000,"Medium","Low"))</f>
        <v>High</v>
      </c>
    </row>
    <row r="256" spans="1:18" ht="15.75" x14ac:dyDescent="0.25">
      <c r="A256" s="5" t="s">
        <v>584</v>
      </c>
      <c r="B256" s="5" t="s">
        <v>585</v>
      </c>
      <c r="C256" s="5" t="s">
        <v>329</v>
      </c>
      <c r="D256" s="5" t="s">
        <v>16</v>
      </c>
      <c r="E256" s="5" t="s">
        <v>17</v>
      </c>
      <c r="F256" s="5" t="s">
        <v>26</v>
      </c>
      <c r="G256" s="5" t="s">
        <v>27</v>
      </c>
      <c r="H256" s="5">
        <v>43</v>
      </c>
      <c r="I256" s="5">
        <v>2018</v>
      </c>
      <c r="J256" s="6">
        <v>59888</v>
      </c>
      <c r="K256" s="9">
        <v>0</v>
      </c>
      <c r="L256" s="5" t="s">
        <v>28</v>
      </c>
      <c r="M256" s="5" t="s">
        <v>113</v>
      </c>
      <c r="N256" s="5"/>
      <c r="O256" s="7" t="str">
        <f>IF(ISBLANK(Table1[[#This Row],[Exit Year]]), "Active", "Exited")</f>
        <v>Active</v>
      </c>
      <c r="P256" s="8">
        <f ca="1">IF(ISBLANK(Table1[[#This Row],[Exit Year]]), YEAR(TODAY()) - Table1[[#This Row],[Hire Year]], Table1[[#This Row],[Exit Year]] - Table1[[#This Row],[Hire Year]])</f>
        <v>7</v>
      </c>
      <c r="Q256" s="13">
        <f>Table1[[#This Row],[Annual Salary]] + (Table1[[#This Row],[Bonus %]] * Table1[[#This Row],[Annual Salary]])</f>
        <v>59888</v>
      </c>
      <c r="R256" s="10" t="str">
        <f>IF(Table1[[#This Row],[Annual Salary]]&gt;=100000,"High",
   IF(Table1[[#This Row],[Annual Salary]]&gt;=50000,"Medium","Low"))</f>
        <v>Medium</v>
      </c>
    </row>
    <row r="257" spans="1:18" ht="15.75" x14ac:dyDescent="0.25">
      <c r="A257" s="5" t="s">
        <v>586</v>
      </c>
      <c r="B257" s="5" t="s">
        <v>587</v>
      </c>
      <c r="C257" s="5" t="s">
        <v>222</v>
      </c>
      <c r="D257" s="5" t="s">
        <v>68</v>
      </c>
      <c r="E257" s="5" t="s">
        <v>48</v>
      </c>
      <c r="F257" s="5" t="s">
        <v>26</v>
      </c>
      <c r="G257" s="5" t="s">
        <v>35</v>
      </c>
      <c r="H257" s="5">
        <v>50</v>
      </c>
      <c r="I257" s="5">
        <v>2018</v>
      </c>
      <c r="J257" s="6">
        <v>63098</v>
      </c>
      <c r="K257" s="9">
        <v>0</v>
      </c>
      <c r="L257" s="5" t="s">
        <v>20</v>
      </c>
      <c r="M257" s="5" t="s">
        <v>87</v>
      </c>
      <c r="N257" s="5"/>
      <c r="O257" s="7" t="str">
        <f>IF(ISBLANK(Table1[[#This Row],[Exit Year]]), "Active", "Exited")</f>
        <v>Active</v>
      </c>
      <c r="P257" s="8">
        <f ca="1">IF(ISBLANK(Table1[[#This Row],[Exit Year]]), YEAR(TODAY()) - Table1[[#This Row],[Hire Year]], Table1[[#This Row],[Exit Year]] - Table1[[#This Row],[Hire Year]])</f>
        <v>7</v>
      </c>
      <c r="Q257" s="13">
        <f>Table1[[#This Row],[Annual Salary]] + (Table1[[#This Row],[Bonus %]] * Table1[[#This Row],[Annual Salary]])</f>
        <v>63098</v>
      </c>
      <c r="R257" s="10" t="str">
        <f>IF(Table1[[#This Row],[Annual Salary]]&gt;=100000,"High",
   IF(Table1[[#This Row],[Annual Salary]]&gt;=50000,"Medium","Low"))</f>
        <v>Medium</v>
      </c>
    </row>
    <row r="258" spans="1:18" ht="15.75" x14ac:dyDescent="0.25">
      <c r="A258" s="5" t="s">
        <v>588</v>
      </c>
      <c r="B258" s="5" t="s">
        <v>589</v>
      </c>
      <c r="C258" s="5" t="s">
        <v>78</v>
      </c>
      <c r="D258" s="5" t="s">
        <v>33</v>
      </c>
      <c r="E258" s="5" t="s">
        <v>48</v>
      </c>
      <c r="F258" s="5" t="s">
        <v>18</v>
      </c>
      <c r="G258" s="5" t="s">
        <v>84</v>
      </c>
      <c r="H258" s="5">
        <v>27</v>
      </c>
      <c r="I258" s="5">
        <v>2021</v>
      </c>
      <c r="J258" s="6">
        <v>255369</v>
      </c>
      <c r="K258" s="9">
        <v>0.33</v>
      </c>
      <c r="L258" s="5" t="s">
        <v>92</v>
      </c>
      <c r="M258" s="5" t="s">
        <v>217</v>
      </c>
      <c r="N258" s="5"/>
      <c r="O258" s="7" t="str">
        <f>IF(ISBLANK(Table1[[#This Row],[Exit Year]]), "Active", "Exited")</f>
        <v>Active</v>
      </c>
      <c r="P258" s="8">
        <f ca="1">IF(ISBLANK(Table1[[#This Row],[Exit Year]]), YEAR(TODAY()) - Table1[[#This Row],[Hire Year]], Table1[[#This Row],[Exit Year]] - Table1[[#This Row],[Hire Year]])</f>
        <v>4</v>
      </c>
      <c r="Q258" s="13">
        <f>Table1[[#This Row],[Annual Salary]] + (Table1[[#This Row],[Bonus %]] * Table1[[#This Row],[Annual Salary]])</f>
        <v>339640.77</v>
      </c>
      <c r="R258" s="10" t="str">
        <f>IF(Table1[[#This Row],[Annual Salary]]&gt;=100000,"High",
   IF(Table1[[#This Row],[Annual Salary]]&gt;=50000,"Medium","Low"))</f>
        <v>High</v>
      </c>
    </row>
    <row r="259" spans="1:18" ht="15.75" x14ac:dyDescent="0.25">
      <c r="A259" s="5" t="s">
        <v>590</v>
      </c>
      <c r="B259" s="5" t="s">
        <v>591</v>
      </c>
      <c r="C259" s="5" t="s">
        <v>1923</v>
      </c>
      <c r="D259" s="5" t="s">
        <v>64</v>
      </c>
      <c r="E259" s="5" t="s">
        <v>25</v>
      </c>
      <c r="F259" s="5" t="s">
        <v>18</v>
      </c>
      <c r="G259" s="5" t="s">
        <v>19</v>
      </c>
      <c r="H259" s="5">
        <v>55</v>
      </c>
      <c r="I259" s="5">
        <v>2004</v>
      </c>
      <c r="J259" s="6">
        <v>142318</v>
      </c>
      <c r="K259" s="9">
        <v>0.14000000000000001</v>
      </c>
      <c r="L259" s="5" t="s">
        <v>20</v>
      </c>
      <c r="M259" s="5" t="s">
        <v>36</v>
      </c>
      <c r="N259" s="5"/>
      <c r="O259" s="7" t="str">
        <f>IF(ISBLANK(Table1[[#This Row],[Exit Year]]), "Active", "Exited")</f>
        <v>Active</v>
      </c>
      <c r="P259" s="8">
        <f ca="1">IF(ISBLANK(Table1[[#This Row],[Exit Year]]), YEAR(TODAY()) - Table1[[#This Row],[Hire Year]], Table1[[#This Row],[Exit Year]] - Table1[[#This Row],[Hire Year]])</f>
        <v>21</v>
      </c>
      <c r="Q259" s="13">
        <f>Table1[[#This Row],[Annual Salary]] + (Table1[[#This Row],[Bonus %]] * Table1[[#This Row],[Annual Salary]])</f>
        <v>162242.51999999999</v>
      </c>
      <c r="R259" s="10" t="str">
        <f>IF(Table1[[#This Row],[Annual Salary]]&gt;=100000,"High",
   IF(Table1[[#This Row],[Annual Salary]]&gt;=50000,"Medium","Low"))</f>
        <v>High</v>
      </c>
    </row>
    <row r="260" spans="1:18" ht="15.75" x14ac:dyDescent="0.25">
      <c r="A260" s="5" t="s">
        <v>592</v>
      </c>
      <c r="B260" s="5" t="s">
        <v>593</v>
      </c>
      <c r="C260" s="5" t="s">
        <v>183</v>
      </c>
      <c r="D260" s="5" t="s">
        <v>64</v>
      </c>
      <c r="E260" s="5" t="s">
        <v>25</v>
      </c>
      <c r="F260" s="5" t="s">
        <v>26</v>
      </c>
      <c r="G260" s="5" t="s">
        <v>19</v>
      </c>
      <c r="H260" s="5">
        <v>41</v>
      </c>
      <c r="I260" s="5">
        <v>2004</v>
      </c>
      <c r="J260" s="6">
        <v>49186</v>
      </c>
      <c r="K260" s="9">
        <v>0</v>
      </c>
      <c r="L260" s="5" t="s">
        <v>20</v>
      </c>
      <c r="M260" s="5" t="s">
        <v>59</v>
      </c>
      <c r="N260" s="5">
        <v>2008</v>
      </c>
      <c r="O260" s="7" t="str">
        <f>IF(ISBLANK(Table1[[#This Row],[Exit Year]]), "Active", "Exited")</f>
        <v>Exited</v>
      </c>
      <c r="P260" s="8">
        <f ca="1">IF(ISBLANK(Table1[[#This Row],[Exit Year]]), YEAR(TODAY()) - Table1[[#This Row],[Hire Year]], Table1[[#This Row],[Exit Year]] - Table1[[#This Row],[Hire Year]])</f>
        <v>4</v>
      </c>
      <c r="Q260" s="13">
        <f>Table1[[#This Row],[Annual Salary]] + (Table1[[#This Row],[Bonus %]] * Table1[[#This Row],[Annual Salary]])</f>
        <v>49186</v>
      </c>
      <c r="R260" s="10" t="str">
        <f>IF(Table1[[#This Row],[Annual Salary]]&gt;=100000,"High",
   IF(Table1[[#This Row],[Annual Salary]]&gt;=50000,"Medium","Low"))</f>
        <v>Low</v>
      </c>
    </row>
    <row r="261" spans="1:18" ht="15.75" x14ac:dyDescent="0.25">
      <c r="A261" s="5" t="s">
        <v>594</v>
      </c>
      <c r="B261" s="5" t="s">
        <v>595</v>
      </c>
      <c r="C261" s="5" t="s">
        <v>78</v>
      </c>
      <c r="D261" s="5" t="s">
        <v>64</v>
      </c>
      <c r="E261" s="5" t="s">
        <v>17</v>
      </c>
      <c r="F261" s="5" t="s">
        <v>18</v>
      </c>
      <c r="G261" s="5" t="s">
        <v>19</v>
      </c>
      <c r="H261" s="5">
        <v>34</v>
      </c>
      <c r="I261" s="5">
        <v>2019</v>
      </c>
      <c r="J261" s="6">
        <v>220937</v>
      </c>
      <c r="K261" s="9">
        <v>0.38</v>
      </c>
      <c r="L261" s="5" t="s">
        <v>20</v>
      </c>
      <c r="M261" s="5" t="s">
        <v>59</v>
      </c>
      <c r="N261" s="5"/>
      <c r="O261" s="7" t="str">
        <f>IF(ISBLANK(Table1[[#This Row],[Exit Year]]), "Active", "Exited")</f>
        <v>Active</v>
      </c>
      <c r="P261" s="8">
        <f ca="1">IF(ISBLANK(Table1[[#This Row],[Exit Year]]), YEAR(TODAY()) - Table1[[#This Row],[Hire Year]], Table1[[#This Row],[Exit Year]] - Table1[[#This Row],[Hire Year]])</f>
        <v>6</v>
      </c>
      <c r="Q261" s="13">
        <f>Table1[[#This Row],[Annual Salary]] + (Table1[[#This Row],[Bonus %]] * Table1[[#This Row],[Annual Salary]])</f>
        <v>304893.06</v>
      </c>
      <c r="R261" s="10" t="str">
        <f>IF(Table1[[#This Row],[Annual Salary]]&gt;=100000,"High",
   IF(Table1[[#This Row],[Annual Salary]]&gt;=50000,"Medium","Low"))</f>
        <v>High</v>
      </c>
    </row>
    <row r="262" spans="1:18" ht="15.75" x14ac:dyDescent="0.25">
      <c r="A262" s="5" t="s">
        <v>596</v>
      </c>
      <c r="B262" s="5" t="s">
        <v>597</v>
      </c>
      <c r="C262" s="5" t="s">
        <v>32</v>
      </c>
      <c r="D262" s="5" t="s">
        <v>16</v>
      </c>
      <c r="E262" s="5" t="s">
        <v>34</v>
      </c>
      <c r="F262" s="5" t="s">
        <v>18</v>
      </c>
      <c r="G262" s="5" t="s">
        <v>27</v>
      </c>
      <c r="H262" s="5">
        <v>47</v>
      </c>
      <c r="I262" s="5">
        <v>2012</v>
      </c>
      <c r="J262" s="6">
        <v>183156</v>
      </c>
      <c r="K262" s="9">
        <v>0.3</v>
      </c>
      <c r="L262" s="5" t="s">
        <v>20</v>
      </c>
      <c r="M262" s="5" t="s">
        <v>21</v>
      </c>
      <c r="N262" s="5"/>
      <c r="O262" s="7" t="str">
        <f>IF(ISBLANK(Table1[[#This Row],[Exit Year]]), "Active", "Exited")</f>
        <v>Active</v>
      </c>
      <c r="P262" s="8">
        <f ca="1">IF(ISBLANK(Table1[[#This Row],[Exit Year]]), YEAR(TODAY()) - Table1[[#This Row],[Hire Year]], Table1[[#This Row],[Exit Year]] - Table1[[#This Row],[Hire Year]])</f>
        <v>13</v>
      </c>
      <c r="Q262" s="13">
        <f>Table1[[#This Row],[Annual Salary]] + (Table1[[#This Row],[Bonus %]] * Table1[[#This Row],[Annual Salary]])</f>
        <v>238102.8</v>
      </c>
      <c r="R262" s="10" t="str">
        <f>IF(Table1[[#This Row],[Annual Salary]]&gt;=100000,"High",
   IF(Table1[[#This Row],[Annual Salary]]&gt;=50000,"Medium","Low"))</f>
        <v>High</v>
      </c>
    </row>
    <row r="263" spans="1:18" ht="15.75" x14ac:dyDescent="0.25">
      <c r="A263" s="5" t="s">
        <v>598</v>
      </c>
      <c r="B263" s="5" t="s">
        <v>599</v>
      </c>
      <c r="C263" s="5" t="s">
        <v>78</v>
      </c>
      <c r="D263" s="5" t="s">
        <v>16</v>
      </c>
      <c r="E263" s="5" t="s">
        <v>34</v>
      </c>
      <c r="F263" s="5" t="s">
        <v>18</v>
      </c>
      <c r="G263" s="5" t="s">
        <v>84</v>
      </c>
      <c r="H263" s="5">
        <v>32</v>
      </c>
      <c r="I263" s="5">
        <v>2020</v>
      </c>
      <c r="J263" s="6">
        <v>192749</v>
      </c>
      <c r="K263" s="9">
        <v>0.31</v>
      </c>
      <c r="L263" s="5" t="s">
        <v>20</v>
      </c>
      <c r="M263" s="5" t="s">
        <v>36</v>
      </c>
      <c r="N263" s="5"/>
      <c r="O263" s="7" t="str">
        <f>IF(ISBLANK(Table1[[#This Row],[Exit Year]]), "Active", "Exited")</f>
        <v>Active</v>
      </c>
      <c r="P263" s="8">
        <f ca="1">IF(ISBLANK(Table1[[#This Row],[Exit Year]]), YEAR(TODAY()) - Table1[[#This Row],[Hire Year]], Table1[[#This Row],[Exit Year]] - Table1[[#This Row],[Hire Year]])</f>
        <v>5</v>
      </c>
      <c r="Q263" s="13">
        <f>Table1[[#This Row],[Annual Salary]] + (Table1[[#This Row],[Bonus %]] * Table1[[#This Row],[Annual Salary]])</f>
        <v>252501.19</v>
      </c>
      <c r="R263" s="10" t="str">
        <f>IF(Table1[[#This Row],[Annual Salary]]&gt;=100000,"High",
   IF(Table1[[#This Row],[Annual Salary]]&gt;=50000,"Medium","Low"))</f>
        <v>High</v>
      </c>
    </row>
    <row r="264" spans="1:18" ht="15.75" x14ac:dyDescent="0.25">
      <c r="A264" s="5" t="s">
        <v>600</v>
      </c>
      <c r="B264" s="5" t="s">
        <v>601</v>
      </c>
      <c r="C264" s="5" t="s">
        <v>1923</v>
      </c>
      <c r="D264" s="5" t="s">
        <v>16</v>
      </c>
      <c r="E264" s="5" t="s">
        <v>25</v>
      </c>
      <c r="F264" s="5" t="s">
        <v>18</v>
      </c>
      <c r="G264" s="5" t="s">
        <v>27</v>
      </c>
      <c r="H264" s="5">
        <v>39</v>
      </c>
      <c r="I264" s="5">
        <v>2017</v>
      </c>
      <c r="J264" s="6">
        <v>135325</v>
      </c>
      <c r="K264" s="9">
        <v>0.14000000000000001</v>
      </c>
      <c r="L264" s="5" t="s">
        <v>20</v>
      </c>
      <c r="M264" s="5" t="s">
        <v>43</v>
      </c>
      <c r="N264" s="5"/>
      <c r="O264" s="7" t="str">
        <f>IF(ISBLANK(Table1[[#This Row],[Exit Year]]), "Active", "Exited")</f>
        <v>Active</v>
      </c>
      <c r="P264" s="8">
        <f ca="1">IF(ISBLANK(Table1[[#This Row],[Exit Year]]), YEAR(TODAY()) - Table1[[#This Row],[Hire Year]], Table1[[#This Row],[Exit Year]] - Table1[[#This Row],[Hire Year]])</f>
        <v>8</v>
      </c>
      <c r="Q264" s="13">
        <f>Table1[[#This Row],[Annual Salary]] + (Table1[[#This Row],[Bonus %]] * Table1[[#This Row],[Annual Salary]])</f>
        <v>154270.5</v>
      </c>
      <c r="R264" s="10" t="str">
        <f>IF(Table1[[#This Row],[Annual Salary]]&gt;=100000,"High",
   IF(Table1[[#This Row],[Annual Salary]]&gt;=50000,"Medium","Low"))</f>
        <v>High</v>
      </c>
    </row>
    <row r="265" spans="1:18" ht="15.75" x14ac:dyDescent="0.25">
      <c r="A265" s="5" t="s">
        <v>602</v>
      </c>
      <c r="B265" s="5" t="s">
        <v>603</v>
      </c>
      <c r="C265" s="5" t="s">
        <v>42</v>
      </c>
      <c r="D265" s="5" t="s">
        <v>47</v>
      </c>
      <c r="E265" s="5" t="s">
        <v>34</v>
      </c>
      <c r="F265" s="5" t="s">
        <v>18</v>
      </c>
      <c r="G265" s="5" t="s">
        <v>35</v>
      </c>
      <c r="H265" s="5">
        <v>26</v>
      </c>
      <c r="I265" s="5">
        <v>2019</v>
      </c>
      <c r="J265" s="6">
        <v>79356</v>
      </c>
      <c r="K265" s="9">
        <v>0</v>
      </c>
      <c r="L265" s="5" t="s">
        <v>20</v>
      </c>
      <c r="M265" s="5" t="s">
        <v>43</v>
      </c>
      <c r="N265" s="5"/>
      <c r="O265" s="7" t="str">
        <f>IF(ISBLANK(Table1[[#This Row],[Exit Year]]), "Active", "Exited")</f>
        <v>Active</v>
      </c>
      <c r="P265" s="8">
        <f ca="1">IF(ISBLANK(Table1[[#This Row],[Exit Year]]), YEAR(TODAY()) - Table1[[#This Row],[Hire Year]], Table1[[#This Row],[Exit Year]] - Table1[[#This Row],[Hire Year]])</f>
        <v>6</v>
      </c>
      <c r="Q265" s="13">
        <f>Table1[[#This Row],[Annual Salary]] + (Table1[[#This Row],[Bonus %]] * Table1[[#This Row],[Annual Salary]])</f>
        <v>79356</v>
      </c>
      <c r="R265" s="10" t="str">
        <f>IF(Table1[[#This Row],[Annual Salary]]&gt;=100000,"High",
   IF(Table1[[#This Row],[Annual Salary]]&gt;=50000,"Medium","Low"))</f>
        <v>Medium</v>
      </c>
    </row>
    <row r="266" spans="1:18" ht="15.75" x14ac:dyDescent="0.25">
      <c r="A266" s="5" t="s">
        <v>604</v>
      </c>
      <c r="B266" s="5" t="s">
        <v>605</v>
      </c>
      <c r="C266" s="5" t="s">
        <v>276</v>
      </c>
      <c r="D266" s="5" t="s">
        <v>68</v>
      </c>
      <c r="E266" s="5" t="s">
        <v>25</v>
      </c>
      <c r="F266" s="5" t="s">
        <v>26</v>
      </c>
      <c r="G266" s="5" t="s">
        <v>19</v>
      </c>
      <c r="H266" s="5">
        <v>40</v>
      </c>
      <c r="I266" s="5">
        <v>2005</v>
      </c>
      <c r="J266" s="6">
        <v>74412</v>
      </c>
      <c r="K266" s="9">
        <v>0</v>
      </c>
      <c r="L266" s="5" t="s">
        <v>20</v>
      </c>
      <c r="M266" s="5" t="s">
        <v>21</v>
      </c>
      <c r="N266" s="5"/>
      <c r="O266" s="7" t="str">
        <f>IF(ISBLANK(Table1[[#This Row],[Exit Year]]), "Active", "Exited")</f>
        <v>Active</v>
      </c>
      <c r="P266" s="8">
        <f ca="1">IF(ISBLANK(Table1[[#This Row],[Exit Year]]), YEAR(TODAY()) - Table1[[#This Row],[Hire Year]], Table1[[#This Row],[Exit Year]] - Table1[[#This Row],[Hire Year]])</f>
        <v>20</v>
      </c>
      <c r="Q266" s="13">
        <f>Table1[[#This Row],[Annual Salary]] + (Table1[[#This Row],[Bonus %]] * Table1[[#This Row],[Annual Salary]])</f>
        <v>74412</v>
      </c>
      <c r="R266" s="10" t="str">
        <f>IF(Table1[[#This Row],[Annual Salary]]&gt;=100000,"High",
   IF(Table1[[#This Row],[Annual Salary]]&gt;=50000,"Medium","Low"))</f>
        <v>Medium</v>
      </c>
    </row>
    <row r="267" spans="1:18" ht="15.75" x14ac:dyDescent="0.25">
      <c r="A267" s="5" t="s">
        <v>606</v>
      </c>
      <c r="B267" s="5" t="s">
        <v>607</v>
      </c>
      <c r="C267" s="5" t="s">
        <v>32</v>
      </c>
      <c r="D267" s="5" t="s">
        <v>58</v>
      </c>
      <c r="E267" s="5" t="s">
        <v>17</v>
      </c>
      <c r="F267" s="5" t="s">
        <v>18</v>
      </c>
      <c r="G267" s="5" t="s">
        <v>27</v>
      </c>
      <c r="H267" s="5">
        <v>58</v>
      </c>
      <c r="I267" s="5">
        <v>2003</v>
      </c>
      <c r="J267" s="6">
        <v>173071</v>
      </c>
      <c r="K267" s="9">
        <v>0.28999999999999998</v>
      </c>
      <c r="L267" s="5" t="s">
        <v>20</v>
      </c>
      <c r="M267" s="5" t="s">
        <v>87</v>
      </c>
      <c r="N267" s="5"/>
      <c r="O267" s="7" t="str">
        <f>IF(ISBLANK(Table1[[#This Row],[Exit Year]]), "Active", "Exited")</f>
        <v>Active</v>
      </c>
      <c r="P267" s="8">
        <f ca="1">IF(ISBLANK(Table1[[#This Row],[Exit Year]]), YEAR(TODAY()) - Table1[[#This Row],[Hire Year]], Table1[[#This Row],[Exit Year]] - Table1[[#This Row],[Hire Year]])</f>
        <v>22</v>
      </c>
      <c r="Q267" s="13">
        <f>Table1[[#This Row],[Annual Salary]] + (Table1[[#This Row],[Bonus %]] * Table1[[#This Row],[Annual Salary]])</f>
        <v>223261.59</v>
      </c>
      <c r="R267" s="10" t="str">
        <f>IF(Table1[[#This Row],[Annual Salary]]&gt;=100000,"High",
   IF(Table1[[#This Row],[Annual Salary]]&gt;=50000,"Medium","Low"))</f>
        <v>High</v>
      </c>
    </row>
    <row r="268" spans="1:18" ht="15.75" x14ac:dyDescent="0.25">
      <c r="A268" s="5" t="s">
        <v>608</v>
      </c>
      <c r="B268" s="5" t="s">
        <v>609</v>
      </c>
      <c r="C268" s="5" t="s">
        <v>174</v>
      </c>
      <c r="D268" s="5" t="s">
        <v>68</v>
      </c>
      <c r="E268" s="5" t="s">
        <v>17</v>
      </c>
      <c r="F268" s="5" t="s">
        <v>18</v>
      </c>
      <c r="G268" s="5" t="s">
        <v>35</v>
      </c>
      <c r="H268" s="5">
        <v>58</v>
      </c>
      <c r="I268" s="5">
        <v>1995</v>
      </c>
      <c r="J268" s="6">
        <v>70189</v>
      </c>
      <c r="K268" s="9">
        <v>0</v>
      </c>
      <c r="L268" s="5" t="s">
        <v>20</v>
      </c>
      <c r="M268" s="5" t="s">
        <v>87</v>
      </c>
      <c r="N268" s="5"/>
      <c r="O268" s="7" t="str">
        <f>IF(ISBLANK(Table1[[#This Row],[Exit Year]]), "Active", "Exited")</f>
        <v>Active</v>
      </c>
      <c r="P268" s="8">
        <f ca="1">IF(ISBLANK(Table1[[#This Row],[Exit Year]]), YEAR(TODAY()) - Table1[[#This Row],[Hire Year]], Table1[[#This Row],[Exit Year]] - Table1[[#This Row],[Hire Year]])</f>
        <v>30</v>
      </c>
      <c r="Q268" s="13">
        <f>Table1[[#This Row],[Annual Salary]] + (Table1[[#This Row],[Bonus %]] * Table1[[#This Row],[Annual Salary]])</f>
        <v>70189</v>
      </c>
      <c r="R268" s="10" t="str">
        <f>IF(Table1[[#This Row],[Annual Salary]]&gt;=100000,"High",
   IF(Table1[[#This Row],[Annual Salary]]&gt;=50000,"Medium","Low"))</f>
        <v>Medium</v>
      </c>
    </row>
    <row r="269" spans="1:18" ht="15.75" x14ac:dyDescent="0.25">
      <c r="A269" s="5" t="s">
        <v>610</v>
      </c>
      <c r="B269" s="5" t="s">
        <v>611</v>
      </c>
      <c r="C269" s="5" t="s">
        <v>78</v>
      </c>
      <c r="D269" s="5" t="s">
        <v>47</v>
      </c>
      <c r="E269" s="5" t="s">
        <v>17</v>
      </c>
      <c r="F269" s="5" t="s">
        <v>18</v>
      </c>
      <c r="G269" s="5" t="s">
        <v>84</v>
      </c>
      <c r="H269" s="5">
        <v>42</v>
      </c>
      <c r="I269" s="5">
        <v>2013</v>
      </c>
      <c r="J269" s="6">
        <v>181452</v>
      </c>
      <c r="K269" s="9">
        <v>0.3</v>
      </c>
      <c r="L269" s="5" t="s">
        <v>20</v>
      </c>
      <c r="M269" s="5" t="s">
        <v>87</v>
      </c>
      <c r="N269" s="5"/>
      <c r="O269" s="7" t="str">
        <f>IF(ISBLANK(Table1[[#This Row],[Exit Year]]), "Active", "Exited")</f>
        <v>Active</v>
      </c>
      <c r="P269" s="8">
        <f ca="1">IF(ISBLANK(Table1[[#This Row],[Exit Year]]), YEAR(TODAY()) - Table1[[#This Row],[Hire Year]], Table1[[#This Row],[Exit Year]] - Table1[[#This Row],[Hire Year]])</f>
        <v>12</v>
      </c>
      <c r="Q269" s="13">
        <f>Table1[[#This Row],[Annual Salary]] + (Table1[[#This Row],[Bonus %]] * Table1[[#This Row],[Annual Salary]])</f>
        <v>235887.6</v>
      </c>
      <c r="R269" s="10" t="str">
        <f>IF(Table1[[#This Row],[Annual Salary]]&gt;=100000,"High",
   IF(Table1[[#This Row],[Annual Salary]]&gt;=50000,"Medium","Low"))</f>
        <v>High</v>
      </c>
    </row>
    <row r="270" spans="1:18" ht="15.75" x14ac:dyDescent="0.25">
      <c r="A270" s="5" t="s">
        <v>612</v>
      </c>
      <c r="B270" s="5" t="s">
        <v>613</v>
      </c>
      <c r="C270" s="5" t="s">
        <v>163</v>
      </c>
      <c r="D270" s="5" t="s">
        <v>64</v>
      </c>
      <c r="E270" s="5" t="s">
        <v>34</v>
      </c>
      <c r="F270" s="5" t="s">
        <v>26</v>
      </c>
      <c r="G270" s="5" t="s">
        <v>35</v>
      </c>
      <c r="H270" s="5">
        <v>26</v>
      </c>
      <c r="I270" s="5">
        <v>2021</v>
      </c>
      <c r="J270" s="6">
        <v>70369</v>
      </c>
      <c r="K270" s="9">
        <v>0</v>
      </c>
      <c r="L270" s="5" t="s">
        <v>20</v>
      </c>
      <c r="M270" s="5" t="s">
        <v>21</v>
      </c>
      <c r="N270" s="5"/>
      <c r="O270" s="7" t="str">
        <f>IF(ISBLANK(Table1[[#This Row],[Exit Year]]), "Active", "Exited")</f>
        <v>Active</v>
      </c>
      <c r="P270" s="8">
        <f ca="1">IF(ISBLANK(Table1[[#This Row],[Exit Year]]), YEAR(TODAY()) - Table1[[#This Row],[Hire Year]], Table1[[#This Row],[Exit Year]] - Table1[[#This Row],[Hire Year]])</f>
        <v>4</v>
      </c>
      <c r="Q270" s="13">
        <f>Table1[[#This Row],[Annual Salary]] + (Table1[[#This Row],[Bonus %]] * Table1[[#This Row],[Annual Salary]])</f>
        <v>70369</v>
      </c>
      <c r="R270" s="10" t="str">
        <f>IF(Table1[[#This Row],[Annual Salary]]&gt;=100000,"High",
   IF(Table1[[#This Row],[Annual Salary]]&gt;=50000,"Medium","Low"))</f>
        <v>Medium</v>
      </c>
    </row>
    <row r="271" spans="1:18" ht="15.75" x14ac:dyDescent="0.25">
      <c r="A271" s="5" t="s">
        <v>614</v>
      </c>
      <c r="B271" s="5" t="s">
        <v>615</v>
      </c>
      <c r="C271" s="5" t="s">
        <v>42</v>
      </c>
      <c r="D271" s="5" t="s">
        <v>58</v>
      </c>
      <c r="E271" s="5" t="s">
        <v>25</v>
      </c>
      <c r="F271" s="5" t="s">
        <v>26</v>
      </c>
      <c r="G271" s="5" t="s">
        <v>84</v>
      </c>
      <c r="H271" s="5">
        <v>38</v>
      </c>
      <c r="I271" s="5">
        <v>2008</v>
      </c>
      <c r="J271" s="6">
        <v>78056</v>
      </c>
      <c r="K271" s="9">
        <v>0</v>
      </c>
      <c r="L271" s="5" t="s">
        <v>92</v>
      </c>
      <c r="M271" s="5" t="s">
        <v>217</v>
      </c>
      <c r="N271" s="5"/>
      <c r="O271" s="7" t="str">
        <f>IF(ISBLANK(Table1[[#This Row],[Exit Year]]), "Active", "Exited")</f>
        <v>Active</v>
      </c>
      <c r="P271" s="8">
        <f ca="1">IF(ISBLANK(Table1[[#This Row],[Exit Year]]), YEAR(TODAY()) - Table1[[#This Row],[Hire Year]], Table1[[#This Row],[Exit Year]] - Table1[[#This Row],[Hire Year]])</f>
        <v>17</v>
      </c>
      <c r="Q271" s="13">
        <f>Table1[[#This Row],[Annual Salary]] + (Table1[[#This Row],[Bonus %]] * Table1[[#This Row],[Annual Salary]])</f>
        <v>78056</v>
      </c>
      <c r="R271" s="10" t="str">
        <f>IF(Table1[[#This Row],[Annual Salary]]&gt;=100000,"High",
   IF(Table1[[#This Row],[Annual Salary]]&gt;=50000,"Medium","Low"))</f>
        <v>Medium</v>
      </c>
    </row>
    <row r="272" spans="1:18" ht="15.75" x14ac:dyDescent="0.25">
      <c r="A272" s="5" t="s">
        <v>616</v>
      </c>
      <c r="B272" s="5" t="s">
        <v>617</v>
      </c>
      <c r="C272" s="5" t="s">
        <v>32</v>
      </c>
      <c r="D272" s="5" t="s">
        <v>33</v>
      </c>
      <c r="E272" s="5" t="s">
        <v>17</v>
      </c>
      <c r="F272" s="5" t="s">
        <v>26</v>
      </c>
      <c r="G272" s="5" t="s">
        <v>27</v>
      </c>
      <c r="H272" s="5">
        <v>64</v>
      </c>
      <c r="I272" s="5">
        <v>1996</v>
      </c>
      <c r="J272" s="6">
        <v>189933</v>
      </c>
      <c r="K272" s="9">
        <v>0.23</v>
      </c>
      <c r="L272" s="5" t="s">
        <v>20</v>
      </c>
      <c r="M272" s="5" t="s">
        <v>55</v>
      </c>
      <c r="N272" s="5"/>
      <c r="O272" s="7" t="str">
        <f>IF(ISBLANK(Table1[[#This Row],[Exit Year]]), "Active", "Exited")</f>
        <v>Active</v>
      </c>
      <c r="P272" s="8">
        <f ca="1">IF(ISBLANK(Table1[[#This Row],[Exit Year]]), YEAR(TODAY()) - Table1[[#This Row],[Hire Year]], Table1[[#This Row],[Exit Year]] - Table1[[#This Row],[Hire Year]])</f>
        <v>29</v>
      </c>
      <c r="Q272" s="13">
        <f>Table1[[#This Row],[Annual Salary]] + (Table1[[#This Row],[Bonus %]] * Table1[[#This Row],[Annual Salary]])</f>
        <v>233617.59</v>
      </c>
      <c r="R272" s="10" t="str">
        <f>IF(Table1[[#This Row],[Annual Salary]]&gt;=100000,"High",
   IF(Table1[[#This Row],[Annual Salary]]&gt;=50000,"Medium","Low"))</f>
        <v>High</v>
      </c>
    </row>
    <row r="273" spans="1:18" ht="15.75" x14ac:dyDescent="0.25">
      <c r="A273" s="5" t="s">
        <v>618</v>
      </c>
      <c r="B273" s="5" t="s">
        <v>619</v>
      </c>
      <c r="C273" s="5" t="s">
        <v>54</v>
      </c>
      <c r="D273" s="5" t="s">
        <v>58</v>
      </c>
      <c r="E273" s="5" t="s">
        <v>17</v>
      </c>
      <c r="F273" s="5" t="s">
        <v>18</v>
      </c>
      <c r="G273" s="5" t="s">
        <v>84</v>
      </c>
      <c r="H273" s="5">
        <v>55</v>
      </c>
      <c r="I273" s="5">
        <v>1996</v>
      </c>
      <c r="J273" s="6">
        <v>48687</v>
      </c>
      <c r="K273" s="9">
        <v>0</v>
      </c>
      <c r="L273" s="5" t="s">
        <v>92</v>
      </c>
      <c r="M273" s="5" t="s">
        <v>98</v>
      </c>
      <c r="N273" s="5"/>
      <c r="O273" s="7" t="str">
        <f>IF(ISBLANK(Table1[[#This Row],[Exit Year]]), "Active", "Exited")</f>
        <v>Active</v>
      </c>
      <c r="P273" s="8">
        <f ca="1">IF(ISBLANK(Table1[[#This Row],[Exit Year]]), YEAR(TODAY()) - Table1[[#This Row],[Hire Year]], Table1[[#This Row],[Exit Year]] - Table1[[#This Row],[Hire Year]])</f>
        <v>29</v>
      </c>
      <c r="Q273" s="13">
        <f>Table1[[#This Row],[Annual Salary]] + (Table1[[#This Row],[Bonus %]] * Table1[[#This Row],[Annual Salary]])</f>
        <v>48687</v>
      </c>
      <c r="R273" s="10" t="str">
        <f>IF(Table1[[#This Row],[Annual Salary]]&gt;=100000,"High",
   IF(Table1[[#This Row],[Annual Salary]]&gt;=50000,"Medium","Low"))</f>
        <v>Low</v>
      </c>
    </row>
    <row r="274" spans="1:18" ht="15.75" x14ac:dyDescent="0.25">
      <c r="A274" s="5" t="s">
        <v>620</v>
      </c>
      <c r="B274" s="5" t="s">
        <v>621</v>
      </c>
      <c r="C274" s="5" t="s">
        <v>1923</v>
      </c>
      <c r="D274" s="5" t="s">
        <v>79</v>
      </c>
      <c r="E274" s="5" t="s">
        <v>25</v>
      </c>
      <c r="F274" s="5" t="s">
        <v>18</v>
      </c>
      <c r="G274" s="5" t="s">
        <v>84</v>
      </c>
      <c r="H274" s="5">
        <v>45</v>
      </c>
      <c r="I274" s="5">
        <v>2004</v>
      </c>
      <c r="J274" s="6">
        <v>121065</v>
      </c>
      <c r="K274" s="9">
        <v>0.15</v>
      </c>
      <c r="L274" s="5" t="s">
        <v>92</v>
      </c>
      <c r="M274" s="5" t="s">
        <v>98</v>
      </c>
      <c r="N274" s="5"/>
      <c r="O274" s="7" t="str">
        <f>IF(ISBLANK(Table1[[#This Row],[Exit Year]]), "Active", "Exited")</f>
        <v>Active</v>
      </c>
      <c r="P274" s="8">
        <f ca="1">IF(ISBLANK(Table1[[#This Row],[Exit Year]]), YEAR(TODAY()) - Table1[[#This Row],[Hire Year]], Table1[[#This Row],[Exit Year]] - Table1[[#This Row],[Hire Year]])</f>
        <v>21</v>
      </c>
      <c r="Q274" s="13">
        <f>Table1[[#This Row],[Annual Salary]] + (Table1[[#This Row],[Bonus %]] * Table1[[#This Row],[Annual Salary]])</f>
        <v>139224.75</v>
      </c>
      <c r="R274" s="10" t="str">
        <f>IF(Table1[[#This Row],[Annual Salary]]&gt;=100000,"High",
   IF(Table1[[#This Row],[Annual Salary]]&gt;=50000,"Medium","Low"))</f>
        <v>High</v>
      </c>
    </row>
    <row r="275" spans="1:18" ht="15.75" x14ac:dyDescent="0.25">
      <c r="A275" s="5" t="s">
        <v>622</v>
      </c>
      <c r="B275" s="5" t="s">
        <v>623</v>
      </c>
      <c r="C275" s="5" t="s">
        <v>42</v>
      </c>
      <c r="D275" s="5" t="s">
        <v>47</v>
      </c>
      <c r="E275" s="5" t="s">
        <v>48</v>
      </c>
      <c r="F275" s="5" t="s">
        <v>26</v>
      </c>
      <c r="G275" s="5" t="s">
        <v>19</v>
      </c>
      <c r="H275" s="5">
        <v>43</v>
      </c>
      <c r="I275" s="5">
        <v>2004</v>
      </c>
      <c r="J275" s="6">
        <v>94246</v>
      </c>
      <c r="K275" s="9">
        <v>0</v>
      </c>
      <c r="L275" s="5" t="s">
        <v>20</v>
      </c>
      <c r="M275" s="5" t="s">
        <v>59</v>
      </c>
      <c r="N275" s="5"/>
      <c r="O275" s="7" t="str">
        <f>IF(ISBLANK(Table1[[#This Row],[Exit Year]]), "Active", "Exited")</f>
        <v>Active</v>
      </c>
      <c r="P275" s="8">
        <f ca="1">IF(ISBLANK(Table1[[#This Row],[Exit Year]]), YEAR(TODAY()) - Table1[[#This Row],[Hire Year]], Table1[[#This Row],[Exit Year]] - Table1[[#This Row],[Hire Year]])</f>
        <v>21</v>
      </c>
      <c r="Q275" s="13">
        <f>Table1[[#This Row],[Annual Salary]] + (Table1[[#This Row],[Bonus %]] * Table1[[#This Row],[Annual Salary]])</f>
        <v>94246</v>
      </c>
      <c r="R275" s="10" t="str">
        <f>IF(Table1[[#This Row],[Annual Salary]]&gt;=100000,"High",
   IF(Table1[[#This Row],[Annual Salary]]&gt;=50000,"Medium","Low"))</f>
        <v>Medium</v>
      </c>
    </row>
    <row r="276" spans="1:18" ht="15.75" x14ac:dyDescent="0.25">
      <c r="A276" s="5" t="s">
        <v>624</v>
      </c>
      <c r="B276" s="5" t="s">
        <v>625</v>
      </c>
      <c r="C276" s="5" t="s">
        <v>78</v>
      </c>
      <c r="D276" s="5" t="s">
        <v>16</v>
      </c>
      <c r="E276" s="5" t="s">
        <v>17</v>
      </c>
      <c r="F276" s="5" t="s">
        <v>26</v>
      </c>
      <c r="G276" s="5" t="s">
        <v>27</v>
      </c>
      <c r="H276" s="5">
        <v>40</v>
      </c>
      <c r="I276" s="5">
        <v>2020</v>
      </c>
      <c r="J276" s="6">
        <v>234469</v>
      </c>
      <c r="K276" s="9">
        <v>0.31</v>
      </c>
      <c r="L276" s="5" t="s">
        <v>28</v>
      </c>
      <c r="M276" s="5" t="s">
        <v>133</v>
      </c>
      <c r="N276" s="5"/>
      <c r="O276" s="7" t="str">
        <f>IF(ISBLANK(Table1[[#This Row],[Exit Year]]), "Active", "Exited")</f>
        <v>Active</v>
      </c>
      <c r="P276" s="8">
        <f ca="1">IF(ISBLANK(Table1[[#This Row],[Exit Year]]), YEAR(TODAY()) - Table1[[#This Row],[Hire Year]], Table1[[#This Row],[Exit Year]] - Table1[[#This Row],[Hire Year]])</f>
        <v>5</v>
      </c>
      <c r="Q276" s="13">
        <f>Table1[[#This Row],[Annual Salary]] + (Table1[[#This Row],[Bonus %]] * Table1[[#This Row],[Annual Salary]])</f>
        <v>307154.39</v>
      </c>
      <c r="R276" s="10" t="str">
        <f>IF(Table1[[#This Row],[Annual Salary]]&gt;=100000,"High",
   IF(Table1[[#This Row],[Annual Salary]]&gt;=50000,"Medium","Low"))</f>
        <v>High</v>
      </c>
    </row>
    <row r="277" spans="1:18" ht="15.75" x14ac:dyDescent="0.25">
      <c r="A277" s="5" t="s">
        <v>626</v>
      </c>
      <c r="B277" s="5" t="s">
        <v>627</v>
      </c>
      <c r="C277" s="5" t="s">
        <v>177</v>
      </c>
      <c r="D277" s="5" t="s">
        <v>68</v>
      </c>
      <c r="E277" s="5" t="s">
        <v>17</v>
      </c>
      <c r="F277" s="5" t="s">
        <v>26</v>
      </c>
      <c r="G277" s="5" t="s">
        <v>84</v>
      </c>
      <c r="H277" s="5">
        <v>52</v>
      </c>
      <c r="I277" s="5">
        <v>2020</v>
      </c>
      <c r="J277" s="6">
        <v>88272</v>
      </c>
      <c r="K277" s="9">
        <v>0</v>
      </c>
      <c r="L277" s="5" t="s">
        <v>92</v>
      </c>
      <c r="M277" s="5" t="s">
        <v>217</v>
      </c>
      <c r="N277" s="5"/>
      <c r="O277" s="7" t="str">
        <f>IF(ISBLANK(Table1[[#This Row],[Exit Year]]), "Active", "Exited")</f>
        <v>Active</v>
      </c>
      <c r="P277" s="8">
        <f ca="1">IF(ISBLANK(Table1[[#This Row],[Exit Year]]), YEAR(TODAY()) - Table1[[#This Row],[Hire Year]], Table1[[#This Row],[Exit Year]] - Table1[[#This Row],[Hire Year]])</f>
        <v>5</v>
      </c>
      <c r="Q277" s="13">
        <f>Table1[[#This Row],[Annual Salary]] + (Table1[[#This Row],[Bonus %]] * Table1[[#This Row],[Annual Salary]])</f>
        <v>88272</v>
      </c>
      <c r="R277" s="10" t="str">
        <f>IF(Table1[[#This Row],[Annual Salary]]&gt;=100000,"High",
   IF(Table1[[#This Row],[Annual Salary]]&gt;=50000,"Medium","Low"))</f>
        <v>Medium</v>
      </c>
    </row>
    <row r="278" spans="1:18" ht="15.75" x14ac:dyDescent="0.25">
      <c r="A278" s="5" t="s">
        <v>628</v>
      </c>
      <c r="B278" s="5" t="s">
        <v>629</v>
      </c>
      <c r="C278" s="5" t="s">
        <v>123</v>
      </c>
      <c r="D278" s="5" t="s">
        <v>33</v>
      </c>
      <c r="E278" s="5" t="s">
        <v>48</v>
      </c>
      <c r="F278" s="5" t="s">
        <v>26</v>
      </c>
      <c r="G278" s="5" t="s">
        <v>27</v>
      </c>
      <c r="H278" s="5">
        <v>52</v>
      </c>
      <c r="I278" s="5">
        <v>2017</v>
      </c>
      <c r="J278" s="6">
        <v>74449</v>
      </c>
      <c r="K278" s="9">
        <v>0</v>
      </c>
      <c r="L278" s="5" t="s">
        <v>28</v>
      </c>
      <c r="M278" s="5" t="s">
        <v>113</v>
      </c>
      <c r="N278" s="5"/>
      <c r="O278" s="7" t="str">
        <f>IF(ISBLANK(Table1[[#This Row],[Exit Year]]), "Active", "Exited")</f>
        <v>Active</v>
      </c>
      <c r="P278" s="8">
        <f ca="1">IF(ISBLANK(Table1[[#This Row],[Exit Year]]), YEAR(TODAY()) - Table1[[#This Row],[Hire Year]], Table1[[#This Row],[Exit Year]] - Table1[[#This Row],[Hire Year]])</f>
        <v>8</v>
      </c>
      <c r="Q278" s="13">
        <f>Table1[[#This Row],[Annual Salary]] + (Table1[[#This Row],[Bonus %]] * Table1[[#This Row],[Annual Salary]])</f>
        <v>74449</v>
      </c>
      <c r="R278" s="10" t="str">
        <f>IF(Table1[[#This Row],[Annual Salary]]&gt;=100000,"High",
   IF(Table1[[#This Row],[Annual Salary]]&gt;=50000,"Medium","Low"))</f>
        <v>Medium</v>
      </c>
    </row>
    <row r="279" spans="1:18" ht="15.75" x14ac:dyDescent="0.25">
      <c r="A279" s="5" t="s">
        <v>630</v>
      </c>
      <c r="B279" s="5" t="s">
        <v>631</v>
      </c>
      <c r="C279" s="5" t="s">
        <v>78</v>
      </c>
      <c r="D279" s="5" t="s">
        <v>68</v>
      </c>
      <c r="E279" s="5" t="s">
        <v>34</v>
      </c>
      <c r="F279" s="5" t="s">
        <v>26</v>
      </c>
      <c r="G279" s="5" t="s">
        <v>27</v>
      </c>
      <c r="H279" s="5">
        <v>47</v>
      </c>
      <c r="I279" s="5">
        <v>2012</v>
      </c>
      <c r="J279" s="6">
        <v>222941</v>
      </c>
      <c r="K279" s="9">
        <v>0.39</v>
      </c>
      <c r="L279" s="5" t="s">
        <v>28</v>
      </c>
      <c r="M279" s="5" t="s">
        <v>113</v>
      </c>
      <c r="N279" s="5"/>
      <c r="O279" s="7" t="str">
        <f>IF(ISBLANK(Table1[[#This Row],[Exit Year]]), "Active", "Exited")</f>
        <v>Active</v>
      </c>
      <c r="P279" s="8">
        <f ca="1">IF(ISBLANK(Table1[[#This Row],[Exit Year]]), YEAR(TODAY()) - Table1[[#This Row],[Hire Year]], Table1[[#This Row],[Exit Year]] - Table1[[#This Row],[Hire Year]])</f>
        <v>13</v>
      </c>
      <c r="Q279" s="13">
        <f>Table1[[#This Row],[Annual Salary]] + (Table1[[#This Row],[Bonus %]] * Table1[[#This Row],[Annual Salary]])</f>
        <v>309887.99</v>
      </c>
      <c r="R279" s="10" t="str">
        <f>IF(Table1[[#This Row],[Annual Salary]]&gt;=100000,"High",
   IF(Table1[[#This Row],[Annual Salary]]&gt;=50000,"Medium","Low"))</f>
        <v>High</v>
      </c>
    </row>
    <row r="280" spans="1:18" ht="15.75" x14ac:dyDescent="0.25">
      <c r="A280" s="5" t="s">
        <v>632</v>
      </c>
      <c r="B280" s="5" t="s">
        <v>633</v>
      </c>
      <c r="C280" s="5" t="s">
        <v>54</v>
      </c>
      <c r="D280" s="5" t="s">
        <v>79</v>
      </c>
      <c r="E280" s="5" t="s">
        <v>25</v>
      </c>
      <c r="F280" s="5" t="s">
        <v>18</v>
      </c>
      <c r="G280" s="5" t="s">
        <v>27</v>
      </c>
      <c r="H280" s="5">
        <v>65</v>
      </c>
      <c r="I280" s="5">
        <v>2013</v>
      </c>
      <c r="J280" s="6">
        <v>50341</v>
      </c>
      <c r="K280" s="9">
        <v>0</v>
      </c>
      <c r="L280" s="5" t="s">
        <v>28</v>
      </c>
      <c r="M280" s="5" t="s">
        <v>113</v>
      </c>
      <c r="N280" s="5"/>
      <c r="O280" s="7" t="str">
        <f>IF(ISBLANK(Table1[[#This Row],[Exit Year]]), "Active", "Exited")</f>
        <v>Active</v>
      </c>
      <c r="P280" s="8">
        <f ca="1">IF(ISBLANK(Table1[[#This Row],[Exit Year]]), YEAR(TODAY()) - Table1[[#This Row],[Hire Year]], Table1[[#This Row],[Exit Year]] - Table1[[#This Row],[Hire Year]])</f>
        <v>12</v>
      </c>
      <c r="Q280" s="13">
        <f>Table1[[#This Row],[Annual Salary]] + (Table1[[#This Row],[Bonus %]] * Table1[[#This Row],[Annual Salary]])</f>
        <v>50341</v>
      </c>
      <c r="R280" s="10" t="str">
        <f>IF(Table1[[#This Row],[Annual Salary]]&gt;=100000,"High",
   IF(Table1[[#This Row],[Annual Salary]]&gt;=50000,"Medium","Low"))</f>
        <v>Medium</v>
      </c>
    </row>
    <row r="281" spans="1:18" ht="15.75" x14ac:dyDescent="0.25">
      <c r="A281" s="5" t="s">
        <v>634</v>
      </c>
      <c r="B281" s="5" t="s">
        <v>635</v>
      </c>
      <c r="C281" s="5" t="s">
        <v>163</v>
      </c>
      <c r="D281" s="5" t="s">
        <v>64</v>
      </c>
      <c r="E281" s="5" t="s">
        <v>48</v>
      </c>
      <c r="F281" s="5" t="s">
        <v>18</v>
      </c>
      <c r="G281" s="5" t="s">
        <v>84</v>
      </c>
      <c r="H281" s="5">
        <v>31</v>
      </c>
      <c r="I281" s="5">
        <v>2021</v>
      </c>
      <c r="J281" s="6">
        <v>72235</v>
      </c>
      <c r="K281" s="9">
        <v>0</v>
      </c>
      <c r="L281" s="5" t="s">
        <v>92</v>
      </c>
      <c r="M281" s="5" t="s">
        <v>93</v>
      </c>
      <c r="N281" s="5"/>
      <c r="O281" s="7" t="str">
        <f>IF(ISBLANK(Table1[[#This Row],[Exit Year]]), "Active", "Exited")</f>
        <v>Active</v>
      </c>
      <c r="P281" s="8">
        <f ca="1">IF(ISBLANK(Table1[[#This Row],[Exit Year]]), YEAR(TODAY()) - Table1[[#This Row],[Hire Year]], Table1[[#This Row],[Exit Year]] - Table1[[#This Row],[Hire Year]])</f>
        <v>4</v>
      </c>
      <c r="Q281" s="13">
        <f>Table1[[#This Row],[Annual Salary]] + (Table1[[#This Row],[Bonus %]] * Table1[[#This Row],[Annual Salary]])</f>
        <v>72235</v>
      </c>
      <c r="R281" s="10" t="str">
        <f>IF(Table1[[#This Row],[Annual Salary]]&gt;=100000,"High",
   IF(Table1[[#This Row],[Annual Salary]]&gt;=50000,"Medium","Low"))</f>
        <v>Medium</v>
      </c>
    </row>
    <row r="282" spans="1:18" ht="15.75" x14ac:dyDescent="0.25">
      <c r="A282" s="5" t="s">
        <v>636</v>
      </c>
      <c r="B282" s="5" t="s">
        <v>637</v>
      </c>
      <c r="C282" s="5" t="s">
        <v>42</v>
      </c>
      <c r="D282" s="5" t="s">
        <v>58</v>
      </c>
      <c r="E282" s="5" t="s">
        <v>48</v>
      </c>
      <c r="F282" s="5" t="s">
        <v>18</v>
      </c>
      <c r="G282" s="5" t="s">
        <v>84</v>
      </c>
      <c r="H282" s="5">
        <v>41</v>
      </c>
      <c r="I282" s="5">
        <v>2016</v>
      </c>
      <c r="J282" s="6">
        <v>70165</v>
      </c>
      <c r="K282" s="9">
        <v>0</v>
      </c>
      <c r="L282" s="5" t="s">
        <v>20</v>
      </c>
      <c r="M282" s="5" t="s">
        <v>87</v>
      </c>
      <c r="N282" s="5"/>
      <c r="O282" s="7" t="str">
        <f>IF(ISBLANK(Table1[[#This Row],[Exit Year]]), "Active", "Exited")</f>
        <v>Active</v>
      </c>
      <c r="P282" s="8">
        <f ca="1">IF(ISBLANK(Table1[[#This Row],[Exit Year]]), YEAR(TODAY()) - Table1[[#This Row],[Hire Year]], Table1[[#This Row],[Exit Year]] - Table1[[#This Row],[Hire Year]])</f>
        <v>9</v>
      </c>
      <c r="Q282" s="13">
        <f>Table1[[#This Row],[Annual Salary]] + (Table1[[#This Row],[Bonus %]] * Table1[[#This Row],[Annual Salary]])</f>
        <v>70165</v>
      </c>
      <c r="R282" s="10" t="str">
        <f>IF(Table1[[#This Row],[Annual Salary]]&gt;=100000,"High",
   IF(Table1[[#This Row],[Annual Salary]]&gt;=50000,"Medium","Low"))</f>
        <v>Medium</v>
      </c>
    </row>
    <row r="283" spans="1:18" ht="15.75" x14ac:dyDescent="0.25">
      <c r="A283" s="5" t="s">
        <v>638</v>
      </c>
      <c r="B283" s="5" t="s">
        <v>639</v>
      </c>
      <c r="C283" s="5" t="s">
        <v>1923</v>
      </c>
      <c r="D283" s="5" t="s">
        <v>79</v>
      </c>
      <c r="E283" s="5" t="s">
        <v>34</v>
      </c>
      <c r="F283" s="5" t="s">
        <v>26</v>
      </c>
      <c r="G283" s="5" t="s">
        <v>35</v>
      </c>
      <c r="H283" s="5">
        <v>30</v>
      </c>
      <c r="I283" s="5">
        <v>2020</v>
      </c>
      <c r="J283" s="6">
        <v>148485</v>
      </c>
      <c r="K283" s="9">
        <v>0.15</v>
      </c>
      <c r="L283" s="5" t="s">
        <v>20</v>
      </c>
      <c r="M283" s="5" t="s">
        <v>55</v>
      </c>
      <c r="N283" s="5"/>
      <c r="O283" s="7" t="str">
        <f>IF(ISBLANK(Table1[[#This Row],[Exit Year]]), "Active", "Exited")</f>
        <v>Active</v>
      </c>
      <c r="P283" s="8">
        <f ca="1">IF(ISBLANK(Table1[[#This Row],[Exit Year]]), YEAR(TODAY()) - Table1[[#This Row],[Hire Year]], Table1[[#This Row],[Exit Year]] - Table1[[#This Row],[Hire Year]])</f>
        <v>5</v>
      </c>
      <c r="Q283" s="13">
        <f>Table1[[#This Row],[Annual Salary]] + (Table1[[#This Row],[Bonus %]] * Table1[[#This Row],[Annual Salary]])</f>
        <v>170757.75</v>
      </c>
      <c r="R283" s="10" t="str">
        <f>IF(Table1[[#This Row],[Annual Salary]]&gt;=100000,"High",
   IF(Table1[[#This Row],[Annual Salary]]&gt;=50000,"Medium","Low"))</f>
        <v>High</v>
      </c>
    </row>
    <row r="284" spans="1:18" ht="15.75" x14ac:dyDescent="0.25">
      <c r="A284" s="5" t="s">
        <v>640</v>
      </c>
      <c r="B284" s="5" t="s">
        <v>641</v>
      </c>
      <c r="C284" s="5" t="s">
        <v>24</v>
      </c>
      <c r="D284" s="5" t="s">
        <v>16</v>
      </c>
      <c r="E284" s="5" t="s">
        <v>25</v>
      </c>
      <c r="F284" s="5" t="s">
        <v>18</v>
      </c>
      <c r="G284" s="5" t="s">
        <v>27</v>
      </c>
      <c r="H284" s="5">
        <v>58</v>
      </c>
      <c r="I284" s="5">
        <v>2005</v>
      </c>
      <c r="J284" s="6">
        <v>86089</v>
      </c>
      <c r="K284" s="9">
        <v>0</v>
      </c>
      <c r="L284" s="5" t="s">
        <v>20</v>
      </c>
      <c r="M284" s="5" t="s">
        <v>36</v>
      </c>
      <c r="N284" s="5"/>
      <c r="O284" s="7" t="str">
        <f>IF(ISBLANK(Table1[[#This Row],[Exit Year]]), "Active", "Exited")</f>
        <v>Active</v>
      </c>
      <c r="P284" s="8">
        <f ca="1">IF(ISBLANK(Table1[[#This Row],[Exit Year]]), YEAR(TODAY()) - Table1[[#This Row],[Hire Year]], Table1[[#This Row],[Exit Year]] - Table1[[#This Row],[Hire Year]])</f>
        <v>20</v>
      </c>
      <c r="Q284" s="13">
        <f>Table1[[#This Row],[Annual Salary]] + (Table1[[#This Row],[Bonus %]] * Table1[[#This Row],[Annual Salary]])</f>
        <v>86089</v>
      </c>
      <c r="R284" s="10" t="str">
        <f>IF(Table1[[#This Row],[Annual Salary]]&gt;=100000,"High",
   IF(Table1[[#This Row],[Annual Salary]]&gt;=50000,"Medium","Low"))</f>
        <v>Medium</v>
      </c>
    </row>
    <row r="285" spans="1:18" ht="15.75" x14ac:dyDescent="0.25">
      <c r="A285" s="5" t="s">
        <v>642</v>
      </c>
      <c r="B285" s="5" t="s">
        <v>643</v>
      </c>
      <c r="C285" s="5" t="s">
        <v>112</v>
      </c>
      <c r="D285" s="5" t="s">
        <v>68</v>
      </c>
      <c r="E285" s="5" t="s">
        <v>17</v>
      </c>
      <c r="F285" s="5" t="s">
        <v>26</v>
      </c>
      <c r="G285" s="5" t="s">
        <v>84</v>
      </c>
      <c r="H285" s="5">
        <v>54</v>
      </c>
      <c r="I285" s="5">
        <v>2007</v>
      </c>
      <c r="J285" s="6">
        <v>106313</v>
      </c>
      <c r="K285" s="9">
        <v>0.15</v>
      </c>
      <c r="L285" s="5" t="s">
        <v>20</v>
      </c>
      <c r="M285" s="5" t="s">
        <v>36</v>
      </c>
      <c r="N285" s="5"/>
      <c r="O285" s="7" t="str">
        <f>IF(ISBLANK(Table1[[#This Row],[Exit Year]]), "Active", "Exited")</f>
        <v>Active</v>
      </c>
      <c r="P285" s="8">
        <f ca="1">IF(ISBLANK(Table1[[#This Row],[Exit Year]]), YEAR(TODAY()) - Table1[[#This Row],[Hire Year]], Table1[[#This Row],[Exit Year]] - Table1[[#This Row],[Hire Year]])</f>
        <v>18</v>
      </c>
      <c r="Q285" s="13">
        <f>Table1[[#This Row],[Annual Salary]] + (Table1[[#This Row],[Bonus %]] * Table1[[#This Row],[Annual Salary]])</f>
        <v>122259.95</v>
      </c>
      <c r="R285" s="10" t="str">
        <f>IF(Table1[[#This Row],[Annual Salary]]&gt;=100000,"High",
   IF(Table1[[#This Row],[Annual Salary]]&gt;=50000,"Medium","Low"))</f>
        <v>High</v>
      </c>
    </row>
    <row r="286" spans="1:18" ht="15.75" x14ac:dyDescent="0.25">
      <c r="A286" s="5" t="s">
        <v>644</v>
      </c>
      <c r="B286" s="5" t="s">
        <v>645</v>
      </c>
      <c r="C286" s="5" t="s">
        <v>54</v>
      </c>
      <c r="D286" s="5" t="s">
        <v>79</v>
      </c>
      <c r="E286" s="5" t="s">
        <v>17</v>
      </c>
      <c r="F286" s="5" t="s">
        <v>18</v>
      </c>
      <c r="G286" s="5" t="s">
        <v>27</v>
      </c>
      <c r="H286" s="5">
        <v>40</v>
      </c>
      <c r="I286" s="5">
        <v>2021</v>
      </c>
      <c r="J286" s="6">
        <v>46833</v>
      </c>
      <c r="K286" s="9">
        <v>0</v>
      </c>
      <c r="L286" s="5" t="s">
        <v>28</v>
      </c>
      <c r="M286" s="5" t="s">
        <v>133</v>
      </c>
      <c r="N286" s="5">
        <v>2021</v>
      </c>
      <c r="O286" s="7" t="str">
        <f>IF(ISBLANK(Table1[[#This Row],[Exit Year]]), "Active", "Exited")</f>
        <v>Exited</v>
      </c>
      <c r="P286" s="8">
        <f ca="1">IF(ISBLANK(Table1[[#This Row],[Exit Year]]), YEAR(TODAY()) - Table1[[#This Row],[Hire Year]], Table1[[#This Row],[Exit Year]] - Table1[[#This Row],[Hire Year]])</f>
        <v>0</v>
      </c>
      <c r="Q286" s="13">
        <f>Table1[[#This Row],[Annual Salary]] + (Table1[[#This Row],[Bonus %]] * Table1[[#This Row],[Annual Salary]])</f>
        <v>46833</v>
      </c>
      <c r="R286" s="10" t="str">
        <f>IF(Table1[[#This Row],[Annual Salary]]&gt;=100000,"High",
   IF(Table1[[#This Row],[Annual Salary]]&gt;=50000,"Medium","Low"))</f>
        <v>Low</v>
      </c>
    </row>
    <row r="287" spans="1:18" ht="15.75" x14ac:dyDescent="0.25">
      <c r="A287" s="5" t="s">
        <v>646</v>
      </c>
      <c r="B287" s="5" t="s">
        <v>647</v>
      </c>
      <c r="C287" s="5" t="s">
        <v>32</v>
      </c>
      <c r="D287" s="5" t="s">
        <v>33</v>
      </c>
      <c r="E287" s="5" t="s">
        <v>17</v>
      </c>
      <c r="F287" s="5" t="s">
        <v>18</v>
      </c>
      <c r="G287" s="5" t="s">
        <v>27</v>
      </c>
      <c r="H287" s="5">
        <v>63</v>
      </c>
      <c r="I287" s="5">
        <v>2000</v>
      </c>
      <c r="J287" s="6">
        <v>155320</v>
      </c>
      <c r="K287" s="9">
        <v>0.17</v>
      </c>
      <c r="L287" s="5" t="s">
        <v>28</v>
      </c>
      <c r="M287" s="5" t="s">
        <v>29</v>
      </c>
      <c r="N287" s="5"/>
      <c r="O287" s="7" t="str">
        <f>IF(ISBLANK(Table1[[#This Row],[Exit Year]]), "Active", "Exited")</f>
        <v>Active</v>
      </c>
      <c r="P287" s="8">
        <f ca="1">IF(ISBLANK(Table1[[#This Row],[Exit Year]]), YEAR(TODAY()) - Table1[[#This Row],[Hire Year]], Table1[[#This Row],[Exit Year]] - Table1[[#This Row],[Hire Year]])</f>
        <v>25</v>
      </c>
      <c r="Q287" s="13">
        <f>Table1[[#This Row],[Annual Salary]] + (Table1[[#This Row],[Bonus %]] * Table1[[#This Row],[Annual Salary]])</f>
        <v>181724.4</v>
      </c>
      <c r="R287" s="10" t="str">
        <f>IF(Table1[[#This Row],[Annual Salary]]&gt;=100000,"High",
   IF(Table1[[#This Row],[Annual Salary]]&gt;=50000,"Medium","Low"))</f>
        <v>High</v>
      </c>
    </row>
    <row r="288" spans="1:18" ht="15.75" x14ac:dyDescent="0.25">
      <c r="A288" s="5" t="s">
        <v>648</v>
      </c>
      <c r="B288" s="5" t="s">
        <v>649</v>
      </c>
      <c r="C288" s="5" t="s">
        <v>42</v>
      </c>
      <c r="D288" s="5" t="s">
        <v>58</v>
      </c>
      <c r="E288" s="5" t="s">
        <v>25</v>
      </c>
      <c r="F288" s="5" t="s">
        <v>26</v>
      </c>
      <c r="G288" s="5" t="s">
        <v>27</v>
      </c>
      <c r="H288" s="5">
        <v>40</v>
      </c>
      <c r="I288" s="5">
        <v>2016</v>
      </c>
      <c r="J288" s="6">
        <v>89984</v>
      </c>
      <c r="K288" s="9">
        <v>0</v>
      </c>
      <c r="L288" s="5" t="s">
        <v>28</v>
      </c>
      <c r="M288" s="5" t="s">
        <v>133</v>
      </c>
      <c r="N288" s="5"/>
      <c r="O288" s="7" t="str">
        <f>IF(ISBLANK(Table1[[#This Row],[Exit Year]]), "Active", "Exited")</f>
        <v>Active</v>
      </c>
      <c r="P288" s="8">
        <f ca="1">IF(ISBLANK(Table1[[#This Row],[Exit Year]]), YEAR(TODAY()) - Table1[[#This Row],[Hire Year]], Table1[[#This Row],[Exit Year]] - Table1[[#This Row],[Hire Year]])</f>
        <v>9</v>
      </c>
      <c r="Q288" s="13">
        <f>Table1[[#This Row],[Annual Salary]] + (Table1[[#This Row],[Bonus %]] * Table1[[#This Row],[Annual Salary]])</f>
        <v>89984</v>
      </c>
      <c r="R288" s="10" t="str">
        <f>IF(Table1[[#This Row],[Annual Salary]]&gt;=100000,"High",
   IF(Table1[[#This Row],[Annual Salary]]&gt;=50000,"Medium","Low"))</f>
        <v>Medium</v>
      </c>
    </row>
    <row r="289" spans="1:18" ht="15.75" x14ac:dyDescent="0.25">
      <c r="A289" s="5" t="s">
        <v>650</v>
      </c>
      <c r="B289" s="5" t="s">
        <v>651</v>
      </c>
      <c r="C289" s="5" t="s">
        <v>112</v>
      </c>
      <c r="D289" s="5" t="s">
        <v>68</v>
      </c>
      <c r="E289" s="5" t="s">
        <v>34</v>
      </c>
      <c r="F289" s="5" t="s">
        <v>18</v>
      </c>
      <c r="G289" s="5" t="s">
        <v>27</v>
      </c>
      <c r="H289" s="5">
        <v>65</v>
      </c>
      <c r="I289" s="5">
        <v>2006</v>
      </c>
      <c r="J289" s="6">
        <v>83756</v>
      </c>
      <c r="K289" s="9">
        <v>0.14000000000000001</v>
      </c>
      <c r="L289" s="5" t="s">
        <v>28</v>
      </c>
      <c r="M289" s="5" t="s">
        <v>73</v>
      </c>
      <c r="N289" s="5"/>
      <c r="O289" s="7" t="str">
        <f>IF(ISBLANK(Table1[[#This Row],[Exit Year]]), "Active", "Exited")</f>
        <v>Active</v>
      </c>
      <c r="P289" s="8">
        <f ca="1">IF(ISBLANK(Table1[[#This Row],[Exit Year]]), YEAR(TODAY()) - Table1[[#This Row],[Hire Year]], Table1[[#This Row],[Exit Year]] - Table1[[#This Row],[Hire Year]])</f>
        <v>19</v>
      </c>
      <c r="Q289" s="13">
        <f>Table1[[#This Row],[Annual Salary]] + (Table1[[#This Row],[Bonus %]] * Table1[[#This Row],[Annual Salary]])</f>
        <v>95481.84</v>
      </c>
      <c r="R289" s="10" t="str">
        <f>IF(Table1[[#This Row],[Annual Salary]]&gt;=100000,"High",
   IF(Table1[[#This Row],[Annual Salary]]&gt;=50000,"Medium","Low"))</f>
        <v>Medium</v>
      </c>
    </row>
    <row r="290" spans="1:18" ht="15.75" x14ac:dyDescent="0.25">
      <c r="A290" s="5" t="s">
        <v>652</v>
      </c>
      <c r="B290" s="5" t="s">
        <v>653</v>
      </c>
      <c r="C290" s="5" t="s">
        <v>32</v>
      </c>
      <c r="D290" s="5" t="s">
        <v>64</v>
      </c>
      <c r="E290" s="5" t="s">
        <v>48</v>
      </c>
      <c r="F290" s="5" t="s">
        <v>18</v>
      </c>
      <c r="G290" s="5" t="s">
        <v>27</v>
      </c>
      <c r="H290" s="5">
        <v>57</v>
      </c>
      <c r="I290" s="5">
        <v>2016</v>
      </c>
      <c r="J290" s="6">
        <v>176324</v>
      </c>
      <c r="K290" s="9">
        <v>0.23</v>
      </c>
      <c r="L290" s="5" t="s">
        <v>28</v>
      </c>
      <c r="M290" s="5" t="s">
        <v>73</v>
      </c>
      <c r="N290" s="5"/>
      <c r="O290" s="7" t="str">
        <f>IF(ISBLANK(Table1[[#This Row],[Exit Year]]), "Active", "Exited")</f>
        <v>Active</v>
      </c>
      <c r="P290" s="8">
        <f ca="1">IF(ISBLANK(Table1[[#This Row],[Exit Year]]), YEAR(TODAY()) - Table1[[#This Row],[Hire Year]], Table1[[#This Row],[Exit Year]] - Table1[[#This Row],[Hire Year]])</f>
        <v>9</v>
      </c>
      <c r="Q290" s="13">
        <f>Table1[[#This Row],[Annual Salary]] + (Table1[[#This Row],[Bonus %]] * Table1[[#This Row],[Annual Salary]])</f>
        <v>216878.52000000002</v>
      </c>
      <c r="R290" s="10" t="str">
        <f>IF(Table1[[#This Row],[Annual Salary]]&gt;=100000,"High",
   IF(Table1[[#This Row],[Annual Salary]]&gt;=50000,"Medium","Low"))</f>
        <v>High</v>
      </c>
    </row>
    <row r="291" spans="1:18" ht="15.75" x14ac:dyDescent="0.25">
      <c r="A291" s="5" t="s">
        <v>654</v>
      </c>
      <c r="B291" s="5" t="s">
        <v>655</v>
      </c>
      <c r="C291" s="5" t="s">
        <v>42</v>
      </c>
      <c r="D291" s="5" t="s">
        <v>58</v>
      </c>
      <c r="E291" s="5" t="s">
        <v>34</v>
      </c>
      <c r="F291" s="5" t="s">
        <v>26</v>
      </c>
      <c r="G291" s="5" t="s">
        <v>35</v>
      </c>
      <c r="H291" s="5">
        <v>27</v>
      </c>
      <c r="I291" s="5">
        <v>2021</v>
      </c>
      <c r="J291" s="6">
        <v>74077</v>
      </c>
      <c r="K291" s="9">
        <v>0</v>
      </c>
      <c r="L291" s="5" t="s">
        <v>20</v>
      </c>
      <c r="M291" s="5" t="s">
        <v>21</v>
      </c>
      <c r="N291" s="5"/>
      <c r="O291" s="7" t="str">
        <f>IF(ISBLANK(Table1[[#This Row],[Exit Year]]), "Active", "Exited")</f>
        <v>Active</v>
      </c>
      <c r="P291" s="8">
        <f ca="1">IF(ISBLANK(Table1[[#This Row],[Exit Year]]), YEAR(TODAY()) - Table1[[#This Row],[Hire Year]], Table1[[#This Row],[Exit Year]] - Table1[[#This Row],[Hire Year]])</f>
        <v>4</v>
      </c>
      <c r="Q291" s="13">
        <f>Table1[[#This Row],[Annual Salary]] + (Table1[[#This Row],[Bonus %]] * Table1[[#This Row],[Annual Salary]])</f>
        <v>74077</v>
      </c>
      <c r="R291" s="10" t="str">
        <f>IF(Table1[[#This Row],[Annual Salary]]&gt;=100000,"High",
   IF(Table1[[#This Row],[Annual Salary]]&gt;=50000,"Medium","Low"))</f>
        <v>Medium</v>
      </c>
    </row>
    <row r="292" spans="1:18" ht="15.75" x14ac:dyDescent="0.25">
      <c r="A292" s="5" t="s">
        <v>656</v>
      </c>
      <c r="B292" s="5" t="s">
        <v>657</v>
      </c>
      <c r="C292" s="5" t="s">
        <v>51</v>
      </c>
      <c r="D292" s="5" t="s">
        <v>64</v>
      </c>
      <c r="E292" s="5" t="s">
        <v>25</v>
      </c>
      <c r="F292" s="5" t="s">
        <v>18</v>
      </c>
      <c r="G292" s="5" t="s">
        <v>35</v>
      </c>
      <c r="H292" s="5">
        <v>31</v>
      </c>
      <c r="I292" s="5">
        <v>2021</v>
      </c>
      <c r="J292" s="6">
        <v>104162</v>
      </c>
      <c r="K292" s="9">
        <v>7.0000000000000007E-2</v>
      </c>
      <c r="L292" s="5" t="s">
        <v>20</v>
      </c>
      <c r="M292" s="5" t="s">
        <v>59</v>
      </c>
      <c r="N292" s="5"/>
      <c r="O292" s="7" t="str">
        <f>IF(ISBLANK(Table1[[#This Row],[Exit Year]]), "Active", "Exited")</f>
        <v>Active</v>
      </c>
      <c r="P292" s="8">
        <f ca="1">IF(ISBLANK(Table1[[#This Row],[Exit Year]]), YEAR(TODAY()) - Table1[[#This Row],[Hire Year]], Table1[[#This Row],[Exit Year]] - Table1[[#This Row],[Hire Year]])</f>
        <v>4</v>
      </c>
      <c r="Q292" s="13">
        <f>Table1[[#This Row],[Annual Salary]] + (Table1[[#This Row],[Bonus %]] * Table1[[#This Row],[Annual Salary]])</f>
        <v>111453.34</v>
      </c>
      <c r="R292" s="10" t="str">
        <f>IF(Table1[[#This Row],[Annual Salary]]&gt;=100000,"High",
   IF(Table1[[#This Row],[Annual Salary]]&gt;=50000,"Medium","Low"))</f>
        <v>High</v>
      </c>
    </row>
    <row r="293" spans="1:18" ht="15.75" x14ac:dyDescent="0.25">
      <c r="A293" s="5" t="s">
        <v>658</v>
      </c>
      <c r="B293" s="5" t="s">
        <v>659</v>
      </c>
      <c r="C293" s="5" t="s">
        <v>437</v>
      </c>
      <c r="D293" s="5" t="s">
        <v>16</v>
      </c>
      <c r="E293" s="5" t="s">
        <v>48</v>
      </c>
      <c r="F293" s="5" t="s">
        <v>18</v>
      </c>
      <c r="G293" s="5" t="s">
        <v>27</v>
      </c>
      <c r="H293" s="5">
        <v>45</v>
      </c>
      <c r="I293" s="5">
        <v>2010</v>
      </c>
      <c r="J293" s="6">
        <v>82162</v>
      </c>
      <c r="K293" s="9">
        <v>0</v>
      </c>
      <c r="L293" s="5" t="s">
        <v>28</v>
      </c>
      <c r="M293" s="5" t="s">
        <v>113</v>
      </c>
      <c r="N293" s="5">
        <v>2020</v>
      </c>
      <c r="O293" s="7" t="str">
        <f>IF(ISBLANK(Table1[[#This Row],[Exit Year]]), "Active", "Exited")</f>
        <v>Exited</v>
      </c>
      <c r="P293" s="8">
        <f ca="1">IF(ISBLANK(Table1[[#This Row],[Exit Year]]), YEAR(TODAY()) - Table1[[#This Row],[Hire Year]], Table1[[#This Row],[Exit Year]] - Table1[[#This Row],[Hire Year]])</f>
        <v>10</v>
      </c>
      <c r="Q293" s="13">
        <f>Table1[[#This Row],[Annual Salary]] + (Table1[[#This Row],[Bonus %]] * Table1[[#This Row],[Annual Salary]])</f>
        <v>82162</v>
      </c>
      <c r="R293" s="10" t="str">
        <f>IF(Table1[[#This Row],[Annual Salary]]&gt;=100000,"High",
   IF(Table1[[#This Row],[Annual Salary]]&gt;=50000,"Medium","Low"))</f>
        <v>Medium</v>
      </c>
    </row>
    <row r="294" spans="1:18" ht="15.75" x14ac:dyDescent="0.25">
      <c r="A294" s="5" t="s">
        <v>660</v>
      </c>
      <c r="B294" s="5" t="s">
        <v>661</v>
      </c>
      <c r="C294" s="5" t="s">
        <v>46</v>
      </c>
      <c r="D294" s="5" t="s">
        <v>47</v>
      </c>
      <c r="E294" s="5" t="s">
        <v>34</v>
      </c>
      <c r="F294" s="5" t="s">
        <v>18</v>
      </c>
      <c r="G294" s="5" t="s">
        <v>27</v>
      </c>
      <c r="H294" s="5">
        <v>47</v>
      </c>
      <c r="I294" s="5">
        <v>2015</v>
      </c>
      <c r="J294" s="6">
        <v>63880</v>
      </c>
      <c r="K294" s="9">
        <v>0</v>
      </c>
      <c r="L294" s="5" t="s">
        <v>28</v>
      </c>
      <c r="M294" s="5" t="s">
        <v>29</v>
      </c>
      <c r="N294" s="5"/>
      <c r="O294" s="7" t="str">
        <f>IF(ISBLANK(Table1[[#This Row],[Exit Year]]), "Active", "Exited")</f>
        <v>Active</v>
      </c>
      <c r="P294" s="8">
        <f ca="1">IF(ISBLANK(Table1[[#This Row],[Exit Year]]), YEAR(TODAY()) - Table1[[#This Row],[Hire Year]], Table1[[#This Row],[Exit Year]] - Table1[[#This Row],[Hire Year]])</f>
        <v>10</v>
      </c>
      <c r="Q294" s="13">
        <f>Table1[[#This Row],[Annual Salary]] + (Table1[[#This Row],[Bonus %]] * Table1[[#This Row],[Annual Salary]])</f>
        <v>63880</v>
      </c>
      <c r="R294" s="10" t="str">
        <f>IF(Table1[[#This Row],[Annual Salary]]&gt;=100000,"High",
   IF(Table1[[#This Row],[Annual Salary]]&gt;=50000,"Medium","Low"))</f>
        <v>Medium</v>
      </c>
    </row>
    <row r="295" spans="1:18" ht="15.75" x14ac:dyDescent="0.25">
      <c r="A295" s="5" t="s">
        <v>662</v>
      </c>
      <c r="B295" s="5" t="s">
        <v>663</v>
      </c>
      <c r="C295" s="5" t="s">
        <v>222</v>
      </c>
      <c r="D295" s="5" t="s">
        <v>68</v>
      </c>
      <c r="E295" s="5" t="s">
        <v>17</v>
      </c>
      <c r="F295" s="5" t="s">
        <v>18</v>
      </c>
      <c r="G295" s="5" t="s">
        <v>27</v>
      </c>
      <c r="H295" s="5">
        <v>55</v>
      </c>
      <c r="I295" s="5">
        <v>2013</v>
      </c>
      <c r="J295" s="6">
        <v>73248</v>
      </c>
      <c r="K295" s="9">
        <v>0</v>
      </c>
      <c r="L295" s="5" t="s">
        <v>20</v>
      </c>
      <c r="M295" s="5" t="s">
        <v>87</v>
      </c>
      <c r="N295" s="5"/>
      <c r="O295" s="7" t="str">
        <f>IF(ISBLANK(Table1[[#This Row],[Exit Year]]), "Active", "Exited")</f>
        <v>Active</v>
      </c>
      <c r="P295" s="8">
        <f ca="1">IF(ISBLANK(Table1[[#This Row],[Exit Year]]), YEAR(TODAY()) - Table1[[#This Row],[Hire Year]], Table1[[#This Row],[Exit Year]] - Table1[[#This Row],[Hire Year]])</f>
        <v>12</v>
      </c>
      <c r="Q295" s="13">
        <f>Table1[[#This Row],[Annual Salary]] + (Table1[[#This Row],[Bonus %]] * Table1[[#This Row],[Annual Salary]])</f>
        <v>73248</v>
      </c>
      <c r="R295" s="10" t="str">
        <f>IF(Table1[[#This Row],[Annual Salary]]&gt;=100000,"High",
   IF(Table1[[#This Row],[Annual Salary]]&gt;=50000,"Medium","Low"))</f>
        <v>Medium</v>
      </c>
    </row>
    <row r="296" spans="1:18" ht="15.75" x14ac:dyDescent="0.25">
      <c r="A296" s="5" t="s">
        <v>664</v>
      </c>
      <c r="B296" s="5" t="s">
        <v>665</v>
      </c>
      <c r="C296" s="5" t="s">
        <v>42</v>
      </c>
      <c r="D296" s="5" t="s">
        <v>58</v>
      </c>
      <c r="E296" s="5" t="s">
        <v>25</v>
      </c>
      <c r="F296" s="5" t="s">
        <v>26</v>
      </c>
      <c r="G296" s="5" t="s">
        <v>19</v>
      </c>
      <c r="H296" s="5">
        <v>51</v>
      </c>
      <c r="I296" s="5">
        <v>2020</v>
      </c>
      <c r="J296" s="6">
        <v>91853</v>
      </c>
      <c r="K296" s="9">
        <v>0</v>
      </c>
      <c r="L296" s="5" t="s">
        <v>20</v>
      </c>
      <c r="M296" s="5" t="s">
        <v>36</v>
      </c>
      <c r="N296" s="5"/>
      <c r="O296" s="7" t="str">
        <f>IF(ISBLANK(Table1[[#This Row],[Exit Year]]), "Active", "Exited")</f>
        <v>Active</v>
      </c>
      <c r="P296" s="8">
        <f ca="1">IF(ISBLANK(Table1[[#This Row],[Exit Year]]), YEAR(TODAY()) - Table1[[#This Row],[Hire Year]], Table1[[#This Row],[Exit Year]] - Table1[[#This Row],[Hire Year]])</f>
        <v>5</v>
      </c>
      <c r="Q296" s="13">
        <f>Table1[[#This Row],[Annual Salary]] + (Table1[[#This Row],[Bonus %]] * Table1[[#This Row],[Annual Salary]])</f>
        <v>91853</v>
      </c>
      <c r="R296" s="10" t="str">
        <f>IF(Table1[[#This Row],[Annual Salary]]&gt;=100000,"High",
   IF(Table1[[#This Row],[Annual Salary]]&gt;=50000,"Medium","Low"))</f>
        <v>Medium</v>
      </c>
    </row>
    <row r="297" spans="1:18" ht="15.75" x14ac:dyDescent="0.25">
      <c r="A297" s="5" t="s">
        <v>666</v>
      </c>
      <c r="B297" s="5" t="s">
        <v>667</v>
      </c>
      <c r="C297" s="5" t="s">
        <v>32</v>
      </c>
      <c r="D297" s="5" t="s">
        <v>33</v>
      </c>
      <c r="E297" s="5" t="s">
        <v>34</v>
      </c>
      <c r="F297" s="5" t="s">
        <v>26</v>
      </c>
      <c r="G297" s="5" t="s">
        <v>35</v>
      </c>
      <c r="H297" s="5">
        <v>25</v>
      </c>
      <c r="I297" s="5">
        <v>2020</v>
      </c>
      <c r="J297" s="6">
        <v>168014</v>
      </c>
      <c r="K297" s="9">
        <v>0.27</v>
      </c>
      <c r="L297" s="5" t="s">
        <v>20</v>
      </c>
      <c r="M297" s="5" t="s">
        <v>36</v>
      </c>
      <c r="N297" s="5">
        <v>2021</v>
      </c>
      <c r="O297" s="7" t="str">
        <f>IF(ISBLANK(Table1[[#This Row],[Exit Year]]), "Active", "Exited")</f>
        <v>Exited</v>
      </c>
      <c r="P297" s="8">
        <f ca="1">IF(ISBLANK(Table1[[#This Row],[Exit Year]]), YEAR(TODAY()) - Table1[[#This Row],[Hire Year]], Table1[[#This Row],[Exit Year]] - Table1[[#This Row],[Hire Year]])</f>
        <v>1</v>
      </c>
      <c r="Q297" s="13">
        <f>Table1[[#This Row],[Annual Salary]] + (Table1[[#This Row],[Bonus %]] * Table1[[#This Row],[Annual Salary]])</f>
        <v>213377.78</v>
      </c>
      <c r="R297" s="10" t="str">
        <f>IF(Table1[[#This Row],[Annual Salary]]&gt;=100000,"High",
   IF(Table1[[#This Row],[Annual Salary]]&gt;=50000,"Medium","Low"))</f>
        <v>High</v>
      </c>
    </row>
    <row r="298" spans="1:18" ht="15.75" x14ac:dyDescent="0.25">
      <c r="A298" s="5" t="s">
        <v>668</v>
      </c>
      <c r="B298" s="5" t="s">
        <v>669</v>
      </c>
      <c r="C298" s="5" t="s">
        <v>276</v>
      </c>
      <c r="D298" s="5" t="s">
        <v>68</v>
      </c>
      <c r="E298" s="5" t="s">
        <v>48</v>
      </c>
      <c r="F298" s="5" t="s">
        <v>18</v>
      </c>
      <c r="G298" s="5" t="s">
        <v>35</v>
      </c>
      <c r="H298" s="5">
        <v>37</v>
      </c>
      <c r="I298" s="5">
        <v>2017</v>
      </c>
      <c r="J298" s="6">
        <v>70770</v>
      </c>
      <c r="K298" s="9">
        <v>0</v>
      </c>
      <c r="L298" s="5" t="s">
        <v>20</v>
      </c>
      <c r="M298" s="5" t="s">
        <v>55</v>
      </c>
      <c r="N298" s="5"/>
      <c r="O298" s="7" t="str">
        <f>IF(ISBLANK(Table1[[#This Row],[Exit Year]]), "Active", "Exited")</f>
        <v>Active</v>
      </c>
      <c r="P298" s="8">
        <f ca="1">IF(ISBLANK(Table1[[#This Row],[Exit Year]]), YEAR(TODAY()) - Table1[[#This Row],[Hire Year]], Table1[[#This Row],[Exit Year]] - Table1[[#This Row],[Hire Year]])</f>
        <v>8</v>
      </c>
      <c r="Q298" s="13">
        <f>Table1[[#This Row],[Annual Salary]] + (Table1[[#This Row],[Bonus %]] * Table1[[#This Row],[Annual Salary]])</f>
        <v>70770</v>
      </c>
      <c r="R298" s="10" t="str">
        <f>IF(Table1[[#This Row],[Annual Salary]]&gt;=100000,"High",
   IF(Table1[[#This Row],[Annual Salary]]&gt;=50000,"Medium","Low"))</f>
        <v>Medium</v>
      </c>
    </row>
    <row r="299" spans="1:18" ht="15.75" x14ac:dyDescent="0.25">
      <c r="A299" s="5" t="s">
        <v>670</v>
      </c>
      <c r="B299" s="5" t="s">
        <v>671</v>
      </c>
      <c r="C299" s="5" t="s">
        <v>163</v>
      </c>
      <c r="D299" s="5" t="s">
        <v>64</v>
      </c>
      <c r="E299" s="5" t="s">
        <v>48</v>
      </c>
      <c r="F299" s="5" t="s">
        <v>26</v>
      </c>
      <c r="G299" s="5" t="s">
        <v>35</v>
      </c>
      <c r="H299" s="5">
        <v>62</v>
      </c>
      <c r="I299" s="5">
        <v>2004</v>
      </c>
      <c r="J299" s="6">
        <v>50825</v>
      </c>
      <c r="K299" s="9">
        <v>0</v>
      </c>
      <c r="L299" s="5" t="s">
        <v>20</v>
      </c>
      <c r="M299" s="5" t="s">
        <v>21</v>
      </c>
      <c r="N299" s="5"/>
      <c r="O299" s="7" t="str">
        <f>IF(ISBLANK(Table1[[#This Row],[Exit Year]]), "Active", "Exited")</f>
        <v>Active</v>
      </c>
      <c r="P299" s="8">
        <f ca="1">IF(ISBLANK(Table1[[#This Row],[Exit Year]]), YEAR(TODAY()) - Table1[[#This Row],[Hire Year]], Table1[[#This Row],[Exit Year]] - Table1[[#This Row],[Hire Year]])</f>
        <v>21</v>
      </c>
      <c r="Q299" s="13">
        <f>Table1[[#This Row],[Annual Salary]] + (Table1[[#This Row],[Bonus %]] * Table1[[#This Row],[Annual Salary]])</f>
        <v>50825</v>
      </c>
      <c r="R299" s="10" t="str">
        <f>IF(Table1[[#This Row],[Annual Salary]]&gt;=100000,"High",
   IF(Table1[[#This Row],[Annual Salary]]&gt;=50000,"Medium","Low"))</f>
        <v>Medium</v>
      </c>
    </row>
    <row r="300" spans="1:18" ht="15.75" x14ac:dyDescent="0.25">
      <c r="A300" s="5" t="s">
        <v>672</v>
      </c>
      <c r="B300" s="5" t="s">
        <v>673</v>
      </c>
      <c r="C300" s="5" t="s">
        <v>1923</v>
      </c>
      <c r="D300" s="5" t="s">
        <v>33</v>
      </c>
      <c r="E300" s="5" t="s">
        <v>17</v>
      </c>
      <c r="F300" s="5" t="s">
        <v>26</v>
      </c>
      <c r="G300" s="5" t="s">
        <v>84</v>
      </c>
      <c r="H300" s="5">
        <v>31</v>
      </c>
      <c r="I300" s="5">
        <v>2015</v>
      </c>
      <c r="J300" s="6">
        <v>145846</v>
      </c>
      <c r="K300" s="9">
        <v>0.15</v>
      </c>
      <c r="L300" s="5" t="s">
        <v>92</v>
      </c>
      <c r="M300" s="5" t="s">
        <v>93</v>
      </c>
      <c r="N300" s="5"/>
      <c r="O300" s="7" t="str">
        <f>IF(ISBLANK(Table1[[#This Row],[Exit Year]]), "Active", "Exited")</f>
        <v>Active</v>
      </c>
      <c r="P300" s="8">
        <f ca="1">IF(ISBLANK(Table1[[#This Row],[Exit Year]]), YEAR(TODAY()) - Table1[[#This Row],[Hire Year]], Table1[[#This Row],[Exit Year]] - Table1[[#This Row],[Hire Year]])</f>
        <v>10</v>
      </c>
      <c r="Q300" s="13">
        <f>Table1[[#This Row],[Annual Salary]] + (Table1[[#This Row],[Bonus %]] * Table1[[#This Row],[Annual Salary]])</f>
        <v>167722.9</v>
      </c>
      <c r="R300" s="10" t="str">
        <f>IF(Table1[[#This Row],[Annual Salary]]&gt;=100000,"High",
   IF(Table1[[#This Row],[Annual Salary]]&gt;=50000,"Medium","Low"))</f>
        <v>High</v>
      </c>
    </row>
    <row r="301" spans="1:18" ht="15.75" x14ac:dyDescent="0.25">
      <c r="A301" s="5" t="s">
        <v>674</v>
      </c>
      <c r="B301" s="5" t="s">
        <v>675</v>
      </c>
      <c r="C301" s="5" t="s">
        <v>1923</v>
      </c>
      <c r="D301" s="5" t="s">
        <v>64</v>
      </c>
      <c r="E301" s="5" t="s">
        <v>17</v>
      </c>
      <c r="F301" s="5" t="s">
        <v>18</v>
      </c>
      <c r="G301" s="5" t="s">
        <v>27</v>
      </c>
      <c r="H301" s="5">
        <v>64</v>
      </c>
      <c r="I301" s="5">
        <v>2003</v>
      </c>
      <c r="J301" s="6">
        <v>125807</v>
      </c>
      <c r="K301" s="9">
        <v>0.15</v>
      </c>
      <c r="L301" s="5" t="s">
        <v>20</v>
      </c>
      <c r="M301" s="5" t="s">
        <v>36</v>
      </c>
      <c r="N301" s="5"/>
      <c r="O301" s="7" t="str">
        <f>IF(ISBLANK(Table1[[#This Row],[Exit Year]]), "Active", "Exited")</f>
        <v>Active</v>
      </c>
      <c r="P301" s="8">
        <f ca="1">IF(ISBLANK(Table1[[#This Row],[Exit Year]]), YEAR(TODAY()) - Table1[[#This Row],[Hire Year]], Table1[[#This Row],[Exit Year]] - Table1[[#This Row],[Hire Year]])</f>
        <v>22</v>
      </c>
      <c r="Q301" s="13">
        <f>Table1[[#This Row],[Annual Salary]] + (Table1[[#This Row],[Bonus %]] * Table1[[#This Row],[Annual Salary]])</f>
        <v>144678.04999999999</v>
      </c>
      <c r="R301" s="10" t="str">
        <f>IF(Table1[[#This Row],[Annual Salary]]&gt;=100000,"High",
   IF(Table1[[#This Row],[Annual Salary]]&gt;=50000,"Medium","Low"))</f>
        <v>High</v>
      </c>
    </row>
    <row r="302" spans="1:18" ht="15.75" x14ac:dyDescent="0.25">
      <c r="A302" s="5" t="s">
        <v>676</v>
      </c>
      <c r="B302" s="5" t="s">
        <v>677</v>
      </c>
      <c r="C302" s="5" t="s">
        <v>54</v>
      </c>
      <c r="D302" s="5" t="s">
        <v>47</v>
      </c>
      <c r="E302" s="5" t="s">
        <v>34</v>
      </c>
      <c r="F302" s="5" t="s">
        <v>26</v>
      </c>
      <c r="G302" s="5" t="s">
        <v>27</v>
      </c>
      <c r="H302" s="5">
        <v>25</v>
      </c>
      <c r="I302" s="5">
        <v>2021</v>
      </c>
      <c r="J302" s="6">
        <v>46845</v>
      </c>
      <c r="K302" s="9">
        <v>0</v>
      </c>
      <c r="L302" s="5" t="s">
        <v>20</v>
      </c>
      <c r="M302" s="5" t="s">
        <v>55</v>
      </c>
      <c r="N302" s="5"/>
      <c r="O302" s="7" t="str">
        <f>IF(ISBLANK(Table1[[#This Row],[Exit Year]]), "Active", "Exited")</f>
        <v>Active</v>
      </c>
      <c r="P302" s="8">
        <f ca="1">IF(ISBLANK(Table1[[#This Row],[Exit Year]]), YEAR(TODAY()) - Table1[[#This Row],[Hire Year]], Table1[[#This Row],[Exit Year]] - Table1[[#This Row],[Hire Year]])</f>
        <v>4</v>
      </c>
      <c r="Q302" s="13">
        <f>Table1[[#This Row],[Annual Salary]] + (Table1[[#This Row],[Bonus %]] * Table1[[#This Row],[Annual Salary]])</f>
        <v>46845</v>
      </c>
      <c r="R302" s="10" t="str">
        <f>IF(Table1[[#This Row],[Annual Salary]]&gt;=100000,"High",
   IF(Table1[[#This Row],[Annual Salary]]&gt;=50000,"Medium","Low"))</f>
        <v>Low</v>
      </c>
    </row>
    <row r="303" spans="1:18" ht="15.75" x14ac:dyDescent="0.25">
      <c r="A303" s="5" t="s">
        <v>678</v>
      </c>
      <c r="B303" s="5" t="s">
        <v>679</v>
      </c>
      <c r="C303" s="5" t="s">
        <v>1923</v>
      </c>
      <c r="D303" s="5" t="s">
        <v>79</v>
      </c>
      <c r="E303" s="5" t="s">
        <v>48</v>
      </c>
      <c r="F303" s="5" t="s">
        <v>18</v>
      </c>
      <c r="G303" s="5" t="s">
        <v>27</v>
      </c>
      <c r="H303" s="5">
        <v>59</v>
      </c>
      <c r="I303" s="5">
        <v>2008</v>
      </c>
      <c r="J303" s="6">
        <v>157969</v>
      </c>
      <c r="K303" s="9">
        <v>0.1</v>
      </c>
      <c r="L303" s="5" t="s">
        <v>28</v>
      </c>
      <c r="M303" s="5" t="s">
        <v>29</v>
      </c>
      <c r="N303" s="5"/>
      <c r="O303" s="7" t="str">
        <f>IF(ISBLANK(Table1[[#This Row],[Exit Year]]), "Active", "Exited")</f>
        <v>Active</v>
      </c>
      <c r="P303" s="8">
        <f ca="1">IF(ISBLANK(Table1[[#This Row],[Exit Year]]), YEAR(TODAY()) - Table1[[#This Row],[Hire Year]], Table1[[#This Row],[Exit Year]] - Table1[[#This Row],[Hire Year]])</f>
        <v>17</v>
      </c>
      <c r="Q303" s="13">
        <f>Table1[[#This Row],[Annual Salary]] + (Table1[[#This Row],[Bonus %]] * Table1[[#This Row],[Annual Salary]])</f>
        <v>173765.9</v>
      </c>
      <c r="R303" s="10" t="str">
        <f>IF(Table1[[#This Row],[Annual Salary]]&gt;=100000,"High",
   IF(Table1[[#This Row],[Annual Salary]]&gt;=50000,"Medium","Low"))</f>
        <v>High</v>
      </c>
    </row>
    <row r="304" spans="1:18" ht="15.75" x14ac:dyDescent="0.25">
      <c r="A304" s="5" t="s">
        <v>680</v>
      </c>
      <c r="B304" s="5" t="s">
        <v>681</v>
      </c>
      <c r="C304" s="5" t="s">
        <v>682</v>
      </c>
      <c r="D304" s="5" t="s">
        <v>16</v>
      </c>
      <c r="E304" s="5" t="s">
        <v>48</v>
      </c>
      <c r="F304" s="5" t="s">
        <v>18</v>
      </c>
      <c r="G304" s="5" t="s">
        <v>35</v>
      </c>
      <c r="H304" s="5">
        <v>40</v>
      </c>
      <c r="I304" s="5">
        <v>2010</v>
      </c>
      <c r="J304" s="6">
        <v>97807</v>
      </c>
      <c r="K304" s="9">
        <v>0</v>
      </c>
      <c r="L304" s="5" t="s">
        <v>20</v>
      </c>
      <c r="M304" s="5" t="s">
        <v>36</v>
      </c>
      <c r="N304" s="5"/>
      <c r="O304" s="7" t="str">
        <f>IF(ISBLANK(Table1[[#This Row],[Exit Year]]), "Active", "Exited")</f>
        <v>Active</v>
      </c>
      <c r="P304" s="8">
        <f ca="1">IF(ISBLANK(Table1[[#This Row],[Exit Year]]), YEAR(TODAY()) - Table1[[#This Row],[Hire Year]], Table1[[#This Row],[Exit Year]] - Table1[[#This Row],[Hire Year]])</f>
        <v>15</v>
      </c>
      <c r="Q304" s="13">
        <f>Table1[[#This Row],[Annual Salary]] + (Table1[[#This Row],[Bonus %]] * Table1[[#This Row],[Annual Salary]])</f>
        <v>97807</v>
      </c>
      <c r="R304" s="10" t="str">
        <f>IF(Table1[[#This Row],[Annual Salary]]&gt;=100000,"High",
   IF(Table1[[#This Row],[Annual Salary]]&gt;=50000,"Medium","Low"))</f>
        <v>Medium</v>
      </c>
    </row>
    <row r="305" spans="1:18" ht="15.75" x14ac:dyDescent="0.25">
      <c r="A305" s="5" t="s">
        <v>683</v>
      </c>
      <c r="B305" s="5" t="s">
        <v>684</v>
      </c>
      <c r="C305" s="5" t="s">
        <v>163</v>
      </c>
      <c r="D305" s="5" t="s">
        <v>64</v>
      </c>
      <c r="E305" s="5" t="s">
        <v>25</v>
      </c>
      <c r="F305" s="5" t="s">
        <v>26</v>
      </c>
      <c r="G305" s="5" t="s">
        <v>84</v>
      </c>
      <c r="H305" s="5">
        <v>31</v>
      </c>
      <c r="I305" s="5">
        <v>2015</v>
      </c>
      <c r="J305" s="6">
        <v>73854</v>
      </c>
      <c r="K305" s="9">
        <v>0</v>
      </c>
      <c r="L305" s="5" t="s">
        <v>20</v>
      </c>
      <c r="M305" s="5" t="s">
        <v>21</v>
      </c>
      <c r="N305" s="5"/>
      <c r="O305" s="7" t="str">
        <f>IF(ISBLANK(Table1[[#This Row],[Exit Year]]), "Active", "Exited")</f>
        <v>Active</v>
      </c>
      <c r="P305" s="8">
        <f ca="1">IF(ISBLANK(Table1[[#This Row],[Exit Year]]), YEAR(TODAY()) - Table1[[#This Row],[Hire Year]], Table1[[#This Row],[Exit Year]] - Table1[[#This Row],[Hire Year]])</f>
        <v>10</v>
      </c>
      <c r="Q305" s="13">
        <f>Table1[[#This Row],[Annual Salary]] + (Table1[[#This Row],[Bonus %]] * Table1[[#This Row],[Annual Salary]])</f>
        <v>73854</v>
      </c>
      <c r="R305" s="10" t="str">
        <f>IF(Table1[[#This Row],[Annual Salary]]&gt;=100000,"High",
   IF(Table1[[#This Row],[Annual Salary]]&gt;=50000,"Medium","Low"))</f>
        <v>Medium</v>
      </c>
    </row>
    <row r="306" spans="1:18" ht="15.75" x14ac:dyDescent="0.25">
      <c r="A306" s="5" t="s">
        <v>685</v>
      </c>
      <c r="B306" s="5" t="s">
        <v>686</v>
      </c>
      <c r="C306" s="5" t="s">
        <v>1923</v>
      </c>
      <c r="D306" s="5" t="s">
        <v>58</v>
      </c>
      <c r="E306" s="5" t="s">
        <v>25</v>
      </c>
      <c r="F306" s="5" t="s">
        <v>26</v>
      </c>
      <c r="G306" s="5" t="s">
        <v>27</v>
      </c>
      <c r="H306" s="5">
        <v>45</v>
      </c>
      <c r="I306" s="5">
        <v>2006</v>
      </c>
      <c r="J306" s="6">
        <v>149537</v>
      </c>
      <c r="K306" s="9">
        <v>0.14000000000000001</v>
      </c>
      <c r="L306" s="5" t="s">
        <v>20</v>
      </c>
      <c r="M306" s="5" t="s">
        <v>21</v>
      </c>
      <c r="N306" s="5"/>
      <c r="O306" s="7" t="str">
        <f>IF(ISBLANK(Table1[[#This Row],[Exit Year]]), "Active", "Exited")</f>
        <v>Active</v>
      </c>
      <c r="P306" s="8">
        <f ca="1">IF(ISBLANK(Table1[[#This Row],[Exit Year]]), YEAR(TODAY()) - Table1[[#This Row],[Hire Year]], Table1[[#This Row],[Exit Year]] - Table1[[#This Row],[Hire Year]])</f>
        <v>19</v>
      </c>
      <c r="Q306" s="13">
        <f>Table1[[#This Row],[Annual Salary]] + (Table1[[#This Row],[Bonus %]] * Table1[[#This Row],[Annual Salary]])</f>
        <v>170472.18</v>
      </c>
      <c r="R306" s="10" t="str">
        <f>IF(Table1[[#This Row],[Annual Salary]]&gt;=100000,"High",
   IF(Table1[[#This Row],[Annual Salary]]&gt;=50000,"Medium","Low"))</f>
        <v>High</v>
      </c>
    </row>
    <row r="307" spans="1:18" ht="15.75" x14ac:dyDescent="0.25">
      <c r="A307" s="5" t="s">
        <v>687</v>
      </c>
      <c r="B307" s="5" t="s">
        <v>688</v>
      </c>
      <c r="C307" s="5" t="s">
        <v>1923</v>
      </c>
      <c r="D307" s="5" t="s">
        <v>47</v>
      </c>
      <c r="E307" s="5" t="s">
        <v>25</v>
      </c>
      <c r="F307" s="5" t="s">
        <v>18</v>
      </c>
      <c r="G307" s="5" t="s">
        <v>35</v>
      </c>
      <c r="H307" s="5">
        <v>49</v>
      </c>
      <c r="I307" s="5">
        <v>2013</v>
      </c>
      <c r="J307" s="6">
        <v>128303</v>
      </c>
      <c r="K307" s="9">
        <v>0.15</v>
      </c>
      <c r="L307" s="5" t="s">
        <v>20</v>
      </c>
      <c r="M307" s="5" t="s">
        <v>43</v>
      </c>
      <c r="N307" s="5"/>
      <c r="O307" s="7" t="str">
        <f>IF(ISBLANK(Table1[[#This Row],[Exit Year]]), "Active", "Exited")</f>
        <v>Active</v>
      </c>
      <c r="P307" s="8">
        <f ca="1">IF(ISBLANK(Table1[[#This Row],[Exit Year]]), YEAR(TODAY()) - Table1[[#This Row],[Hire Year]], Table1[[#This Row],[Exit Year]] - Table1[[#This Row],[Hire Year]])</f>
        <v>12</v>
      </c>
      <c r="Q307" s="13">
        <f>Table1[[#This Row],[Annual Salary]] + (Table1[[#This Row],[Bonus %]] * Table1[[#This Row],[Annual Salary]])</f>
        <v>147548.45000000001</v>
      </c>
      <c r="R307" s="10" t="str">
        <f>IF(Table1[[#This Row],[Annual Salary]]&gt;=100000,"High",
   IF(Table1[[#This Row],[Annual Salary]]&gt;=50000,"Medium","Low"))</f>
        <v>High</v>
      </c>
    </row>
    <row r="308" spans="1:18" ht="15.75" x14ac:dyDescent="0.25">
      <c r="A308" s="5" t="s">
        <v>689</v>
      </c>
      <c r="B308" s="5" t="s">
        <v>690</v>
      </c>
      <c r="C308" s="5" t="s">
        <v>247</v>
      </c>
      <c r="D308" s="5" t="s">
        <v>16</v>
      </c>
      <c r="E308" s="5" t="s">
        <v>34</v>
      </c>
      <c r="F308" s="5" t="s">
        <v>26</v>
      </c>
      <c r="G308" s="5" t="s">
        <v>19</v>
      </c>
      <c r="H308" s="5">
        <v>46</v>
      </c>
      <c r="I308" s="5">
        <v>2005</v>
      </c>
      <c r="J308" s="6">
        <v>67374</v>
      </c>
      <c r="K308" s="9">
        <v>0</v>
      </c>
      <c r="L308" s="5" t="s">
        <v>20</v>
      </c>
      <c r="M308" s="5" t="s">
        <v>59</v>
      </c>
      <c r="N308" s="5"/>
      <c r="O308" s="7" t="str">
        <f>IF(ISBLANK(Table1[[#This Row],[Exit Year]]), "Active", "Exited")</f>
        <v>Active</v>
      </c>
      <c r="P308" s="8">
        <f ca="1">IF(ISBLANK(Table1[[#This Row],[Exit Year]]), YEAR(TODAY()) - Table1[[#This Row],[Hire Year]], Table1[[#This Row],[Exit Year]] - Table1[[#This Row],[Hire Year]])</f>
        <v>20</v>
      </c>
      <c r="Q308" s="13">
        <f>Table1[[#This Row],[Annual Salary]] + (Table1[[#This Row],[Bonus %]] * Table1[[#This Row],[Annual Salary]])</f>
        <v>67374</v>
      </c>
      <c r="R308" s="10" t="str">
        <f>IF(Table1[[#This Row],[Annual Salary]]&gt;=100000,"High",
   IF(Table1[[#This Row],[Annual Salary]]&gt;=50000,"Medium","Low"))</f>
        <v>Medium</v>
      </c>
    </row>
    <row r="309" spans="1:18" ht="15.75" x14ac:dyDescent="0.25">
      <c r="A309" s="5" t="s">
        <v>691</v>
      </c>
      <c r="B309" s="5" t="s">
        <v>692</v>
      </c>
      <c r="C309" s="5" t="s">
        <v>51</v>
      </c>
      <c r="D309" s="5" t="s">
        <v>64</v>
      </c>
      <c r="E309" s="5" t="s">
        <v>48</v>
      </c>
      <c r="F309" s="5" t="s">
        <v>26</v>
      </c>
      <c r="G309" s="5" t="s">
        <v>84</v>
      </c>
      <c r="H309" s="5">
        <v>46</v>
      </c>
      <c r="I309" s="5">
        <v>2011</v>
      </c>
      <c r="J309" s="6">
        <v>102167</v>
      </c>
      <c r="K309" s="9">
        <v>0.06</v>
      </c>
      <c r="L309" s="5" t="s">
        <v>92</v>
      </c>
      <c r="M309" s="5" t="s">
        <v>98</v>
      </c>
      <c r="N309" s="5"/>
      <c r="O309" s="7" t="str">
        <f>IF(ISBLANK(Table1[[#This Row],[Exit Year]]), "Active", "Exited")</f>
        <v>Active</v>
      </c>
      <c r="P309" s="8">
        <f ca="1">IF(ISBLANK(Table1[[#This Row],[Exit Year]]), YEAR(TODAY()) - Table1[[#This Row],[Hire Year]], Table1[[#This Row],[Exit Year]] - Table1[[#This Row],[Hire Year]])</f>
        <v>14</v>
      </c>
      <c r="Q309" s="13">
        <f>Table1[[#This Row],[Annual Salary]] + (Table1[[#This Row],[Bonus %]] * Table1[[#This Row],[Annual Salary]])</f>
        <v>108297.02</v>
      </c>
      <c r="R309" s="10" t="str">
        <f>IF(Table1[[#This Row],[Annual Salary]]&gt;=100000,"High",
   IF(Table1[[#This Row],[Annual Salary]]&gt;=50000,"Medium","Low"))</f>
        <v>High</v>
      </c>
    </row>
    <row r="310" spans="1:18" ht="15.75" x14ac:dyDescent="0.25">
      <c r="A310" s="5" t="s">
        <v>693</v>
      </c>
      <c r="B310" s="5" t="s">
        <v>694</v>
      </c>
      <c r="C310" s="5" t="s">
        <v>1923</v>
      </c>
      <c r="D310" s="5" t="s">
        <v>47</v>
      </c>
      <c r="E310" s="5" t="s">
        <v>25</v>
      </c>
      <c r="F310" s="5" t="s">
        <v>26</v>
      </c>
      <c r="G310" s="5" t="s">
        <v>27</v>
      </c>
      <c r="H310" s="5">
        <v>45</v>
      </c>
      <c r="I310" s="5">
        <v>2007</v>
      </c>
      <c r="J310" s="6">
        <v>151027</v>
      </c>
      <c r="K310" s="9">
        <v>0.1</v>
      </c>
      <c r="L310" s="5" t="s">
        <v>28</v>
      </c>
      <c r="M310" s="5" t="s">
        <v>73</v>
      </c>
      <c r="N310" s="5"/>
      <c r="O310" s="7" t="str">
        <f>IF(ISBLANK(Table1[[#This Row],[Exit Year]]), "Active", "Exited")</f>
        <v>Active</v>
      </c>
      <c r="P310" s="8">
        <f ca="1">IF(ISBLANK(Table1[[#This Row],[Exit Year]]), YEAR(TODAY()) - Table1[[#This Row],[Hire Year]], Table1[[#This Row],[Exit Year]] - Table1[[#This Row],[Hire Year]])</f>
        <v>18</v>
      </c>
      <c r="Q310" s="13">
        <f>Table1[[#This Row],[Annual Salary]] + (Table1[[#This Row],[Bonus %]] * Table1[[#This Row],[Annual Salary]])</f>
        <v>166129.70000000001</v>
      </c>
      <c r="R310" s="10" t="str">
        <f>IF(Table1[[#This Row],[Annual Salary]]&gt;=100000,"High",
   IF(Table1[[#This Row],[Annual Salary]]&gt;=50000,"Medium","Low"))</f>
        <v>High</v>
      </c>
    </row>
    <row r="311" spans="1:18" ht="15.75" x14ac:dyDescent="0.25">
      <c r="A311" s="5" t="s">
        <v>695</v>
      </c>
      <c r="B311" s="5" t="s">
        <v>696</v>
      </c>
      <c r="C311" s="5" t="s">
        <v>51</v>
      </c>
      <c r="D311" s="5" t="s">
        <v>58</v>
      </c>
      <c r="E311" s="5" t="s">
        <v>34</v>
      </c>
      <c r="F311" s="5" t="s">
        <v>26</v>
      </c>
      <c r="G311" s="5" t="s">
        <v>27</v>
      </c>
      <c r="H311" s="5">
        <v>40</v>
      </c>
      <c r="I311" s="5">
        <v>2018</v>
      </c>
      <c r="J311" s="6">
        <v>120905</v>
      </c>
      <c r="K311" s="9">
        <v>0.05</v>
      </c>
      <c r="L311" s="5" t="s">
        <v>20</v>
      </c>
      <c r="M311" s="5" t="s">
        <v>21</v>
      </c>
      <c r="N311" s="5"/>
      <c r="O311" s="7" t="str">
        <f>IF(ISBLANK(Table1[[#This Row],[Exit Year]]), "Active", "Exited")</f>
        <v>Active</v>
      </c>
      <c r="P311" s="8">
        <f ca="1">IF(ISBLANK(Table1[[#This Row],[Exit Year]]), YEAR(TODAY()) - Table1[[#This Row],[Hire Year]], Table1[[#This Row],[Exit Year]] - Table1[[#This Row],[Hire Year]])</f>
        <v>7</v>
      </c>
      <c r="Q311" s="13">
        <f>Table1[[#This Row],[Annual Salary]] + (Table1[[#This Row],[Bonus %]] * Table1[[#This Row],[Annual Salary]])</f>
        <v>126950.25</v>
      </c>
      <c r="R311" s="10" t="str">
        <f>IF(Table1[[#This Row],[Annual Salary]]&gt;=100000,"High",
   IF(Table1[[#This Row],[Annual Salary]]&gt;=50000,"Medium","Low"))</f>
        <v>High</v>
      </c>
    </row>
    <row r="312" spans="1:18" ht="15.75" x14ac:dyDescent="0.25">
      <c r="A312" s="5" t="s">
        <v>697</v>
      </c>
      <c r="B312" s="5" t="s">
        <v>698</v>
      </c>
      <c r="C312" s="5" t="s">
        <v>78</v>
      </c>
      <c r="D312" s="5" t="s">
        <v>33</v>
      </c>
      <c r="E312" s="5" t="s">
        <v>25</v>
      </c>
      <c r="F312" s="5" t="s">
        <v>18</v>
      </c>
      <c r="G312" s="5" t="s">
        <v>35</v>
      </c>
      <c r="H312" s="5">
        <v>48</v>
      </c>
      <c r="I312" s="5">
        <v>2018</v>
      </c>
      <c r="J312" s="6">
        <v>231567</v>
      </c>
      <c r="K312" s="9">
        <v>0.36</v>
      </c>
      <c r="L312" s="5" t="s">
        <v>20</v>
      </c>
      <c r="M312" s="5" t="s">
        <v>21</v>
      </c>
      <c r="N312" s="5"/>
      <c r="O312" s="7" t="str">
        <f>IF(ISBLANK(Table1[[#This Row],[Exit Year]]), "Active", "Exited")</f>
        <v>Active</v>
      </c>
      <c r="P312" s="8">
        <f ca="1">IF(ISBLANK(Table1[[#This Row],[Exit Year]]), YEAR(TODAY()) - Table1[[#This Row],[Hire Year]], Table1[[#This Row],[Exit Year]] - Table1[[#This Row],[Hire Year]])</f>
        <v>7</v>
      </c>
      <c r="Q312" s="13">
        <f>Table1[[#This Row],[Annual Salary]] + (Table1[[#This Row],[Bonus %]] * Table1[[#This Row],[Annual Salary]])</f>
        <v>314931.12</v>
      </c>
      <c r="R312" s="10" t="str">
        <f>IF(Table1[[#This Row],[Annual Salary]]&gt;=100000,"High",
   IF(Table1[[#This Row],[Annual Salary]]&gt;=50000,"Medium","Low"))</f>
        <v>High</v>
      </c>
    </row>
    <row r="313" spans="1:18" ht="15.75" x14ac:dyDescent="0.25">
      <c r="A313" s="5" t="s">
        <v>699</v>
      </c>
      <c r="B313" s="5" t="s">
        <v>700</v>
      </c>
      <c r="C313" s="5" t="s">
        <v>1923</v>
      </c>
      <c r="D313" s="5" t="s">
        <v>47</v>
      </c>
      <c r="E313" s="5" t="s">
        <v>34</v>
      </c>
      <c r="F313" s="5" t="s">
        <v>18</v>
      </c>
      <c r="G313" s="5" t="s">
        <v>27</v>
      </c>
      <c r="H313" s="5">
        <v>30</v>
      </c>
      <c r="I313" s="5">
        <v>2015</v>
      </c>
      <c r="J313" s="6">
        <v>127972</v>
      </c>
      <c r="K313" s="9">
        <v>0.11</v>
      </c>
      <c r="L313" s="5" t="s">
        <v>20</v>
      </c>
      <c r="M313" s="5" t="s">
        <v>21</v>
      </c>
      <c r="N313" s="5"/>
      <c r="O313" s="7" t="str">
        <f>IF(ISBLANK(Table1[[#This Row],[Exit Year]]), "Active", "Exited")</f>
        <v>Active</v>
      </c>
      <c r="P313" s="8">
        <f ca="1">IF(ISBLANK(Table1[[#This Row],[Exit Year]]), YEAR(TODAY()) - Table1[[#This Row],[Hire Year]], Table1[[#This Row],[Exit Year]] - Table1[[#This Row],[Hire Year]])</f>
        <v>10</v>
      </c>
      <c r="Q313" s="13">
        <f>Table1[[#This Row],[Annual Salary]] + (Table1[[#This Row],[Bonus %]] * Table1[[#This Row],[Annual Salary]])</f>
        <v>142048.92000000001</v>
      </c>
      <c r="R313" s="10" t="str">
        <f>IF(Table1[[#This Row],[Annual Salary]]&gt;=100000,"High",
   IF(Table1[[#This Row],[Annual Salary]]&gt;=50000,"Medium","Low"))</f>
        <v>High</v>
      </c>
    </row>
    <row r="314" spans="1:18" ht="15.75" x14ac:dyDescent="0.25">
      <c r="A314" s="5" t="s">
        <v>701</v>
      </c>
      <c r="B314" s="5" t="s">
        <v>702</v>
      </c>
      <c r="C314" s="5" t="s">
        <v>180</v>
      </c>
      <c r="D314" s="5" t="s">
        <v>68</v>
      </c>
      <c r="E314" s="5" t="s">
        <v>48</v>
      </c>
      <c r="F314" s="5" t="s">
        <v>18</v>
      </c>
      <c r="G314" s="5" t="s">
        <v>27</v>
      </c>
      <c r="H314" s="5">
        <v>55</v>
      </c>
      <c r="I314" s="5">
        <v>1995</v>
      </c>
      <c r="J314" s="6">
        <v>80701</v>
      </c>
      <c r="K314" s="9">
        <v>0</v>
      </c>
      <c r="L314" s="5" t="s">
        <v>20</v>
      </c>
      <c r="M314" s="5" t="s">
        <v>36</v>
      </c>
      <c r="N314" s="5">
        <v>2005</v>
      </c>
      <c r="O314" s="7" t="str">
        <f>IF(ISBLANK(Table1[[#This Row],[Exit Year]]), "Active", "Exited")</f>
        <v>Exited</v>
      </c>
      <c r="P314" s="8">
        <f ca="1">IF(ISBLANK(Table1[[#This Row],[Exit Year]]), YEAR(TODAY()) - Table1[[#This Row],[Hire Year]], Table1[[#This Row],[Exit Year]] - Table1[[#This Row],[Hire Year]])</f>
        <v>10</v>
      </c>
      <c r="Q314" s="13">
        <f>Table1[[#This Row],[Annual Salary]] + (Table1[[#This Row],[Bonus %]] * Table1[[#This Row],[Annual Salary]])</f>
        <v>80701</v>
      </c>
      <c r="R314" s="10" t="str">
        <f>IF(Table1[[#This Row],[Annual Salary]]&gt;=100000,"High",
   IF(Table1[[#This Row],[Annual Salary]]&gt;=50000,"Medium","Low"))</f>
        <v>Medium</v>
      </c>
    </row>
    <row r="315" spans="1:18" ht="15.75" x14ac:dyDescent="0.25">
      <c r="A315" s="5" t="s">
        <v>703</v>
      </c>
      <c r="B315" s="5" t="s">
        <v>704</v>
      </c>
      <c r="C315" s="5" t="s">
        <v>51</v>
      </c>
      <c r="D315" s="5" t="s">
        <v>79</v>
      </c>
      <c r="E315" s="5" t="s">
        <v>48</v>
      </c>
      <c r="F315" s="5" t="s">
        <v>26</v>
      </c>
      <c r="G315" s="5" t="s">
        <v>27</v>
      </c>
      <c r="H315" s="5">
        <v>28</v>
      </c>
      <c r="I315" s="5">
        <v>2020</v>
      </c>
      <c r="J315" s="6">
        <v>115417</v>
      </c>
      <c r="K315" s="9">
        <v>0.06</v>
      </c>
      <c r="L315" s="5" t="s">
        <v>28</v>
      </c>
      <c r="M315" s="5" t="s">
        <v>73</v>
      </c>
      <c r="N315" s="5"/>
      <c r="O315" s="7" t="str">
        <f>IF(ISBLANK(Table1[[#This Row],[Exit Year]]), "Active", "Exited")</f>
        <v>Active</v>
      </c>
      <c r="P315" s="8">
        <f ca="1">IF(ISBLANK(Table1[[#This Row],[Exit Year]]), YEAR(TODAY()) - Table1[[#This Row],[Hire Year]], Table1[[#This Row],[Exit Year]] - Table1[[#This Row],[Hire Year]])</f>
        <v>5</v>
      </c>
      <c r="Q315" s="13">
        <f>Table1[[#This Row],[Annual Salary]] + (Table1[[#This Row],[Bonus %]] * Table1[[#This Row],[Annual Salary]])</f>
        <v>122342.02</v>
      </c>
      <c r="R315" s="10" t="str">
        <f>IF(Table1[[#This Row],[Annual Salary]]&gt;=100000,"High",
   IF(Table1[[#This Row],[Annual Salary]]&gt;=50000,"Medium","Low"))</f>
        <v>High</v>
      </c>
    </row>
    <row r="316" spans="1:18" ht="15.75" x14ac:dyDescent="0.25">
      <c r="A316" s="5" t="s">
        <v>705</v>
      </c>
      <c r="B316" s="5" t="s">
        <v>706</v>
      </c>
      <c r="C316" s="5" t="s">
        <v>39</v>
      </c>
      <c r="D316" s="5" t="s">
        <v>16</v>
      </c>
      <c r="E316" s="5" t="s">
        <v>34</v>
      </c>
      <c r="F316" s="5" t="s">
        <v>18</v>
      </c>
      <c r="G316" s="5" t="s">
        <v>19</v>
      </c>
      <c r="H316" s="5">
        <v>45</v>
      </c>
      <c r="I316" s="5">
        <v>2018</v>
      </c>
      <c r="J316" s="6">
        <v>86478</v>
      </c>
      <c r="K316" s="9">
        <v>0.06</v>
      </c>
      <c r="L316" s="5" t="s">
        <v>20</v>
      </c>
      <c r="M316" s="5" t="s">
        <v>59</v>
      </c>
      <c r="N316" s="5"/>
      <c r="O316" s="7" t="str">
        <f>IF(ISBLANK(Table1[[#This Row],[Exit Year]]), "Active", "Exited")</f>
        <v>Active</v>
      </c>
      <c r="P316" s="8">
        <f ca="1">IF(ISBLANK(Table1[[#This Row],[Exit Year]]), YEAR(TODAY()) - Table1[[#This Row],[Hire Year]], Table1[[#This Row],[Exit Year]] - Table1[[#This Row],[Hire Year]])</f>
        <v>7</v>
      </c>
      <c r="Q316" s="13">
        <f>Table1[[#This Row],[Annual Salary]] + (Table1[[#This Row],[Bonus %]] * Table1[[#This Row],[Annual Salary]])</f>
        <v>91666.68</v>
      </c>
      <c r="R316" s="10" t="str">
        <f>IF(Table1[[#This Row],[Annual Salary]]&gt;=100000,"High",
   IF(Table1[[#This Row],[Annual Salary]]&gt;=50000,"Medium","Low"))</f>
        <v>Medium</v>
      </c>
    </row>
    <row r="317" spans="1:18" ht="15.75" x14ac:dyDescent="0.25">
      <c r="A317" s="5" t="s">
        <v>707</v>
      </c>
      <c r="B317" s="5" t="s">
        <v>708</v>
      </c>
      <c r="C317" s="5" t="s">
        <v>78</v>
      </c>
      <c r="D317" s="5" t="s">
        <v>68</v>
      </c>
      <c r="E317" s="5" t="s">
        <v>25</v>
      </c>
      <c r="F317" s="5" t="s">
        <v>26</v>
      </c>
      <c r="G317" s="5" t="s">
        <v>35</v>
      </c>
      <c r="H317" s="5">
        <v>63</v>
      </c>
      <c r="I317" s="5">
        <v>2016</v>
      </c>
      <c r="J317" s="6">
        <v>180994</v>
      </c>
      <c r="K317" s="9">
        <v>0.39</v>
      </c>
      <c r="L317" s="5" t="s">
        <v>20</v>
      </c>
      <c r="M317" s="5" t="s">
        <v>21</v>
      </c>
      <c r="N317" s="5"/>
      <c r="O317" s="7" t="str">
        <f>IF(ISBLANK(Table1[[#This Row],[Exit Year]]), "Active", "Exited")</f>
        <v>Active</v>
      </c>
      <c r="P317" s="8">
        <f ca="1">IF(ISBLANK(Table1[[#This Row],[Exit Year]]), YEAR(TODAY()) - Table1[[#This Row],[Hire Year]], Table1[[#This Row],[Exit Year]] - Table1[[#This Row],[Hire Year]])</f>
        <v>9</v>
      </c>
      <c r="Q317" s="13">
        <f>Table1[[#This Row],[Annual Salary]] + (Table1[[#This Row],[Bonus %]] * Table1[[#This Row],[Annual Salary]])</f>
        <v>251581.66</v>
      </c>
      <c r="R317" s="10" t="str">
        <f>IF(Table1[[#This Row],[Annual Salary]]&gt;=100000,"High",
   IF(Table1[[#This Row],[Annual Salary]]&gt;=50000,"Medium","Low"))</f>
        <v>High</v>
      </c>
    </row>
    <row r="318" spans="1:18" ht="15.75" x14ac:dyDescent="0.25">
      <c r="A318" s="5" t="s">
        <v>709</v>
      </c>
      <c r="B318" s="5" t="s">
        <v>710</v>
      </c>
      <c r="C318" s="5" t="s">
        <v>123</v>
      </c>
      <c r="D318" s="5" t="s">
        <v>33</v>
      </c>
      <c r="E318" s="5" t="s">
        <v>17</v>
      </c>
      <c r="F318" s="5" t="s">
        <v>18</v>
      </c>
      <c r="G318" s="5" t="s">
        <v>27</v>
      </c>
      <c r="H318" s="5">
        <v>55</v>
      </c>
      <c r="I318" s="5">
        <v>2007</v>
      </c>
      <c r="J318" s="6">
        <v>64494</v>
      </c>
      <c r="K318" s="9">
        <v>0</v>
      </c>
      <c r="L318" s="5" t="s">
        <v>20</v>
      </c>
      <c r="M318" s="5" t="s">
        <v>87</v>
      </c>
      <c r="N318" s="5"/>
      <c r="O318" s="7" t="str">
        <f>IF(ISBLANK(Table1[[#This Row],[Exit Year]]), "Active", "Exited")</f>
        <v>Active</v>
      </c>
      <c r="P318" s="8">
        <f ca="1">IF(ISBLANK(Table1[[#This Row],[Exit Year]]), YEAR(TODAY()) - Table1[[#This Row],[Hire Year]], Table1[[#This Row],[Exit Year]] - Table1[[#This Row],[Hire Year]])</f>
        <v>18</v>
      </c>
      <c r="Q318" s="13">
        <f>Table1[[#This Row],[Annual Salary]] + (Table1[[#This Row],[Bonus %]] * Table1[[#This Row],[Annual Salary]])</f>
        <v>64494</v>
      </c>
      <c r="R318" s="10" t="str">
        <f>IF(Table1[[#This Row],[Annual Salary]]&gt;=100000,"High",
   IF(Table1[[#This Row],[Annual Salary]]&gt;=50000,"Medium","Low"))</f>
        <v>Medium</v>
      </c>
    </row>
    <row r="319" spans="1:18" ht="15.75" x14ac:dyDescent="0.25">
      <c r="A319" s="5" t="s">
        <v>711</v>
      </c>
      <c r="B319" s="5" t="s">
        <v>712</v>
      </c>
      <c r="C319" s="5" t="s">
        <v>46</v>
      </c>
      <c r="D319" s="5" t="s">
        <v>47</v>
      </c>
      <c r="E319" s="5" t="s">
        <v>25</v>
      </c>
      <c r="F319" s="5" t="s">
        <v>26</v>
      </c>
      <c r="G319" s="5" t="s">
        <v>19</v>
      </c>
      <c r="H319" s="5">
        <v>47</v>
      </c>
      <c r="I319" s="5">
        <v>2002</v>
      </c>
      <c r="J319" s="6">
        <v>70122</v>
      </c>
      <c r="K319" s="9">
        <v>0</v>
      </c>
      <c r="L319" s="5" t="s">
        <v>20</v>
      </c>
      <c r="M319" s="5" t="s">
        <v>87</v>
      </c>
      <c r="N319" s="5"/>
      <c r="O319" s="7" t="str">
        <f>IF(ISBLANK(Table1[[#This Row],[Exit Year]]), "Active", "Exited")</f>
        <v>Active</v>
      </c>
      <c r="P319" s="8">
        <f ca="1">IF(ISBLANK(Table1[[#This Row],[Exit Year]]), YEAR(TODAY()) - Table1[[#This Row],[Hire Year]], Table1[[#This Row],[Exit Year]] - Table1[[#This Row],[Hire Year]])</f>
        <v>23</v>
      </c>
      <c r="Q319" s="13">
        <f>Table1[[#This Row],[Annual Salary]] + (Table1[[#This Row],[Bonus %]] * Table1[[#This Row],[Annual Salary]])</f>
        <v>70122</v>
      </c>
      <c r="R319" s="10" t="str">
        <f>IF(Table1[[#This Row],[Annual Salary]]&gt;=100000,"High",
   IF(Table1[[#This Row],[Annual Salary]]&gt;=50000,"Medium","Low"))</f>
        <v>Medium</v>
      </c>
    </row>
    <row r="320" spans="1:18" ht="15.75" x14ac:dyDescent="0.25">
      <c r="A320" s="5" t="s">
        <v>713</v>
      </c>
      <c r="B320" s="5" t="s">
        <v>714</v>
      </c>
      <c r="C320" s="5" t="s">
        <v>32</v>
      </c>
      <c r="D320" s="5" t="s">
        <v>58</v>
      </c>
      <c r="E320" s="5" t="s">
        <v>25</v>
      </c>
      <c r="F320" s="5" t="s">
        <v>26</v>
      </c>
      <c r="G320" s="5" t="s">
        <v>35</v>
      </c>
      <c r="H320" s="5">
        <v>29</v>
      </c>
      <c r="I320" s="5">
        <v>2017</v>
      </c>
      <c r="J320" s="6">
        <v>181854</v>
      </c>
      <c r="K320" s="9">
        <v>0.28999999999999998</v>
      </c>
      <c r="L320" s="5" t="s">
        <v>20</v>
      </c>
      <c r="M320" s="5" t="s">
        <v>21</v>
      </c>
      <c r="N320" s="5">
        <v>2020</v>
      </c>
      <c r="O320" s="7" t="str">
        <f>IF(ISBLANK(Table1[[#This Row],[Exit Year]]), "Active", "Exited")</f>
        <v>Exited</v>
      </c>
      <c r="P320" s="8">
        <f ca="1">IF(ISBLANK(Table1[[#This Row],[Exit Year]]), YEAR(TODAY()) - Table1[[#This Row],[Hire Year]], Table1[[#This Row],[Exit Year]] - Table1[[#This Row],[Hire Year]])</f>
        <v>3</v>
      </c>
      <c r="Q320" s="13">
        <f>Table1[[#This Row],[Annual Salary]] + (Table1[[#This Row],[Bonus %]] * Table1[[#This Row],[Annual Salary]])</f>
        <v>234591.66</v>
      </c>
      <c r="R320" s="10" t="str">
        <f>IF(Table1[[#This Row],[Annual Salary]]&gt;=100000,"High",
   IF(Table1[[#This Row],[Annual Salary]]&gt;=50000,"Medium","Low"))</f>
        <v>High</v>
      </c>
    </row>
    <row r="321" spans="1:18" ht="15.75" x14ac:dyDescent="0.25">
      <c r="A321" s="5" t="s">
        <v>715</v>
      </c>
      <c r="B321" s="5" t="s">
        <v>716</v>
      </c>
      <c r="C321" s="5" t="s">
        <v>183</v>
      </c>
      <c r="D321" s="5" t="s">
        <v>64</v>
      </c>
      <c r="E321" s="5" t="s">
        <v>34</v>
      </c>
      <c r="F321" s="5" t="s">
        <v>18</v>
      </c>
      <c r="G321" s="5" t="s">
        <v>84</v>
      </c>
      <c r="H321" s="5">
        <v>34</v>
      </c>
      <c r="I321" s="5">
        <v>2016</v>
      </c>
      <c r="J321" s="6">
        <v>52811</v>
      </c>
      <c r="K321" s="9">
        <v>0</v>
      </c>
      <c r="L321" s="5" t="s">
        <v>20</v>
      </c>
      <c r="M321" s="5" t="s">
        <v>55</v>
      </c>
      <c r="N321" s="5"/>
      <c r="O321" s="7" t="str">
        <f>IF(ISBLANK(Table1[[#This Row],[Exit Year]]), "Active", "Exited")</f>
        <v>Active</v>
      </c>
      <c r="P321" s="8">
        <f ca="1">IF(ISBLANK(Table1[[#This Row],[Exit Year]]), YEAR(TODAY()) - Table1[[#This Row],[Hire Year]], Table1[[#This Row],[Exit Year]] - Table1[[#This Row],[Hire Year]])</f>
        <v>9</v>
      </c>
      <c r="Q321" s="13">
        <f>Table1[[#This Row],[Annual Salary]] + (Table1[[#This Row],[Bonus %]] * Table1[[#This Row],[Annual Salary]])</f>
        <v>52811</v>
      </c>
      <c r="R321" s="10" t="str">
        <f>IF(Table1[[#This Row],[Annual Salary]]&gt;=100000,"High",
   IF(Table1[[#This Row],[Annual Salary]]&gt;=50000,"Medium","Low"))</f>
        <v>Medium</v>
      </c>
    </row>
    <row r="322" spans="1:18" ht="15.75" x14ac:dyDescent="0.25">
      <c r="A322" s="5" t="s">
        <v>717</v>
      </c>
      <c r="B322" s="5" t="s">
        <v>718</v>
      </c>
      <c r="C322" s="5" t="s">
        <v>329</v>
      </c>
      <c r="D322" s="5" t="s">
        <v>16</v>
      </c>
      <c r="E322" s="5" t="s">
        <v>17</v>
      </c>
      <c r="F322" s="5" t="s">
        <v>18</v>
      </c>
      <c r="G322" s="5" t="s">
        <v>27</v>
      </c>
      <c r="H322" s="5">
        <v>28</v>
      </c>
      <c r="I322" s="5">
        <v>2019</v>
      </c>
      <c r="J322" s="6">
        <v>50111</v>
      </c>
      <c r="K322" s="9">
        <v>0</v>
      </c>
      <c r="L322" s="5" t="s">
        <v>28</v>
      </c>
      <c r="M322" s="5" t="s">
        <v>133</v>
      </c>
      <c r="N322" s="5"/>
      <c r="O322" s="7" t="str">
        <f>IF(ISBLANK(Table1[[#This Row],[Exit Year]]), "Active", "Exited")</f>
        <v>Active</v>
      </c>
      <c r="P322" s="8">
        <f ca="1">IF(ISBLANK(Table1[[#This Row],[Exit Year]]), YEAR(TODAY()) - Table1[[#This Row],[Hire Year]], Table1[[#This Row],[Exit Year]] - Table1[[#This Row],[Hire Year]])</f>
        <v>6</v>
      </c>
      <c r="Q322" s="13">
        <f>Table1[[#This Row],[Annual Salary]] + (Table1[[#This Row],[Bonus %]] * Table1[[#This Row],[Annual Salary]])</f>
        <v>50111</v>
      </c>
      <c r="R322" s="10" t="str">
        <f>IF(Table1[[#This Row],[Annual Salary]]&gt;=100000,"High",
   IF(Table1[[#This Row],[Annual Salary]]&gt;=50000,"Medium","Low"))</f>
        <v>Medium</v>
      </c>
    </row>
    <row r="323" spans="1:18" ht="15.75" x14ac:dyDescent="0.25">
      <c r="A323" s="5" t="s">
        <v>719</v>
      </c>
      <c r="B323" s="5" t="s">
        <v>720</v>
      </c>
      <c r="C323" s="5" t="s">
        <v>479</v>
      </c>
      <c r="D323" s="5" t="s">
        <v>16</v>
      </c>
      <c r="E323" s="5" t="s">
        <v>25</v>
      </c>
      <c r="F323" s="5" t="s">
        <v>26</v>
      </c>
      <c r="G323" s="5" t="s">
        <v>19</v>
      </c>
      <c r="H323" s="5">
        <v>31</v>
      </c>
      <c r="I323" s="5">
        <v>2016</v>
      </c>
      <c r="J323" s="6">
        <v>71192</v>
      </c>
      <c r="K323" s="9">
        <v>0</v>
      </c>
      <c r="L323" s="5" t="s">
        <v>20</v>
      </c>
      <c r="M323" s="5" t="s">
        <v>59</v>
      </c>
      <c r="N323" s="5"/>
      <c r="O323" s="7" t="str">
        <f>IF(ISBLANK(Table1[[#This Row],[Exit Year]]), "Active", "Exited")</f>
        <v>Active</v>
      </c>
      <c r="P323" s="8">
        <f ca="1">IF(ISBLANK(Table1[[#This Row],[Exit Year]]), YEAR(TODAY()) - Table1[[#This Row],[Hire Year]], Table1[[#This Row],[Exit Year]] - Table1[[#This Row],[Hire Year]])</f>
        <v>9</v>
      </c>
      <c r="Q323" s="13">
        <f>Table1[[#This Row],[Annual Salary]] + (Table1[[#This Row],[Bonus %]] * Table1[[#This Row],[Annual Salary]])</f>
        <v>71192</v>
      </c>
      <c r="R323" s="10" t="str">
        <f>IF(Table1[[#This Row],[Annual Salary]]&gt;=100000,"High",
   IF(Table1[[#This Row],[Annual Salary]]&gt;=50000,"Medium","Low"))</f>
        <v>Medium</v>
      </c>
    </row>
    <row r="324" spans="1:18" ht="15.75" x14ac:dyDescent="0.25">
      <c r="A324" s="5" t="s">
        <v>721</v>
      </c>
      <c r="B324" s="5" t="s">
        <v>722</v>
      </c>
      <c r="C324" s="5" t="s">
        <v>32</v>
      </c>
      <c r="D324" s="5" t="s">
        <v>47</v>
      </c>
      <c r="E324" s="5" t="s">
        <v>25</v>
      </c>
      <c r="F324" s="5" t="s">
        <v>18</v>
      </c>
      <c r="G324" s="5" t="s">
        <v>84</v>
      </c>
      <c r="H324" s="5">
        <v>50</v>
      </c>
      <c r="I324" s="5">
        <v>2018</v>
      </c>
      <c r="J324" s="6">
        <v>155351</v>
      </c>
      <c r="K324" s="9">
        <v>0.2</v>
      </c>
      <c r="L324" s="5" t="s">
        <v>20</v>
      </c>
      <c r="M324" s="5" t="s">
        <v>21</v>
      </c>
      <c r="N324" s="5"/>
      <c r="O324" s="7" t="str">
        <f>IF(ISBLANK(Table1[[#This Row],[Exit Year]]), "Active", "Exited")</f>
        <v>Active</v>
      </c>
      <c r="P324" s="8">
        <f ca="1">IF(ISBLANK(Table1[[#This Row],[Exit Year]]), YEAR(TODAY()) - Table1[[#This Row],[Hire Year]], Table1[[#This Row],[Exit Year]] - Table1[[#This Row],[Hire Year]])</f>
        <v>7</v>
      </c>
      <c r="Q324" s="13">
        <f>Table1[[#This Row],[Annual Salary]] + (Table1[[#This Row],[Bonus %]] * Table1[[#This Row],[Annual Salary]])</f>
        <v>186421.2</v>
      </c>
      <c r="R324" s="10" t="str">
        <f>IF(Table1[[#This Row],[Annual Salary]]&gt;=100000,"High",
   IF(Table1[[#This Row],[Annual Salary]]&gt;=50000,"Medium","Low"))</f>
        <v>High</v>
      </c>
    </row>
    <row r="325" spans="1:18" ht="15.75" x14ac:dyDescent="0.25">
      <c r="A325" s="5" t="s">
        <v>723</v>
      </c>
      <c r="B325" s="5" t="s">
        <v>724</v>
      </c>
      <c r="C325" s="5" t="s">
        <v>32</v>
      </c>
      <c r="D325" s="5" t="s">
        <v>64</v>
      </c>
      <c r="E325" s="5" t="s">
        <v>34</v>
      </c>
      <c r="F325" s="5" t="s">
        <v>26</v>
      </c>
      <c r="G325" s="5" t="s">
        <v>27</v>
      </c>
      <c r="H325" s="5">
        <v>39</v>
      </c>
      <c r="I325" s="5">
        <v>2006</v>
      </c>
      <c r="J325" s="6">
        <v>161690</v>
      </c>
      <c r="K325" s="9">
        <v>0.28999999999999998</v>
      </c>
      <c r="L325" s="5" t="s">
        <v>28</v>
      </c>
      <c r="M325" s="5" t="s">
        <v>113</v>
      </c>
      <c r="N325" s="5"/>
      <c r="O325" s="7" t="str">
        <f>IF(ISBLANK(Table1[[#This Row],[Exit Year]]), "Active", "Exited")</f>
        <v>Active</v>
      </c>
      <c r="P325" s="8">
        <f ca="1">IF(ISBLANK(Table1[[#This Row],[Exit Year]]), YEAR(TODAY()) - Table1[[#This Row],[Hire Year]], Table1[[#This Row],[Exit Year]] - Table1[[#This Row],[Hire Year]])</f>
        <v>19</v>
      </c>
      <c r="Q325" s="13">
        <f>Table1[[#This Row],[Annual Salary]] + (Table1[[#This Row],[Bonus %]] * Table1[[#This Row],[Annual Salary]])</f>
        <v>208580.1</v>
      </c>
      <c r="R325" s="10" t="str">
        <f>IF(Table1[[#This Row],[Annual Salary]]&gt;=100000,"High",
   IF(Table1[[#This Row],[Annual Salary]]&gt;=50000,"Medium","Low"))</f>
        <v>High</v>
      </c>
    </row>
    <row r="326" spans="1:18" ht="15.75" x14ac:dyDescent="0.25">
      <c r="A326" s="5" t="s">
        <v>725</v>
      </c>
      <c r="B326" s="5" t="s">
        <v>726</v>
      </c>
      <c r="C326" s="5" t="s">
        <v>276</v>
      </c>
      <c r="D326" s="5" t="s">
        <v>68</v>
      </c>
      <c r="E326" s="5" t="s">
        <v>34</v>
      </c>
      <c r="F326" s="5" t="s">
        <v>18</v>
      </c>
      <c r="G326" s="5" t="s">
        <v>27</v>
      </c>
      <c r="H326" s="5">
        <v>35</v>
      </c>
      <c r="I326" s="5">
        <v>2017</v>
      </c>
      <c r="J326" s="6">
        <v>60132</v>
      </c>
      <c r="K326" s="9">
        <v>0</v>
      </c>
      <c r="L326" s="5" t="s">
        <v>28</v>
      </c>
      <c r="M326" s="5" t="s">
        <v>29</v>
      </c>
      <c r="N326" s="5"/>
      <c r="O326" s="7" t="str">
        <f>IF(ISBLANK(Table1[[#This Row],[Exit Year]]), "Active", "Exited")</f>
        <v>Active</v>
      </c>
      <c r="P326" s="8">
        <f ca="1">IF(ISBLANK(Table1[[#This Row],[Exit Year]]), YEAR(TODAY()) - Table1[[#This Row],[Hire Year]], Table1[[#This Row],[Exit Year]] - Table1[[#This Row],[Hire Year]])</f>
        <v>8</v>
      </c>
      <c r="Q326" s="13">
        <f>Table1[[#This Row],[Annual Salary]] + (Table1[[#This Row],[Bonus %]] * Table1[[#This Row],[Annual Salary]])</f>
        <v>60132</v>
      </c>
      <c r="R326" s="10" t="str">
        <f>IF(Table1[[#This Row],[Annual Salary]]&gt;=100000,"High",
   IF(Table1[[#This Row],[Annual Salary]]&gt;=50000,"Medium","Low"))</f>
        <v>Medium</v>
      </c>
    </row>
    <row r="327" spans="1:18" ht="15.75" x14ac:dyDescent="0.25">
      <c r="A327" s="5" t="s">
        <v>727</v>
      </c>
      <c r="B327" s="5" t="s">
        <v>728</v>
      </c>
      <c r="C327" s="5" t="s">
        <v>247</v>
      </c>
      <c r="D327" s="5" t="s">
        <v>16</v>
      </c>
      <c r="E327" s="5" t="s">
        <v>25</v>
      </c>
      <c r="F327" s="5" t="s">
        <v>26</v>
      </c>
      <c r="G327" s="5" t="s">
        <v>35</v>
      </c>
      <c r="H327" s="5">
        <v>54</v>
      </c>
      <c r="I327" s="5">
        <v>1994</v>
      </c>
      <c r="J327" s="6">
        <v>87216</v>
      </c>
      <c r="K327" s="9">
        <v>0</v>
      </c>
      <c r="L327" s="5" t="s">
        <v>20</v>
      </c>
      <c r="M327" s="5" t="s">
        <v>55</v>
      </c>
      <c r="N327" s="5"/>
      <c r="O327" s="7" t="str">
        <f>IF(ISBLANK(Table1[[#This Row],[Exit Year]]), "Active", "Exited")</f>
        <v>Active</v>
      </c>
      <c r="P327" s="8">
        <f ca="1">IF(ISBLANK(Table1[[#This Row],[Exit Year]]), YEAR(TODAY()) - Table1[[#This Row],[Hire Year]], Table1[[#This Row],[Exit Year]] - Table1[[#This Row],[Hire Year]])</f>
        <v>31</v>
      </c>
      <c r="Q327" s="13">
        <f>Table1[[#This Row],[Annual Salary]] + (Table1[[#This Row],[Bonus %]] * Table1[[#This Row],[Annual Salary]])</f>
        <v>87216</v>
      </c>
      <c r="R327" s="10" t="str">
        <f>IF(Table1[[#This Row],[Annual Salary]]&gt;=100000,"High",
   IF(Table1[[#This Row],[Annual Salary]]&gt;=50000,"Medium","Low"))</f>
        <v>Medium</v>
      </c>
    </row>
    <row r="328" spans="1:18" ht="15.75" x14ac:dyDescent="0.25">
      <c r="A328" s="5" t="s">
        <v>729</v>
      </c>
      <c r="B328" s="5" t="s">
        <v>730</v>
      </c>
      <c r="C328" s="5" t="s">
        <v>329</v>
      </c>
      <c r="D328" s="5" t="s">
        <v>16</v>
      </c>
      <c r="E328" s="5" t="s">
        <v>48</v>
      </c>
      <c r="F328" s="5" t="s">
        <v>26</v>
      </c>
      <c r="G328" s="5" t="s">
        <v>35</v>
      </c>
      <c r="H328" s="5">
        <v>47</v>
      </c>
      <c r="I328" s="5">
        <v>2020</v>
      </c>
      <c r="J328" s="6">
        <v>50069</v>
      </c>
      <c r="K328" s="9">
        <v>0</v>
      </c>
      <c r="L328" s="5" t="s">
        <v>20</v>
      </c>
      <c r="M328" s="5" t="s">
        <v>21</v>
      </c>
      <c r="N328" s="5"/>
      <c r="O328" s="7" t="str">
        <f>IF(ISBLANK(Table1[[#This Row],[Exit Year]]), "Active", "Exited")</f>
        <v>Active</v>
      </c>
      <c r="P328" s="8">
        <f ca="1">IF(ISBLANK(Table1[[#This Row],[Exit Year]]), YEAR(TODAY()) - Table1[[#This Row],[Hire Year]], Table1[[#This Row],[Exit Year]] - Table1[[#This Row],[Hire Year]])</f>
        <v>5</v>
      </c>
      <c r="Q328" s="13">
        <f>Table1[[#This Row],[Annual Salary]] + (Table1[[#This Row],[Bonus %]] * Table1[[#This Row],[Annual Salary]])</f>
        <v>50069</v>
      </c>
      <c r="R328" s="10" t="str">
        <f>IF(Table1[[#This Row],[Annual Salary]]&gt;=100000,"High",
   IF(Table1[[#This Row],[Annual Salary]]&gt;=50000,"Medium","Low"))</f>
        <v>Medium</v>
      </c>
    </row>
    <row r="329" spans="1:18" ht="15.75" x14ac:dyDescent="0.25">
      <c r="A329" s="5" t="s">
        <v>731</v>
      </c>
      <c r="B329" s="5" t="s">
        <v>732</v>
      </c>
      <c r="C329" s="5" t="s">
        <v>32</v>
      </c>
      <c r="D329" s="5" t="s">
        <v>16</v>
      </c>
      <c r="E329" s="5" t="s">
        <v>34</v>
      </c>
      <c r="F329" s="5" t="s">
        <v>18</v>
      </c>
      <c r="G329" s="5" t="s">
        <v>35</v>
      </c>
      <c r="H329" s="5">
        <v>26</v>
      </c>
      <c r="I329" s="5">
        <v>2021</v>
      </c>
      <c r="J329" s="6">
        <v>151108</v>
      </c>
      <c r="K329" s="9">
        <v>0.22</v>
      </c>
      <c r="L329" s="5" t="s">
        <v>20</v>
      </c>
      <c r="M329" s="5" t="s">
        <v>43</v>
      </c>
      <c r="N329" s="5"/>
      <c r="O329" s="7" t="str">
        <f>IF(ISBLANK(Table1[[#This Row],[Exit Year]]), "Active", "Exited")</f>
        <v>Active</v>
      </c>
      <c r="P329" s="8">
        <f ca="1">IF(ISBLANK(Table1[[#This Row],[Exit Year]]), YEAR(TODAY()) - Table1[[#This Row],[Hire Year]], Table1[[#This Row],[Exit Year]] - Table1[[#This Row],[Hire Year]])</f>
        <v>4</v>
      </c>
      <c r="Q329" s="13">
        <f>Table1[[#This Row],[Annual Salary]] + (Table1[[#This Row],[Bonus %]] * Table1[[#This Row],[Annual Salary]])</f>
        <v>184351.76</v>
      </c>
      <c r="R329" s="10" t="str">
        <f>IF(Table1[[#This Row],[Annual Salary]]&gt;=100000,"High",
   IF(Table1[[#This Row],[Annual Salary]]&gt;=50000,"Medium","Low"))</f>
        <v>High</v>
      </c>
    </row>
    <row r="330" spans="1:18" ht="15.75" x14ac:dyDescent="0.25">
      <c r="A330" s="5" t="s">
        <v>733</v>
      </c>
      <c r="B330" s="5" t="s">
        <v>734</v>
      </c>
      <c r="C330" s="5" t="s">
        <v>39</v>
      </c>
      <c r="D330" s="5" t="s">
        <v>16</v>
      </c>
      <c r="E330" s="5" t="s">
        <v>25</v>
      </c>
      <c r="F330" s="5" t="s">
        <v>18</v>
      </c>
      <c r="G330" s="5" t="s">
        <v>27</v>
      </c>
      <c r="H330" s="5">
        <v>42</v>
      </c>
      <c r="I330" s="5">
        <v>2005</v>
      </c>
      <c r="J330" s="6">
        <v>67398</v>
      </c>
      <c r="K330" s="9">
        <v>7.0000000000000007E-2</v>
      </c>
      <c r="L330" s="5" t="s">
        <v>20</v>
      </c>
      <c r="M330" s="5" t="s">
        <v>43</v>
      </c>
      <c r="N330" s="5"/>
      <c r="O330" s="7" t="str">
        <f>IF(ISBLANK(Table1[[#This Row],[Exit Year]]), "Active", "Exited")</f>
        <v>Active</v>
      </c>
      <c r="P330" s="8">
        <f ca="1">IF(ISBLANK(Table1[[#This Row],[Exit Year]]), YEAR(TODAY()) - Table1[[#This Row],[Hire Year]], Table1[[#This Row],[Exit Year]] - Table1[[#This Row],[Hire Year]])</f>
        <v>20</v>
      </c>
      <c r="Q330" s="13">
        <f>Table1[[#This Row],[Annual Salary]] + (Table1[[#This Row],[Bonus %]] * Table1[[#This Row],[Annual Salary]])</f>
        <v>72115.86</v>
      </c>
      <c r="R330" s="10" t="str">
        <f>IF(Table1[[#This Row],[Annual Salary]]&gt;=100000,"High",
   IF(Table1[[#This Row],[Annual Salary]]&gt;=50000,"Medium","Low"))</f>
        <v>Medium</v>
      </c>
    </row>
    <row r="331" spans="1:18" ht="15.75" x14ac:dyDescent="0.25">
      <c r="A331" s="5" t="s">
        <v>735</v>
      </c>
      <c r="B331" s="5" t="s">
        <v>736</v>
      </c>
      <c r="C331" s="5" t="s">
        <v>276</v>
      </c>
      <c r="D331" s="5" t="s">
        <v>68</v>
      </c>
      <c r="E331" s="5" t="s">
        <v>17</v>
      </c>
      <c r="F331" s="5" t="s">
        <v>18</v>
      </c>
      <c r="G331" s="5" t="s">
        <v>84</v>
      </c>
      <c r="H331" s="5">
        <v>47</v>
      </c>
      <c r="I331" s="5">
        <v>2015</v>
      </c>
      <c r="J331" s="6">
        <v>68488</v>
      </c>
      <c r="K331" s="9">
        <v>0</v>
      </c>
      <c r="L331" s="5" t="s">
        <v>20</v>
      </c>
      <c r="M331" s="5" t="s">
        <v>21</v>
      </c>
      <c r="N331" s="5"/>
      <c r="O331" s="7" t="str">
        <f>IF(ISBLANK(Table1[[#This Row],[Exit Year]]), "Active", "Exited")</f>
        <v>Active</v>
      </c>
      <c r="P331" s="8">
        <f ca="1">IF(ISBLANK(Table1[[#This Row],[Exit Year]]), YEAR(TODAY()) - Table1[[#This Row],[Hire Year]], Table1[[#This Row],[Exit Year]] - Table1[[#This Row],[Hire Year]])</f>
        <v>10</v>
      </c>
      <c r="Q331" s="13">
        <f>Table1[[#This Row],[Annual Salary]] + (Table1[[#This Row],[Bonus %]] * Table1[[#This Row],[Annual Salary]])</f>
        <v>68488</v>
      </c>
      <c r="R331" s="10" t="str">
        <f>IF(Table1[[#This Row],[Annual Salary]]&gt;=100000,"High",
   IF(Table1[[#This Row],[Annual Salary]]&gt;=50000,"Medium","Low"))</f>
        <v>Medium</v>
      </c>
    </row>
    <row r="332" spans="1:18" ht="15.75" x14ac:dyDescent="0.25">
      <c r="A332" s="5" t="s">
        <v>737</v>
      </c>
      <c r="B332" s="5" t="s">
        <v>738</v>
      </c>
      <c r="C332" s="5" t="s">
        <v>107</v>
      </c>
      <c r="D332" s="5" t="s">
        <v>68</v>
      </c>
      <c r="E332" s="5" t="s">
        <v>25</v>
      </c>
      <c r="F332" s="5" t="s">
        <v>18</v>
      </c>
      <c r="G332" s="5" t="s">
        <v>84</v>
      </c>
      <c r="H332" s="5">
        <v>60</v>
      </c>
      <c r="I332" s="5">
        <v>1998</v>
      </c>
      <c r="J332" s="6">
        <v>92932</v>
      </c>
      <c r="K332" s="9">
        <v>0</v>
      </c>
      <c r="L332" s="5" t="s">
        <v>20</v>
      </c>
      <c r="M332" s="5" t="s">
        <v>87</v>
      </c>
      <c r="N332" s="5"/>
      <c r="O332" s="7" t="str">
        <f>IF(ISBLANK(Table1[[#This Row],[Exit Year]]), "Active", "Exited")</f>
        <v>Active</v>
      </c>
      <c r="P332" s="8">
        <f ca="1">IF(ISBLANK(Table1[[#This Row],[Exit Year]]), YEAR(TODAY()) - Table1[[#This Row],[Hire Year]], Table1[[#This Row],[Exit Year]] - Table1[[#This Row],[Hire Year]])</f>
        <v>27</v>
      </c>
      <c r="Q332" s="13">
        <f>Table1[[#This Row],[Annual Salary]] + (Table1[[#This Row],[Bonus %]] * Table1[[#This Row],[Annual Salary]])</f>
        <v>92932</v>
      </c>
      <c r="R332" s="10" t="str">
        <f>IF(Table1[[#This Row],[Annual Salary]]&gt;=100000,"High",
   IF(Table1[[#This Row],[Annual Salary]]&gt;=50000,"Medium","Low"))</f>
        <v>Medium</v>
      </c>
    </row>
    <row r="333" spans="1:18" ht="15.75" x14ac:dyDescent="0.25">
      <c r="A333" s="5" t="s">
        <v>739</v>
      </c>
      <c r="B333" s="5" t="s">
        <v>740</v>
      </c>
      <c r="C333" s="5" t="s">
        <v>54</v>
      </c>
      <c r="D333" s="5" t="s">
        <v>33</v>
      </c>
      <c r="E333" s="5" t="s">
        <v>48</v>
      </c>
      <c r="F333" s="5" t="s">
        <v>18</v>
      </c>
      <c r="G333" s="5" t="s">
        <v>84</v>
      </c>
      <c r="H333" s="5">
        <v>36</v>
      </c>
      <c r="I333" s="5">
        <v>2009</v>
      </c>
      <c r="J333" s="6">
        <v>43363</v>
      </c>
      <c r="K333" s="9">
        <v>0</v>
      </c>
      <c r="L333" s="5" t="s">
        <v>20</v>
      </c>
      <c r="M333" s="5" t="s">
        <v>59</v>
      </c>
      <c r="N333" s="5"/>
      <c r="O333" s="7" t="str">
        <f>IF(ISBLANK(Table1[[#This Row],[Exit Year]]), "Active", "Exited")</f>
        <v>Active</v>
      </c>
      <c r="P333" s="8">
        <f ca="1">IF(ISBLANK(Table1[[#This Row],[Exit Year]]), YEAR(TODAY()) - Table1[[#This Row],[Hire Year]], Table1[[#This Row],[Exit Year]] - Table1[[#This Row],[Hire Year]])</f>
        <v>16</v>
      </c>
      <c r="Q333" s="13">
        <f>Table1[[#This Row],[Annual Salary]] + (Table1[[#This Row],[Bonus %]] * Table1[[#This Row],[Annual Salary]])</f>
        <v>43363</v>
      </c>
      <c r="R333" s="10" t="str">
        <f>IF(Table1[[#This Row],[Annual Salary]]&gt;=100000,"High",
   IF(Table1[[#This Row],[Annual Salary]]&gt;=50000,"Medium","Low"))</f>
        <v>Low</v>
      </c>
    </row>
    <row r="334" spans="1:18" ht="15.75" x14ac:dyDescent="0.25">
      <c r="A334" s="5" t="s">
        <v>741</v>
      </c>
      <c r="B334" s="5" t="s">
        <v>742</v>
      </c>
      <c r="C334" s="5" t="s">
        <v>456</v>
      </c>
      <c r="D334" s="5" t="s">
        <v>16</v>
      </c>
      <c r="E334" s="5" t="s">
        <v>34</v>
      </c>
      <c r="F334" s="5" t="s">
        <v>26</v>
      </c>
      <c r="G334" s="5" t="s">
        <v>27</v>
      </c>
      <c r="H334" s="5">
        <v>31</v>
      </c>
      <c r="I334" s="5">
        <v>2017</v>
      </c>
      <c r="J334" s="6">
        <v>95963</v>
      </c>
      <c r="K334" s="9">
        <v>0</v>
      </c>
      <c r="L334" s="5" t="s">
        <v>28</v>
      </c>
      <c r="M334" s="5" t="s">
        <v>133</v>
      </c>
      <c r="N334" s="5"/>
      <c r="O334" s="7" t="str">
        <f>IF(ISBLANK(Table1[[#This Row],[Exit Year]]), "Active", "Exited")</f>
        <v>Active</v>
      </c>
      <c r="P334" s="8">
        <f ca="1">IF(ISBLANK(Table1[[#This Row],[Exit Year]]), YEAR(TODAY()) - Table1[[#This Row],[Hire Year]], Table1[[#This Row],[Exit Year]] - Table1[[#This Row],[Hire Year]])</f>
        <v>8</v>
      </c>
      <c r="Q334" s="13">
        <f>Table1[[#This Row],[Annual Salary]] + (Table1[[#This Row],[Bonus %]] * Table1[[#This Row],[Annual Salary]])</f>
        <v>95963</v>
      </c>
      <c r="R334" s="10" t="str">
        <f>IF(Table1[[#This Row],[Annual Salary]]&gt;=100000,"High",
   IF(Table1[[#This Row],[Annual Salary]]&gt;=50000,"Medium","Low"))</f>
        <v>Medium</v>
      </c>
    </row>
    <row r="335" spans="1:18" ht="15.75" x14ac:dyDescent="0.25">
      <c r="A335" s="5" t="s">
        <v>743</v>
      </c>
      <c r="B335" s="5" t="s">
        <v>744</v>
      </c>
      <c r="C335" s="5" t="s">
        <v>51</v>
      </c>
      <c r="D335" s="5" t="s">
        <v>33</v>
      </c>
      <c r="E335" s="5" t="s">
        <v>34</v>
      </c>
      <c r="F335" s="5" t="s">
        <v>18</v>
      </c>
      <c r="G335" s="5" t="s">
        <v>84</v>
      </c>
      <c r="H335" s="5">
        <v>55</v>
      </c>
      <c r="I335" s="5">
        <v>2010</v>
      </c>
      <c r="J335" s="6">
        <v>111038</v>
      </c>
      <c r="K335" s="9">
        <v>0.05</v>
      </c>
      <c r="L335" s="5" t="s">
        <v>92</v>
      </c>
      <c r="M335" s="5" t="s">
        <v>217</v>
      </c>
      <c r="N335" s="5"/>
      <c r="O335" s="7" t="str">
        <f>IF(ISBLANK(Table1[[#This Row],[Exit Year]]), "Active", "Exited")</f>
        <v>Active</v>
      </c>
      <c r="P335" s="8">
        <f ca="1">IF(ISBLANK(Table1[[#This Row],[Exit Year]]), YEAR(TODAY()) - Table1[[#This Row],[Hire Year]], Table1[[#This Row],[Exit Year]] - Table1[[#This Row],[Hire Year]])</f>
        <v>15</v>
      </c>
      <c r="Q335" s="13">
        <f>Table1[[#This Row],[Annual Salary]] + (Table1[[#This Row],[Bonus %]] * Table1[[#This Row],[Annual Salary]])</f>
        <v>116589.9</v>
      </c>
      <c r="R335" s="10" t="str">
        <f>IF(Table1[[#This Row],[Annual Salary]]&gt;=100000,"High",
   IF(Table1[[#This Row],[Annual Salary]]&gt;=50000,"Medium","Low"))</f>
        <v>High</v>
      </c>
    </row>
    <row r="336" spans="1:18" ht="15.75" x14ac:dyDescent="0.25">
      <c r="A336" s="5" t="s">
        <v>745</v>
      </c>
      <c r="B336" s="5" t="s">
        <v>746</v>
      </c>
      <c r="C336" s="5" t="s">
        <v>78</v>
      </c>
      <c r="D336" s="5" t="s">
        <v>68</v>
      </c>
      <c r="E336" s="5" t="s">
        <v>17</v>
      </c>
      <c r="F336" s="5" t="s">
        <v>18</v>
      </c>
      <c r="G336" s="5" t="s">
        <v>35</v>
      </c>
      <c r="H336" s="5">
        <v>51</v>
      </c>
      <c r="I336" s="5">
        <v>1996</v>
      </c>
      <c r="J336" s="6">
        <v>200246</v>
      </c>
      <c r="K336" s="9">
        <v>0.34</v>
      </c>
      <c r="L336" s="5" t="s">
        <v>20</v>
      </c>
      <c r="M336" s="5" t="s">
        <v>87</v>
      </c>
      <c r="N336" s="5"/>
      <c r="O336" s="7" t="str">
        <f>IF(ISBLANK(Table1[[#This Row],[Exit Year]]), "Active", "Exited")</f>
        <v>Active</v>
      </c>
      <c r="P336" s="8">
        <f ca="1">IF(ISBLANK(Table1[[#This Row],[Exit Year]]), YEAR(TODAY()) - Table1[[#This Row],[Hire Year]], Table1[[#This Row],[Exit Year]] - Table1[[#This Row],[Hire Year]])</f>
        <v>29</v>
      </c>
      <c r="Q336" s="13">
        <f>Table1[[#This Row],[Annual Salary]] + (Table1[[#This Row],[Bonus %]] * Table1[[#This Row],[Annual Salary]])</f>
        <v>268329.64</v>
      </c>
      <c r="R336" s="10" t="str">
        <f>IF(Table1[[#This Row],[Annual Salary]]&gt;=100000,"High",
   IF(Table1[[#This Row],[Annual Salary]]&gt;=50000,"Medium","Low"))</f>
        <v>High</v>
      </c>
    </row>
    <row r="337" spans="1:18" ht="15.75" x14ac:dyDescent="0.25">
      <c r="A337" s="5" t="s">
        <v>747</v>
      </c>
      <c r="B337" s="5" t="s">
        <v>748</v>
      </c>
      <c r="C337" s="5" t="s">
        <v>42</v>
      </c>
      <c r="D337" s="5" t="s">
        <v>58</v>
      </c>
      <c r="E337" s="5" t="s">
        <v>17</v>
      </c>
      <c r="F337" s="5" t="s">
        <v>26</v>
      </c>
      <c r="G337" s="5" t="s">
        <v>84</v>
      </c>
      <c r="H337" s="5">
        <v>58</v>
      </c>
      <c r="I337" s="5">
        <v>1994</v>
      </c>
      <c r="J337" s="6">
        <v>98769</v>
      </c>
      <c r="K337" s="9">
        <v>0</v>
      </c>
      <c r="L337" s="5" t="s">
        <v>92</v>
      </c>
      <c r="M337" s="5" t="s">
        <v>98</v>
      </c>
      <c r="N337" s="5">
        <v>2016</v>
      </c>
      <c r="O337" s="7" t="str">
        <f>IF(ISBLANK(Table1[[#This Row],[Exit Year]]), "Active", "Exited")</f>
        <v>Exited</v>
      </c>
      <c r="P337" s="8">
        <f ca="1">IF(ISBLANK(Table1[[#This Row],[Exit Year]]), YEAR(TODAY()) - Table1[[#This Row],[Hire Year]], Table1[[#This Row],[Exit Year]] - Table1[[#This Row],[Hire Year]])</f>
        <v>22</v>
      </c>
      <c r="Q337" s="13">
        <f>Table1[[#This Row],[Annual Salary]] + (Table1[[#This Row],[Bonus %]] * Table1[[#This Row],[Annual Salary]])</f>
        <v>98769</v>
      </c>
      <c r="R337" s="10" t="str">
        <f>IF(Table1[[#This Row],[Annual Salary]]&gt;=100000,"High",
   IF(Table1[[#This Row],[Annual Salary]]&gt;=50000,"Medium","Low"))</f>
        <v>Medium</v>
      </c>
    </row>
    <row r="338" spans="1:18" ht="15.75" x14ac:dyDescent="0.25">
      <c r="A338" s="5" t="s">
        <v>749</v>
      </c>
      <c r="B338" s="5" t="s">
        <v>750</v>
      </c>
      <c r="C338" s="5" t="s">
        <v>46</v>
      </c>
      <c r="D338" s="5" t="s">
        <v>47</v>
      </c>
      <c r="E338" s="5" t="s">
        <v>17</v>
      </c>
      <c r="F338" s="5" t="s">
        <v>18</v>
      </c>
      <c r="G338" s="5" t="s">
        <v>84</v>
      </c>
      <c r="H338" s="5">
        <v>29</v>
      </c>
      <c r="I338" s="5">
        <v>2018</v>
      </c>
      <c r="J338" s="6">
        <v>65334</v>
      </c>
      <c r="K338" s="9">
        <v>0</v>
      </c>
      <c r="L338" s="5" t="s">
        <v>92</v>
      </c>
      <c r="M338" s="5" t="s">
        <v>98</v>
      </c>
      <c r="N338" s="5"/>
      <c r="O338" s="7" t="str">
        <f>IF(ISBLANK(Table1[[#This Row],[Exit Year]]), "Active", "Exited")</f>
        <v>Active</v>
      </c>
      <c r="P338" s="8">
        <f ca="1">IF(ISBLANK(Table1[[#This Row],[Exit Year]]), YEAR(TODAY()) - Table1[[#This Row],[Hire Year]], Table1[[#This Row],[Exit Year]] - Table1[[#This Row],[Hire Year]])</f>
        <v>7</v>
      </c>
      <c r="Q338" s="13">
        <f>Table1[[#This Row],[Annual Salary]] + (Table1[[#This Row],[Bonus %]] * Table1[[#This Row],[Annual Salary]])</f>
        <v>65334</v>
      </c>
      <c r="R338" s="10" t="str">
        <f>IF(Table1[[#This Row],[Annual Salary]]&gt;=100000,"High",
   IF(Table1[[#This Row],[Annual Salary]]&gt;=50000,"Medium","Low"))</f>
        <v>Medium</v>
      </c>
    </row>
    <row r="339" spans="1:18" ht="15.75" x14ac:dyDescent="0.25">
      <c r="A339" s="5" t="s">
        <v>751</v>
      </c>
      <c r="B339" s="5" t="s">
        <v>752</v>
      </c>
      <c r="C339" s="5" t="s">
        <v>24</v>
      </c>
      <c r="D339" s="5" t="s">
        <v>16</v>
      </c>
      <c r="E339" s="5" t="s">
        <v>25</v>
      </c>
      <c r="F339" s="5" t="s">
        <v>18</v>
      </c>
      <c r="G339" s="5" t="s">
        <v>84</v>
      </c>
      <c r="H339" s="5">
        <v>25</v>
      </c>
      <c r="I339" s="5">
        <v>2021</v>
      </c>
      <c r="J339" s="6">
        <v>83934</v>
      </c>
      <c r="K339" s="9">
        <v>0</v>
      </c>
      <c r="L339" s="5" t="s">
        <v>20</v>
      </c>
      <c r="M339" s="5" t="s">
        <v>55</v>
      </c>
      <c r="N339" s="5"/>
      <c r="O339" s="7" t="str">
        <f>IF(ISBLANK(Table1[[#This Row],[Exit Year]]), "Active", "Exited")</f>
        <v>Active</v>
      </c>
      <c r="P339" s="8">
        <f ca="1">IF(ISBLANK(Table1[[#This Row],[Exit Year]]), YEAR(TODAY()) - Table1[[#This Row],[Hire Year]], Table1[[#This Row],[Exit Year]] - Table1[[#This Row],[Hire Year]])</f>
        <v>4</v>
      </c>
      <c r="Q339" s="13">
        <f>Table1[[#This Row],[Annual Salary]] + (Table1[[#This Row],[Bonus %]] * Table1[[#This Row],[Annual Salary]])</f>
        <v>83934</v>
      </c>
      <c r="R339" s="10" t="str">
        <f>IF(Table1[[#This Row],[Annual Salary]]&gt;=100000,"High",
   IF(Table1[[#This Row],[Annual Salary]]&gt;=50000,"Medium","Low"))</f>
        <v>Medium</v>
      </c>
    </row>
    <row r="340" spans="1:18" ht="15.75" x14ac:dyDescent="0.25">
      <c r="A340" s="5" t="s">
        <v>753</v>
      </c>
      <c r="B340" s="5" t="s">
        <v>754</v>
      </c>
      <c r="C340" s="5" t="s">
        <v>32</v>
      </c>
      <c r="D340" s="5" t="s">
        <v>58</v>
      </c>
      <c r="E340" s="5" t="s">
        <v>17</v>
      </c>
      <c r="F340" s="5" t="s">
        <v>26</v>
      </c>
      <c r="G340" s="5" t="s">
        <v>35</v>
      </c>
      <c r="H340" s="5">
        <v>36</v>
      </c>
      <c r="I340" s="5">
        <v>2016</v>
      </c>
      <c r="J340" s="6">
        <v>150399</v>
      </c>
      <c r="K340" s="9">
        <v>0.28000000000000003</v>
      </c>
      <c r="L340" s="5" t="s">
        <v>20</v>
      </c>
      <c r="M340" s="5" t="s">
        <v>36</v>
      </c>
      <c r="N340" s="5"/>
      <c r="O340" s="7" t="str">
        <f>IF(ISBLANK(Table1[[#This Row],[Exit Year]]), "Active", "Exited")</f>
        <v>Active</v>
      </c>
      <c r="P340" s="8">
        <f ca="1">IF(ISBLANK(Table1[[#This Row],[Exit Year]]), YEAR(TODAY()) - Table1[[#This Row],[Hire Year]], Table1[[#This Row],[Exit Year]] - Table1[[#This Row],[Hire Year]])</f>
        <v>9</v>
      </c>
      <c r="Q340" s="13">
        <f>Table1[[#This Row],[Annual Salary]] + (Table1[[#This Row],[Bonus %]] * Table1[[#This Row],[Annual Salary]])</f>
        <v>192510.72</v>
      </c>
      <c r="R340" s="10" t="str">
        <f>IF(Table1[[#This Row],[Annual Salary]]&gt;=100000,"High",
   IF(Table1[[#This Row],[Annual Salary]]&gt;=50000,"Medium","Low"))</f>
        <v>High</v>
      </c>
    </row>
    <row r="341" spans="1:18" ht="15.75" x14ac:dyDescent="0.25">
      <c r="A341" s="5" t="s">
        <v>755</v>
      </c>
      <c r="B341" s="5" t="s">
        <v>756</v>
      </c>
      <c r="C341" s="5" t="s">
        <v>32</v>
      </c>
      <c r="D341" s="5" t="s">
        <v>64</v>
      </c>
      <c r="E341" s="5" t="s">
        <v>17</v>
      </c>
      <c r="F341" s="5" t="s">
        <v>26</v>
      </c>
      <c r="G341" s="5" t="s">
        <v>27</v>
      </c>
      <c r="H341" s="5">
        <v>37</v>
      </c>
      <c r="I341" s="5">
        <v>2012</v>
      </c>
      <c r="J341" s="6">
        <v>160280</v>
      </c>
      <c r="K341" s="9">
        <v>0.19</v>
      </c>
      <c r="L341" s="5" t="s">
        <v>28</v>
      </c>
      <c r="M341" s="5" t="s">
        <v>113</v>
      </c>
      <c r="N341" s="5"/>
      <c r="O341" s="7" t="str">
        <f>IF(ISBLANK(Table1[[#This Row],[Exit Year]]), "Active", "Exited")</f>
        <v>Active</v>
      </c>
      <c r="P341" s="8">
        <f ca="1">IF(ISBLANK(Table1[[#This Row],[Exit Year]]), YEAR(TODAY()) - Table1[[#This Row],[Hire Year]], Table1[[#This Row],[Exit Year]] - Table1[[#This Row],[Hire Year]])</f>
        <v>13</v>
      </c>
      <c r="Q341" s="13">
        <f>Table1[[#This Row],[Annual Salary]] + (Table1[[#This Row],[Bonus %]] * Table1[[#This Row],[Annual Salary]])</f>
        <v>190733.2</v>
      </c>
      <c r="R341" s="10" t="str">
        <f>IF(Table1[[#This Row],[Annual Salary]]&gt;=100000,"High",
   IF(Table1[[#This Row],[Annual Salary]]&gt;=50000,"Medium","Low"))</f>
        <v>High</v>
      </c>
    </row>
    <row r="342" spans="1:18" ht="15.75" x14ac:dyDescent="0.25">
      <c r="A342" s="5" t="s">
        <v>757</v>
      </c>
      <c r="B342" s="5" t="s">
        <v>758</v>
      </c>
      <c r="C342" s="5" t="s">
        <v>183</v>
      </c>
      <c r="D342" s="5" t="s">
        <v>64</v>
      </c>
      <c r="E342" s="5" t="s">
        <v>34</v>
      </c>
      <c r="F342" s="5" t="s">
        <v>26</v>
      </c>
      <c r="G342" s="5" t="s">
        <v>27</v>
      </c>
      <c r="H342" s="5">
        <v>57</v>
      </c>
      <c r="I342" s="5">
        <v>1997</v>
      </c>
      <c r="J342" s="6">
        <v>54051</v>
      </c>
      <c r="K342" s="9">
        <v>0</v>
      </c>
      <c r="L342" s="5" t="s">
        <v>20</v>
      </c>
      <c r="M342" s="5" t="s">
        <v>55</v>
      </c>
      <c r="N342" s="5">
        <v>1998</v>
      </c>
      <c r="O342" s="7" t="str">
        <f>IF(ISBLANK(Table1[[#This Row],[Exit Year]]), "Active", "Exited")</f>
        <v>Exited</v>
      </c>
      <c r="P342" s="8">
        <f ca="1">IF(ISBLANK(Table1[[#This Row],[Exit Year]]), YEAR(TODAY()) - Table1[[#This Row],[Hire Year]], Table1[[#This Row],[Exit Year]] - Table1[[#This Row],[Hire Year]])</f>
        <v>1</v>
      </c>
      <c r="Q342" s="13">
        <f>Table1[[#This Row],[Annual Salary]] + (Table1[[#This Row],[Bonus %]] * Table1[[#This Row],[Annual Salary]])</f>
        <v>54051</v>
      </c>
      <c r="R342" s="10" t="str">
        <f>IF(Table1[[#This Row],[Annual Salary]]&gt;=100000,"High",
   IF(Table1[[#This Row],[Annual Salary]]&gt;=50000,"Medium","Low"))</f>
        <v>Medium</v>
      </c>
    </row>
    <row r="343" spans="1:18" ht="15.75" x14ac:dyDescent="0.25">
      <c r="A343" s="5" t="s">
        <v>759</v>
      </c>
      <c r="B343" s="5" t="s">
        <v>760</v>
      </c>
      <c r="C343" s="5" t="s">
        <v>32</v>
      </c>
      <c r="D343" s="5" t="s">
        <v>68</v>
      </c>
      <c r="E343" s="5" t="s">
        <v>17</v>
      </c>
      <c r="F343" s="5" t="s">
        <v>18</v>
      </c>
      <c r="G343" s="5" t="s">
        <v>84</v>
      </c>
      <c r="H343" s="5">
        <v>59</v>
      </c>
      <c r="I343" s="5">
        <v>2003</v>
      </c>
      <c r="J343" s="6">
        <v>150699</v>
      </c>
      <c r="K343" s="9">
        <v>0.28999999999999998</v>
      </c>
      <c r="L343" s="5" t="s">
        <v>92</v>
      </c>
      <c r="M343" s="5" t="s">
        <v>217</v>
      </c>
      <c r="N343" s="5"/>
      <c r="O343" s="7" t="str">
        <f>IF(ISBLANK(Table1[[#This Row],[Exit Year]]), "Active", "Exited")</f>
        <v>Active</v>
      </c>
      <c r="P343" s="8">
        <f ca="1">IF(ISBLANK(Table1[[#This Row],[Exit Year]]), YEAR(TODAY()) - Table1[[#This Row],[Hire Year]], Table1[[#This Row],[Exit Year]] - Table1[[#This Row],[Hire Year]])</f>
        <v>22</v>
      </c>
      <c r="Q343" s="13">
        <f>Table1[[#This Row],[Annual Salary]] + (Table1[[#This Row],[Bonus %]] * Table1[[#This Row],[Annual Salary]])</f>
        <v>194401.71</v>
      </c>
      <c r="R343" s="10" t="str">
        <f>IF(Table1[[#This Row],[Annual Salary]]&gt;=100000,"High",
   IF(Table1[[#This Row],[Annual Salary]]&gt;=50000,"Medium","Low"))</f>
        <v>High</v>
      </c>
    </row>
    <row r="344" spans="1:18" ht="15.75" x14ac:dyDescent="0.25">
      <c r="A344" s="5" t="s">
        <v>761</v>
      </c>
      <c r="B344" s="5" t="s">
        <v>762</v>
      </c>
      <c r="C344" s="5" t="s">
        <v>123</v>
      </c>
      <c r="D344" s="5" t="s">
        <v>79</v>
      </c>
      <c r="E344" s="5" t="s">
        <v>34</v>
      </c>
      <c r="F344" s="5" t="s">
        <v>26</v>
      </c>
      <c r="G344" s="5" t="s">
        <v>84</v>
      </c>
      <c r="H344" s="5">
        <v>37</v>
      </c>
      <c r="I344" s="5">
        <v>2013</v>
      </c>
      <c r="J344" s="6">
        <v>69570</v>
      </c>
      <c r="K344" s="9">
        <v>0</v>
      </c>
      <c r="L344" s="5" t="s">
        <v>20</v>
      </c>
      <c r="M344" s="5" t="s">
        <v>55</v>
      </c>
      <c r="N344" s="5"/>
      <c r="O344" s="7" t="str">
        <f>IF(ISBLANK(Table1[[#This Row],[Exit Year]]), "Active", "Exited")</f>
        <v>Active</v>
      </c>
      <c r="P344" s="8">
        <f ca="1">IF(ISBLANK(Table1[[#This Row],[Exit Year]]), YEAR(TODAY()) - Table1[[#This Row],[Hire Year]], Table1[[#This Row],[Exit Year]] - Table1[[#This Row],[Hire Year]])</f>
        <v>12</v>
      </c>
      <c r="Q344" s="13">
        <f>Table1[[#This Row],[Annual Salary]] + (Table1[[#This Row],[Bonus %]] * Table1[[#This Row],[Annual Salary]])</f>
        <v>69570</v>
      </c>
      <c r="R344" s="10" t="str">
        <f>IF(Table1[[#This Row],[Annual Salary]]&gt;=100000,"High",
   IF(Table1[[#This Row],[Annual Salary]]&gt;=50000,"Medium","Low"))</f>
        <v>Medium</v>
      </c>
    </row>
    <row r="345" spans="1:18" ht="15.75" x14ac:dyDescent="0.25">
      <c r="A345" s="5" t="s">
        <v>763</v>
      </c>
      <c r="B345" s="5" t="s">
        <v>764</v>
      </c>
      <c r="C345" s="5" t="s">
        <v>456</v>
      </c>
      <c r="D345" s="5" t="s">
        <v>16</v>
      </c>
      <c r="E345" s="5" t="s">
        <v>25</v>
      </c>
      <c r="F345" s="5" t="s">
        <v>18</v>
      </c>
      <c r="G345" s="5" t="s">
        <v>27</v>
      </c>
      <c r="H345" s="5">
        <v>30</v>
      </c>
      <c r="I345" s="5">
        <v>2019</v>
      </c>
      <c r="J345" s="6">
        <v>86774</v>
      </c>
      <c r="K345" s="9">
        <v>0</v>
      </c>
      <c r="L345" s="5" t="s">
        <v>28</v>
      </c>
      <c r="M345" s="5" t="s">
        <v>133</v>
      </c>
      <c r="N345" s="5"/>
      <c r="O345" s="7" t="str">
        <f>IF(ISBLANK(Table1[[#This Row],[Exit Year]]), "Active", "Exited")</f>
        <v>Active</v>
      </c>
      <c r="P345" s="8">
        <f ca="1">IF(ISBLANK(Table1[[#This Row],[Exit Year]]), YEAR(TODAY()) - Table1[[#This Row],[Hire Year]], Table1[[#This Row],[Exit Year]] - Table1[[#This Row],[Hire Year]])</f>
        <v>6</v>
      </c>
      <c r="Q345" s="13">
        <f>Table1[[#This Row],[Annual Salary]] + (Table1[[#This Row],[Bonus %]] * Table1[[#This Row],[Annual Salary]])</f>
        <v>86774</v>
      </c>
      <c r="R345" s="10" t="str">
        <f>IF(Table1[[#This Row],[Annual Salary]]&gt;=100000,"High",
   IF(Table1[[#This Row],[Annual Salary]]&gt;=50000,"Medium","Low"))</f>
        <v>Medium</v>
      </c>
    </row>
    <row r="346" spans="1:18" ht="15.75" x14ac:dyDescent="0.25">
      <c r="A346" s="5" t="s">
        <v>765</v>
      </c>
      <c r="B346" s="5" t="s">
        <v>766</v>
      </c>
      <c r="C346" s="5" t="s">
        <v>163</v>
      </c>
      <c r="D346" s="5" t="s">
        <v>64</v>
      </c>
      <c r="E346" s="5" t="s">
        <v>25</v>
      </c>
      <c r="F346" s="5" t="s">
        <v>26</v>
      </c>
      <c r="G346" s="5" t="s">
        <v>35</v>
      </c>
      <c r="H346" s="5">
        <v>49</v>
      </c>
      <c r="I346" s="5">
        <v>2001</v>
      </c>
      <c r="J346" s="6">
        <v>57606</v>
      </c>
      <c r="K346" s="9">
        <v>0</v>
      </c>
      <c r="L346" s="5" t="s">
        <v>20</v>
      </c>
      <c r="M346" s="5" t="s">
        <v>55</v>
      </c>
      <c r="N346" s="5"/>
      <c r="O346" s="7" t="str">
        <f>IF(ISBLANK(Table1[[#This Row],[Exit Year]]), "Active", "Exited")</f>
        <v>Active</v>
      </c>
      <c r="P346" s="8">
        <f ca="1">IF(ISBLANK(Table1[[#This Row],[Exit Year]]), YEAR(TODAY()) - Table1[[#This Row],[Hire Year]], Table1[[#This Row],[Exit Year]] - Table1[[#This Row],[Hire Year]])</f>
        <v>24</v>
      </c>
      <c r="Q346" s="13">
        <f>Table1[[#This Row],[Annual Salary]] + (Table1[[#This Row],[Bonus %]] * Table1[[#This Row],[Annual Salary]])</f>
        <v>57606</v>
      </c>
      <c r="R346" s="10" t="str">
        <f>IF(Table1[[#This Row],[Annual Salary]]&gt;=100000,"High",
   IF(Table1[[#This Row],[Annual Salary]]&gt;=50000,"Medium","Low"))</f>
        <v>Medium</v>
      </c>
    </row>
    <row r="347" spans="1:18" ht="15.75" x14ac:dyDescent="0.25">
      <c r="A347" s="5" t="s">
        <v>767</v>
      </c>
      <c r="B347" s="5" t="s">
        <v>768</v>
      </c>
      <c r="C347" s="5" t="s">
        <v>1923</v>
      </c>
      <c r="D347" s="5" t="s">
        <v>33</v>
      </c>
      <c r="E347" s="5" t="s">
        <v>48</v>
      </c>
      <c r="F347" s="5" t="s">
        <v>18</v>
      </c>
      <c r="G347" s="5" t="s">
        <v>27</v>
      </c>
      <c r="H347" s="5">
        <v>48</v>
      </c>
      <c r="I347" s="5">
        <v>2001</v>
      </c>
      <c r="J347" s="6">
        <v>125730</v>
      </c>
      <c r="K347" s="9">
        <v>0.11</v>
      </c>
      <c r="L347" s="5" t="s">
        <v>28</v>
      </c>
      <c r="M347" s="5" t="s">
        <v>29</v>
      </c>
      <c r="N347" s="5"/>
      <c r="O347" s="7" t="str">
        <f>IF(ISBLANK(Table1[[#This Row],[Exit Year]]), "Active", "Exited")</f>
        <v>Active</v>
      </c>
      <c r="P347" s="8">
        <f ca="1">IF(ISBLANK(Table1[[#This Row],[Exit Year]]), YEAR(TODAY()) - Table1[[#This Row],[Hire Year]], Table1[[#This Row],[Exit Year]] - Table1[[#This Row],[Hire Year]])</f>
        <v>24</v>
      </c>
      <c r="Q347" s="13">
        <f>Table1[[#This Row],[Annual Salary]] + (Table1[[#This Row],[Bonus %]] * Table1[[#This Row],[Annual Salary]])</f>
        <v>139560.29999999999</v>
      </c>
      <c r="R347" s="10" t="str">
        <f>IF(Table1[[#This Row],[Annual Salary]]&gt;=100000,"High",
   IF(Table1[[#This Row],[Annual Salary]]&gt;=50000,"Medium","Low"))</f>
        <v>High</v>
      </c>
    </row>
    <row r="348" spans="1:18" ht="15.75" x14ac:dyDescent="0.25">
      <c r="A348" s="5" t="s">
        <v>769</v>
      </c>
      <c r="B348" s="5" t="s">
        <v>770</v>
      </c>
      <c r="C348" s="5" t="s">
        <v>298</v>
      </c>
      <c r="D348" s="5" t="s">
        <v>16</v>
      </c>
      <c r="E348" s="5" t="s">
        <v>17</v>
      </c>
      <c r="F348" s="5" t="s">
        <v>18</v>
      </c>
      <c r="G348" s="5" t="s">
        <v>27</v>
      </c>
      <c r="H348" s="5">
        <v>51</v>
      </c>
      <c r="I348" s="5">
        <v>2012</v>
      </c>
      <c r="J348" s="6">
        <v>64170</v>
      </c>
      <c r="K348" s="9">
        <v>0</v>
      </c>
      <c r="L348" s="5" t="s">
        <v>20</v>
      </c>
      <c r="M348" s="5" t="s">
        <v>87</v>
      </c>
      <c r="N348" s="5"/>
      <c r="O348" s="7" t="str">
        <f>IF(ISBLANK(Table1[[#This Row],[Exit Year]]), "Active", "Exited")</f>
        <v>Active</v>
      </c>
      <c r="P348" s="8">
        <f ca="1">IF(ISBLANK(Table1[[#This Row],[Exit Year]]), YEAR(TODAY()) - Table1[[#This Row],[Hire Year]], Table1[[#This Row],[Exit Year]] - Table1[[#This Row],[Hire Year]])</f>
        <v>13</v>
      </c>
      <c r="Q348" s="13">
        <f>Table1[[#This Row],[Annual Salary]] + (Table1[[#This Row],[Bonus %]] * Table1[[#This Row],[Annual Salary]])</f>
        <v>64170</v>
      </c>
      <c r="R348" s="10" t="str">
        <f>IF(Table1[[#This Row],[Annual Salary]]&gt;=100000,"High",
   IF(Table1[[#This Row],[Annual Salary]]&gt;=50000,"Medium","Low"))</f>
        <v>Medium</v>
      </c>
    </row>
    <row r="349" spans="1:18" ht="15.75" x14ac:dyDescent="0.25">
      <c r="A349" s="5" t="s">
        <v>771</v>
      </c>
      <c r="B349" s="5" t="s">
        <v>772</v>
      </c>
      <c r="C349" s="5" t="s">
        <v>142</v>
      </c>
      <c r="D349" s="5" t="s">
        <v>64</v>
      </c>
      <c r="E349" s="5" t="s">
        <v>34</v>
      </c>
      <c r="F349" s="5" t="s">
        <v>26</v>
      </c>
      <c r="G349" s="5" t="s">
        <v>84</v>
      </c>
      <c r="H349" s="5">
        <v>56</v>
      </c>
      <c r="I349" s="5">
        <v>1998</v>
      </c>
      <c r="J349" s="6">
        <v>72303</v>
      </c>
      <c r="K349" s="9">
        <v>0</v>
      </c>
      <c r="L349" s="5" t="s">
        <v>20</v>
      </c>
      <c r="M349" s="5" t="s">
        <v>43</v>
      </c>
      <c r="N349" s="5"/>
      <c r="O349" s="7" t="str">
        <f>IF(ISBLANK(Table1[[#This Row],[Exit Year]]), "Active", "Exited")</f>
        <v>Active</v>
      </c>
      <c r="P349" s="8">
        <f ca="1">IF(ISBLANK(Table1[[#This Row],[Exit Year]]), YEAR(TODAY()) - Table1[[#This Row],[Hire Year]], Table1[[#This Row],[Exit Year]] - Table1[[#This Row],[Hire Year]])</f>
        <v>27</v>
      </c>
      <c r="Q349" s="13">
        <f>Table1[[#This Row],[Annual Salary]] + (Table1[[#This Row],[Bonus %]] * Table1[[#This Row],[Annual Salary]])</f>
        <v>72303</v>
      </c>
      <c r="R349" s="10" t="str">
        <f>IF(Table1[[#This Row],[Annual Salary]]&gt;=100000,"High",
   IF(Table1[[#This Row],[Annual Salary]]&gt;=50000,"Medium","Low"))</f>
        <v>Medium</v>
      </c>
    </row>
    <row r="350" spans="1:18" ht="15.75" x14ac:dyDescent="0.25">
      <c r="A350" s="5" t="s">
        <v>773</v>
      </c>
      <c r="B350" s="5" t="s">
        <v>774</v>
      </c>
      <c r="C350" s="5" t="s">
        <v>51</v>
      </c>
      <c r="D350" s="5" t="s">
        <v>47</v>
      </c>
      <c r="E350" s="5" t="s">
        <v>17</v>
      </c>
      <c r="F350" s="5" t="s">
        <v>26</v>
      </c>
      <c r="G350" s="5" t="s">
        <v>84</v>
      </c>
      <c r="H350" s="5">
        <v>36</v>
      </c>
      <c r="I350" s="5">
        <v>2012</v>
      </c>
      <c r="J350" s="6">
        <v>105891</v>
      </c>
      <c r="K350" s="9">
        <v>7.0000000000000007E-2</v>
      </c>
      <c r="L350" s="5" t="s">
        <v>20</v>
      </c>
      <c r="M350" s="5" t="s">
        <v>21</v>
      </c>
      <c r="N350" s="5"/>
      <c r="O350" s="7" t="str">
        <f>IF(ISBLANK(Table1[[#This Row],[Exit Year]]), "Active", "Exited")</f>
        <v>Active</v>
      </c>
      <c r="P350" s="8">
        <f ca="1">IF(ISBLANK(Table1[[#This Row],[Exit Year]]), YEAR(TODAY()) - Table1[[#This Row],[Hire Year]], Table1[[#This Row],[Exit Year]] - Table1[[#This Row],[Hire Year]])</f>
        <v>13</v>
      </c>
      <c r="Q350" s="13">
        <f>Table1[[#This Row],[Annual Salary]] + (Table1[[#This Row],[Bonus %]] * Table1[[#This Row],[Annual Salary]])</f>
        <v>113303.37</v>
      </c>
      <c r="R350" s="10" t="str">
        <f>IF(Table1[[#This Row],[Annual Salary]]&gt;=100000,"High",
   IF(Table1[[#This Row],[Annual Salary]]&gt;=50000,"Medium","Low"))</f>
        <v>High</v>
      </c>
    </row>
    <row r="351" spans="1:18" ht="15.75" x14ac:dyDescent="0.25">
      <c r="A351" s="5" t="s">
        <v>775</v>
      </c>
      <c r="B351" s="5" t="s">
        <v>776</v>
      </c>
      <c r="C351" s="5" t="s">
        <v>123</v>
      </c>
      <c r="D351" s="5" t="s">
        <v>47</v>
      </c>
      <c r="E351" s="5" t="s">
        <v>25</v>
      </c>
      <c r="F351" s="5" t="s">
        <v>18</v>
      </c>
      <c r="G351" s="5" t="s">
        <v>84</v>
      </c>
      <c r="H351" s="5">
        <v>56</v>
      </c>
      <c r="I351" s="5">
        <v>1992</v>
      </c>
      <c r="J351" s="6">
        <v>59591</v>
      </c>
      <c r="K351" s="9">
        <v>0</v>
      </c>
      <c r="L351" s="5" t="s">
        <v>92</v>
      </c>
      <c r="M351" s="5" t="s">
        <v>217</v>
      </c>
      <c r="N351" s="5"/>
      <c r="O351" s="7" t="str">
        <f>IF(ISBLANK(Table1[[#This Row],[Exit Year]]), "Active", "Exited")</f>
        <v>Active</v>
      </c>
      <c r="P351" s="8">
        <f ca="1">IF(ISBLANK(Table1[[#This Row],[Exit Year]]), YEAR(TODAY()) - Table1[[#This Row],[Hire Year]], Table1[[#This Row],[Exit Year]] - Table1[[#This Row],[Hire Year]])</f>
        <v>33</v>
      </c>
      <c r="Q351" s="13">
        <f>Table1[[#This Row],[Annual Salary]] + (Table1[[#This Row],[Bonus %]] * Table1[[#This Row],[Annual Salary]])</f>
        <v>59591</v>
      </c>
      <c r="R351" s="10" t="str">
        <f>IF(Table1[[#This Row],[Annual Salary]]&gt;=100000,"High",
   IF(Table1[[#This Row],[Annual Salary]]&gt;=50000,"Medium","Low"))</f>
        <v>Medium</v>
      </c>
    </row>
    <row r="352" spans="1:18" ht="15.75" x14ac:dyDescent="0.25">
      <c r="A352" s="5" t="s">
        <v>777</v>
      </c>
      <c r="B352" s="5" t="s">
        <v>778</v>
      </c>
      <c r="C352" s="5" t="s">
        <v>78</v>
      </c>
      <c r="D352" s="5" t="s">
        <v>64</v>
      </c>
      <c r="E352" s="5" t="s">
        <v>25</v>
      </c>
      <c r="F352" s="5" t="s">
        <v>18</v>
      </c>
      <c r="G352" s="5" t="s">
        <v>27</v>
      </c>
      <c r="H352" s="5">
        <v>52</v>
      </c>
      <c r="I352" s="5">
        <v>2012</v>
      </c>
      <c r="J352" s="6">
        <v>187048</v>
      </c>
      <c r="K352" s="9">
        <v>0.32</v>
      </c>
      <c r="L352" s="5" t="s">
        <v>28</v>
      </c>
      <c r="M352" s="5" t="s">
        <v>133</v>
      </c>
      <c r="N352" s="5"/>
      <c r="O352" s="7" t="str">
        <f>IF(ISBLANK(Table1[[#This Row],[Exit Year]]), "Active", "Exited")</f>
        <v>Active</v>
      </c>
      <c r="P352" s="8">
        <f ca="1">IF(ISBLANK(Table1[[#This Row],[Exit Year]]), YEAR(TODAY()) - Table1[[#This Row],[Hire Year]], Table1[[#This Row],[Exit Year]] - Table1[[#This Row],[Hire Year]])</f>
        <v>13</v>
      </c>
      <c r="Q352" s="13">
        <f>Table1[[#This Row],[Annual Salary]] + (Table1[[#This Row],[Bonus %]] * Table1[[#This Row],[Annual Salary]])</f>
        <v>246903.36</v>
      </c>
      <c r="R352" s="10" t="str">
        <f>IF(Table1[[#This Row],[Annual Salary]]&gt;=100000,"High",
   IF(Table1[[#This Row],[Annual Salary]]&gt;=50000,"Medium","Low"))</f>
        <v>High</v>
      </c>
    </row>
    <row r="353" spans="1:18" ht="15.75" x14ac:dyDescent="0.25">
      <c r="A353" s="5" t="s">
        <v>779</v>
      </c>
      <c r="B353" s="5" t="s">
        <v>780</v>
      </c>
      <c r="C353" s="5" t="s">
        <v>123</v>
      </c>
      <c r="D353" s="5" t="s">
        <v>33</v>
      </c>
      <c r="E353" s="5" t="s">
        <v>34</v>
      </c>
      <c r="F353" s="5" t="s">
        <v>18</v>
      </c>
      <c r="G353" s="5" t="s">
        <v>84</v>
      </c>
      <c r="H353" s="5">
        <v>53</v>
      </c>
      <c r="I353" s="5">
        <v>2002</v>
      </c>
      <c r="J353" s="6">
        <v>58605</v>
      </c>
      <c r="K353" s="9">
        <v>0</v>
      </c>
      <c r="L353" s="5" t="s">
        <v>20</v>
      </c>
      <c r="M353" s="5" t="s">
        <v>43</v>
      </c>
      <c r="N353" s="5"/>
      <c r="O353" s="7" t="str">
        <f>IF(ISBLANK(Table1[[#This Row],[Exit Year]]), "Active", "Exited")</f>
        <v>Active</v>
      </c>
      <c r="P353" s="8">
        <f ca="1">IF(ISBLANK(Table1[[#This Row],[Exit Year]]), YEAR(TODAY()) - Table1[[#This Row],[Hire Year]], Table1[[#This Row],[Exit Year]] - Table1[[#This Row],[Hire Year]])</f>
        <v>23</v>
      </c>
      <c r="Q353" s="13">
        <f>Table1[[#This Row],[Annual Salary]] + (Table1[[#This Row],[Bonus %]] * Table1[[#This Row],[Annual Salary]])</f>
        <v>58605</v>
      </c>
      <c r="R353" s="10" t="str">
        <f>IF(Table1[[#This Row],[Annual Salary]]&gt;=100000,"High",
   IF(Table1[[#This Row],[Annual Salary]]&gt;=50000,"Medium","Low"))</f>
        <v>Medium</v>
      </c>
    </row>
    <row r="354" spans="1:18" ht="15.75" x14ac:dyDescent="0.25">
      <c r="A354" s="5" t="s">
        <v>781</v>
      </c>
      <c r="B354" s="5" t="s">
        <v>782</v>
      </c>
      <c r="C354" s="5" t="s">
        <v>32</v>
      </c>
      <c r="D354" s="5" t="s">
        <v>68</v>
      </c>
      <c r="E354" s="5" t="s">
        <v>48</v>
      </c>
      <c r="F354" s="5" t="s">
        <v>18</v>
      </c>
      <c r="G354" s="5" t="s">
        <v>84</v>
      </c>
      <c r="H354" s="5">
        <v>60</v>
      </c>
      <c r="I354" s="5">
        <v>2017</v>
      </c>
      <c r="J354" s="6">
        <v>178502</v>
      </c>
      <c r="K354" s="9">
        <v>0.2</v>
      </c>
      <c r="L354" s="5" t="s">
        <v>20</v>
      </c>
      <c r="M354" s="5" t="s">
        <v>59</v>
      </c>
      <c r="N354" s="5"/>
      <c r="O354" s="7" t="str">
        <f>IF(ISBLANK(Table1[[#This Row],[Exit Year]]), "Active", "Exited")</f>
        <v>Active</v>
      </c>
      <c r="P354" s="8">
        <f ca="1">IF(ISBLANK(Table1[[#This Row],[Exit Year]]), YEAR(TODAY()) - Table1[[#This Row],[Hire Year]], Table1[[#This Row],[Exit Year]] - Table1[[#This Row],[Hire Year]])</f>
        <v>8</v>
      </c>
      <c r="Q354" s="13">
        <f>Table1[[#This Row],[Annual Salary]] + (Table1[[#This Row],[Bonus %]] * Table1[[#This Row],[Annual Salary]])</f>
        <v>214202.4</v>
      </c>
      <c r="R354" s="10" t="str">
        <f>IF(Table1[[#This Row],[Annual Salary]]&gt;=100000,"High",
   IF(Table1[[#This Row],[Annual Salary]]&gt;=50000,"Medium","Low"))</f>
        <v>High</v>
      </c>
    </row>
    <row r="355" spans="1:18" ht="15.75" x14ac:dyDescent="0.25">
      <c r="A355" s="5" t="s">
        <v>783</v>
      </c>
      <c r="B355" s="5" t="s">
        <v>784</v>
      </c>
      <c r="C355" s="5" t="s">
        <v>51</v>
      </c>
      <c r="D355" s="5" t="s">
        <v>58</v>
      </c>
      <c r="E355" s="5" t="s">
        <v>34</v>
      </c>
      <c r="F355" s="5" t="s">
        <v>26</v>
      </c>
      <c r="G355" s="5" t="s">
        <v>27</v>
      </c>
      <c r="H355" s="5">
        <v>63</v>
      </c>
      <c r="I355" s="5">
        <v>2015</v>
      </c>
      <c r="J355" s="6">
        <v>103724</v>
      </c>
      <c r="K355" s="9">
        <v>0.05</v>
      </c>
      <c r="L355" s="5" t="s">
        <v>28</v>
      </c>
      <c r="M355" s="5" t="s">
        <v>73</v>
      </c>
      <c r="N355" s="5"/>
      <c r="O355" s="7" t="str">
        <f>IF(ISBLANK(Table1[[#This Row],[Exit Year]]), "Active", "Exited")</f>
        <v>Active</v>
      </c>
      <c r="P355" s="8">
        <f ca="1">IF(ISBLANK(Table1[[#This Row],[Exit Year]]), YEAR(TODAY()) - Table1[[#This Row],[Hire Year]], Table1[[#This Row],[Exit Year]] - Table1[[#This Row],[Hire Year]])</f>
        <v>10</v>
      </c>
      <c r="Q355" s="13">
        <f>Table1[[#This Row],[Annual Salary]] + (Table1[[#This Row],[Bonus %]] * Table1[[#This Row],[Annual Salary]])</f>
        <v>108910.2</v>
      </c>
      <c r="R355" s="10" t="str">
        <f>IF(Table1[[#This Row],[Annual Salary]]&gt;=100000,"High",
   IF(Table1[[#This Row],[Annual Salary]]&gt;=50000,"Medium","Low"))</f>
        <v>High</v>
      </c>
    </row>
    <row r="356" spans="1:18" ht="15.75" x14ac:dyDescent="0.25">
      <c r="A356" s="5" t="s">
        <v>785</v>
      </c>
      <c r="B356" s="5" t="s">
        <v>786</v>
      </c>
      <c r="C356" s="5" t="s">
        <v>32</v>
      </c>
      <c r="D356" s="5" t="s">
        <v>68</v>
      </c>
      <c r="E356" s="5" t="s">
        <v>17</v>
      </c>
      <c r="F356" s="5" t="s">
        <v>18</v>
      </c>
      <c r="G356" s="5" t="s">
        <v>84</v>
      </c>
      <c r="H356" s="5">
        <v>37</v>
      </c>
      <c r="I356" s="5">
        <v>2008</v>
      </c>
      <c r="J356" s="6">
        <v>156277</v>
      </c>
      <c r="K356" s="9">
        <v>0.22</v>
      </c>
      <c r="L356" s="5" t="s">
        <v>92</v>
      </c>
      <c r="M356" s="5" t="s">
        <v>93</v>
      </c>
      <c r="N356" s="5"/>
      <c r="O356" s="7" t="str">
        <f>IF(ISBLANK(Table1[[#This Row],[Exit Year]]), "Active", "Exited")</f>
        <v>Active</v>
      </c>
      <c r="P356" s="8">
        <f ca="1">IF(ISBLANK(Table1[[#This Row],[Exit Year]]), YEAR(TODAY()) - Table1[[#This Row],[Hire Year]], Table1[[#This Row],[Exit Year]] - Table1[[#This Row],[Hire Year]])</f>
        <v>17</v>
      </c>
      <c r="Q356" s="13">
        <f>Table1[[#This Row],[Annual Salary]] + (Table1[[#This Row],[Bonus %]] * Table1[[#This Row],[Annual Salary]])</f>
        <v>190657.94</v>
      </c>
      <c r="R356" s="10" t="str">
        <f>IF(Table1[[#This Row],[Annual Salary]]&gt;=100000,"High",
   IF(Table1[[#This Row],[Annual Salary]]&gt;=50000,"Medium","Low"))</f>
        <v>High</v>
      </c>
    </row>
    <row r="357" spans="1:18" ht="15.75" x14ac:dyDescent="0.25">
      <c r="A357" s="5" t="s">
        <v>787</v>
      </c>
      <c r="B357" s="5" t="s">
        <v>788</v>
      </c>
      <c r="C357" s="5" t="s">
        <v>174</v>
      </c>
      <c r="D357" s="5" t="s">
        <v>68</v>
      </c>
      <c r="E357" s="5" t="s">
        <v>17</v>
      </c>
      <c r="F357" s="5" t="s">
        <v>18</v>
      </c>
      <c r="G357" s="5" t="s">
        <v>84</v>
      </c>
      <c r="H357" s="5">
        <v>30</v>
      </c>
      <c r="I357" s="5">
        <v>2017</v>
      </c>
      <c r="J357" s="6">
        <v>87744</v>
      </c>
      <c r="K357" s="9">
        <v>0</v>
      </c>
      <c r="L357" s="5" t="s">
        <v>92</v>
      </c>
      <c r="M357" s="5" t="s">
        <v>217</v>
      </c>
      <c r="N357" s="5"/>
      <c r="O357" s="7" t="str">
        <f>IF(ISBLANK(Table1[[#This Row],[Exit Year]]), "Active", "Exited")</f>
        <v>Active</v>
      </c>
      <c r="P357" s="8">
        <f ca="1">IF(ISBLANK(Table1[[#This Row],[Exit Year]]), YEAR(TODAY()) - Table1[[#This Row],[Hire Year]], Table1[[#This Row],[Exit Year]] - Table1[[#This Row],[Hire Year]])</f>
        <v>8</v>
      </c>
      <c r="Q357" s="13">
        <f>Table1[[#This Row],[Annual Salary]] + (Table1[[#This Row],[Bonus %]] * Table1[[#This Row],[Annual Salary]])</f>
        <v>87744</v>
      </c>
      <c r="R357" s="10" t="str">
        <f>IF(Table1[[#This Row],[Annual Salary]]&gt;=100000,"High",
   IF(Table1[[#This Row],[Annual Salary]]&gt;=50000,"Medium","Low"))</f>
        <v>Medium</v>
      </c>
    </row>
    <row r="358" spans="1:18" ht="15.75" x14ac:dyDescent="0.25">
      <c r="A358" s="5" t="s">
        <v>789</v>
      </c>
      <c r="B358" s="5" t="s">
        <v>790</v>
      </c>
      <c r="C358" s="5" t="s">
        <v>123</v>
      </c>
      <c r="D358" s="5" t="s">
        <v>33</v>
      </c>
      <c r="E358" s="5" t="s">
        <v>25</v>
      </c>
      <c r="F358" s="5" t="s">
        <v>26</v>
      </c>
      <c r="G358" s="5" t="s">
        <v>35</v>
      </c>
      <c r="H358" s="5">
        <v>30</v>
      </c>
      <c r="I358" s="5">
        <v>2019</v>
      </c>
      <c r="J358" s="6">
        <v>54714</v>
      </c>
      <c r="K358" s="9">
        <v>0</v>
      </c>
      <c r="L358" s="5" t="s">
        <v>20</v>
      </c>
      <c r="M358" s="5" t="s">
        <v>87</v>
      </c>
      <c r="N358" s="5"/>
      <c r="O358" s="7" t="str">
        <f>IF(ISBLANK(Table1[[#This Row],[Exit Year]]), "Active", "Exited")</f>
        <v>Active</v>
      </c>
      <c r="P358" s="8">
        <f ca="1">IF(ISBLANK(Table1[[#This Row],[Exit Year]]), YEAR(TODAY()) - Table1[[#This Row],[Hire Year]], Table1[[#This Row],[Exit Year]] - Table1[[#This Row],[Hire Year]])</f>
        <v>6</v>
      </c>
      <c r="Q358" s="13">
        <f>Table1[[#This Row],[Annual Salary]] + (Table1[[#This Row],[Bonus %]] * Table1[[#This Row],[Annual Salary]])</f>
        <v>54714</v>
      </c>
      <c r="R358" s="10" t="str">
        <f>IF(Table1[[#This Row],[Annual Salary]]&gt;=100000,"High",
   IF(Table1[[#This Row],[Annual Salary]]&gt;=50000,"Medium","Low"))</f>
        <v>Medium</v>
      </c>
    </row>
    <row r="359" spans="1:18" ht="15.75" x14ac:dyDescent="0.25">
      <c r="A359" s="5" t="s">
        <v>791</v>
      </c>
      <c r="B359" s="5" t="s">
        <v>792</v>
      </c>
      <c r="C359" s="5" t="s">
        <v>130</v>
      </c>
      <c r="D359" s="5" t="s">
        <v>16</v>
      </c>
      <c r="E359" s="5" t="s">
        <v>48</v>
      </c>
      <c r="F359" s="5" t="s">
        <v>18</v>
      </c>
      <c r="G359" s="5" t="s">
        <v>27</v>
      </c>
      <c r="H359" s="5">
        <v>45</v>
      </c>
      <c r="I359" s="5">
        <v>2013</v>
      </c>
      <c r="J359" s="6">
        <v>99169</v>
      </c>
      <c r="K359" s="9">
        <v>0</v>
      </c>
      <c r="L359" s="5" t="s">
        <v>28</v>
      </c>
      <c r="M359" s="5" t="s">
        <v>113</v>
      </c>
      <c r="N359" s="5"/>
      <c r="O359" s="7" t="str">
        <f>IF(ISBLANK(Table1[[#This Row],[Exit Year]]), "Active", "Exited")</f>
        <v>Active</v>
      </c>
      <c r="P359" s="8">
        <f ca="1">IF(ISBLANK(Table1[[#This Row],[Exit Year]]), YEAR(TODAY()) - Table1[[#This Row],[Hire Year]], Table1[[#This Row],[Exit Year]] - Table1[[#This Row],[Hire Year]])</f>
        <v>12</v>
      </c>
      <c r="Q359" s="13">
        <f>Table1[[#This Row],[Annual Salary]] + (Table1[[#This Row],[Bonus %]] * Table1[[#This Row],[Annual Salary]])</f>
        <v>99169</v>
      </c>
      <c r="R359" s="10" t="str">
        <f>IF(Table1[[#This Row],[Annual Salary]]&gt;=100000,"High",
   IF(Table1[[#This Row],[Annual Salary]]&gt;=50000,"Medium","Low"))</f>
        <v>Medium</v>
      </c>
    </row>
    <row r="360" spans="1:18" ht="15.75" x14ac:dyDescent="0.25">
      <c r="A360" s="5" t="s">
        <v>793</v>
      </c>
      <c r="B360" s="5" t="s">
        <v>794</v>
      </c>
      <c r="C360" s="5" t="s">
        <v>1923</v>
      </c>
      <c r="D360" s="5" t="s">
        <v>58</v>
      </c>
      <c r="E360" s="5" t="s">
        <v>17</v>
      </c>
      <c r="F360" s="5" t="s">
        <v>18</v>
      </c>
      <c r="G360" s="5" t="s">
        <v>27</v>
      </c>
      <c r="H360" s="5">
        <v>55</v>
      </c>
      <c r="I360" s="5">
        <v>2006</v>
      </c>
      <c r="J360" s="6">
        <v>142628</v>
      </c>
      <c r="K360" s="9">
        <v>0.12</v>
      </c>
      <c r="L360" s="5" t="s">
        <v>28</v>
      </c>
      <c r="M360" s="5" t="s">
        <v>29</v>
      </c>
      <c r="N360" s="5"/>
      <c r="O360" s="7" t="str">
        <f>IF(ISBLANK(Table1[[#This Row],[Exit Year]]), "Active", "Exited")</f>
        <v>Active</v>
      </c>
      <c r="P360" s="8">
        <f ca="1">IF(ISBLANK(Table1[[#This Row],[Exit Year]]), YEAR(TODAY()) - Table1[[#This Row],[Hire Year]], Table1[[#This Row],[Exit Year]] - Table1[[#This Row],[Hire Year]])</f>
        <v>19</v>
      </c>
      <c r="Q360" s="13">
        <f>Table1[[#This Row],[Annual Salary]] + (Table1[[#This Row],[Bonus %]] * Table1[[#This Row],[Annual Salary]])</f>
        <v>159743.35999999999</v>
      </c>
      <c r="R360" s="10" t="str">
        <f>IF(Table1[[#This Row],[Annual Salary]]&gt;=100000,"High",
   IF(Table1[[#This Row],[Annual Salary]]&gt;=50000,"Medium","Low"))</f>
        <v>High</v>
      </c>
    </row>
    <row r="361" spans="1:18" ht="15.75" x14ac:dyDescent="0.25">
      <c r="A361" s="5" t="s">
        <v>795</v>
      </c>
      <c r="B361" s="5" t="s">
        <v>796</v>
      </c>
      <c r="C361" s="5" t="s">
        <v>42</v>
      </c>
      <c r="D361" s="5" t="s">
        <v>79</v>
      </c>
      <c r="E361" s="5" t="s">
        <v>25</v>
      </c>
      <c r="F361" s="5" t="s">
        <v>18</v>
      </c>
      <c r="G361" s="5" t="s">
        <v>84</v>
      </c>
      <c r="H361" s="5">
        <v>33</v>
      </c>
      <c r="I361" s="5">
        <v>2014</v>
      </c>
      <c r="J361" s="6">
        <v>75869</v>
      </c>
      <c r="K361" s="9">
        <v>0</v>
      </c>
      <c r="L361" s="5" t="s">
        <v>92</v>
      </c>
      <c r="M361" s="5" t="s">
        <v>217</v>
      </c>
      <c r="N361" s="5"/>
      <c r="O361" s="7" t="str">
        <f>IF(ISBLANK(Table1[[#This Row],[Exit Year]]), "Active", "Exited")</f>
        <v>Active</v>
      </c>
      <c r="P361" s="8">
        <f ca="1">IF(ISBLANK(Table1[[#This Row],[Exit Year]]), YEAR(TODAY()) - Table1[[#This Row],[Hire Year]], Table1[[#This Row],[Exit Year]] - Table1[[#This Row],[Hire Year]])</f>
        <v>11</v>
      </c>
      <c r="Q361" s="13">
        <f>Table1[[#This Row],[Annual Salary]] + (Table1[[#This Row],[Bonus %]] * Table1[[#This Row],[Annual Salary]])</f>
        <v>75869</v>
      </c>
      <c r="R361" s="10" t="str">
        <f>IF(Table1[[#This Row],[Annual Salary]]&gt;=100000,"High",
   IF(Table1[[#This Row],[Annual Salary]]&gt;=50000,"Medium","Low"))</f>
        <v>Medium</v>
      </c>
    </row>
    <row r="362" spans="1:18" ht="15.75" x14ac:dyDescent="0.25">
      <c r="A362" s="5" t="s">
        <v>797</v>
      </c>
      <c r="B362" s="5" t="s">
        <v>798</v>
      </c>
      <c r="C362" s="5" t="s">
        <v>247</v>
      </c>
      <c r="D362" s="5" t="s">
        <v>16</v>
      </c>
      <c r="E362" s="5" t="s">
        <v>25</v>
      </c>
      <c r="F362" s="5" t="s">
        <v>18</v>
      </c>
      <c r="G362" s="5" t="s">
        <v>35</v>
      </c>
      <c r="H362" s="5">
        <v>65</v>
      </c>
      <c r="I362" s="5">
        <v>2018</v>
      </c>
      <c r="J362" s="6">
        <v>60985</v>
      </c>
      <c r="K362" s="9">
        <v>0</v>
      </c>
      <c r="L362" s="5" t="s">
        <v>20</v>
      </c>
      <c r="M362" s="5" t="s">
        <v>21</v>
      </c>
      <c r="N362" s="5"/>
      <c r="O362" s="7" t="str">
        <f>IF(ISBLANK(Table1[[#This Row],[Exit Year]]), "Active", "Exited")</f>
        <v>Active</v>
      </c>
      <c r="P362" s="8">
        <f ca="1">IF(ISBLANK(Table1[[#This Row],[Exit Year]]), YEAR(TODAY()) - Table1[[#This Row],[Hire Year]], Table1[[#This Row],[Exit Year]] - Table1[[#This Row],[Hire Year]])</f>
        <v>7</v>
      </c>
      <c r="Q362" s="13">
        <f>Table1[[#This Row],[Annual Salary]] + (Table1[[#This Row],[Bonus %]] * Table1[[#This Row],[Annual Salary]])</f>
        <v>60985</v>
      </c>
      <c r="R362" s="10" t="str">
        <f>IF(Table1[[#This Row],[Annual Salary]]&gt;=100000,"High",
   IF(Table1[[#This Row],[Annual Salary]]&gt;=50000,"Medium","Low"))</f>
        <v>Medium</v>
      </c>
    </row>
    <row r="363" spans="1:18" ht="15.75" x14ac:dyDescent="0.25">
      <c r="A363" s="5" t="s">
        <v>799</v>
      </c>
      <c r="B363" s="5" t="s">
        <v>800</v>
      </c>
      <c r="C363" s="5" t="s">
        <v>1923</v>
      </c>
      <c r="D363" s="5" t="s">
        <v>16</v>
      </c>
      <c r="E363" s="5" t="s">
        <v>17</v>
      </c>
      <c r="F363" s="5" t="s">
        <v>18</v>
      </c>
      <c r="G363" s="5" t="s">
        <v>27</v>
      </c>
      <c r="H363" s="5">
        <v>60</v>
      </c>
      <c r="I363" s="5">
        <v>2010</v>
      </c>
      <c r="J363" s="6">
        <v>126911</v>
      </c>
      <c r="K363" s="9">
        <v>0.1</v>
      </c>
      <c r="L363" s="5" t="s">
        <v>28</v>
      </c>
      <c r="M363" s="5" t="s">
        <v>73</v>
      </c>
      <c r="N363" s="5"/>
      <c r="O363" s="7" t="str">
        <f>IF(ISBLANK(Table1[[#This Row],[Exit Year]]), "Active", "Exited")</f>
        <v>Active</v>
      </c>
      <c r="P363" s="8">
        <f ca="1">IF(ISBLANK(Table1[[#This Row],[Exit Year]]), YEAR(TODAY()) - Table1[[#This Row],[Hire Year]], Table1[[#This Row],[Exit Year]] - Table1[[#This Row],[Hire Year]])</f>
        <v>15</v>
      </c>
      <c r="Q363" s="13">
        <f>Table1[[#This Row],[Annual Salary]] + (Table1[[#This Row],[Bonus %]] * Table1[[#This Row],[Annual Salary]])</f>
        <v>139602.1</v>
      </c>
      <c r="R363" s="10" t="str">
        <f>IF(Table1[[#This Row],[Annual Salary]]&gt;=100000,"High",
   IF(Table1[[#This Row],[Annual Salary]]&gt;=50000,"Medium","Low"))</f>
        <v>High</v>
      </c>
    </row>
    <row r="364" spans="1:18" ht="15.75" x14ac:dyDescent="0.25">
      <c r="A364" s="5" t="s">
        <v>801</v>
      </c>
      <c r="B364" s="5" t="s">
        <v>802</v>
      </c>
      <c r="C364" s="5" t="s">
        <v>78</v>
      </c>
      <c r="D364" s="5" t="s">
        <v>47</v>
      </c>
      <c r="E364" s="5" t="s">
        <v>17</v>
      </c>
      <c r="F364" s="5" t="s">
        <v>26</v>
      </c>
      <c r="G364" s="5" t="s">
        <v>27</v>
      </c>
      <c r="H364" s="5">
        <v>56</v>
      </c>
      <c r="I364" s="5">
        <v>2004</v>
      </c>
      <c r="J364" s="6">
        <v>216949</v>
      </c>
      <c r="K364" s="9">
        <v>0.32</v>
      </c>
      <c r="L364" s="5" t="s">
        <v>28</v>
      </c>
      <c r="M364" s="5" t="s">
        <v>73</v>
      </c>
      <c r="N364" s="5"/>
      <c r="O364" s="7" t="str">
        <f>IF(ISBLANK(Table1[[#This Row],[Exit Year]]), "Active", "Exited")</f>
        <v>Active</v>
      </c>
      <c r="P364" s="8">
        <f ca="1">IF(ISBLANK(Table1[[#This Row],[Exit Year]]), YEAR(TODAY()) - Table1[[#This Row],[Hire Year]], Table1[[#This Row],[Exit Year]] - Table1[[#This Row],[Hire Year]])</f>
        <v>21</v>
      </c>
      <c r="Q364" s="13">
        <f>Table1[[#This Row],[Annual Salary]] + (Table1[[#This Row],[Bonus %]] * Table1[[#This Row],[Annual Salary]])</f>
        <v>286372.68</v>
      </c>
      <c r="R364" s="10" t="str">
        <f>IF(Table1[[#This Row],[Annual Salary]]&gt;=100000,"High",
   IF(Table1[[#This Row],[Annual Salary]]&gt;=50000,"Medium","Low"))</f>
        <v>High</v>
      </c>
    </row>
    <row r="365" spans="1:18" ht="15.75" x14ac:dyDescent="0.25">
      <c r="A365" s="5" t="s">
        <v>803</v>
      </c>
      <c r="B365" s="5" t="s">
        <v>804</v>
      </c>
      <c r="C365" s="5" t="s">
        <v>32</v>
      </c>
      <c r="D365" s="5" t="s">
        <v>68</v>
      </c>
      <c r="E365" s="5" t="s">
        <v>25</v>
      </c>
      <c r="F365" s="5" t="s">
        <v>26</v>
      </c>
      <c r="G365" s="5" t="s">
        <v>27</v>
      </c>
      <c r="H365" s="5">
        <v>53</v>
      </c>
      <c r="I365" s="5">
        <v>2012</v>
      </c>
      <c r="J365" s="6">
        <v>168510</v>
      </c>
      <c r="K365" s="9">
        <v>0.28999999999999998</v>
      </c>
      <c r="L365" s="5" t="s">
        <v>20</v>
      </c>
      <c r="M365" s="5" t="s">
        <v>21</v>
      </c>
      <c r="N365" s="5"/>
      <c r="O365" s="7" t="str">
        <f>IF(ISBLANK(Table1[[#This Row],[Exit Year]]), "Active", "Exited")</f>
        <v>Active</v>
      </c>
      <c r="P365" s="8">
        <f ca="1">IF(ISBLANK(Table1[[#This Row],[Exit Year]]), YEAR(TODAY()) - Table1[[#This Row],[Hire Year]], Table1[[#This Row],[Exit Year]] - Table1[[#This Row],[Hire Year]])</f>
        <v>13</v>
      </c>
      <c r="Q365" s="13">
        <f>Table1[[#This Row],[Annual Salary]] + (Table1[[#This Row],[Bonus %]] * Table1[[#This Row],[Annual Salary]])</f>
        <v>217377.9</v>
      </c>
      <c r="R365" s="10" t="str">
        <f>IF(Table1[[#This Row],[Annual Salary]]&gt;=100000,"High",
   IF(Table1[[#This Row],[Annual Salary]]&gt;=50000,"Medium","Low"))</f>
        <v>High</v>
      </c>
    </row>
    <row r="366" spans="1:18" ht="15.75" x14ac:dyDescent="0.25">
      <c r="A366" s="5" t="s">
        <v>805</v>
      </c>
      <c r="B366" s="5" t="s">
        <v>806</v>
      </c>
      <c r="C366" s="5" t="s">
        <v>174</v>
      </c>
      <c r="D366" s="5" t="s">
        <v>68</v>
      </c>
      <c r="E366" s="5" t="s">
        <v>34</v>
      </c>
      <c r="F366" s="5" t="s">
        <v>18</v>
      </c>
      <c r="G366" s="5" t="s">
        <v>84</v>
      </c>
      <c r="H366" s="5">
        <v>36</v>
      </c>
      <c r="I366" s="5">
        <v>2016</v>
      </c>
      <c r="J366" s="6">
        <v>85870</v>
      </c>
      <c r="K366" s="9">
        <v>0</v>
      </c>
      <c r="L366" s="5" t="s">
        <v>92</v>
      </c>
      <c r="M366" s="5" t="s">
        <v>217</v>
      </c>
      <c r="N366" s="5"/>
      <c r="O366" s="7" t="str">
        <f>IF(ISBLANK(Table1[[#This Row],[Exit Year]]), "Active", "Exited")</f>
        <v>Active</v>
      </c>
      <c r="P366" s="8">
        <f ca="1">IF(ISBLANK(Table1[[#This Row],[Exit Year]]), YEAR(TODAY()) - Table1[[#This Row],[Hire Year]], Table1[[#This Row],[Exit Year]] - Table1[[#This Row],[Hire Year]])</f>
        <v>9</v>
      </c>
      <c r="Q366" s="13">
        <f>Table1[[#This Row],[Annual Salary]] + (Table1[[#This Row],[Bonus %]] * Table1[[#This Row],[Annual Salary]])</f>
        <v>85870</v>
      </c>
      <c r="R366" s="10" t="str">
        <f>IF(Table1[[#This Row],[Annual Salary]]&gt;=100000,"High",
   IF(Table1[[#This Row],[Annual Salary]]&gt;=50000,"Medium","Low"))</f>
        <v>Medium</v>
      </c>
    </row>
    <row r="367" spans="1:18" ht="15.75" x14ac:dyDescent="0.25">
      <c r="A367" s="5" t="s">
        <v>807</v>
      </c>
      <c r="B367" s="5" t="s">
        <v>808</v>
      </c>
      <c r="C367" s="5" t="s">
        <v>42</v>
      </c>
      <c r="D367" s="5" t="s">
        <v>79</v>
      </c>
      <c r="E367" s="5" t="s">
        <v>48</v>
      </c>
      <c r="F367" s="5" t="s">
        <v>18</v>
      </c>
      <c r="G367" s="5" t="s">
        <v>27</v>
      </c>
      <c r="H367" s="5">
        <v>46</v>
      </c>
      <c r="I367" s="5">
        <v>2002</v>
      </c>
      <c r="J367" s="6">
        <v>86510</v>
      </c>
      <c r="K367" s="9">
        <v>0</v>
      </c>
      <c r="L367" s="5" t="s">
        <v>28</v>
      </c>
      <c r="M367" s="5" t="s">
        <v>113</v>
      </c>
      <c r="N367" s="5">
        <v>2003</v>
      </c>
      <c r="O367" s="7" t="str">
        <f>IF(ISBLANK(Table1[[#This Row],[Exit Year]]), "Active", "Exited")</f>
        <v>Exited</v>
      </c>
      <c r="P367" s="8">
        <f ca="1">IF(ISBLANK(Table1[[#This Row],[Exit Year]]), YEAR(TODAY()) - Table1[[#This Row],[Hire Year]], Table1[[#This Row],[Exit Year]] - Table1[[#This Row],[Hire Year]])</f>
        <v>1</v>
      </c>
      <c r="Q367" s="13">
        <f>Table1[[#This Row],[Annual Salary]] + (Table1[[#This Row],[Bonus %]] * Table1[[#This Row],[Annual Salary]])</f>
        <v>86510</v>
      </c>
      <c r="R367" s="10" t="str">
        <f>IF(Table1[[#This Row],[Annual Salary]]&gt;=100000,"High",
   IF(Table1[[#This Row],[Annual Salary]]&gt;=50000,"Medium","Low"))</f>
        <v>Medium</v>
      </c>
    </row>
    <row r="368" spans="1:18" ht="15.75" x14ac:dyDescent="0.25">
      <c r="A368" s="5" t="s">
        <v>809</v>
      </c>
      <c r="B368" s="5" t="s">
        <v>810</v>
      </c>
      <c r="C368" s="5" t="s">
        <v>51</v>
      </c>
      <c r="D368" s="5" t="s">
        <v>47</v>
      </c>
      <c r="E368" s="5" t="s">
        <v>34</v>
      </c>
      <c r="F368" s="5" t="s">
        <v>18</v>
      </c>
      <c r="G368" s="5" t="s">
        <v>84</v>
      </c>
      <c r="H368" s="5">
        <v>38</v>
      </c>
      <c r="I368" s="5">
        <v>2017</v>
      </c>
      <c r="J368" s="6">
        <v>119647</v>
      </c>
      <c r="K368" s="9">
        <v>0.09</v>
      </c>
      <c r="L368" s="5" t="s">
        <v>92</v>
      </c>
      <c r="M368" s="5" t="s">
        <v>217</v>
      </c>
      <c r="N368" s="5"/>
      <c r="O368" s="7" t="str">
        <f>IF(ISBLANK(Table1[[#This Row],[Exit Year]]), "Active", "Exited")</f>
        <v>Active</v>
      </c>
      <c r="P368" s="8">
        <f ca="1">IF(ISBLANK(Table1[[#This Row],[Exit Year]]), YEAR(TODAY()) - Table1[[#This Row],[Hire Year]], Table1[[#This Row],[Exit Year]] - Table1[[#This Row],[Hire Year]])</f>
        <v>8</v>
      </c>
      <c r="Q368" s="13">
        <f>Table1[[#This Row],[Annual Salary]] + (Table1[[#This Row],[Bonus %]] * Table1[[#This Row],[Annual Salary]])</f>
        <v>130415.23</v>
      </c>
      <c r="R368" s="10" t="str">
        <f>IF(Table1[[#This Row],[Annual Salary]]&gt;=100000,"High",
   IF(Table1[[#This Row],[Annual Salary]]&gt;=50000,"Medium","Low"))</f>
        <v>High</v>
      </c>
    </row>
    <row r="369" spans="1:18" ht="15.75" x14ac:dyDescent="0.25">
      <c r="A369" s="5" t="s">
        <v>811</v>
      </c>
      <c r="B369" s="5" t="s">
        <v>812</v>
      </c>
      <c r="C369" s="5" t="s">
        <v>130</v>
      </c>
      <c r="D369" s="5" t="s">
        <v>16</v>
      </c>
      <c r="E369" s="5" t="s">
        <v>17</v>
      </c>
      <c r="F369" s="5" t="s">
        <v>26</v>
      </c>
      <c r="G369" s="5" t="s">
        <v>35</v>
      </c>
      <c r="H369" s="5">
        <v>62</v>
      </c>
      <c r="I369" s="5">
        <v>2001</v>
      </c>
      <c r="J369" s="6">
        <v>80921</v>
      </c>
      <c r="K369" s="9">
        <v>0</v>
      </c>
      <c r="L369" s="5" t="s">
        <v>20</v>
      </c>
      <c r="M369" s="5" t="s">
        <v>87</v>
      </c>
      <c r="N369" s="5"/>
      <c r="O369" s="7" t="str">
        <f>IF(ISBLANK(Table1[[#This Row],[Exit Year]]), "Active", "Exited")</f>
        <v>Active</v>
      </c>
      <c r="P369" s="8">
        <f ca="1">IF(ISBLANK(Table1[[#This Row],[Exit Year]]), YEAR(TODAY()) - Table1[[#This Row],[Hire Year]], Table1[[#This Row],[Exit Year]] - Table1[[#This Row],[Hire Year]])</f>
        <v>24</v>
      </c>
      <c r="Q369" s="13">
        <f>Table1[[#This Row],[Annual Salary]] + (Table1[[#This Row],[Bonus %]] * Table1[[#This Row],[Annual Salary]])</f>
        <v>80921</v>
      </c>
      <c r="R369" s="10" t="str">
        <f>IF(Table1[[#This Row],[Annual Salary]]&gt;=100000,"High",
   IF(Table1[[#This Row],[Annual Salary]]&gt;=50000,"Medium","Low"))</f>
        <v>Medium</v>
      </c>
    </row>
    <row r="370" spans="1:18" ht="15.75" x14ac:dyDescent="0.25">
      <c r="A370" s="5" t="s">
        <v>813</v>
      </c>
      <c r="B370" s="5" t="s">
        <v>814</v>
      </c>
      <c r="C370" s="5" t="s">
        <v>112</v>
      </c>
      <c r="D370" s="5" t="s">
        <v>68</v>
      </c>
      <c r="E370" s="5" t="s">
        <v>17</v>
      </c>
      <c r="F370" s="5" t="s">
        <v>18</v>
      </c>
      <c r="G370" s="5" t="s">
        <v>35</v>
      </c>
      <c r="H370" s="5">
        <v>61</v>
      </c>
      <c r="I370" s="5">
        <v>2010</v>
      </c>
      <c r="J370" s="6">
        <v>98110</v>
      </c>
      <c r="K370" s="9">
        <v>0.13</v>
      </c>
      <c r="L370" s="5" t="s">
        <v>20</v>
      </c>
      <c r="M370" s="5" t="s">
        <v>36</v>
      </c>
      <c r="N370" s="5"/>
      <c r="O370" s="7" t="str">
        <f>IF(ISBLANK(Table1[[#This Row],[Exit Year]]), "Active", "Exited")</f>
        <v>Active</v>
      </c>
      <c r="P370" s="8">
        <f ca="1">IF(ISBLANK(Table1[[#This Row],[Exit Year]]), YEAR(TODAY()) - Table1[[#This Row],[Hire Year]], Table1[[#This Row],[Exit Year]] - Table1[[#This Row],[Hire Year]])</f>
        <v>15</v>
      </c>
      <c r="Q370" s="13">
        <f>Table1[[#This Row],[Annual Salary]] + (Table1[[#This Row],[Bonus %]] * Table1[[#This Row],[Annual Salary]])</f>
        <v>110864.3</v>
      </c>
      <c r="R370" s="10" t="str">
        <f>IF(Table1[[#This Row],[Annual Salary]]&gt;=100000,"High",
   IF(Table1[[#This Row],[Annual Salary]]&gt;=50000,"Medium","Low"))</f>
        <v>Medium</v>
      </c>
    </row>
    <row r="371" spans="1:18" ht="15.75" x14ac:dyDescent="0.25">
      <c r="A371" s="5" t="s">
        <v>815</v>
      </c>
      <c r="B371" s="5" t="s">
        <v>816</v>
      </c>
      <c r="C371" s="5" t="s">
        <v>247</v>
      </c>
      <c r="D371" s="5" t="s">
        <v>16</v>
      </c>
      <c r="E371" s="5" t="s">
        <v>34</v>
      </c>
      <c r="F371" s="5" t="s">
        <v>18</v>
      </c>
      <c r="G371" s="5" t="s">
        <v>35</v>
      </c>
      <c r="H371" s="5">
        <v>59</v>
      </c>
      <c r="I371" s="5">
        <v>2017</v>
      </c>
      <c r="J371" s="6">
        <v>86831</v>
      </c>
      <c r="K371" s="9">
        <v>0</v>
      </c>
      <c r="L371" s="5" t="s">
        <v>20</v>
      </c>
      <c r="M371" s="5" t="s">
        <v>43</v>
      </c>
      <c r="N371" s="5"/>
      <c r="O371" s="7" t="str">
        <f>IF(ISBLANK(Table1[[#This Row],[Exit Year]]), "Active", "Exited")</f>
        <v>Active</v>
      </c>
      <c r="P371" s="8">
        <f ca="1">IF(ISBLANK(Table1[[#This Row],[Exit Year]]), YEAR(TODAY()) - Table1[[#This Row],[Hire Year]], Table1[[#This Row],[Exit Year]] - Table1[[#This Row],[Hire Year]])</f>
        <v>8</v>
      </c>
      <c r="Q371" s="13">
        <f>Table1[[#This Row],[Annual Salary]] + (Table1[[#This Row],[Bonus %]] * Table1[[#This Row],[Annual Salary]])</f>
        <v>86831</v>
      </c>
      <c r="R371" s="10" t="str">
        <f>IF(Table1[[#This Row],[Annual Salary]]&gt;=100000,"High",
   IF(Table1[[#This Row],[Annual Salary]]&gt;=50000,"Medium","Low"))</f>
        <v>Medium</v>
      </c>
    </row>
    <row r="372" spans="1:18" ht="15.75" x14ac:dyDescent="0.25">
      <c r="A372" s="5" t="s">
        <v>817</v>
      </c>
      <c r="B372" s="5" t="s">
        <v>818</v>
      </c>
      <c r="C372" s="5" t="s">
        <v>24</v>
      </c>
      <c r="D372" s="5" t="s">
        <v>16</v>
      </c>
      <c r="E372" s="5" t="s">
        <v>34</v>
      </c>
      <c r="F372" s="5" t="s">
        <v>18</v>
      </c>
      <c r="G372" s="5" t="s">
        <v>27</v>
      </c>
      <c r="H372" s="5">
        <v>49</v>
      </c>
      <c r="I372" s="5">
        <v>2010</v>
      </c>
      <c r="J372" s="6">
        <v>72826</v>
      </c>
      <c r="K372" s="9">
        <v>0</v>
      </c>
      <c r="L372" s="5" t="s">
        <v>28</v>
      </c>
      <c r="M372" s="5" t="s">
        <v>113</v>
      </c>
      <c r="N372" s="5"/>
      <c r="O372" s="7" t="str">
        <f>IF(ISBLANK(Table1[[#This Row],[Exit Year]]), "Active", "Exited")</f>
        <v>Active</v>
      </c>
      <c r="P372" s="8">
        <f ca="1">IF(ISBLANK(Table1[[#This Row],[Exit Year]]), YEAR(TODAY()) - Table1[[#This Row],[Hire Year]], Table1[[#This Row],[Exit Year]] - Table1[[#This Row],[Hire Year]])</f>
        <v>15</v>
      </c>
      <c r="Q372" s="13">
        <f>Table1[[#This Row],[Annual Salary]] + (Table1[[#This Row],[Bonus %]] * Table1[[#This Row],[Annual Salary]])</f>
        <v>72826</v>
      </c>
      <c r="R372" s="10" t="str">
        <f>IF(Table1[[#This Row],[Annual Salary]]&gt;=100000,"High",
   IF(Table1[[#This Row],[Annual Salary]]&gt;=50000,"Medium","Low"))</f>
        <v>Medium</v>
      </c>
    </row>
    <row r="373" spans="1:18" ht="15.75" x14ac:dyDescent="0.25">
      <c r="A373" s="5" t="s">
        <v>819</v>
      </c>
      <c r="B373" s="5" t="s">
        <v>820</v>
      </c>
      <c r="C373" s="5" t="s">
        <v>32</v>
      </c>
      <c r="D373" s="5" t="s">
        <v>79</v>
      </c>
      <c r="E373" s="5" t="s">
        <v>25</v>
      </c>
      <c r="F373" s="5" t="s">
        <v>18</v>
      </c>
      <c r="G373" s="5" t="s">
        <v>27</v>
      </c>
      <c r="H373" s="5">
        <v>64</v>
      </c>
      <c r="I373" s="5">
        <v>2011</v>
      </c>
      <c r="J373" s="6">
        <v>171217</v>
      </c>
      <c r="K373" s="9">
        <v>0.19</v>
      </c>
      <c r="L373" s="5" t="s">
        <v>20</v>
      </c>
      <c r="M373" s="5" t="s">
        <v>21</v>
      </c>
      <c r="N373" s="5"/>
      <c r="O373" s="7" t="str">
        <f>IF(ISBLANK(Table1[[#This Row],[Exit Year]]), "Active", "Exited")</f>
        <v>Active</v>
      </c>
      <c r="P373" s="8">
        <f ca="1">IF(ISBLANK(Table1[[#This Row],[Exit Year]]), YEAR(TODAY()) - Table1[[#This Row],[Hire Year]], Table1[[#This Row],[Exit Year]] - Table1[[#This Row],[Hire Year]])</f>
        <v>14</v>
      </c>
      <c r="Q373" s="13">
        <f>Table1[[#This Row],[Annual Salary]] + (Table1[[#This Row],[Bonus %]] * Table1[[#This Row],[Annual Salary]])</f>
        <v>203748.23</v>
      </c>
      <c r="R373" s="10" t="str">
        <f>IF(Table1[[#This Row],[Annual Salary]]&gt;=100000,"High",
   IF(Table1[[#This Row],[Annual Salary]]&gt;=50000,"Medium","Low"))</f>
        <v>High</v>
      </c>
    </row>
    <row r="374" spans="1:18" ht="15.75" x14ac:dyDescent="0.25">
      <c r="A374" s="5" t="s">
        <v>821</v>
      </c>
      <c r="B374" s="5" t="s">
        <v>822</v>
      </c>
      <c r="C374" s="5" t="s">
        <v>51</v>
      </c>
      <c r="D374" s="5" t="s">
        <v>16</v>
      </c>
      <c r="E374" s="5" t="s">
        <v>17</v>
      </c>
      <c r="F374" s="5" t="s">
        <v>18</v>
      </c>
      <c r="G374" s="5" t="s">
        <v>35</v>
      </c>
      <c r="H374" s="5">
        <v>57</v>
      </c>
      <c r="I374" s="5">
        <v>2020</v>
      </c>
      <c r="J374" s="6">
        <v>103058</v>
      </c>
      <c r="K374" s="9">
        <v>7.0000000000000007E-2</v>
      </c>
      <c r="L374" s="5" t="s">
        <v>20</v>
      </c>
      <c r="M374" s="5" t="s">
        <v>87</v>
      </c>
      <c r="N374" s="5"/>
      <c r="O374" s="7" t="str">
        <f>IF(ISBLANK(Table1[[#This Row],[Exit Year]]), "Active", "Exited")</f>
        <v>Active</v>
      </c>
      <c r="P374" s="8">
        <f ca="1">IF(ISBLANK(Table1[[#This Row],[Exit Year]]), YEAR(TODAY()) - Table1[[#This Row],[Hire Year]], Table1[[#This Row],[Exit Year]] - Table1[[#This Row],[Hire Year]])</f>
        <v>5</v>
      </c>
      <c r="Q374" s="13">
        <f>Table1[[#This Row],[Annual Salary]] + (Table1[[#This Row],[Bonus %]] * Table1[[#This Row],[Annual Salary]])</f>
        <v>110272.06</v>
      </c>
      <c r="R374" s="10" t="str">
        <f>IF(Table1[[#This Row],[Annual Salary]]&gt;=100000,"High",
   IF(Table1[[#This Row],[Annual Salary]]&gt;=50000,"Medium","Low"))</f>
        <v>High</v>
      </c>
    </row>
    <row r="375" spans="1:18" ht="15.75" x14ac:dyDescent="0.25">
      <c r="A375" s="5" t="s">
        <v>823</v>
      </c>
      <c r="B375" s="5" t="s">
        <v>824</v>
      </c>
      <c r="C375" s="5" t="s">
        <v>51</v>
      </c>
      <c r="D375" s="5" t="s">
        <v>47</v>
      </c>
      <c r="E375" s="5" t="s">
        <v>34</v>
      </c>
      <c r="F375" s="5" t="s">
        <v>26</v>
      </c>
      <c r="G375" s="5" t="s">
        <v>27</v>
      </c>
      <c r="H375" s="5">
        <v>52</v>
      </c>
      <c r="I375" s="5">
        <v>2014</v>
      </c>
      <c r="J375" s="6">
        <v>117062</v>
      </c>
      <c r="K375" s="9">
        <v>7.0000000000000007E-2</v>
      </c>
      <c r="L375" s="5" t="s">
        <v>20</v>
      </c>
      <c r="M375" s="5" t="s">
        <v>43</v>
      </c>
      <c r="N375" s="5"/>
      <c r="O375" s="7" t="str">
        <f>IF(ISBLANK(Table1[[#This Row],[Exit Year]]), "Active", "Exited")</f>
        <v>Active</v>
      </c>
      <c r="P375" s="8">
        <f ca="1">IF(ISBLANK(Table1[[#This Row],[Exit Year]]), YEAR(TODAY()) - Table1[[#This Row],[Hire Year]], Table1[[#This Row],[Exit Year]] - Table1[[#This Row],[Hire Year]])</f>
        <v>11</v>
      </c>
      <c r="Q375" s="13">
        <f>Table1[[#This Row],[Annual Salary]] + (Table1[[#This Row],[Bonus %]] * Table1[[#This Row],[Annual Salary]])</f>
        <v>125256.34</v>
      </c>
      <c r="R375" s="10" t="str">
        <f>IF(Table1[[#This Row],[Annual Salary]]&gt;=100000,"High",
   IF(Table1[[#This Row],[Annual Salary]]&gt;=50000,"Medium","Low"))</f>
        <v>High</v>
      </c>
    </row>
    <row r="376" spans="1:18" ht="15.75" x14ac:dyDescent="0.25">
      <c r="A376" s="5" t="s">
        <v>825</v>
      </c>
      <c r="B376" s="5" t="s">
        <v>826</v>
      </c>
      <c r="C376" s="5" t="s">
        <v>1923</v>
      </c>
      <c r="D376" s="5" t="s">
        <v>58</v>
      </c>
      <c r="E376" s="5" t="s">
        <v>34</v>
      </c>
      <c r="F376" s="5" t="s">
        <v>26</v>
      </c>
      <c r="G376" s="5" t="s">
        <v>84</v>
      </c>
      <c r="H376" s="5">
        <v>40</v>
      </c>
      <c r="I376" s="5">
        <v>2019</v>
      </c>
      <c r="J376" s="6">
        <v>159031</v>
      </c>
      <c r="K376" s="9">
        <v>0.1</v>
      </c>
      <c r="L376" s="5" t="s">
        <v>20</v>
      </c>
      <c r="M376" s="5" t="s">
        <v>55</v>
      </c>
      <c r="N376" s="5"/>
      <c r="O376" s="7" t="str">
        <f>IF(ISBLANK(Table1[[#This Row],[Exit Year]]), "Active", "Exited")</f>
        <v>Active</v>
      </c>
      <c r="P376" s="8">
        <f ca="1">IF(ISBLANK(Table1[[#This Row],[Exit Year]]), YEAR(TODAY()) - Table1[[#This Row],[Hire Year]], Table1[[#This Row],[Exit Year]] - Table1[[#This Row],[Hire Year]])</f>
        <v>6</v>
      </c>
      <c r="Q376" s="13">
        <f>Table1[[#This Row],[Annual Salary]] + (Table1[[#This Row],[Bonus %]] * Table1[[#This Row],[Annual Salary]])</f>
        <v>174934.1</v>
      </c>
      <c r="R376" s="10" t="str">
        <f>IF(Table1[[#This Row],[Annual Salary]]&gt;=100000,"High",
   IF(Table1[[#This Row],[Annual Salary]]&gt;=50000,"Medium","Low"))</f>
        <v>High</v>
      </c>
    </row>
    <row r="377" spans="1:18" ht="15.75" x14ac:dyDescent="0.25">
      <c r="A377" s="5" t="s">
        <v>827</v>
      </c>
      <c r="B377" s="5" t="s">
        <v>828</v>
      </c>
      <c r="C377" s="5" t="s">
        <v>1923</v>
      </c>
      <c r="D377" s="5" t="s">
        <v>16</v>
      </c>
      <c r="E377" s="5" t="s">
        <v>17</v>
      </c>
      <c r="F377" s="5" t="s">
        <v>18</v>
      </c>
      <c r="G377" s="5" t="s">
        <v>84</v>
      </c>
      <c r="H377" s="5">
        <v>49</v>
      </c>
      <c r="I377" s="5">
        <v>2004</v>
      </c>
      <c r="J377" s="6">
        <v>125086</v>
      </c>
      <c r="K377" s="9">
        <v>0.1</v>
      </c>
      <c r="L377" s="5" t="s">
        <v>92</v>
      </c>
      <c r="M377" s="5" t="s">
        <v>217</v>
      </c>
      <c r="N377" s="5"/>
      <c r="O377" s="7" t="str">
        <f>IF(ISBLANK(Table1[[#This Row],[Exit Year]]), "Active", "Exited")</f>
        <v>Active</v>
      </c>
      <c r="P377" s="8">
        <f ca="1">IF(ISBLANK(Table1[[#This Row],[Exit Year]]), YEAR(TODAY()) - Table1[[#This Row],[Hire Year]], Table1[[#This Row],[Exit Year]] - Table1[[#This Row],[Hire Year]])</f>
        <v>21</v>
      </c>
      <c r="Q377" s="13">
        <f>Table1[[#This Row],[Annual Salary]] + (Table1[[#This Row],[Bonus %]] * Table1[[#This Row],[Annual Salary]])</f>
        <v>137594.6</v>
      </c>
      <c r="R377" s="10" t="str">
        <f>IF(Table1[[#This Row],[Annual Salary]]&gt;=100000,"High",
   IF(Table1[[#This Row],[Annual Salary]]&gt;=50000,"Medium","Low"))</f>
        <v>High</v>
      </c>
    </row>
    <row r="378" spans="1:18" ht="15.75" x14ac:dyDescent="0.25">
      <c r="A378" s="5" t="s">
        <v>829</v>
      </c>
      <c r="B378" s="5" t="s">
        <v>830</v>
      </c>
      <c r="C378" s="5" t="s">
        <v>298</v>
      </c>
      <c r="D378" s="5" t="s">
        <v>16</v>
      </c>
      <c r="E378" s="5" t="s">
        <v>34</v>
      </c>
      <c r="F378" s="5" t="s">
        <v>26</v>
      </c>
      <c r="G378" s="5" t="s">
        <v>35</v>
      </c>
      <c r="H378" s="5">
        <v>43</v>
      </c>
      <c r="I378" s="5">
        <v>2016</v>
      </c>
      <c r="J378" s="6">
        <v>67976</v>
      </c>
      <c r="K378" s="9">
        <v>0</v>
      </c>
      <c r="L378" s="5" t="s">
        <v>20</v>
      </c>
      <c r="M378" s="5" t="s">
        <v>21</v>
      </c>
      <c r="N378" s="5"/>
      <c r="O378" s="7" t="str">
        <f>IF(ISBLANK(Table1[[#This Row],[Exit Year]]), "Active", "Exited")</f>
        <v>Active</v>
      </c>
      <c r="P378" s="8">
        <f ca="1">IF(ISBLANK(Table1[[#This Row],[Exit Year]]), YEAR(TODAY()) - Table1[[#This Row],[Hire Year]], Table1[[#This Row],[Exit Year]] - Table1[[#This Row],[Hire Year]])</f>
        <v>9</v>
      </c>
      <c r="Q378" s="13">
        <f>Table1[[#This Row],[Annual Salary]] + (Table1[[#This Row],[Bonus %]] * Table1[[#This Row],[Annual Salary]])</f>
        <v>67976</v>
      </c>
      <c r="R378" s="10" t="str">
        <f>IF(Table1[[#This Row],[Annual Salary]]&gt;=100000,"High",
   IF(Table1[[#This Row],[Annual Salary]]&gt;=50000,"Medium","Low"))</f>
        <v>Medium</v>
      </c>
    </row>
    <row r="379" spans="1:18" ht="15.75" x14ac:dyDescent="0.25">
      <c r="A379" s="5" t="s">
        <v>831</v>
      </c>
      <c r="B379" s="5" t="s">
        <v>832</v>
      </c>
      <c r="C379" s="5" t="s">
        <v>123</v>
      </c>
      <c r="D379" s="5" t="s">
        <v>33</v>
      </c>
      <c r="E379" s="5" t="s">
        <v>34</v>
      </c>
      <c r="F379" s="5" t="s">
        <v>26</v>
      </c>
      <c r="G379" s="5" t="s">
        <v>35</v>
      </c>
      <c r="H379" s="5">
        <v>31</v>
      </c>
      <c r="I379" s="5">
        <v>2021</v>
      </c>
      <c r="J379" s="6">
        <v>74215</v>
      </c>
      <c r="K379" s="9">
        <v>0</v>
      </c>
      <c r="L379" s="5" t="s">
        <v>20</v>
      </c>
      <c r="M379" s="5" t="s">
        <v>43</v>
      </c>
      <c r="N379" s="5"/>
      <c r="O379" s="7" t="str">
        <f>IF(ISBLANK(Table1[[#This Row],[Exit Year]]), "Active", "Exited")</f>
        <v>Active</v>
      </c>
      <c r="P379" s="8">
        <f ca="1">IF(ISBLANK(Table1[[#This Row],[Exit Year]]), YEAR(TODAY()) - Table1[[#This Row],[Hire Year]], Table1[[#This Row],[Exit Year]] - Table1[[#This Row],[Hire Year]])</f>
        <v>4</v>
      </c>
      <c r="Q379" s="13">
        <f>Table1[[#This Row],[Annual Salary]] + (Table1[[#This Row],[Bonus %]] * Table1[[#This Row],[Annual Salary]])</f>
        <v>74215</v>
      </c>
      <c r="R379" s="10" t="str">
        <f>IF(Table1[[#This Row],[Annual Salary]]&gt;=100000,"High",
   IF(Table1[[#This Row],[Annual Salary]]&gt;=50000,"Medium","Low"))</f>
        <v>Medium</v>
      </c>
    </row>
    <row r="380" spans="1:18" ht="15.75" x14ac:dyDescent="0.25">
      <c r="A380" s="5" t="s">
        <v>833</v>
      </c>
      <c r="B380" s="5" t="s">
        <v>834</v>
      </c>
      <c r="C380" s="5" t="s">
        <v>32</v>
      </c>
      <c r="D380" s="5" t="s">
        <v>58</v>
      </c>
      <c r="E380" s="5" t="s">
        <v>25</v>
      </c>
      <c r="F380" s="5" t="s">
        <v>26</v>
      </c>
      <c r="G380" s="5" t="s">
        <v>27</v>
      </c>
      <c r="H380" s="5">
        <v>55</v>
      </c>
      <c r="I380" s="5">
        <v>2010</v>
      </c>
      <c r="J380" s="6">
        <v>187389</v>
      </c>
      <c r="K380" s="9">
        <v>0.25</v>
      </c>
      <c r="L380" s="5" t="s">
        <v>28</v>
      </c>
      <c r="M380" s="5" t="s">
        <v>133</v>
      </c>
      <c r="N380" s="5"/>
      <c r="O380" s="7" t="str">
        <f>IF(ISBLANK(Table1[[#This Row],[Exit Year]]), "Active", "Exited")</f>
        <v>Active</v>
      </c>
      <c r="P380" s="8">
        <f ca="1">IF(ISBLANK(Table1[[#This Row],[Exit Year]]), YEAR(TODAY()) - Table1[[#This Row],[Hire Year]], Table1[[#This Row],[Exit Year]] - Table1[[#This Row],[Hire Year]])</f>
        <v>15</v>
      </c>
      <c r="Q380" s="13">
        <f>Table1[[#This Row],[Annual Salary]] + (Table1[[#This Row],[Bonus %]] * Table1[[#This Row],[Annual Salary]])</f>
        <v>234236.25</v>
      </c>
      <c r="R380" s="10" t="str">
        <f>IF(Table1[[#This Row],[Annual Salary]]&gt;=100000,"High",
   IF(Table1[[#This Row],[Annual Salary]]&gt;=50000,"Medium","Low"))</f>
        <v>High</v>
      </c>
    </row>
    <row r="381" spans="1:18" ht="15.75" x14ac:dyDescent="0.25">
      <c r="A381" s="5" t="s">
        <v>835</v>
      </c>
      <c r="B381" s="5" t="s">
        <v>836</v>
      </c>
      <c r="C381" s="5" t="s">
        <v>42</v>
      </c>
      <c r="D381" s="5" t="s">
        <v>58</v>
      </c>
      <c r="E381" s="5" t="s">
        <v>17</v>
      </c>
      <c r="F381" s="5" t="s">
        <v>26</v>
      </c>
      <c r="G381" s="5" t="s">
        <v>27</v>
      </c>
      <c r="H381" s="5">
        <v>34</v>
      </c>
      <c r="I381" s="5">
        <v>2011</v>
      </c>
      <c r="J381" s="6">
        <v>97231</v>
      </c>
      <c r="K381" s="9">
        <v>0</v>
      </c>
      <c r="L381" s="5" t="s">
        <v>28</v>
      </c>
      <c r="M381" s="5" t="s">
        <v>113</v>
      </c>
      <c r="N381" s="5"/>
      <c r="O381" s="7" t="str">
        <f>IF(ISBLANK(Table1[[#This Row],[Exit Year]]), "Active", "Exited")</f>
        <v>Active</v>
      </c>
      <c r="P381" s="8">
        <f ca="1">IF(ISBLANK(Table1[[#This Row],[Exit Year]]), YEAR(TODAY()) - Table1[[#This Row],[Hire Year]], Table1[[#This Row],[Exit Year]] - Table1[[#This Row],[Hire Year]])</f>
        <v>14</v>
      </c>
      <c r="Q381" s="13">
        <f>Table1[[#This Row],[Annual Salary]] + (Table1[[#This Row],[Bonus %]] * Table1[[#This Row],[Annual Salary]])</f>
        <v>97231</v>
      </c>
      <c r="R381" s="10" t="str">
        <f>IF(Table1[[#This Row],[Annual Salary]]&gt;=100000,"High",
   IF(Table1[[#This Row],[Annual Salary]]&gt;=50000,"Medium","Low"))</f>
        <v>Medium</v>
      </c>
    </row>
    <row r="382" spans="1:18" ht="15.75" x14ac:dyDescent="0.25">
      <c r="A382" s="5" t="s">
        <v>837</v>
      </c>
      <c r="B382" s="5" t="s">
        <v>838</v>
      </c>
      <c r="C382" s="5" t="s">
        <v>1923</v>
      </c>
      <c r="D382" s="5" t="s">
        <v>33</v>
      </c>
      <c r="E382" s="5" t="s">
        <v>48</v>
      </c>
      <c r="F382" s="5" t="s">
        <v>18</v>
      </c>
      <c r="G382" s="5" t="s">
        <v>27</v>
      </c>
      <c r="H382" s="5">
        <v>41</v>
      </c>
      <c r="I382" s="5">
        <v>2004</v>
      </c>
      <c r="J382" s="6">
        <v>155004</v>
      </c>
      <c r="K382" s="9">
        <v>0.12</v>
      </c>
      <c r="L382" s="5" t="s">
        <v>20</v>
      </c>
      <c r="M382" s="5" t="s">
        <v>59</v>
      </c>
      <c r="N382" s="5"/>
      <c r="O382" s="7" t="str">
        <f>IF(ISBLANK(Table1[[#This Row],[Exit Year]]), "Active", "Exited")</f>
        <v>Active</v>
      </c>
      <c r="P382" s="8">
        <f ca="1">IF(ISBLANK(Table1[[#This Row],[Exit Year]]), YEAR(TODAY()) - Table1[[#This Row],[Hire Year]], Table1[[#This Row],[Exit Year]] - Table1[[#This Row],[Hire Year]])</f>
        <v>21</v>
      </c>
      <c r="Q382" s="13">
        <f>Table1[[#This Row],[Annual Salary]] + (Table1[[#This Row],[Bonus %]] * Table1[[#This Row],[Annual Salary]])</f>
        <v>173604.48000000001</v>
      </c>
      <c r="R382" s="10" t="str">
        <f>IF(Table1[[#This Row],[Annual Salary]]&gt;=100000,"High",
   IF(Table1[[#This Row],[Annual Salary]]&gt;=50000,"Medium","Low"))</f>
        <v>High</v>
      </c>
    </row>
    <row r="383" spans="1:18" ht="15.75" x14ac:dyDescent="0.25">
      <c r="A383" s="5" t="s">
        <v>839</v>
      </c>
      <c r="B383" s="5" t="s">
        <v>840</v>
      </c>
      <c r="C383" s="5" t="s">
        <v>329</v>
      </c>
      <c r="D383" s="5" t="s">
        <v>16</v>
      </c>
      <c r="E383" s="5" t="s">
        <v>25</v>
      </c>
      <c r="F383" s="5" t="s">
        <v>26</v>
      </c>
      <c r="G383" s="5" t="s">
        <v>27</v>
      </c>
      <c r="H383" s="5">
        <v>40</v>
      </c>
      <c r="I383" s="5">
        <v>2007</v>
      </c>
      <c r="J383" s="6">
        <v>41859</v>
      </c>
      <c r="K383" s="9">
        <v>0</v>
      </c>
      <c r="L383" s="5" t="s">
        <v>20</v>
      </c>
      <c r="M383" s="5" t="s">
        <v>21</v>
      </c>
      <c r="N383" s="5"/>
      <c r="O383" s="7" t="str">
        <f>IF(ISBLANK(Table1[[#This Row],[Exit Year]]), "Active", "Exited")</f>
        <v>Active</v>
      </c>
      <c r="P383" s="8">
        <f ca="1">IF(ISBLANK(Table1[[#This Row],[Exit Year]]), YEAR(TODAY()) - Table1[[#This Row],[Hire Year]], Table1[[#This Row],[Exit Year]] - Table1[[#This Row],[Hire Year]])</f>
        <v>18</v>
      </c>
      <c r="Q383" s="13">
        <f>Table1[[#This Row],[Annual Salary]] + (Table1[[#This Row],[Bonus %]] * Table1[[#This Row],[Annual Salary]])</f>
        <v>41859</v>
      </c>
      <c r="R383" s="10" t="str">
        <f>IF(Table1[[#This Row],[Annual Salary]]&gt;=100000,"High",
   IF(Table1[[#This Row],[Annual Salary]]&gt;=50000,"Medium","Low"))</f>
        <v>Low</v>
      </c>
    </row>
    <row r="384" spans="1:18" ht="15.75" x14ac:dyDescent="0.25">
      <c r="A384" s="5" t="s">
        <v>841</v>
      </c>
      <c r="B384" s="5" t="s">
        <v>842</v>
      </c>
      <c r="C384" s="5" t="s">
        <v>118</v>
      </c>
      <c r="D384" s="5" t="s">
        <v>16</v>
      </c>
      <c r="E384" s="5" t="s">
        <v>25</v>
      </c>
      <c r="F384" s="5" t="s">
        <v>26</v>
      </c>
      <c r="G384" s="5" t="s">
        <v>19</v>
      </c>
      <c r="H384" s="5">
        <v>42</v>
      </c>
      <c r="I384" s="5">
        <v>2006</v>
      </c>
      <c r="J384" s="6">
        <v>52733</v>
      </c>
      <c r="K384" s="9">
        <v>0</v>
      </c>
      <c r="L384" s="5" t="s">
        <v>20</v>
      </c>
      <c r="M384" s="5" t="s">
        <v>36</v>
      </c>
      <c r="N384" s="5"/>
      <c r="O384" s="7" t="str">
        <f>IF(ISBLANK(Table1[[#This Row],[Exit Year]]), "Active", "Exited")</f>
        <v>Active</v>
      </c>
      <c r="P384" s="8">
        <f ca="1">IF(ISBLANK(Table1[[#This Row],[Exit Year]]), YEAR(TODAY()) - Table1[[#This Row],[Hire Year]], Table1[[#This Row],[Exit Year]] - Table1[[#This Row],[Hire Year]])</f>
        <v>19</v>
      </c>
      <c r="Q384" s="13">
        <f>Table1[[#This Row],[Annual Salary]] + (Table1[[#This Row],[Bonus %]] * Table1[[#This Row],[Annual Salary]])</f>
        <v>52733</v>
      </c>
      <c r="R384" s="10" t="str">
        <f>IF(Table1[[#This Row],[Annual Salary]]&gt;=100000,"High",
   IF(Table1[[#This Row],[Annual Salary]]&gt;=50000,"Medium","Low"))</f>
        <v>Medium</v>
      </c>
    </row>
    <row r="385" spans="1:18" ht="15.75" x14ac:dyDescent="0.25">
      <c r="A385" s="5" t="s">
        <v>843</v>
      </c>
      <c r="B385" s="5" t="s">
        <v>844</v>
      </c>
      <c r="C385" s="5" t="s">
        <v>78</v>
      </c>
      <c r="D385" s="5" t="s">
        <v>64</v>
      </c>
      <c r="E385" s="5" t="s">
        <v>48</v>
      </c>
      <c r="F385" s="5" t="s">
        <v>26</v>
      </c>
      <c r="G385" s="5" t="s">
        <v>27</v>
      </c>
      <c r="H385" s="5">
        <v>31</v>
      </c>
      <c r="I385" s="5">
        <v>2015</v>
      </c>
      <c r="J385" s="6">
        <v>250953</v>
      </c>
      <c r="K385" s="9">
        <v>0.34</v>
      </c>
      <c r="L385" s="5" t="s">
        <v>20</v>
      </c>
      <c r="M385" s="5" t="s">
        <v>87</v>
      </c>
      <c r="N385" s="5"/>
      <c r="O385" s="7" t="str">
        <f>IF(ISBLANK(Table1[[#This Row],[Exit Year]]), "Active", "Exited")</f>
        <v>Active</v>
      </c>
      <c r="P385" s="8">
        <f ca="1">IF(ISBLANK(Table1[[#This Row],[Exit Year]]), YEAR(TODAY()) - Table1[[#This Row],[Hire Year]], Table1[[#This Row],[Exit Year]] - Table1[[#This Row],[Hire Year]])</f>
        <v>10</v>
      </c>
      <c r="Q385" s="13">
        <f>Table1[[#This Row],[Annual Salary]] + (Table1[[#This Row],[Bonus %]] * Table1[[#This Row],[Annual Salary]])</f>
        <v>336277.02</v>
      </c>
      <c r="R385" s="10" t="str">
        <f>IF(Table1[[#This Row],[Annual Salary]]&gt;=100000,"High",
   IF(Table1[[#This Row],[Annual Salary]]&gt;=50000,"Medium","Low"))</f>
        <v>High</v>
      </c>
    </row>
    <row r="386" spans="1:18" ht="15.75" x14ac:dyDescent="0.25">
      <c r="A386" s="5" t="s">
        <v>845</v>
      </c>
      <c r="B386" s="5" t="s">
        <v>846</v>
      </c>
      <c r="C386" s="5" t="s">
        <v>32</v>
      </c>
      <c r="D386" s="5" t="s">
        <v>79</v>
      </c>
      <c r="E386" s="5" t="s">
        <v>17</v>
      </c>
      <c r="F386" s="5" t="s">
        <v>26</v>
      </c>
      <c r="G386" s="5" t="s">
        <v>27</v>
      </c>
      <c r="H386" s="5">
        <v>49</v>
      </c>
      <c r="I386" s="5">
        <v>1999</v>
      </c>
      <c r="J386" s="6">
        <v>191807</v>
      </c>
      <c r="K386" s="9">
        <v>0.21</v>
      </c>
      <c r="L386" s="5" t="s">
        <v>28</v>
      </c>
      <c r="M386" s="5" t="s">
        <v>29</v>
      </c>
      <c r="N386" s="5"/>
      <c r="O386" s="7" t="str">
        <f>IF(ISBLANK(Table1[[#This Row],[Exit Year]]), "Active", "Exited")</f>
        <v>Active</v>
      </c>
      <c r="P386" s="8">
        <f ca="1">IF(ISBLANK(Table1[[#This Row],[Exit Year]]), YEAR(TODAY()) - Table1[[#This Row],[Hire Year]], Table1[[#This Row],[Exit Year]] - Table1[[#This Row],[Hire Year]])</f>
        <v>26</v>
      </c>
      <c r="Q386" s="13">
        <f>Table1[[#This Row],[Annual Salary]] + (Table1[[#This Row],[Bonus %]] * Table1[[#This Row],[Annual Salary]])</f>
        <v>232086.47</v>
      </c>
      <c r="R386" s="10" t="str">
        <f>IF(Table1[[#This Row],[Annual Salary]]&gt;=100000,"High",
   IF(Table1[[#This Row],[Annual Salary]]&gt;=50000,"Medium","Low"))</f>
        <v>High</v>
      </c>
    </row>
    <row r="387" spans="1:18" ht="15.75" x14ac:dyDescent="0.25">
      <c r="A387" s="5" t="s">
        <v>847</v>
      </c>
      <c r="B387" s="5" t="s">
        <v>848</v>
      </c>
      <c r="C387" s="5" t="s">
        <v>24</v>
      </c>
      <c r="D387" s="5" t="s">
        <v>16</v>
      </c>
      <c r="E387" s="5" t="s">
        <v>34</v>
      </c>
      <c r="F387" s="5" t="s">
        <v>26</v>
      </c>
      <c r="G387" s="5" t="s">
        <v>27</v>
      </c>
      <c r="H387" s="5">
        <v>42</v>
      </c>
      <c r="I387" s="5">
        <v>2014</v>
      </c>
      <c r="J387" s="6">
        <v>64677</v>
      </c>
      <c r="K387" s="9">
        <v>0</v>
      </c>
      <c r="L387" s="5" t="s">
        <v>28</v>
      </c>
      <c r="M387" s="5" t="s">
        <v>29</v>
      </c>
      <c r="N387" s="5"/>
      <c r="O387" s="7" t="str">
        <f>IF(ISBLANK(Table1[[#This Row],[Exit Year]]), "Active", "Exited")</f>
        <v>Active</v>
      </c>
      <c r="P387" s="8">
        <f ca="1">IF(ISBLANK(Table1[[#This Row],[Exit Year]]), YEAR(TODAY()) - Table1[[#This Row],[Hire Year]], Table1[[#This Row],[Exit Year]] - Table1[[#This Row],[Hire Year]])</f>
        <v>11</v>
      </c>
      <c r="Q387" s="13">
        <f>Table1[[#This Row],[Annual Salary]] + (Table1[[#This Row],[Bonus %]] * Table1[[#This Row],[Annual Salary]])</f>
        <v>64677</v>
      </c>
      <c r="R387" s="10" t="str">
        <f>IF(Table1[[#This Row],[Annual Salary]]&gt;=100000,"High",
   IF(Table1[[#This Row],[Annual Salary]]&gt;=50000,"Medium","Low"))</f>
        <v>Medium</v>
      </c>
    </row>
    <row r="388" spans="1:18" ht="15.75" x14ac:dyDescent="0.25">
      <c r="A388" s="5" t="s">
        <v>849</v>
      </c>
      <c r="B388" s="5" t="s">
        <v>850</v>
      </c>
      <c r="C388" s="5" t="s">
        <v>247</v>
      </c>
      <c r="D388" s="5" t="s">
        <v>16</v>
      </c>
      <c r="E388" s="5" t="s">
        <v>17</v>
      </c>
      <c r="F388" s="5" t="s">
        <v>26</v>
      </c>
      <c r="G388" s="5" t="s">
        <v>27</v>
      </c>
      <c r="H388" s="5">
        <v>37</v>
      </c>
      <c r="I388" s="5">
        <v>2017</v>
      </c>
      <c r="J388" s="6">
        <v>96331</v>
      </c>
      <c r="K388" s="9">
        <v>0</v>
      </c>
      <c r="L388" s="5" t="s">
        <v>28</v>
      </c>
      <c r="M388" s="5" t="s">
        <v>73</v>
      </c>
      <c r="N388" s="5"/>
      <c r="O388" s="7" t="str">
        <f>IF(ISBLANK(Table1[[#This Row],[Exit Year]]), "Active", "Exited")</f>
        <v>Active</v>
      </c>
      <c r="P388" s="8">
        <f ca="1">IF(ISBLANK(Table1[[#This Row],[Exit Year]]), YEAR(TODAY()) - Table1[[#This Row],[Hire Year]], Table1[[#This Row],[Exit Year]] - Table1[[#This Row],[Hire Year]])</f>
        <v>8</v>
      </c>
      <c r="Q388" s="13">
        <f>Table1[[#This Row],[Annual Salary]] + (Table1[[#This Row],[Bonus %]] * Table1[[#This Row],[Annual Salary]])</f>
        <v>96331</v>
      </c>
      <c r="R388" s="10" t="str">
        <f>IF(Table1[[#This Row],[Annual Salary]]&gt;=100000,"High",
   IF(Table1[[#This Row],[Annual Salary]]&gt;=50000,"Medium","Low"))</f>
        <v>Medium</v>
      </c>
    </row>
    <row r="389" spans="1:18" ht="15.75" x14ac:dyDescent="0.25">
      <c r="A389" s="5" t="s">
        <v>851</v>
      </c>
      <c r="B389" s="5" t="s">
        <v>852</v>
      </c>
      <c r="C389" s="5" t="s">
        <v>1923</v>
      </c>
      <c r="D389" s="5" t="s">
        <v>33</v>
      </c>
      <c r="E389" s="5" t="s">
        <v>17</v>
      </c>
      <c r="F389" s="5" t="s">
        <v>18</v>
      </c>
      <c r="G389" s="5" t="s">
        <v>35</v>
      </c>
      <c r="H389" s="5">
        <v>51</v>
      </c>
      <c r="I389" s="5">
        <v>2006</v>
      </c>
      <c r="J389" s="6">
        <v>150758</v>
      </c>
      <c r="K389" s="9">
        <v>0.13</v>
      </c>
      <c r="L389" s="5" t="s">
        <v>20</v>
      </c>
      <c r="M389" s="5" t="s">
        <v>36</v>
      </c>
      <c r="N389" s="5">
        <v>2007</v>
      </c>
      <c r="O389" s="7" t="str">
        <f>IF(ISBLANK(Table1[[#This Row],[Exit Year]]), "Active", "Exited")</f>
        <v>Exited</v>
      </c>
      <c r="P389" s="8">
        <f ca="1">IF(ISBLANK(Table1[[#This Row],[Exit Year]]), YEAR(TODAY()) - Table1[[#This Row],[Hire Year]], Table1[[#This Row],[Exit Year]] - Table1[[#This Row],[Hire Year]])</f>
        <v>1</v>
      </c>
      <c r="Q389" s="13">
        <f>Table1[[#This Row],[Annual Salary]] + (Table1[[#This Row],[Bonus %]] * Table1[[#This Row],[Annual Salary]])</f>
        <v>170356.54</v>
      </c>
      <c r="R389" s="10" t="str">
        <f>IF(Table1[[#This Row],[Annual Salary]]&gt;=100000,"High",
   IF(Table1[[#This Row],[Annual Salary]]&gt;=50000,"Medium","Low"))</f>
        <v>High</v>
      </c>
    </row>
    <row r="390" spans="1:18" ht="15.75" x14ac:dyDescent="0.25">
      <c r="A390" s="5" t="s">
        <v>853</v>
      </c>
      <c r="B390" s="5" t="s">
        <v>854</v>
      </c>
      <c r="C390" s="5" t="s">
        <v>32</v>
      </c>
      <c r="D390" s="5" t="s">
        <v>68</v>
      </c>
      <c r="E390" s="5" t="s">
        <v>48</v>
      </c>
      <c r="F390" s="5" t="s">
        <v>26</v>
      </c>
      <c r="G390" s="5" t="s">
        <v>84</v>
      </c>
      <c r="H390" s="5">
        <v>46</v>
      </c>
      <c r="I390" s="5">
        <v>2014</v>
      </c>
      <c r="J390" s="6">
        <v>173629</v>
      </c>
      <c r="K390" s="9">
        <v>0.21</v>
      </c>
      <c r="L390" s="5" t="s">
        <v>92</v>
      </c>
      <c r="M390" s="5" t="s">
        <v>217</v>
      </c>
      <c r="N390" s="5"/>
      <c r="O390" s="7" t="str">
        <f>IF(ISBLANK(Table1[[#This Row],[Exit Year]]), "Active", "Exited")</f>
        <v>Active</v>
      </c>
      <c r="P390" s="8">
        <f ca="1">IF(ISBLANK(Table1[[#This Row],[Exit Year]]), YEAR(TODAY()) - Table1[[#This Row],[Hire Year]], Table1[[#This Row],[Exit Year]] - Table1[[#This Row],[Hire Year]])</f>
        <v>11</v>
      </c>
      <c r="Q390" s="13">
        <f>Table1[[#This Row],[Annual Salary]] + (Table1[[#This Row],[Bonus %]] * Table1[[#This Row],[Annual Salary]])</f>
        <v>210091.09</v>
      </c>
      <c r="R390" s="10" t="str">
        <f>IF(Table1[[#This Row],[Annual Salary]]&gt;=100000,"High",
   IF(Table1[[#This Row],[Annual Salary]]&gt;=50000,"Medium","Low"))</f>
        <v>High</v>
      </c>
    </row>
    <row r="391" spans="1:18" ht="15.75" x14ac:dyDescent="0.25">
      <c r="A391" s="5" t="s">
        <v>855</v>
      </c>
      <c r="B391" s="5" t="s">
        <v>856</v>
      </c>
      <c r="C391" s="5" t="s">
        <v>682</v>
      </c>
      <c r="D391" s="5" t="s">
        <v>16</v>
      </c>
      <c r="E391" s="5" t="s">
        <v>48</v>
      </c>
      <c r="F391" s="5" t="s">
        <v>26</v>
      </c>
      <c r="G391" s="5" t="s">
        <v>19</v>
      </c>
      <c r="H391" s="5">
        <v>55</v>
      </c>
      <c r="I391" s="5">
        <v>1998</v>
      </c>
      <c r="J391" s="6">
        <v>62174</v>
      </c>
      <c r="K391" s="9">
        <v>0</v>
      </c>
      <c r="L391" s="5" t="s">
        <v>20</v>
      </c>
      <c r="M391" s="5" t="s">
        <v>36</v>
      </c>
      <c r="N391" s="5"/>
      <c r="O391" s="7" t="str">
        <f>IF(ISBLANK(Table1[[#This Row],[Exit Year]]), "Active", "Exited")</f>
        <v>Active</v>
      </c>
      <c r="P391" s="8">
        <f ca="1">IF(ISBLANK(Table1[[#This Row],[Exit Year]]), YEAR(TODAY()) - Table1[[#This Row],[Hire Year]], Table1[[#This Row],[Exit Year]] - Table1[[#This Row],[Hire Year]])</f>
        <v>27</v>
      </c>
      <c r="Q391" s="13">
        <f>Table1[[#This Row],[Annual Salary]] + (Table1[[#This Row],[Bonus %]] * Table1[[#This Row],[Annual Salary]])</f>
        <v>62174</v>
      </c>
      <c r="R391" s="10" t="str">
        <f>IF(Table1[[#This Row],[Annual Salary]]&gt;=100000,"High",
   IF(Table1[[#This Row],[Annual Salary]]&gt;=50000,"Medium","Low"))</f>
        <v>Medium</v>
      </c>
    </row>
    <row r="392" spans="1:18" ht="15.75" x14ac:dyDescent="0.25">
      <c r="A392" s="5" t="s">
        <v>857</v>
      </c>
      <c r="B392" s="5" t="s">
        <v>858</v>
      </c>
      <c r="C392" s="5" t="s">
        <v>123</v>
      </c>
      <c r="D392" s="5" t="s">
        <v>58</v>
      </c>
      <c r="E392" s="5" t="s">
        <v>25</v>
      </c>
      <c r="F392" s="5" t="s">
        <v>26</v>
      </c>
      <c r="G392" s="5" t="s">
        <v>35</v>
      </c>
      <c r="H392" s="5">
        <v>43</v>
      </c>
      <c r="I392" s="5">
        <v>2017</v>
      </c>
      <c r="J392" s="6">
        <v>56555</v>
      </c>
      <c r="K392" s="9">
        <v>0</v>
      </c>
      <c r="L392" s="5" t="s">
        <v>20</v>
      </c>
      <c r="M392" s="5" t="s">
        <v>43</v>
      </c>
      <c r="N392" s="5"/>
      <c r="O392" s="7" t="str">
        <f>IF(ISBLANK(Table1[[#This Row],[Exit Year]]), "Active", "Exited")</f>
        <v>Active</v>
      </c>
      <c r="P392" s="8">
        <f ca="1">IF(ISBLANK(Table1[[#This Row],[Exit Year]]), YEAR(TODAY()) - Table1[[#This Row],[Hire Year]], Table1[[#This Row],[Exit Year]] - Table1[[#This Row],[Hire Year]])</f>
        <v>8</v>
      </c>
      <c r="Q392" s="13">
        <f>Table1[[#This Row],[Annual Salary]] + (Table1[[#This Row],[Bonus %]] * Table1[[#This Row],[Annual Salary]])</f>
        <v>56555</v>
      </c>
      <c r="R392" s="10" t="str">
        <f>IF(Table1[[#This Row],[Annual Salary]]&gt;=100000,"High",
   IF(Table1[[#This Row],[Annual Salary]]&gt;=50000,"Medium","Low"))</f>
        <v>Medium</v>
      </c>
    </row>
    <row r="393" spans="1:18" ht="15.75" x14ac:dyDescent="0.25">
      <c r="A393" s="5" t="s">
        <v>859</v>
      </c>
      <c r="B393" s="5" t="s">
        <v>860</v>
      </c>
      <c r="C393" s="5" t="s">
        <v>123</v>
      </c>
      <c r="D393" s="5" t="s">
        <v>79</v>
      </c>
      <c r="E393" s="5" t="s">
        <v>25</v>
      </c>
      <c r="F393" s="5" t="s">
        <v>26</v>
      </c>
      <c r="G393" s="5" t="s">
        <v>35</v>
      </c>
      <c r="H393" s="5">
        <v>48</v>
      </c>
      <c r="I393" s="5">
        <v>2005</v>
      </c>
      <c r="J393" s="6">
        <v>74655</v>
      </c>
      <c r="K393" s="9">
        <v>0</v>
      </c>
      <c r="L393" s="5" t="s">
        <v>20</v>
      </c>
      <c r="M393" s="5" t="s">
        <v>59</v>
      </c>
      <c r="N393" s="5"/>
      <c r="O393" s="7" t="str">
        <f>IF(ISBLANK(Table1[[#This Row],[Exit Year]]), "Active", "Exited")</f>
        <v>Active</v>
      </c>
      <c r="P393" s="8">
        <f ca="1">IF(ISBLANK(Table1[[#This Row],[Exit Year]]), YEAR(TODAY()) - Table1[[#This Row],[Hire Year]], Table1[[#This Row],[Exit Year]] - Table1[[#This Row],[Hire Year]])</f>
        <v>20</v>
      </c>
      <c r="Q393" s="13">
        <f>Table1[[#This Row],[Annual Salary]] + (Table1[[#This Row],[Bonus %]] * Table1[[#This Row],[Annual Salary]])</f>
        <v>74655</v>
      </c>
      <c r="R393" s="10" t="str">
        <f>IF(Table1[[#This Row],[Annual Salary]]&gt;=100000,"High",
   IF(Table1[[#This Row],[Annual Salary]]&gt;=50000,"Medium","Low"))</f>
        <v>Medium</v>
      </c>
    </row>
    <row r="394" spans="1:18" ht="15.75" x14ac:dyDescent="0.25">
      <c r="A394" s="5" t="s">
        <v>861</v>
      </c>
      <c r="B394" s="5" t="s">
        <v>862</v>
      </c>
      <c r="C394" s="5" t="s">
        <v>298</v>
      </c>
      <c r="D394" s="5" t="s">
        <v>16</v>
      </c>
      <c r="E394" s="5" t="s">
        <v>48</v>
      </c>
      <c r="F394" s="5" t="s">
        <v>26</v>
      </c>
      <c r="G394" s="5" t="s">
        <v>35</v>
      </c>
      <c r="H394" s="5">
        <v>48</v>
      </c>
      <c r="I394" s="5">
        <v>2003</v>
      </c>
      <c r="J394" s="6">
        <v>93017</v>
      </c>
      <c r="K394" s="9">
        <v>0</v>
      </c>
      <c r="L394" s="5" t="s">
        <v>20</v>
      </c>
      <c r="M394" s="5" t="s">
        <v>21</v>
      </c>
      <c r="N394" s="5"/>
      <c r="O394" s="7" t="str">
        <f>IF(ISBLANK(Table1[[#This Row],[Exit Year]]), "Active", "Exited")</f>
        <v>Active</v>
      </c>
      <c r="P394" s="8">
        <f ca="1">IF(ISBLANK(Table1[[#This Row],[Exit Year]]), YEAR(TODAY()) - Table1[[#This Row],[Hire Year]], Table1[[#This Row],[Exit Year]] - Table1[[#This Row],[Hire Year]])</f>
        <v>22</v>
      </c>
      <c r="Q394" s="13">
        <f>Table1[[#This Row],[Annual Salary]] + (Table1[[#This Row],[Bonus %]] * Table1[[#This Row],[Annual Salary]])</f>
        <v>93017</v>
      </c>
      <c r="R394" s="10" t="str">
        <f>IF(Table1[[#This Row],[Annual Salary]]&gt;=100000,"High",
   IF(Table1[[#This Row],[Annual Salary]]&gt;=50000,"Medium","Low"))</f>
        <v>Medium</v>
      </c>
    </row>
    <row r="395" spans="1:18" ht="15.75" x14ac:dyDescent="0.25">
      <c r="A395" s="5" t="s">
        <v>863</v>
      </c>
      <c r="B395" s="5" t="s">
        <v>864</v>
      </c>
      <c r="C395" s="5" t="s">
        <v>42</v>
      </c>
      <c r="D395" s="5" t="s">
        <v>79</v>
      </c>
      <c r="E395" s="5" t="s">
        <v>25</v>
      </c>
      <c r="F395" s="5" t="s">
        <v>26</v>
      </c>
      <c r="G395" s="5" t="s">
        <v>27</v>
      </c>
      <c r="H395" s="5">
        <v>51</v>
      </c>
      <c r="I395" s="5">
        <v>2012</v>
      </c>
      <c r="J395" s="6">
        <v>82300</v>
      </c>
      <c r="K395" s="9">
        <v>0</v>
      </c>
      <c r="L395" s="5" t="s">
        <v>28</v>
      </c>
      <c r="M395" s="5" t="s">
        <v>133</v>
      </c>
      <c r="N395" s="5"/>
      <c r="O395" s="7" t="str">
        <f>IF(ISBLANK(Table1[[#This Row],[Exit Year]]), "Active", "Exited")</f>
        <v>Active</v>
      </c>
      <c r="P395" s="8">
        <f ca="1">IF(ISBLANK(Table1[[#This Row],[Exit Year]]), YEAR(TODAY()) - Table1[[#This Row],[Hire Year]], Table1[[#This Row],[Exit Year]] - Table1[[#This Row],[Hire Year]])</f>
        <v>13</v>
      </c>
      <c r="Q395" s="13">
        <f>Table1[[#This Row],[Annual Salary]] + (Table1[[#This Row],[Bonus %]] * Table1[[#This Row],[Annual Salary]])</f>
        <v>82300</v>
      </c>
      <c r="R395" s="10" t="str">
        <f>IF(Table1[[#This Row],[Annual Salary]]&gt;=100000,"High",
   IF(Table1[[#This Row],[Annual Salary]]&gt;=50000,"Medium","Low"))</f>
        <v>Medium</v>
      </c>
    </row>
    <row r="396" spans="1:18" ht="15.75" x14ac:dyDescent="0.25">
      <c r="A396" s="5" t="s">
        <v>865</v>
      </c>
      <c r="B396" s="5" t="s">
        <v>866</v>
      </c>
      <c r="C396" s="5" t="s">
        <v>177</v>
      </c>
      <c r="D396" s="5" t="s">
        <v>68</v>
      </c>
      <c r="E396" s="5" t="s">
        <v>17</v>
      </c>
      <c r="F396" s="5" t="s">
        <v>18</v>
      </c>
      <c r="G396" s="5" t="s">
        <v>35</v>
      </c>
      <c r="H396" s="5">
        <v>46</v>
      </c>
      <c r="I396" s="5">
        <v>2008</v>
      </c>
      <c r="J396" s="6">
        <v>91621</v>
      </c>
      <c r="K396" s="9">
        <v>0</v>
      </c>
      <c r="L396" s="5" t="s">
        <v>20</v>
      </c>
      <c r="M396" s="5" t="s">
        <v>36</v>
      </c>
      <c r="N396" s="5"/>
      <c r="O396" s="7" t="str">
        <f>IF(ISBLANK(Table1[[#This Row],[Exit Year]]), "Active", "Exited")</f>
        <v>Active</v>
      </c>
      <c r="P396" s="8">
        <f ca="1">IF(ISBLANK(Table1[[#This Row],[Exit Year]]), YEAR(TODAY()) - Table1[[#This Row],[Hire Year]], Table1[[#This Row],[Exit Year]] - Table1[[#This Row],[Hire Year]])</f>
        <v>17</v>
      </c>
      <c r="Q396" s="13">
        <f>Table1[[#This Row],[Annual Salary]] + (Table1[[#This Row],[Bonus %]] * Table1[[#This Row],[Annual Salary]])</f>
        <v>91621</v>
      </c>
      <c r="R396" s="10" t="str">
        <f>IF(Table1[[#This Row],[Annual Salary]]&gt;=100000,"High",
   IF(Table1[[#This Row],[Annual Salary]]&gt;=50000,"Medium","Low"))</f>
        <v>Medium</v>
      </c>
    </row>
    <row r="397" spans="1:18" ht="15.75" x14ac:dyDescent="0.25">
      <c r="A397" s="5" t="s">
        <v>867</v>
      </c>
      <c r="B397" s="5" t="s">
        <v>868</v>
      </c>
      <c r="C397" s="5" t="s">
        <v>42</v>
      </c>
      <c r="D397" s="5" t="s">
        <v>79</v>
      </c>
      <c r="E397" s="5" t="s">
        <v>17</v>
      </c>
      <c r="F397" s="5" t="s">
        <v>26</v>
      </c>
      <c r="G397" s="5" t="s">
        <v>84</v>
      </c>
      <c r="H397" s="5">
        <v>33</v>
      </c>
      <c r="I397" s="5">
        <v>2014</v>
      </c>
      <c r="J397" s="6">
        <v>91280</v>
      </c>
      <c r="K397" s="9">
        <v>0</v>
      </c>
      <c r="L397" s="5" t="s">
        <v>20</v>
      </c>
      <c r="M397" s="5" t="s">
        <v>55</v>
      </c>
      <c r="N397" s="5"/>
      <c r="O397" s="7" t="str">
        <f>IF(ISBLANK(Table1[[#This Row],[Exit Year]]), "Active", "Exited")</f>
        <v>Active</v>
      </c>
      <c r="P397" s="8">
        <f ca="1">IF(ISBLANK(Table1[[#This Row],[Exit Year]]), YEAR(TODAY()) - Table1[[#This Row],[Hire Year]], Table1[[#This Row],[Exit Year]] - Table1[[#This Row],[Hire Year]])</f>
        <v>11</v>
      </c>
      <c r="Q397" s="13">
        <f>Table1[[#This Row],[Annual Salary]] + (Table1[[#This Row],[Bonus %]] * Table1[[#This Row],[Annual Salary]])</f>
        <v>91280</v>
      </c>
      <c r="R397" s="10" t="str">
        <f>IF(Table1[[#This Row],[Annual Salary]]&gt;=100000,"High",
   IF(Table1[[#This Row],[Annual Salary]]&gt;=50000,"Medium","Low"))</f>
        <v>Medium</v>
      </c>
    </row>
    <row r="398" spans="1:18" ht="15.75" x14ac:dyDescent="0.25">
      <c r="A398" s="5" t="s">
        <v>869</v>
      </c>
      <c r="B398" s="5" t="s">
        <v>870</v>
      </c>
      <c r="C398" s="5" t="s">
        <v>183</v>
      </c>
      <c r="D398" s="5" t="s">
        <v>64</v>
      </c>
      <c r="E398" s="5" t="s">
        <v>25</v>
      </c>
      <c r="F398" s="5" t="s">
        <v>18</v>
      </c>
      <c r="G398" s="5" t="s">
        <v>19</v>
      </c>
      <c r="H398" s="5">
        <v>42</v>
      </c>
      <c r="I398" s="5">
        <v>2020</v>
      </c>
      <c r="J398" s="6">
        <v>47071</v>
      </c>
      <c r="K398" s="9">
        <v>0</v>
      </c>
      <c r="L398" s="5" t="s">
        <v>20</v>
      </c>
      <c r="M398" s="5" t="s">
        <v>87</v>
      </c>
      <c r="N398" s="5"/>
      <c r="O398" s="7" t="str">
        <f>IF(ISBLANK(Table1[[#This Row],[Exit Year]]), "Active", "Exited")</f>
        <v>Active</v>
      </c>
      <c r="P398" s="8">
        <f ca="1">IF(ISBLANK(Table1[[#This Row],[Exit Year]]), YEAR(TODAY()) - Table1[[#This Row],[Hire Year]], Table1[[#This Row],[Exit Year]] - Table1[[#This Row],[Hire Year]])</f>
        <v>5</v>
      </c>
      <c r="Q398" s="13">
        <f>Table1[[#This Row],[Annual Salary]] + (Table1[[#This Row],[Bonus %]] * Table1[[#This Row],[Annual Salary]])</f>
        <v>47071</v>
      </c>
      <c r="R398" s="10" t="str">
        <f>IF(Table1[[#This Row],[Annual Salary]]&gt;=100000,"High",
   IF(Table1[[#This Row],[Annual Salary]]&gt;=50000,"Medium","Low"))</f>
        <v>Low</v>
      </c>
    </row>
    <row r="399" spans="1:18" ht="15.75" x14ac:dyDescent="0.25">
      <c r="A399" s="5" t="s">
        <v>871</v>
      </c>
      <c r="B399" s="5" t="s">
        <v>872</v>
      </c>
      <c r="C399" s="5" t="s">
        <v>437</v>
      </c>
      <c r="D399" s="5" t="s">
        <v>16</v>
      </c>
      <c r="E399" s="5" t="s">
        <v>25</v>
      </c>
      <c r="F399" s="5" t="s">
        <v>18</v>
      </c>
      <c r="G399" s="5" t="s">
        <v>35</v>
      </c>
      <c r="H399" s="5">
        <v>55</v>
      </c>
      <c r="I399" s="5">
        <v>2011</v>
      </c>
      <c r="J399" s="6">
        <v>81218</v>
      </c>
      <c r="K399" s="9">
        <v>0</v>
      </c>
      <c r="L399" s="5" t="s">
        <v>20</v>
      </c>
      <c r="M399" s="5" t="s">
        <v>36</v>
      </c>
      <c r="N399" s="5"/>
      <c r="O399" s="7" t="str">
        <f>IF(ISBLANK(Table1[[#This Row],[Exit Year]]), "Active", "Exited")</f>
        <v>Active</v>
      </c>
      <c r="P399" s="8">
        <f ca="1">IF(ISBLANK(Table1[[#This Row],[Exit Year]]), YEAR(TODAY()) - Table1[[#This Row],[Hire Year]], Table1[[#This Row],[Exit Year]] - Table1[[#This Row],[Hire Year]])</f>
        <v>14</v>
      </c>
      <c r="Q399" s="13">
        <f>Table1[[#This Row],[Annual Salary]] + (Table1[[#This Row],[Bonus %]] * Table1[[#This Row],[Annual Salary]])</f>
        <v>81218</v>
      </c>
      <c r="R399" s="10" t="str">
        <f>IF(Table1[[#This Row],[Annual Salary]]&gt;=100000,"High",
   IF(Table1[[#This Row],[Annual Salary]]&gt;=50000,"Medium","Low"))</f>
        <v>Medium</v>
      </c>
    </row>
    <row r="400" spans="1:18" ht="15.75" x14ac:dyDescent="0.25">
      <c r="A400" s="5" t="s">
        <v>873</v>
      </c>
      <c r="B400" s="5" t="s">
        <v>874</v>
      </c>
      <c r="C400" s="5" t="s">
        <v>78</v>
      </c>
      <c r="D400" s="5" t="s">
        <v>68</v>
      </c>
      <c r="E400" s="5" t="s">
        <v>25</v>
      </c>
      <c r="F400" s="5" t="s">
        <v>18</v>
      </c>
      <c r="G400" s="5" t="s">
        <v>27</v>
      </c>
      <c r="H400" s="5">
        <v>50</v>
      </c>
      <c r="I400" s="5">
        <v>2008</v>
      </c>
      <c r="J400" s="6">
        <v>181801</v>
      </c>
      <c r="K400" s="9">
        <v>0.4</v>
      </c>
      <c r="L400" s="5" t="s">
        <v>28</v>
      </c>
      <c r="M400" s="5" t="s">
        <v>29</v>
      </c>
      <c r="N400" s="5">
        <v>2019</v>
      </c>
      <c r="O400" s="7" t="str">
        <f>IF(ISBLANK(Table1[[#This Row],[Exit Year]]), "Active", "Exited")</f>
        <v>Exited</v>
      </c>
      <c r="P400" s="8">
        <f ca="1">IF(ISBLANK(Table1[[#This Row],[Exit Year]]), YEAR(TODAY()) - Table1[[#This Row],[Hire Year]], Table1[[#This Row],[Exit Year]] - Table1[[#This Row],[Hire Year]])</f>
        <v>11</v>
      </c>
      <c r="Q400" s="13">
        <f>Table1[[#This Row],[Annual Salary]] + (Table1[[#This Row],[Bonus %]] * Table1[[#This Row],[Annual Salary]])</f>
        <v>254521.40000000002</v>
      </c>
      <c r="R400" s="10" t="str">
        <f>IF(Table1[[#This Row],[Annual Salary]]&gt;=100000,"High",
   IF(Table1[[#This Row],[Annual Salary]]&gt;=50000,"Medium","Low"))</f>
        <v>High</v>
      </c>
    </row>
    <row r="401" spans="1:18" ht="15.75" x14ac:dyDescent="0.25">
      <c r="A401" s="5" t="s">
        <v>875</v>
      </c>
      <c r="B401" s="5" t="s">
        <v>876</v>
      </c>
      <c r="C401" s="5" t="s">
        <v>46</v>
      </c>
      <c r="D401" s="5" t="s">
        <v>47</v>
      </c>
      <c r="E401" s="5" t="s">
        <v>25</v>
      </c>
      <c r="F401" s="5" t="s">
        <v>18</v>
      </c>
      <c r="G401" s="5" t="s">
        <v>35</v>
      </c>
      <c r="H401" s="5">
        <v>26</v>
      </c>
      <c r="I401" s="5">
        <v>2021</v>
      </c>
      <c r="J401" s="6">
        <v>63137</v>
      </c>
      <c r="K401" s="9">
        <v>0</v>
      </c>
      <c r="L401" s="5" t="s">
        <v>20</v>
      </c>
      <c r="M401" s="5" t="s">
        <v>36</v>
      </c>
      <c r="N401" s="5"/>
      <c r="O401" s="7" t="str">
        <f>IF(ISBLANK(Table1[[#This Row],[Exit Year]]), "Active", "Exited")</f>
        <v>Active</v>
      </c>
      <c r="P401" s="8">
        <f ca="1">IF(ISBLANK(Table1[[#This Row],[Exit Year]]), YEAR(TODAY()) - Table1[[#This Row],[Hire Year]], Table1[[#This Row],[Exit Year]] - Table1[[#This Row],[Hire Year]])</f>
        <v>4</v>
      </c>
      <c r="Q401" s="13">
        <f>Table1[[#This Row],[Annual Salary]] + (Table1[[#This Row],[Bonus %]] * Table1[[#This Row],[Annual Salary]])</f>
        <v>63137</v>
      </c>
      <c r="R401" s="10" t="str">
        <f>IF(Table1[[#This Row],[Annual Salary]]&gt;=100000,"High",
   IF(Table1[[#This Row],[Annual Salary]]&gt;=50000,"Medium","Low"))</f>
        <v>Medium</v>
      </c>
    </row>
    <row r="402" spans="1:18" ht="15.75" x14ac:dyDescent="0.25">
      <c r="A402" s="5" t="s">
        <v>877</v>
      </c>
      <c r="B402" s="5" t="s">
        <v>878</v>
      </c>
      <c r="C402" s="5" t="s">
        <v>78</v>
      </c>
      <c r="D402" s="5" t="s">
        <v>68</v>
      </c>
      <c r="E402" s="5" t="s">
        <v>25</v>
      </c>
      <c r="F402" s="5" t="s">
        <v>18</v>
      </c>
      <c r="G402" s="5" t="s">
        <v>27</v>
      </c>
      <c r="H402" s="5">
        <v>55</v>
      </c>
      <c r="I402" s="5">
        <v>2018</v>
      </c>
      <c r="J402" s="6">
        <v>221465</v>
      </c>
      <c r="K402" s="9">
        <v>0.34</v>
      </c>
      <c r="L402" s="5" t="s">
        <v>28</v>
      </c>
      <c r="M402" s="5" t="s">
        <v>133</v>
      </c>
      <c r="N402" s="5"/>
      <c r="O402" s="7" t="str">
        <f>IF(ISBLANK(Table1[[#This Row],[Exit Year]]), "Active", "Exited")</f>
        <v>Active</v>
      </c>
      <c r="P402" s="8">
        <f ca="1">IF(ISBLANK(Table1[[#This Row],[Exit Year]]), YEAR(TODAY()) - Table1[[#This Row],[Hire Year]], Table1[[#This Row],[Exit Year]] - Table1[[#This Row],[Hire Year]])</f>
        <v>7</v>
      </c>
      <c r="Q402" s="13">
        <f>Table1[[#This Row],[Annual Salary]] + (Table1[[#This Row],[Bonus %]] * Table1[[#This Row],[Annual Salary]])</f>
        <v>296763.09999999998</v>
      </c>
      <c r="R402" s="10" t="str">
        <f>IF(Table1[[#This Row],[Annual Salary]]&gt;=100000,"High",
   IF(Table1[[#This Row],[Annual Salary]]&gt;=50000,"Medium","Low"))</f>
        <v>High</v>
      </c>
    </row>
    <row r="403" spans="1:18" ht="15.75" x14ac:dyDescent="0.25">
      <c r="A403" s="5" t="s">
        <v>879</v>
      </c>
      <c r="B403" s="5" t="s">
        <v>880</v>
      </c>
      <c r="C403" s="5" t="s">
        <v>107</v>
      </c>
      <c r="D403" s="5" t="s">
        <v>68</v>
      </c>
      <c r="E403" s="5" t="s">
        <v>17</v>
      </c>
      <c r="F403" s="5" t="s">
        <v>18</v>
      </c>
      <c r="G403" s="5" t="s">
        <v>27</v>
      </c>
      <c r="H403" s="5">
        <v>50</v>
      </c>
      <c r="I403" s="5">
        <v>2013</v>
      </c>
      <c r="J403" s="6">
        <v>79388</v>
      </c>
      <c r="K403" s="9">
        <v>0</v>
      </c>
      <c r="L403" s="5" t="s">
        <v>20</v>
      </c>
      <c r="M403" s="5" t="s">
        <v>59</v>
      </c>
      <c r="N403" s="5">
        <v>2019</v>
      </c>
      <c r="O403" s="7" t="str">
        <f>IF(ISBLANK(Table1[[#This Row],[Exit Year]]), "Active", "Exited")</f>
        <v>Exited</v>
      </c>
      <c r="P403" s="8">
        <f ca="1">IF(ISBLANK(Table1[[#This Row],[Exit Year]]), YEAR(TODAY()) - Table1[[#This Row],[Hire Year]], Table1[[#This Row],[Exit Year]] - Table1[[#This Row],[Hire Year]])</f>
        <v>6</v>
      </c>
      <c r="Q403" s="13">
        <f>Table1[[#This Row],[Annual Salary]] + (Table1[[#This Row],[Bonus %]] * Table1[[#This Row],[Annual Salary]])</f>
        <v>79388</v>
      </c>
      <c r="R403" s="10" t="str">
        <f>IF(Table1[[#This Row],[Annual Salary]]&gt;=100000,"High",
   IF(Table1[[#This Row],[Annual Salary]]&gt;=50000,"Medium","Low"))</f>
        <v>Medium</v>
      </c>
    </row>
    <row r="404" spans="1:18" ht="15.75" x14ac:dyDescent="0.25">
      <c r="A404" s="5" t="s">
        <v>881</v>
      </c>
      <c r="B404" s="5" t="s">
        <v>882</v>
      </c>
      <c r="C404" s="5" t="s">
        <v>682</v>
      </c>
      <c r="D404" s="5" t="s">
        <v>16</v>
      </c>
      <c r="E404" s="5" t="s">
        <v>25</v>
      </c>
      <c r="F404" s="5" t="s">
        <v>18</v>
      </c>
      <c r="G404" s="5" t="s">
        <v>35</v>
      </c>
      <c r="H404" s="5">
        <v>28</v>
      </c>
      <c r="I404" s="5">
        <v>2018</v>
      </c>
      <c r="J404" s="6">
        <v>68176</v>
      </c>
      <c r="K404" s="9">
        <v>0</v>
      </c>
      <c r="L404" s="5" t="s">
        <v>20</v>
      </c>
      <c r="M404" s="5" t="s">
        <v>21</v>
      </c>
      <c r="N404" s="5"/>
      <c r="O404" s="7" t="str">
        <f>IF(ISBLANK(Table1[[#This Row],[Exit Year]]), "Active", "Exited")</f>
        <v>Active</v>
      </c>
      <c r="P404" s="8">
        <f ca="1">IF(ISBLANK(Table1[[#This Row],[Exit Year]]), YEAR(TODAY()) - Table1[[#This Row],[Hire Year]], Table1[[#This Row],[Exit Year]] - Table1[[#This Row],[Hire Year]])</f>
        <v>7</v>
      </c>
      <c r="Q404" s="13">
        <f>Table1[[#This Row],[Annual Salary]] + (Table1[[#This Row],[Bonus %]] * Table1[[#This Row],[Annual Salary]])</f>
        <v>68176</v>
      </c>
      <c r="R404" s="10" t="str">
        <f>IF(Table1[[#This Row],[Annual Salary]]&gt;=100000,"High",
   IF(Table1[[#This Row],[Annual Salary]]&gt;=50000,"Medium","Low"))</f>
        <v>Medium</v>
      </c>
    </row>
    <row r="405" spans="1:18" ht="15.75" x14ac:dyDescent="0.25">
      <c r="A405" s="5" t="s">
        <v>883</v>
      </c>
      <c r="B405" s="5" t="s">
        <v>884</v>
      </c>
      <c r="C405" s="5" t="s">
        <v>1923</v>
      </c>
      <c r="D405" s="5" t="s">
        <v>79</v>
      </c>
      <c r="E405" s="5" t="s">
        <v>34</v>
      </c>
      <c r="F405" s="5" t="s">
        <v>18</v>
      </c>
      <c r="G405" s="5" t="s">
        <v>27</v>
      </c>
      <c r="H405" s="5">
        <v>31</v>
      </c>
      <c r="I405" s="5">
        <v>2019</v>
      </c>
      <c r="J405" s="6">
        <v>126353</v>
      </c>
      <c r="K405" s="9">
        <v>0.12</v>
      </c>
      <c r="L405" s="5" t="s">
        <v>28</v>
      </c>
      <c r="M405" s="5" t="s">
        <v>73</v>
      </c>
      <c r="N405" s="5"/>
      <c r="O405" s="7" t="str">
        <f>IF(ISBLANK(Table1[[#This Row],[Exit Year]]), "Active", "Exited")</f>
        <v>Active</v>
      </c>
      <c r="P405" s="8">
        <f ca="1">IF(ISBLANK(Table1[[#This Row],[Exit Year]]), YEAR(TODAY()) - Table1[[#This Row],[Hire Year]], Table1[[#This Row],[Exit Year]] - Table1[[#This Row],[Hire Year]])</f>
        <v>6</v>
      </c>
      <c r="Q405" s="13">
        <f>Table1[[#This Row],[Annual Salary]] + (Table1[[#This Row],[Bonus %]] * Table1[[#This Row],[Annual Salary]])</f>
        <v>141515.35999999999</v>
      </c>
      <c r="R405" s="10" t="str">
        <f>IF(Table1[[#This Row],[Annual Salary]]&gt;=100000,"High",
   IF(Table1[[#This Row],[Annual Salary]]&gt;=50000,"Medium","Low"))</f>
        <v>High</v>
      </c>
    </row>
    <row r="406" spans="1:18" ht="15.75" x14ac:dyDescent="0.25">
      <c r="A406" s="5" t="s">
        <v>885</v>
      </c>
      <c r="B406" s="5" t="s">
        <v>886</v>
      </c>
      <c r="C406" s="5" t="s">
        <v>32</v>
      </c>
      <c r="D406" s="5" t="s">
        <v>58</v>
      </c>
      <c r="E406" s="5" t="s">
        <v>34</v>
      </c>
      <c r="F406" s="5" t="s">
        <v>18</v>
      </c>
      <c r="G406" s="5" t="s">
        <v>27</v>
      </c>
      <c r="H406" s="5">
        <v>55</v>
      </c>
      <c r="I406" s="5">
        <v>2010</v>
      </c>
      <c r="J406" s="6">
        <v>188727</v>
      </c>
      <c r="K406" s="9">
        <v>0.23</v>
      </c>
      <c r="L406" s="5" t="s">
        <v>28</v>
      </c>
      <c r="M406" s="5" t="s">
        <v>133</v>
      </c>
      <c r="N406" s="5"/>
      <c r="O406" s="7" t="str">
        <f>IF(ISBLANK(Table1[[#This Row],[Exit Year]]), "Active", "Exited")</f>
        <v>Active</v>
      </c>
      <c r="P406" s="8">
        <f ca="1">IF(ISBLANK(Table1[[#This Row],[Exit Year]]), YEAR(TODAY()) - Table1[[#This Row],[Hire Year]], Table1[[#This Row],[Exit Year]] - Table1[[#This Row],[Hire Year]])</f>
        <v>15</v>
      </c>
      <c r="Q406" s="13">
        <f>Table1[[#This Row],[Annual Salary]] + (Table1[[#This Row],[Bonus %]] * Table1[[#This Row],[Annual Salary]])</f>
        <v>232134.21</v>
      </c>
      <c r="R406" s="10" t="str">
        <f>IF(Table1[[#This Row],[Annual Salary]]&gt;=100000,"High",
   IF(Table1[[#This Row],[Annual Salary]]&gt;=50000,"Medium","Low"))</f>
        <v>High</v>
      </c>
    </row>
    <row r="407" spans="1:18" ht="15.75" x14ac:dyDescent="0.25">
      <c r="A407" s="5" t="s">
        <v>887</v>
      </c>
      <c r="B407" s="5" t="s">
        <v>888</v>
      </c>
      <c r="C407" s="5" t="s">
        <v>51</v>
      </c>
      <c r="D407" s="5" t="s">
        <v>47</v>
      </c>
      <c r="E407" s="5" t="s">
        <v>34</v>
      </c>
      <c r="F407" s="5" t="s">
        <v>18</v>
      </c>
      <c r="G407" s="5" t="s">
        <v>27</v>
      </c>
      <c r="H407" s="5">
        <v>55</v>
      </c>
      <c r="I407" s="5">
        <v>2012</v>
      </c>
      <c r="J407" s="6">
        <v>108686</v>
      </c>
      <c r="K407" s="9">
        <v>0.06</v>
      </c>
      <c r="L407" s="5" t="s">
        <v>20</v>
      </c>
      <c r="M407" s="5" t="s">
        <v>87</v>
      </c>
      <c r="N407" s="5"/>
      <c r="O407" s="7" t="str">
        <f>IF(ISBLANK(Table1[[#This Row],[Exit Year]]), "Active", "Exited")</f>
        <v>Active</v>
      </c>
      <c r="P407" s="8">
        <f ca="1">IF(ISBLANK(Table1[[#This Row],[Exit Year]]), YEAR(TODAY()) - Table1[[#This Row],[Hire Year]], Table1[[#This Row],[Exit Year]] - Table1[[#This Row],[Hire Year]])</f>
        <v>13</v>
      </c>
      <c r="Q407" s="13">
        <f>Table1[[#This Row],[Annual Salary]] + (Table1[[#This Row],[Bonus %]] * Table1[[#This Row],[Annual Salary]])</f>
        <v>115207.16</v>
      </c>
      <c r="R407" s="10" t="str">
        <f>IF(Table1[[#This Row],[Annual Salary]]&gt;=100000,"High",
   IF(Table1[[#This Row],[Annual Salary]]&gt;=50000,"Medium","Low"))</f>
        <v>High</v>
      </c>
    </row>
    <row r="408" spans="1:18" ht="15.75" x14ac:dyDescent="0.25">
      <c r="A408" s="5" t="s">
        <v>889</v>
      </c>
      <c r="B408" s="5" t="s">
        <v>890</v>
      </c>
      <c r="C408" s="5" t="s">
        <v>54</v>
      </c>
      <c r="D408" s="5" t="s">
        <v>58</v>
      </c>
      <c r="E408" s="5" t="s">
        <v>48</v>
      </c>
      <c r="F408" s="5" t="s">
        <v>18</v>
      </c>
      <c r="G408" s="5" t="s">
        <v>84</v>
      </c>
      <c r="H408" s="5">
        <v>56</v>
      </c>
      <c r="I408" s="5">
        <v>1995</v>
      </c>
      <c r="J408" s="6">
        <v>50857</v>
      </c>
      <c r="K408" s="9">
        <v>0</v>
      </c>
      <c r="L408" s="5" t="s">
        <v>92</v>
      </c>
      <c r="M408" s="5" t="s">
        <v>93</v>
      </c>
      <c r="N408" s="5"/>
      <c r="O408" s="7" t="str">
        <f>IF(ISBLANK(Table1[[#This Row],[Exit Year]]), "Active", "Exited")</f>
        <v>Active</v>
      </c>
      <c r="P408" s="8">
        <f ca="1">IF(ISBLANK(Table1[[#This Row],[Exit Year]]), YEAR(TODAY()) - Table1[[#This Row],[Hire Year]], Table1[[#This Row],[Exit Year]] - Table1[[#This Row],[Hire Year]])</f>
        <v>30</v>
      </c>
      <c r="Q408" s="13">
        <f>Table1[[#This Row],[Annual Salary]] + (Table1[[#This Row],[Bonus %]] * Table1[[#This Row],[Annual Salary]])</f>
        <v>50857</v>
      </c>
      <c r="R408" s="10" t="str">
        <f>IF(Table1[[#This Row],[Annual Salary]]&gt;=100000,"High",
   IF(Table1[[#This Row],[Annual Salary]]&gt;=50000,"Medium","Low"))</f>
        <v>Medium</v>
      </c>
    </row>
    <row r="409" spans="1:18" ht="15.75" x14ac:dyDescent="0.25">
      <c r="A409" s="5" t="s">
        <v>891</v>
      </c>
      <c r="B409" s="5" t="s">
        <v>892</v>
      </c>
      <c r="C409" s="5" t="s">
        <v>180</v>
      </c>
      <c r="D409" s="5" t="s">
        <v>68</v>
      </c>
      <c r="E409" s="5" t="s">
        <v>25</v>
      </c>
      <c r="F409" s="5" t="s">
        <v>26</v>
      </c>
      <c r="G409" s="5" t="s">
        <v>35</v>
      </c>
      <c r="H409" s="5">
        <v>47</v>
      </c>
      <c r="I409" s="5">
        <v>2001</v>
      </c>
      <c r="J409" s="6">
        <v>120628</v>
      </c>
      <c r="K409" s="9">
        <v>0</v>
      </c>
      <c r="L409" s="5" t="s">
        <v>20</v>
      </c>
      <c r="M409" s="5" t="s">
        <v>36</v>
      </c>
      <c r="N409" s="5"/>
      <c r="O409" s="7" t="str">
        <f>IF(ISBLANK(Table1[[#This Row],[Exit Year]]), "Active", "Exited")</f>
        <v>Active</v>
      </c>
      <c r="P409" s="8">
        <f ca="1">IF(ISBLANK(Table1[[#This Row],[Exit Year]]), YEAR(TODAY()) - Table1[[#This Row],[Hire Year]], Table1[[#This Row],[Exit Year]] - Table1[[#This Row],[Hire Year]])</f>
        <v>24</v>
      </c>
      <c r="Q409" s="13">
        <f>Table1[[#This Row],[Annual Salary]] + (Table1[[#This Row],[Bonus %]] * Table1[[#This Row],[Annual Salary]])</f>
        <v>120628</v>
      </c>
      <c r="R409" s="10" t="str">
        <f>IF(Table1[[#This Row],[Annual Salary]]&gt;=100000,"High",
   IF(Table1[[#This Row],[Annual Salary]]&gt;=50000,"Medium","Low"))</f>
        <v>High</v>
      </c>
    </row>
    <row r="410" spans="1:18" ht="15.75" x14ac:dyDescent="0.25">
      <c r="A410" s="5" t="s">
        <v>893</v>
      </c>
      <c r="B410" s="5" t="s">
        <v>894</v>
      </c>
      <c r="C410" s="5" t="s">
        <v>32</v>
      </c>
      <c r="D410" s="5" t="s">
        <v>47</v>
      </c>
      <c r="E410" s="5" t="s">
        <v>34</v>
      </c>
      <c r="F410" s="5" t="s">
        <v>18</v>
      </c>
      <c r="G410" s="5" t="s">
        <v>35</v>
      </c>
      <c r="H410" s="5">
        <v>63</v>
      </c>
      <c r="I410" s="5">
        <v>2020</v>
      </c>
      <c r="J410" s="6">
        <v>181216</v>
      </c>
      <c r="K410" s="9">
        <v>0.27</v>
      </c>
      <c r="L410" s="5" t="s">
        <v>20</v>
      </c>
      <c r="M410" s="5" t="s">
        <v>87</v>
      </c>
      <c r="N410" s="5"/>
      <c r="O410" s="7" t="str">
        <f>IF(ISBLANK(Table1[[#This Row],[Exit Year]]), "Active", "Exited")</f>
        <v>Active</v>
      </c>
      <c r="P410" s="8">
        <f ca="1">IF(ISBLANK(Table1[[#This Row],[Exit Year]]), YEAR(TODAY()) - Table1[[#This Row],[Hire Year]], Table1[[#This Row],[Exit Year]] - Table1[[#This Row],[Hire Year]])</f>
        <v>5</v>
      </c>
      <c r="Q410" s="13">
        <f>Table1[[#This Row],[Annual Salary]] + (Table1[[#This Row],[Bonus %]] * Table1[[#This Row],[Annual Salary]])</f>
        <v>230144.32</v>
      </c>
      <c r="R410" s="10" t="str">
        <f>IF(Table1[[#This Row],[Annual Salary]]&gt;=100000,"High",
   IF(Table1[[#This Row],[Annual Salary]]&gt;=50000,"Medium","Low"))</f>
        <v>High</v>
      </c>
    </row>
    <row r="411" spans="1:18" ht="15.75" x14ac:dyDescent="0.25">
      <c r="A411" s="5" t="s">
        <v>895</v>
      </c>
      <c r="B411" s="5" t="s">
        <v>896</v>
      </c>
      <c r="C411" s="5" t="s">
        <v>54</v>
      </c>
      <c r="D411" s="5" t="s">
        <v>33</v>
      </c>
      <c r="E411" s="5" t="s">
        <v>48</v>
      </c>
      <c r="F411" s="5" t="s">
        <v>18</v>
      </c>
      <c r="G411" s="5" t="s">
        <v>35</v>
      </c>
      <c r="H411" s="5">
        <v>63</v>
      </c>
      <c r="I411" s="5">
        <v>2012</v>
      </c>
      <c r="J411" s="6">
        <v>46081</v>
      </c>
      <c r="K411" s="9">
        <v>0</v>
      </c>
      <c r="L411" s="5" t="s">
        <v>20</v>
      </c>
      <c r="M411" s="5" t="s">
        <v>36</v>
      </c>
      <c r="N411" s="5"/>
      <c r="O411" s="7" t="str">
        <f>IF(ISBLANK(Table1[[#This Row],[Exit Year]]), "Active", "Exited")</f>
        <v>Active</v>
      </c>
      <c r="P411" s="8">
        <f ca="1">IF(ISBLANK(Table1[[#This Row],[Exit Year]]), YEAR(TODAY()) - Table1[[#This Row],[Hire Year]], Table1[[#This Row],[Exit Year]] - Table1[[#This Row],[Hire Year]])</f>
        <v>13</v>
      </c>
      <c r="Q411" s="13">
        <f>Table1[[#This Row],[Annual Salary]] + (Table1[[#This Row],[Bonus %]] * Table1[[#This Row],[Annual Salary]])</f>
        <v>46081</v>
      </c>
      <c r="R411" s="10" t="str">
        <f>IF(Table1[[#This Row],[Annual Salary]]&gt;=100000,"High",
   IF(Table1[[#This Row],[Annual Salary]]&gt;=50000,"Medium","Low"))</f>
        <v>Low</v>
      </c>
    </row>
    <row r="412" spans="1:18" ht="15.75" x14ac:dyDescent="0.25">
      <c r="A412" s="5" t="s">
        <v>897</v>
      </c>
      <c r="B412" s="5" t="s">
        <v>898</v>
      </c>
      <c r="C412" s="5" t="s">
        <v>1923</v>
      </c>
      <c r="D412" s="5" t="s">
        <v>58</v>
      </c>
      <c r="E412" s="5" t="s">
        <v>48</v>
      </c>
      <c r="F412" s="5" t="s">
        <v>18</v>
      </c>
      <c r="G412" s="5" t="s">
        <v>35</v>
      </c>
      <c r="H412" s="5">
        <v>55</v>
      </c>
      <c r="I412" s="5">
        <v>2004</v>
      </c>
      <c r="J412" s="6">
        <v>159885</v>
      </c>
      <c r="K412" s="9">
        <v>0.12</v>
      </c>
      <c r="L412" s="5" t="s">
        <v>20</v>
      </c>
      <c r="M412" s="5" t="s">
        <v>87</v>
      </c>
      <c r="N412" s="5"/>
      <c r="O412" s="7" t="str">
        <f>IF(ISBLANK(Table1[[#This Row],[Exit Year]]), "Active", "Exited")</f>
        <v>Active</v>
      </c>
      <c r="P412" s="8">
        <f ca="1">IF(ISBLANK(Table1[[#This Row],[Exit Year]]), YEAR(TODAY()) - Table1[[#This Row],[Hire Year]], Table1[[#This Row],[Exit Year]] - Table1[[#This Row],[Hire Year]])</f>
        <v>21</v>
      </c>
      <c r="Q412" s="13">
        <f>Table1[[#This Row],[Annual Salary]] + (Table1[[#This Row],[Bonus %]] * Table1[[#This Row],[Annual Salary]])</f>
        <v>179071.2</v>
      </c>
      <c r="R412" s="10" t="str">
        <f>IF(Table1[[#This Row],[Annual Salary]]&gt;=100000,"High",
   IF(Table1[[#This Row],[Annual Salary]]&gt;=50000,"Medium","Low"))</f>
        <v>High</v>
      </c>
    </row>
    <row r="413" spans="1:18" ht="15.75" x14ac:dyDescent="0.25">
      <c r="A413" s="5" t="s">
        <v>899</v>
      </c>
      <c r="B413" s="5" t="s">
        <v>900</v>
      </c>
      <c r="C413" s="5" t="s">
        <v>32</v>
      </c>
      <c r="D413" s="5" t="s">
        <v>47</v>
      </c>
      <c r="E413" s="5" t="s">
        <v>25</v>
      </c>
      <c r="F413" s="5" t="s">
        <v>18</v>
      </c>
      <c r="G413" s="5" t="s">
        <v>35</v>
      </c>
      <c r="H413" s="5">
        <v>55</v>
      </c>
      <c r="I413" s="5">
        <v>1995</v>
      </c>
      <c r="J413" s="6">
        <v>153271</v>
      </c>
      <c r="K413" s="9">
        <v>0.15</v>
      </c>
      <c r="L413" s="5" t="s">
        <v>20</v>
      </c>
      <c r="M413" s="5" t="s">
        <v>59</v>
      </c>
      <c r="N413" s="5"/>
      <c r="O413" s="7" t="str">
        <f>IF(ISBLANK(Table1[[#This Row],[Exit Year]]), "Active", "Exited")</f>
        <v>Active</v>
      </c>
      <c r="P413" s="8">
        <f ca="1">IF(ISBLANK(Table1[[#This Row],[Exit Year]]), YEAR(TODAY()) - Table1[[#This Row],[Hire Year]], Table1[[#This Row],[Exit Year]] - Table1[[#This Row],[Hire Year]])</f>
        <v>30</v>
      </c>
      <c r="Q413" s="13">
        <f>Table1[[#This Row],[Annual Salary]] + (Table1[[#This Row],[Bonus %]] * Table1[[#This Row],[Annual Salary]])</f>
        <v>176261.65</v>
      </c>
      <c r="R413" s="10" t="str">
        <f>IF(Table1[[#This Row],[Annual Salary]]&gt;=100000,"High",
   IF(Table1[[#This Row],[Annual Salary]]&gt;=50000,"Medium","Low"))</f>
        <v>High</v>
      </c>
    </row>
    <row r="414" spans="1:18" ht="15.75" x14ac:dyDescent="0.25">
      <c r="A414" s="5" t="s">
        <v>901</v>
      </c>
      <c r="B414" s="5" t="s">
        <v>902</v>
      </c>
      <c r="C414" s="5" t="s">
        <v>51</v>
      </c>
      <c r="D414" s="5" t="s">
        <v>64</v>
      </c>
      <c r="E414" s="5" t="s">
        <v>25</v>
      </c>
      <c r="F414" s="5" t="s">
        <v>26</v>
      </c>
      <c r="G414" s="5" t="s">
        <v>27</v>
      </c>
      <c r="H414" s="5">
        <v>42</v>
      </c>
      <c r="I414" s="5">
        <v>2009</v>
      </c>
      <c r="J414" s="6">
        <v>114242</v>
      </c>
      <c r="K414" s="9">
        <v>0.08</v>
      </c>
      <c r="L414" s="5" t="s">
        <v>20</v>
      </c>
      <c r="M414" s="5" t="s">
        <v>43</v>
      </c>
      <c r="N414" s="5"/>
      <c r="O414" s="7" t="str">
        <f>IF(ISBLANK(Table1[[#This Row],[Exit Year]]), "Active", "Exited")</f>
        <v>Active</v>
      </c>
      <c r="P414" s="8">
        <f ca="1">IF(ISBLANK(Table1[[#This Row],[Exit Year]]), YEAR(TODAY()) - Table1[[#This Row],[Hire Year]], Table1[[#This Row],[Exit Year]] - Table1[[#This Row],[Hire Year]])</f>
        <v>16</v>
      </c>
      <c r="Q414" s="13">
        <f>Table1[[#This Row],[Annual Salary]] + (Table1[[#This Row],[Bonus %]] * Table1[[#This Row],[Annual Salary]])</f>
        <v>123381.36</v>
      </c>
      <c r="R414" s="10" t="str">
        <f>IF(Table1[[#This Row],[Annual Salary]]&gt;=100000,"High",
   IF(Table1[[#This Row],[Annual Salary]]&gt;=50000,"Medium","Low"))</f>
        <v>High</v>
      </c>
    </row>
    <row r="415" spans="1:18" ht="15.75" x14ac:dyDescent="0.25">
      <c r="A415" s="5" t="s">
        <v>903</v>
      </c>
      <c r="B415" s="5" t="s">
        <v>904</v>
      </c>
      <c r="C415" s="5" t="s">
        <v>118</v>
      </c>
      <c r="D415" s="5" t="s">
        <v>16</v>
      </c>
      <c r="E415" s="5" t="s">
        <v>34</v>
      </c>
      <c r="F415" s="5" t="s">
        <v>18</v>
      </c>
      <c r="G415" s="5" t="s">
        <v>27</v>
      </c>
      <c r="H415" s="5">
        <v>39</v>
      </c>
      <c r="I415" s="5">
        <v>2020</v>
      </c>
      <c r="J415" s="6">
        <v>48415</v>
      </c>
      <c r="K415" s="9">
        <v>0</v>
      </c>
      <c r="L415" s="5" t="s">
        <v>28</v>
      </c>
      <c r="M415" s="5" t="s">
        <v>73</v>
      </c>
      <c r="N415" s="5"/>
      <c r="O415" s="7" t="str">
        <f>IF(ISBLANK(Table1[[#This Row],[Exit Year]]), "Active", "Exited")</f>
        <v>Active</v>
      </c>
      <c r="P415" s="8">
        <f ca="1">IF(ISBLANK(Table1[[#This Row],[Exit Year]]), YEAR(TODAY()) - Table1[[#This Row],[Hire Year]], Table1[[#This Row],[Exit Year]] - Table1[[#This Row],[Hire Year]])</f>
        <v>5</v>
      </c>
      <c r="Q415" s="13">
        <f>Table1[[#This Row],[Annual Salary]] + (Table1[[#This Row],[Bonus %]] * Table1[[#This Row],[Annual Salary]])</f>
        <v>48415</v>
      </c>
      <c r="R415" s="10" t="str">
        <f>IF(Table1[[#This Row],[Annual Salary]]&gt;=100000,"High",
   IF(Table1[[#This Row],[Annual Salary]]&gt;=50000,"Medium","Low"))</f>
        <v>Low</v>
      </c>
    </row>
    <row r="416" spans="1:18" ht="15.75" x14ac:dyDescent="0.25">
      <c r="A416" s="5" t="s">
        <v>905</v>
      </c>
      <c r="B416" s="5" t="s">
        <v>906</v>
      </c>
      <c r="C416" s="5" t="s">
        <v>276</v>
      </c>
      <c r="D416" s="5" t="s">
        <v>68</v>
      </c>
      <c r="E416" s="5" t="s">
        <v>25</v>
      </c>
      <c r="F416" s="5" t="s">
        <v>26</v>
      </c>
      <c r="G416" s="5" t="s">
        <v>84</v>
      </c>
      <c r="H416" s="5">
        <v>35</v>
      </c>
      <c r="I416" s="5">
        <v>2017</v>
      </c>
      <c r="J416" s="6">
        <v>65566</v>
      </c>
      <c r="K416" s="9">
        <v>0</v>
      </c>
      <c r="L416" s="5" t="s">
        <v>20</v>
      </c>
      <c r="M416" s="5" t="s">
        <v>21</v>
      </c>
      <c r="N416" s="5"/>
      <c r="O416" s="7" t="str">
        <f>IF(ISBLANK(Table1[[#This Row],[Exit Year]]), "Active", "Exited")</f>
        <v>Active</v>
      </c>
      <c r="P416" s="8">
        <f ca="1">IF(ISBLANK(Table1[[#This Row],[Exit Year]]), YEAR(TODAY()) - Table1[[#This Row],[Hire Year]], Table1[[#This Row],[Exit Year]] - Table1[[#This Row],[Hire Year]])</f>
        <v>8</v>
      </c>
      <c r="Q416" s="13">
        <f>Table1[[#This Row],[Annual Salary]] + (Table1[[#This Row],[Bonus %]] * Table1[[#This Row],[Annual Salary]])</f>
        <v>65566</v>
      </c>
      <c r="R416" s="10" t="str">
        <f>IF(Table1[[#This Row],[Annual Salary]]&gt;=100000,"High",
   IF(Table1[[#This Row],[Annual Salary]]&gt;=50000,"Medium","Low"))</f>
        <v>Medium</v>
      </c>
    </row>
    <row r="417" spans="1:18" ht="15.75" x14ac:dyDescent="0.25">
      <c r="A417" s="5" t="s">
        <v>907</v>
      </c>
      <c r="B417" s="5" t="s">
        <v>908</v>
      </c>
      <c r="C417" s="5" t="s">
        <v>1923</v>
      </c>
      <c r="D417" s="5" t="s">
        <v>79</v>
      </c>
      <c r="E417" s="5" t="s">
        <v>17</v>
      </c>
      <c r="F417" s="5" t="s">
        <v>26</v>
      </c>
      <c r="G417" s="5" t="s">
        <v>27</v>
      </c>
      <c r="H417" s="5">
        <v>45</v>
      </c>
      <c r="I417" s="5">
        <v>2001</v>
      </c>
      <c r="J417" s="6">
        <v>147752</v>
      </c>
      <c r="K417" s="9">
        <v>0.12</v>
      </c>
      <c r="L417" s="5" t="s">
        <v>28</v>
      </c>
      <c r="M417" s="5" t="s">
        <v>73</v>
      </c>
      <c r="N417" s="5">
        <v>2011</v>
      </c>
      <c r="O417" s="7" t="str">
        <f>IF(ISBLANK(Table1[[#This Row],[Exit Year]]), "Active", "Exited")</f>
        <v>Exited</v>
      </c>
      <c r="P417" s="8">
        <f ca="1">IF(ISBLANK(Table1[[#This Row],[Exit Year]]), YEAR(TODAY()) - Table1[[#This Row],[Hire Year]], Table1[[#This Row],[Exit Year]] - Table1[[#This Row],[Hire Year]])</f>
        <v>10</v>
      </c>
      <c r="Q417" s="13">
        <f>Table1[[#This Row],[Annual Salary]] + (Table1[[#This Row],[Bonus %]] * Table1[[#This Row],[Annual Salary]])</f>
        <v>165482.23999999999</v>
      </c>
      <c r="R417" s="10" t="str">
        <f>IF(Table1[[#This Row],[Annual Salary]]&gt;=100000,"High",
   IF(Table1[[#This Row],[Annual Salary]]&gt;=50000,"Medium","Low"))</f>
        <v>High</v>
      </c>
    </row>
    <row r="418" spans="1:18" ht="15.75" x14ac:dyDescent="0.25">
      <c r="A418" s="5" t="s">
        <v>909</v>
      </c>
      <c r="B418" s="5" t="s">
        <v>910</v>
      </c>
      <c r="C418" s="5" t="s">
        <v>1923</v>
      </c>
      <c r="D418" s="5" t="s">
        <v>79</v>
      </c>
      <c r="E418" s="5" t="s">
        <v>25</v>
      </c>
      <c r="F418" s="5" t="s">
        <v>18</v>
      </c>
      <c r="G418" s="5" t="s">
        <v>27</v>
      </c>
      <c r="H418" s="5">
        <v>25</v>
      </c>
      <c r="I418" s="5">
        <v>2021</v>
      </c>
      <c r="J418" s="6">
        <v>136810</v>
      </c>
      <c r="K418" s="9">
        <v>0.14000000000000001</v>
      </c>
      <c r="L418" s="5" t="s">
        <v>28</v>
      </c>
      <c r="M418" s="5" t="s">
        <v>29</v>
      </c>
      <c r="N418" s="5"/>
      <c r="O418" s="7" t="str">
        <f>IF(ISBLANK(Table1[[#This Row],[Exit Year]]), "Active", "Exited")</f>
        <v>Active</v>
      </c>
      <c r="P418" s="8">
        <f ca="1">IF(ISBLANK(Table1[[#This Row],[Exit Year]]), YEAR(TODAY()) - Table1[[#This Row],[Hire Year]], Table1[[#This Row],[Exit Year]] - Table1[[#This Row],[Hire Year]])</f>
        <v>4</v>
      </c>
      <c r="Q418" s="13">
        <f>Table1[[#This Row],[Annual Salary]] + (Table1[[#This Row],[Bonus %]] * Table1[[#This Row],[Annual Salary]])</f>
        <v>155963.4</v>
      </c>
      <c r="R418" s="10" t="str">
        <f>IF(Table1[[#This Row],[Annual Salary]]&gt;=100000,"High",
   IF(Table1[[#This Row],[Annual Salary]]&gt;=50000,"Medium","Low"))</f>
        <v>High</v>
      </c>
    </row>
    <row r="419" spans="1:18" ht="15.75" x14ac:dyDescent="0.25">
      <c r="A419" s="5" t="s">
        <v>911</v>
      </c>
      <c r="B419" s="5" t="s">
        <v>912</v>
      </c>
      <c r="C419" s="5" t="s">
        <v>54</v>
      </c>
      <c r="D419" s="5" t="s">
        <v>47</v>
      </c>
      <c r="E419" s="5" t="s">
        <v>48</v>
      </c>
      <c r="F419" s="5" t="s">
        <v>26</v>
      </c>
      <c r="G419" s="5" t="s">
        <v>35</v>
      </c>
      <c r="H419" s="5">
        <v>47</v>
      </c>
      <c r="I419" s="5">
        <v>2013</v>
      </c>
      <c r="J419" s="6">
        <v>54635</v>
      </c>
      <c r="K419" s="9">
        <v>0</v>
      </c>
      <c r="L419" s="5" t="s">
        <v>20</v>
      </c>
      <c r="M419" s="5" t="s">
        <v>36</v>
      </c>
      <c r="N419" s="5"/>
      <c r="O419" s="7" t="str">
        <f>IF(ISBLANK(Table1[[#This Row],[Exit Year]]), "Active", "Exited")</f>
        <v>Active</v>
      </c>
      <c r="P419" s="8">
        <f ca="1">IF(ISBLANK(Table1[[#This Row],[Exit Year]]), YEAR(TODAY()) - Table1[[#This Row],[Hire Year]], Table1[[#This Row],[Exit Year]] - Table1[[#This Row],[Hire Year]])</f>
        <v>12</v>
      </c>
      <c r="Q419" s="13">
        <f>Table1[[#This Row],[Annual Salary]] + (Table1[[#This Row],[Bonus %]] * Table1[[#This Row],[Annual Salary]])</f>
        <v>54635</v>
      </c>
      <c r="R419" s="10" t="str">
        <f>IF(Table1[[#This Row],[Annual Salary]]&gt;=100000,"High",
   IF(Table1[[#This Row],[Annual Salary]]&gt;=50000,"Medium","Low"))</f>
        <v>Medium</v>
      </c>
    </row>
    <row r="420" spans="1:18" ht="15.75" x14ac:dyDescent="0.25">
      <c r="A420" s="5" t="s">
        <v>913</v>
      </c>
      <c r="B420" s="5" t="s">
        <v>914</v>
      </c>
      <c r="C420" s="5" t="s">
        <v>206</v>
      </c>
      <c r="D420" s="5" t="s">
        <v>16</v>
      </c>
      <c r="E420" s="5" t="s">
        <v>48</v>
      </c>
      <c r="F420" s="5" t="s">
        <v>18</v>
      </c>
      <c r="G420" s="5" t="s">
        <v>35</v>
      </c>
      <c r="H420" s="5">
        <v>42</v>
      </c>
      <c r="I420" s="5">
        <v>2020</v>
      </c>
      <c r="J420" s="6">
        <v>96636</v>
      </c>
      <c r="K420" s="9">
        <v>0</v>
      </c>
      <c r="L420" s="5" t="s">
        <v>20</v>
      </c>
      <c r="M420" s="5" t="s">
        <v>87</v>
      </c>
      <c r="N420" s="5"/>
      <c r="O420" s="7" t="str">
        <f>IF(ISBLANK(Table1[[#This Row],[Exit Year]]), "Active", "Exited")</f>
        <v>Active</v>
      </c>
      <c r="P420" s="8">
        <f ca="1">IF(ISBLANK(Table1[[#This Row],[Exit Year]]), YEAR(TODAY()) - Table1[[#This Row],[Hire Year]], Table1[[#This Row],[Exit Year]] - Table1[[#This Row],[Hire Year]])</f>
        <v>5</v>
      </c>
      <c r="Q420" s="13">
        <f>Table1[[#This Row],[Annual Salary]] + (Table1[[#This Row],[Bonus %]] * Table1[[#This Row],[Annual Salary]])</f>
        <v>96636</v>
      </c>
      <c r="R420" s="10" t="str">
        <f>IF(Table1[[#This Row],[Annual Salary]]&gt;=100000,"High",
   IF(Table1[[#This Row],[Annual Salary]]&gt;=50000,"Medium","Low"))</f>
        <v>Medium</v>
      </c>
    </row>
    <row r="421" spans="1:18" ht="15.75" x14ac:dyDescent="0.25">
      <c r="A421" s="5" t="s">
        <v>915</v>
      </c>
      <c r="B421" s="5" t="s">
        <v>916</v>
      </c>
      <c r="C421" s="5" t="s">
        <v>298</v>
      </c>
      <c r="D421" s="5" t="s">
        <v>16</v>
      </c>
      <c r="E421" s="5" t="s">
        <v>25</v>
      </c>
      <c r="F421" s="5" t="s">
        <v>18</v>
      </c>
      <c r="G421" s="5" t="s">
        <v>19</v>
      </c>
      <c r="H421" s="5">
        <v>35</v>
      </c>
      <c r="I421" s="5">
        <v>2014</v>
      </c>
      <c r="J421" s="6">
        <v>91592</v>
      </c>
      <c r="K421" s="9">
        <v>0</v>
      </c>
      <c r="L421" s="5" t="s">
        <v>20</v>
      </c>
      <c r="M421" s="5" t="s">
        <v>36</v>
      </c>
      <c r="N421" s="5"/>
      <c r="O421" s="7" t="str">
        <f>IF(ISBLANK(Table1[[#This Row],[Exit Year]]), "Active", "Exited")</f>
        <v>Active</v>
      </c>
      <c r="P421" s="8">
        <f ca="1">IF(ISBLANK(Table1[[#This Row],[Exit Year]]), YEAR(TODAY()) - Table1[[#This Row],[Hire Year]], Table1[[#This Row],[Exit Year]] - Table1[[#This Row],[Hire Year]])</f>
        <v>11</v>
      </c>
      <c r="Q421" s="13">
        <f>Table1[[#This Row],[Annual Salary]] + (Table1[[#This Row],[Bonus %]] * Table1[[#This Row],[Annual Salary]])</f>
        <v>91592</v>
      </c>
      <c r="R421" s="10" t="str">
        <f>IF(Table1[[#This Row],[Annual Salary]]&gt;=100000,"High",
   IF(Table1[[#This Row],[Annual Salary]]&gt;=50000,"Medium","Low"))</f>
        <v>Medium</v>
      </c>
    </row>
    <row r="422" spans="1:18" ht="15.75" x14ac:dyDescent="0.25">
      <c r="A422" s="5" t="s">
        <v>917</v>
      </c>
      <c r="B422" s="5" t="s">
        <v>918</v>
      </c>
      <c r="C422" s="5" t="s">
        <v>183</v>
      </c>
      <c r="D422" s="5" t="s">
        <v>64</v>
      </c>
      <c r="E422" s="5" t="s">
        <v>17</v>
      </c>
      <c r="F422" s="5" t="s">
        <v>18</v>
      </c>
      <c r="G422" s="5" t="s">
        <v>27</v>
      </c>
      <c r="H422" s="5">
        <v>45</v>
      </c>
      <c r="I422" s="5">
        <v>2000</v>
      </c>
      <c r="J422" s="6">
        <v>55563</v>
      </c>
      <c r="K422" s="9">
        <v>0</v>
      </c>
      <c r="L422" s="5" t="s">
        <v>28</v>
      </c>
      <c r="M422" s="5" t="s">
        <v>133</v>
      </c>
      <c r="N422" s="5"/>
      <c r="O422" s="7" t="str">
        <f>IF(ISBLANK(Table1[[#This Row],[Exit Year]]), "Active", "Exited")</f>
        <v>Active</v>
      </c>
      <c r="P422" s="8">
        <f ca="1">IF(ISBLANK(Table1[[#This Row],[Exit Year]]), YEAR(TODAY()) - Table1[[#This Row],[Hire Year]], Table1[[#This Row],[Exit Year]] - Table1[[#This Row],[Hire Year]])</f>
        <v>25</v>
      </c>
      <c r="Q422" s="13">
        <f>Table1[[#This Row],[Annual Salary]] + (Table1[[#This Row],[Bonus %]] * Table1[[#This Row],[Annual Salary]])</f>
        <v>55563</v>
      </c>
      <c r="R422" s="10" t="str">
        <f>IF(Table1[[#This Row],[Annual Salary]]&gt;=100000,"High",
   IF(Table1[[#This Row],[Annual Salary]]&gt;=50000,"Medium","Low"))</f>
        <v>Medium</v>
      </c>
    </row>
    <row r="423" spans="1:18" ht="15.75" x14ac:dyDescent="0.25">
      <c r="A423" s="5" t="s">
        <v>919</v>
      </c>
      <c r="B423" s="5" t="s">
        <v>920</v>
      </c>
      <c r="C423" s="5" t="s">
        <v>32</v>
      </c>
      <c r="D423" s="5" t="s">
        <v>16</v>
      </c>
      <c r="E423" s="5" t="s">
        <v>17</v>
      </c>
      <c r="F423" s="5" t="s">
        <v>18</v>
      </c>
      <c r="G423" s="5" t="s">
        <v>27</v>
      </c>
      <c r="H423" s="5">
        <v>52</v>
      </c>
      <c r="I423" s="5">
        <v>1996</v>
      </c>
      <c r="J423" s="6">
        <v>159724</v>
      </c>
      <c r="K423" s="9">
        <v>0.23</v>
      </c>
      <c r="L423" s="5" t="s">
        <v>28</v>
      </c>
      <c r="M423" s="5" t="s">
        <v>113</v>
      </c>
      <c r="N423" s="5"/>
      <c r="O423" s="7" t="str">
        <f>IF(ISBLANK(Table1[[#This Row],[Exit Year]]), "Active", "Exited")</f>
        <v>Active</v>
      </c>
      <c r="P423" s="8">
        <f ca="1">IF(ISBLANK(Table1[[#This Row],[Exit Year]]), YEAR(TODAY()) - Table1[[#This Row],[Hire Year]], Table1[[#This Row],[Exit Year]] - Table1[[#This Row],[Hire Year]])</f>
        <v>29</v>
      </c>
      <c r="Q423" s="13">
        <f>Table1[[#This Row],[Annual Salary]] + (Table1[[#This Row],[Bonus %]] * Table1[[#This Row],[Annual Salary]])</f>
        <v>196460.52000000002</v>
      </c>
      <c r="R423" s="10" t="str">
        <f>IF(Table1[[#This Row],[Annual Salary]]&gt;=100000,"High",
   IF(Table1[[#This Row],[Annual Salary]]&gt;=50000,"Medium","Low"))</f>
        <v>High</v>
      </c>
    </row>
    <row r="424" spans="1:18" ht="15.75" x14ac:dyDescent="0.25">
      <c r="A424" s="5" t="s">
        <v>921</v>
      </c>
      <c r="B424" s="5" t="s">
        <v>922</v>
      </c>
      <c r="C424" s="5" t="s">
        <v>78</v>
      </c>
      <c r="D424" s="5" t="s">
        <v>79</v>
      </c>
      <c r="E424" s="5" t="s">
        <v>48</v>
      </c>
      <c r="F424" s="5" t="s">
        <v>26</v>
      </c>
      <c r="G424" s="5" t="s">
        <v>27</v>
      </c>
      <c r="H424" s="5">
        <v>57</v>
      </c>
      <c r="I424" s="5">
        <v>2017</v>
      </c>
      <c r="J424" s="6">
        <v>183190</v>
      </c>
      <c r="K424" s="9">
        <v>0.36</v>
      </c>
      <c r="L424" s="5" t="s">
        <v>20</v>
      </c>
      <c r="M424" s="5" t="s">
        <v>36</v>
      </c>
      <c r="N424" s="5"/>
      <c r="O424" s="7" t="str">
        <f>IF(ISBLANK(Table1[[#This Row],[Exit Year]]), "Active", "Exited")</f>
        <v>Active</v>
      </c>
      <c r="P424" s="8">
        <f ca="1">IF(ISBLANK(Table1[[#This Row],[Exit Year]]), YEAR(TODAY()) - Table1[[#This Row],[Hire Year]], Table1[[#This Row],[Exit Year]] - Table1[[#This Row],[Hire Year]])</f>
        <v>8</v>
      </c>
      <c r="Q424" s="13">
        <f>Table1[[#This Row],[Annual Salary]] + (Table1[[#This Row],[Bonus %]] * Table1[[#This Row],[Annual Salary]])</f>
        <v>249138.4</v>
      </c>
      <c r="R424" s="10" t="str">
        <f>IF(Table1[[#This Row],[Annual Salary]]&gt;=100000,"High",
   IF(Table1[[#This Row],[Annual Salary]]&gt;=50000,"Medium","Low"))</f>
        <v>High</v>
      </c>
    </row>
    <row r="425" spans="1:18" ht="15.75" x14ac:dyDescent="0.25">
      <c r="A425" s="5" t="s">
        <v>923</v>
      </c>
      <c r="B425" s="5" t="s">
        <v>924</v>
      </c>
      <c r="C425" s="5" t="s">
        <v>54</v>
      </c>
      <c r="D425" s="5" t="s">
        <v>58</v>
      </c>
      <c r="E425" s="5" t="s">
        <v>34</v>
      </c>
      <c r="F425" s="5" t="s">
        <v>18</v>
      </c>
      <c r="G425" s="5" t="s">
        <v>35</v>
      </c>
      <c r="H425" s="5">
        <v>56</v>
      </c>
      <c r="I425" s="5">
        <v>2019</v>
      </c>
      <c r="J425" s="6">
        <v>54829</v>
      </c>
      <c r="K425" s="9">
        <v>0</v>
      </c>
      <c r="L425" s="5" t="s">
        <v>20</v>
      </c>
      <c r="M425" s="5" t="s">
        <v>43</v>
      </c>
      <c r="N425" s="5"/>
      <c r="O425" s="7" t="str">
        <f>IF(ISBLANK(Table1[[#This Row],[Exit Year]]), "Active", "Exited")</f>
        <v>Active</v>
      </c>
      <c r="P425" s="8">
        <f ca="1">IF(ISBLANK(Table1[[#This Row],[Exit Year]]), YEAR(TODAY()) - Table1[[#This Row],[Hire Year]], Table1[[#This Row],[Exit Year]] - Table1[[#This Row],[Hire Year]])</f>
        <v>6</v>
      </c>
      <c r="Q425" s="13">
        <f>Table1[[#This Row],[Annual Salary]] + (Table1[[#This Row],[Bonus %]] * Table1[[#This Row],[Annual Salary]])</f>
        <v>54829</v>
      </c>
      <c r="R425" s="10" t="str">
        <f>IF(Table1[[#This Row],[Annual Salary]]&gt;=100000,"High",
   IF(Table1[[#This Row],[Annual Salary]]&gt;=50000,"Medium","Low"))</f>
        <v>Medium</v>
      </c>
    </row>
    <row r="426" spans="1:18" ht="15.75" x14ac:dyDescent="0.25">
      <c r="A426" s="5" t="s">
        <v>925</v>
      </c>
      <c r="B426" s="5" t="s">
        <v>926</v>
      </c>
      <c r="C426" s="5" t="s">
        <v>107</v>
      </c>
      <c r="D426" s="5" t="s">
        <v>68</v>
      </c>
      <c r="E426" s="5" t="s">
        <v>48</v>
      </c>
      <c r="F426" s="5" t="s">
        <v>26</v>
      </c>
      <c r="G426" s="5" t="s">
        <v>84</v>
      </c>
      <c r="H426" s="5">
        <v>46</v>
      </c>
      <c r="I426" s="5">
        <v>2005</v>
      </c>
      <c r="J426" s="6">
        <v>96639</v>
      </c>
      <c r="K426" s="9">
        <v>0</v>
      </c>
      <c r="L426" s="5" t="s">
        <v>92</v>
      </c>
      <c r="M426" s="5" t="s">
        <v>98</v>
      </c>
      <c r="N426" s="5"/>
      <c r="O426" s="7" t="str">
        <f>IF(ISBLANK(Table1[[#This Row],[Exit Year]]), "Active", "Exited")</f>
        <v>Active</v>
      </c>
      <c r="P426" s="8">
        <f ca="1">IF(ISBLANK(Table1[[#This Row],[Exit Year]]), YEAR(TODAY()) - Table1[[#This Row],[Hire Year]], Table1[[#This Row],[Exit Year]] - Table1[[#This Row],[Hire Year]])</f>
        <v>20</v>
      </c>
      <c r="Q426" s="13">
        <f>Table1[[#This Row],[Annual Salary]] + (Table1[[#This Row],[Bonus %]] * Table1[[#This Row],[Annual Salary]])</f>
        <v>96639</v>
      </c>
      <c r="R426" s="10" t="str">
        <f>IF(Table1[[#This Row],[Annual Salary]]&gt;=100000,"High",
   IF(Table1[[#This Row],[Annual Salary]]&gt;=50000,"Medium","Low"))</f>
        <v>Medium</v>
      </c>
    </row>
    <row r="427" spans="1:18" ht="15.75" x14ac:dyDescent="0.25">
      <c r="A427" s="5" t="s">
        <v>927</v>
      </c>
      <c r="B427" s="5" t="s">
        <v>928</v>
      </c>
      <c r="C427" s="5" t="s">
        <v>51</v>
      </c>
      <c r="D427" s="5" t="s">
        <v>79</v>
      </c>
      <c r="E427" s="5" t="s">
        <v>34</v>
      </c>
      <c r="F427" s="5" t="s">
        <v>18</v>
      </c>
      <c r="G427" s="5" t="s">
        <v>27</v>
      </c>
      <c r="H427" s="5">
        <v>43</v>
      </c>
      <c r="I427" s="5">
        <v>2006</v>
      </c>
      <c r="J427" s="6">
        <v>117278</v>
      </c>
      <c r="K427" s="9">
        <v>0.09</v>
      </c>
      <c r="L427" s="5" t="s">
        <v>20</v>
      </c>
      <c r="M427" s="5" t="s">
        <v>55</v>
      </c>
      <c r="N427" s="5"/>
      <c r="O427" s="7" t="str">
        <f>IF(ISBLANK(Table1[[#This Row],[Exit Year]]), "Active", "Exited")</f>
        <v>Active</v>
      </c>
      <c r="P427" s="8">
        <f ca="1">IF(ISBLANK(Table1[[#This Row],[Exit Year]]), YEAR(TODAY()) - Table1[[#This Row],[Hire Year]], Table1[[#This Row],[Exit Year]] - Table1[[#This Row],[Hire Year]])</f>
        <v>19</v>
      </c>
      <c r="Q427" s="13">
        <f>Table1[[#This Row],[Annual Salary]] + (Table1[[#This Row],[Bonus %]] * Table1[[#This Row],[Annual Salary]])</f>
        <v>127833.02</v>
      </c>
      <c r="R427" s="10" t="str">
        <f>IF(Table1[[#This Row],[Annual Salary]]&gt;=100000,"High",
   IF(Table1[[#This Row],[Annual Salary]]&gt;=50000,"Medium","Low"))</f>
        <v>High</v>
      </c>
    </row>
    <row r="428" spans="1:18" ht="15.75" x14ac:dyDescent="0.25">
      <c r="A428" s="5" t="s">
        <v>929</v>
      </c>
      <c r="B428" s="5" t="s">
        <v>930</v>
      </c>
      <c r="C428" s="5" t="s">
        <v>39</v>
      </c>
      <c r="D428" s="5" t="s">
        <v>16</v>
      </c>
      <c r="E428" s="5" t="s">
        <v>34</v>
      </c>
      <c r="F428" s="5" t="s">
        <v>26</v>
      </c>
      <c r="G428" s="5" t="s">
        <v>27</v>
      </c>
      <c r="H428" s="5">
        <v>53</v>
      </c>
      <c r="I428" s="5">
        <v>2008</v>
      </c>
      <c r="J428" s="6">
        <v>84193</v>
      </c>
      <c r="K428" s="9">
        <v>0.09</v>
      </c>
      <c r="L428" s="5" t="s">
        <v>28</v>
      </c>
      <c r="M428" s="5" t="s">
        <v>73</v>
      </c>
      <c r="N428" s="5"/>
      <c r="O428" s="7" t="str">
        <f>IF(ISBLANK(Table1[[#This Row],[Exit Year]]), "Active", "Exited")</f>
        <v>Active</v>
      </c>
      <c r="P428" s="8">
        <f ca="1">IF(ISBLANK(Table1[[#This Row],[Exit Year]]), YEAR(TODAY()) - Table1[[#This Row],[Hire Year]], Table1[[#This Row],[Exit Year]] - Table1[[#This Row],[Hire Year]])</f>
        <v>17</v>
      </c>
      <c r="Q428" s="13">
        <f>Table1[[#This Row],[Annual Salary]] + (Table1[[#This Row],[Bonus %]] * Table1[[#This Row],[Annual Salary]])</f>
        <v>91770.37</v>
      </c>
      <c r="R428" s="10" t="str">
        <f>IF(Table1[[#This Row],[Annual Salary]]&gt;=100000,"High",
   IF(Table1[[#This Row],[Annual Salary]]&gt;=50000,"Medium","Low"))</f>
        <v>Medium</v>
      </c>
    </row>
    <row r="429" spans="1:18" ht="15.75" x14ac:dyDescent="0.25">
      <c r="A429" s="5" t="s">
        <v>931</v>
      </c>
      <c r="B429" s="5" t="s">
        <v>932</v>
      </c>
      <c r="C429" s="5" t="s">
        <v>479</v>
      </c>
      <c r="D429" s="5" t="s">
        <v>16</v>
      </c>
      <c r="E429" s="5" t="s">
        <v>25</v>
      </c>
      <c r="F429" s="5" t="s">
        <v>18</v>
      </c>
      <c r="G429" s="5" t="s">
        <v>35</v>
      </c>
      <c r="H429" s="5">
        <v>47</v>
      </c>
      <c r="I429" s="5">
        <v>2018</v>
      </c>
      <c r="J429" s="6">
        <v>87806</v>
      </c>
      <c r="K429" s="9">
        <v>0</v>
      </c>
      <c r="L429" s="5" t="s">
        <v>20</v>
      </c>
      <c r="M429" s="5" t="s">
        <v>21</v>
      </c>
      <c r="N429" s="5"/>
      <c r="O429" s="7" t="str">
        <f>IF(ISBLANK(Table1[[#This Row],[Exit Year]]), "Active", "Exited")</f>
        <v>Active</v>
      </c>
      <c r="P429" s="8">
        <f ca="1">IF(ISBLANK(Table1[[#This Row],[Exit Year]]), YEAR(TODAY()) - Table1[[#This Row],[Hire Year]], Table1[[#This Row],[Exit Year]] - Table1[[#This Row],[Hire Year]])</f>
        <v>7</v>
      </c>
      <c r="Q429" s="13">
        <f>Table1[[#This Row],[Annual Salary]] + (Table1[[#This Row],[Bonus %]] * Table1[[#This Row],[Annual Salary]])</f>
        <v>87806</v>
      </c>
      <c r="R429" s="10" t="str">
        <f>IF(Table1[[#This Row],[Annual Salary]]&gt;=100000,"High",
   IF(Table1[[#This Row],[Annual Salary]]&gt;=50000,"Medium","Low"))</f>
        <v>Medium</v>
      </c>
    </row>
    <row r="430" spans="1:18" ht="15.75" x14ac:dyDescent="0.25">
      <c r="A430" s="5" t="s">
        <v>933</v>
      </c>
      <c r="B430" s="5" t="s">
        <v>934</v>
      </c>
      <c r="C430" s="5" t="s">
        <v>222</v>
      </c>
      <c r="D430" s="5" t="s">
        <v>68</v>
      </c>
      <c r="E430" s="5" t="s">
        <v>17</v>
      </c>
      <c r="F430" s="5" t="s">
        <v>26</v>
      </c>
      <c r="G430" s="5" t="s">
        <v>35</v>
      </c>
      <c r="H430" s="5">
        <v>62</v>
      </c>
      <c r="I430" s="5">
        <v>2011</v>
      </c>
      <c r="J430" s="6">
        <v>63959</v>
      </c>
      <c r="K430" s="9">
        <v>0</v>
      </c>
      <c r="L430" s="5" t="s">
        <v>20</v>
      </c>
      <c r="M430" s="5" t="s">
        <v>21</v>
      </c>
      <c r="N430" s="5"/>
      <c r="O430" s="7" t="str">
        <f>IF(ISBLANK(Table1[[#This Row],[Exit Year]]), "Active", "Exited")</f>
        <v>Active</v>
      </c>
      <c r="P430" s="8">
        <f ca="1">IF(ISBLANK(Table1[[#This Row],[Exit Year]]), YEAR(TODAY()) - Table1[[#This Row],[Hire Year]], Table1[[#This Row],[Exit Year]] - Table1[[#This Row],[Hire Year]])</f>
        <v>14</v>
      </c>
      <c r="Q430" s="13">
        <f>Table1[[#This Row],[Annual Salary]] + (Table1[[#This Row],[Bonus %]] * Table1[[#This Row],[Annual Salary]])</f>
        <v>63959</v>
      </c>
      <c r="R430" s="10" t="str">
        <f>IF(Table1[[#This Row],[Annual Salary]]&gt;=100000,"High",
   IF(Table1[[#This Row],[Annual Salary]]&gt;=50000,"Medium","Low"))</f>
        <v>Medium</v>
      </c>
    </row>
    <row r="431" spans="1:18" ht="15.75" x14ac:dyDescent="0.25">
      <c r="A431" s="5" t="s">
        <v>935</v>
      </c>
      <c r="B431" s="5" t="s">
        <v>936</v>
      </c>
      <c r="C431" s="5" t="s">
        <v>78</v>
      </c>
      <c r="D431" s="5" t="s">
        <v>16</v>
      </c>
      <c r="E431" s="5" t="s">
        <v>17</v>
      </c>
      <c r="F431" s="5" t="s">
        <v>26</v>
      </c>
      <c r="G431" s="5" t="s">
        <v>27</v>
      </c>
      <c r="H431" s="5">
        <v>35</v>
      </c>
      <c r="I431" s="5">
        <v>2015</v>
      </c>
      <c r="J431" s="6">
        <v>234723</v>
      </c>
      <c r="K431" s="9">
        <v>0.36</v>
      </c>
      <c r="L431" s="5" t="s">
        <v>28</v>
      </c>
      <c r="M431" s="5" t="s">
        <v>73</v>
      </c>
      <c r="N431" s="5"/>
      <c r="O431" s="7" t="str">
        <f>IF(ISBLANK(Table1[[#This Row],[Exit Year]]), "Active", "Exited")</f>
        <v>Active</v>
      </c>
      <c r="P431" s="8">
        <f ca="1">IF(ISBLANK(Table1[[#This Row],[Exit Year]]), YEAR(TODAY()) - Table1[[#This Row],[Hire Year]], Table1[[#This Row],[Exit Year]] - Table1[[#This Row],[Hire Year]])</f>
        <v>10</v>
      </c>
      <c r="Q431" s="13">
        <f>Table1[[#This Row],[Annual Salary]] + (Table1[[#This Row],[Bonus %]] * Table1[[#This Row],[Annual Salary]])</f>
        <v>319223.28000000003</v>
      </c>
      <c r="R431" s="10" t="str">
        <f>IF(Table1[[#This Row],[Annual Salary]]&gt;=100000,"High",
   IF(Table1[[#This Row],[Annual Salary]]&gt;=50000,"Medium","Low"))</f>
        <v>High</v>
      </c>
    </row>
    <row r="432" spans="1:18" ht="15.75" x14ac:dyDescent="0.25">
      <c r="A432" s="5" t="s">
        <v>937</v>
      </c>
      <c r="B432" s="5" t="s">
        <v>938</v>
      </c>
      <c r="C432" s="5" t="s">
        <v>54</v>
      </c>
      <c r="D432" s="5" t="s">
        <v>58</v>
      </c>
      <c r="E432" s="5" t="s">
        <v>48</v>
      </c>
      <c r="F432" s="5" t="s">
        <v>18</v>
      </c>
      <c r="G432" s="5" t="s">
        <v>27</v>
      </c>
      <c r="H432" s="5">
        <v>27</v>
      </c>
      <c r="I432" s="5">
        <v>2019</v>
      </c>
      <c r="J432" s="6">
        <v>50809</v>
      </c>
      <c r="K432" s="9">
        <v>0</v>
      </c>
      <c r="L432" s="5" t="s">
        <v>28</v>
      </c>
      <c r="M432" s="5" t="s">
        <v>29</v>
      </c>
      <c r="N432" s="5"/>
      <c r="O432" s="7" t="str">
        <f>IF(ISBLANK(Table1[[#This Row],[Exit Year]]), "Active", "Exited")</f>
        <v>Active</v>
      </c>
      <c r="P432" s="8">
        <f ca="1">IF(ISBLANK(Table1[[#This Row],[Exit Year]]), YEAR(TODAY()) - Table1[[#This Row],[Hire Year]], Table1[[#This Row],[Exit Year]] - Table1[[#This Row],[Hire Year]])</f>
        <v>6</v>
      </c>
      <c r="Q432" s="13">
        <f>Table1[[#This Row],[Annual Salary]] + (Table1[[#This Row],[Bonus %]] * Table1[[#This Row],[Annual Salary]])</f>
        <v>50809</v>
      </c>
      <c r="R432" s="10" t="str">
        <f>IF(Table1[[#This Row],[Annual Salary]]&gt;=100000,"High",
   IF(Table1[[#This Row],[Annual Salary]]&gt;=50000,"Medium","Low"))</f>
        <v>Medium</v>
      </c>
    </row>
    <row r="433" spans="1:18" ht="15.75" x14ac:dyDescent="0.25">
      <c r="A433" s="5" t="s">
        <v>939</v>
      </c>
      <c r="B433" s="5" t="s">
        <v>940</v>
      </c>
      <c r="C433" s="5" t="s">
        <v>42</v>
      </c>
      <c r="D433" s="5" t="s">
        <v>33</v>
      </c>
      <c r="E433" s="5" t="s">
        <v>25</v>
      </c>
      <c r="F433" s="5" t="s">
        <v>26</v>
      </c>
      <c r="G433" s="5" t="s">
        <v>35</v>
      </c>
      <c r="H433" s="5">
        <v>55</v>
      </c>
      <c r="I433" s="5">
        <v>2002</v>
      </c>
      <c r="J433" s="6">
        <v>77396</v>
      </c>
      <c r="K433" s="9">
        <v>0</v>
      </c>
      <c r="L433" s="5" t="s">
        <v>20</v>
      </c>
      <c r="M433" s="5" t="s">
        <v>55</v>
      </c>
      <c r="N433" s="5"/>
      <c r="O433" s="7" t="str">
        <f>IF(ISBLANK(Table1[[#This Row],[Exit Year]]), "Active", "Exited")</f>
        <v>Active</v>
      </c>
      <c r="P433" s="8">
        <f ca="1">IF(ISBLANK(Table1[[#This Row],[Exit Year]]), YEAR(TODAY()) - Table1[[#This Row],[Hire Year]], Table1[[#This Row],[Exit Year]] - Table1[[#This Row],[Hire Year]])</f>
        <v>23</v>
      </c>
      <c r="Q433" s="13">
        <f>Table1[[#This Row],[Annual Salary]] + (Table1[[#This Row],[Bonus %]] * Table1[[#This Row],[Annual Salary]])</f>
        <v>77396</v>
      </c>
      <c r="R433" s="10" t="str">
        <f>IF(Table1[[#This Row],[Annual Salary]]&gt;=100000,"High",
   IF(Table1[[#This Row],[Annual Salary]]&gt;=50000,"Medium","Low"))</f>
        <v>Medium</v>
      </c>
    </row>
    <row r="434" spans="1:18" ht="15.75" x14ac:dyDescent="0.25">
      <c r="A434" s="5" t="s">
        <v>941</v>
      </c>
      <c r="B434" s="5" t="s">
        <v>942</v>
      </c>
      <c r="C434" s="5" t="s">
        <v>42</v>
      </c>
      <c r="D434" s="5" t="s">
        <v>33</v>
      </c>
      <c r="E434" s="5" t="s">
        <v>34</v>
      </c>
      <c r="F434" s="5" t="s">
        <v>18</v>
      </c>
      <c r="G434" s="5" t="s">
        <v>27</v>
      </c>
      <c r="H434" s="5">
        <v>63</v>
      </c>
      <c r="I434" s="5">
        <v>1999</v>
      </c>
      <c r="J434" s="6">
        <v>89523</v>
      </c>
      <c r="K434" s="9">
        <v>0</v>
      </c>
      <c r="L434" s="5" t="s">
        <v>20</v>
      </c>
      <c r="M434" s="5" t="s">
        <v>43</v>
      </c>
      <c r="N434" s="5"/>
      <c r="O434" s="7" t="str">
        <f>IF(ISBLANK(Table1[[#This Row],[Exit Year]]), "Active", "Exited")</f>
        <v>Active</v>
      </c>
      <c r="P434" s="8">
        <f ca="1">IF(ISBLANK(Table1[[#This Row],[Exit Year]]), YEAR(TODAY()) - Table1[[#This Row],[Hire Year]], Table1[[#This Row],[Exit Year]] - Table1[[#This Row],[Hire Year]])</f>
        <v>26</v>
      </c>
      <c r="Q434" s="13">
        <f>Table1[[#This Row],[Annual Salary]] + (Table1[[#This Row],[Bonus %]] * Table1[[#This Row],[Annual Salary]])</f>
        <v>89523</v>
      </c>
      <c r="R434" s="10" t="str">
        <f>IF(Table1[[#This Row],[Annual Salary]]&gt;=100000,"High",
   IF(Table1[[#This Row],[Annual Salary]]&gt;=50000,"Medium","Low"))</f>
        <v>Medium</v>
      </c>
    </row>
    <row r="435" spans="1:18" ht="15.75" x14ac:dyDescent="0.25">
      <c r="A435" s="5" t="s">
        <v>943</v>
      </c>
      <c r="B435" s="5" t="s">
        <v>944</v>
      </c>
      <c r="C435" s="5" t="s">
        <v>206</v>
      </c>
      <c r="D435" s="5" t="s">
        <v>16</v>
      </c>
      <c r="E435" s="5" t="s">
        <v>48</v>
      </c>
      <c r="F435" s="5" t="s">
        <v>18</v>
      </c>
      <c r="G435" s="5" t="s">
        <v>27</v>
      </c>
      <c r="H435" s="5">
        <v>53</v>
      </c>
      <c r="I435" s="5">
        <v>2011</v>
      </c>
      <c r="J435" s="6">
        <v>86173</v>
      </c>
      <c r="K435" s="9">
        <v>0</v>
      </c>
      <c r="L435" s="5" t="s">
        <v>28</v>
      </c>
      <c r="M435" s="5" t="s">
        <v>29</v>
      </c>
      <c r="N435" s="5"/>
      <c r="O435" s="7" t="str">
        <f>IF(ISBLANK(Table1[[#This Row],[Exit Year]]), "Active", "Exited")</f>
        <v>Active</v>
      </c>
      <c r="P435" s="8">
        <f ca="1">IF(ISBLANK(Table1[[#This Row],[Exit Year]]), YEAR(TODAY()) - Table1[[#This Row],[Hire Year]], Table1[[#This Row],[Exit Year]] - Table1[[#This Row],[Hire Year]])</f>
        <v>14</v>
      </c>
      <c r="Q435" s="13">
        <f>Table1[[#This Row],[Annual Salary]] + (Table1[[#This Row],[Bonus %]] * Table1[[#This Row],[Annual Salary]])</f>
        <v>86173</v>
      </c>
      <c r="R435" s="10" t="str">
        <f>IF(Table1[[#This Row],[Annual Salary]]&gt;=100000,"High",
   IF(Table1[[#This Row],[Annual Salary]]&gt;=50000,"Medium","Low"))</f>
        <v>Medium</v>
      </c>
    </row>
    <row r="436" spans="1:18" ht="15.75" x14ac:dyDescent="0.25">
      <c r="A436" s="5" t="s">
        <v>945</v>
      </c>
      <c r="B436" s="5" t="s">
        <v>946</v>
      </c>
      <c r="C436" s="5" t="s">
        <v>78</v>
      </c>
      <c r="D436" s="5" t="s">
        <v>47</v>
      </c>
      <c r="E436" s="5" t="s">
        <v>25</v>
      </c>
      <c r="F436" s="5" t="s">
        <v>18</v>
      </c>
      <c r="G436" s="5" t="s">
        <v>19</v>
      </c>
      <c r="H436" s="5">
        <v>54</v>
      </c>
      <c r="I436" s="5">
        <v>2000</v>
      </c>
      <c r="J436" s="6">
        <v>222224</v>
      </c>
      <c r="K436" s="9">
        <v>0.38</v>
      </c>
      <c r="L436" s="5" t="s">
        <v>20</v>
      </c>
      <c r="M436" s="5" t="s">
        <v>87</v>
      </c>
      <c r="N436" s="5"/>
      <c r="O436" s="7" t="str">
        <f>IF(ISBLANK(Table1[[#This Row],[Exit Year]]), "Active", "Exited")</f>
        <v>Active</v>
      </c>
      <c r="P436" s="8">
        <f ca="1">IF(ISBLANK(Table1[[#This Row],[Exit Year]]), YEAR(TODAY()) - Table1[[#This Row],[Hire Year]], Table1[[#This Row],[Exit Year]] - Table1[[#This Row],[Hire Year]])</f>
        <v>25</v>
      </c>
      <c r="Q436" s="13">
        <f>Table1[[#This Row],[Annual Salary]] + (Table1[[#This Row],[Bonus %]] * Table1[[#This Row],[Annual Salary]])</f>
        <v>306669.12</v>
      </c>
      <c r="R436" s="10" t="str">
        <f>IF(Table1[[#This Row],[Annual Salary]]&gt;=100000,"High",
   IF(Table1[[#This Row],[Annual Salary]]&gt;=50000,"Medium","Low"))</f>
        <v>High</v>
      </c>
    </row>
    <row r="437" spans="1:18" ht="15.75" x14ac:dyDescent="0.25">
      <c r="A437" s="5" t="s">
        <v>947</v>
      </c>
      <c r="B437" s="5" t="s">
        <v>948</v>
      </c>
      <c r="C437" s="5" t="s">
        <v>1923</v>
      </c>
      <c r="D437" s="5" t="s">
        <v>33</v>
      </c>
      <c r="E437" s="5" t="s">
        <v>17</v>
      </c>
      <c r="F437" s="5" t="s">
        <v>26</v>
      </c>
      <c r="G437" s="5" t="s">
        <v>27</v>
      </c>
      <c r="H437" s="5">
        <v>43</v>
      </c>
      <c r="I437" s="5">
        <v>2021</v>
      </c>
      <c r="J437" s="6">
        <v>146140</v>
      </c>
      <c r="K437" s="9">
        <v>0.15</v>
      </c>
      <c r="L437" s="5" t="s">
        <v>20</v>
      </c>
      <c r="M437" s="5" t="s">
        <v>21</v>
      </c>
      <c r="N437" s="5"/>
      <c r="O437" s="7" t="str">
        <f>IF(ISBLANK(Table1[[#This Row],[Exit Year]]), "Active", "Exited")</f>
        <v>Active</v>
      </c>
      <c r="P437" s="8">
        <f ca="1">IF(ISBLANK(Table1[[#This Row],[Exit Year]]), YEAR(TODAY()) - Table1[[#This Row],[Hire Year]], Table1[[#This Row],[Exit Year]] - Table1[[#This Row],[Hire Year]])</f>
        <v>4</v>
      </c>
      <c r="Q437" s="13">
        <f>Table1[[#This Row],[Annual Salary]] + (Table1[[#This Row],[Bonus %]] * Table1[[#This Row],[Annual Salary]])</f>
        <v>168061</v>
      </c>
      <c r="R437" s="10" t="str">
        <f>IF(Table1[[#This Row],[Annual Salary]]&gt;=100000,"High",
   IF(Table1[[#This Row],[Annual Salary]]&gt;=50000,"Medium","Low"))</f>
        <v>High</v>
      </c>
    </row>
    <row r="438" spans="1:18" ht="15.75" x14ac:dyDescent="0.25">
      <c r="A438" s="5" t="s">
        <v>949</v>
      </c>
      <c r="B438" s="5" t="s">
        <v>950</v>
      </c>
      <c r="C438" s="5" t="s">
        <v>112</v>
      </c>
      <c r="D438" s="5" t="s">
        <v>68</v>
      </c>
      <c r="E438" s="5" t="s">
        <v>34</v>
      </c>
      <c r="F438" s="5" t="s">
        <v>18</v>
      </c>
      <c r="G438" s="5" t="s">
        <v>35</v>
      </c>
      <c r="H438" s="5">
        <v>64</v>
      </c>
      <c r="I438" s="5">
        <v>1994</v>
      </c>
      <c r="J438" s="6">
        <v>109456</v>
      </c>
      <c r="K438" s="9">
        <v>0.1</v>
      </c>
      <c r="L438" s="5" t="s">
        <v>20</v>
      </c>
      <c r="M438" s="5" t="s">
        <v>36</v>
      </c>
      <c r="N438" s="5"/>
      <c r="O438" s="7" t="str">
        <f>IF(ISBLANK(Table1[[#This Row],[Exit Year]]), "Active", "Exited")</f>
        <v>Active</v>
      </c>
      <c r="P438" s="8">
        <f ca="1">IF(ISBLANK(Table1[[#This Row],[Exit Year]]), YEAR(TODAY()) - Table1[[#This Row],[Hire Year]], Table1[[#This Row],[Exit Year]] - Table1[[#This Row],[Hire Year]])</f>
        <v>31</v>
      </c>
      <c r="Q438" s="13">
        <f>Table1[[#This Row],[Annual Salary]] + (Table1[[#This Row],[Bonus %]] * Table1[[#This Row],[Annual Salary]])</f>
        <v>120401.60000000001</v>
      </c>
      <c r="R438" s="10" t="str">
        <f>IF(Table1[[#This Row],[Annual Salary]]&gt;=100000,"High",
   IF(Table1[[#This Row],[Annual Salary]]&gt;=50000,"Medium","Low"))</f>
        <v>High</v>
      </c>
    </row>
    <row r="439" spans="1:18" ht="15.75" x14ac:dyDescent="0.25">
      <c r="A439" s="5" t="s">
        <v>951</v>
      </c>
      <c r="B439" s="5" t="s">
        <v>952</v>
      </c>
      <c r="C439" s="5" t="s">
        <v>32</v>
      </c>
      <c r="D439" s="5" t="s">
        <v>33</v>
      </c>
      <c r="E439" s="5" t="s">
        <v>17</v>
      </c>
      <c r="F439" s="5" t="s">
        <v>18</v>
      </c>
      <c r="G439" s="5" t="s">
        <v>84</v>
      </c>
      <c r="H439" s="5">
        <v>65</v>
      </c>
      <c r="I439" s="5">
        <v>2008</v>
      </c>
      <c r="J439" s="6">
        <v>170221</v>
      </c>
      <c r="K439" s="9">
        <v>0.15</v>
      </c>
      <c r="L439" s="5" t="s">
        <v>92</v>
      </c>
      <c r="M439" s="5" t="s">
        <v>93</v>
      </c>
      <c r="N439" s="5"/>
      <c r="O439" s="7" t="str">
        <f>IF(ISBLANK(Table1[[#This Row],[Exit Year]]), "Active", "Exited")</f>
        <v>Active</v>
      </c>
      <c r="P439" s="8">
        <f ca="1">IF(ISBLANK(Table1[[#This Row],[Exit Year]]), YEAR(TODAY()) - Table1[[#This Row],[Hire Year]], Table1[[#This Row],[Exit Year]] - Table1[[#This Row],[Hire Year]])</f>
        <v>17</v>
      </c>
      <c r="Q439" s="13">
        <f>Table1[[#This Row],[Annual Salary]] + (Table1[[#This Row],[Bonus %]] * Table1[[#This Row],[Annual Salary]])</f>
        <v>195754.15</v>
      </c>
      <c r="R439" s="10" t="str">
        <f>IF(Table1[[#This Row],[Annual Salary]]&gt;=100000,"High",
   IF(Table1[[#This Row],[Annual Salary]]&gt;=50000,"Medium","Low"))</f>
        <v>High</v>
      </c>
    </row>
    <row r="440" spans="1:18" ht="15.75" x14ac:dyDescent="0.25">
      <c r="A440" s="5" t="s">
        <v>953</v>
      </c>
      <c r="B440" s="5" t="s">
        <v>954</v>
      </c>
      <c r="C440" s="5" t="s">
        <v>46</v>
      </c>
      <c r="D440" s="5" t="s">
        <v>47</v>
      </c>
      <c r="E440" s="5" t="s">
        <v>25</v>
      </c>
      <c r="F440" s="5" t="s">
        <v>26</v>
      </c>
      <c r="G440" s="5" t="s">
        <v>27</v>
      </c>
      <c r="H440" s="5">
        <v>35</v>
      </c>
      <c r="I440" s="5">
        <v>2013</v>
      </c>
      <c r="J440" s="6">
        <v>59646</v>
      </c>
      <c r="K440" s="9">
        <v>0</v>
      </c>
      <c r="L440" s="5" t="s">
        <v>28</v>
      </c>
      <c r="M440" s="5" t="s">
        <v>73</v>
      </c>
      <c r="N440" s="5"/>
      <c r="O440" s="7" t="str">
        <f>IF(ISBLANK(Table1[[#This Row],[Exit Year]]), "Active", "Exited")</f>
        <v>Active</v>
      </c>
      <c r="P440" s="8">
        <f ca="1">IF(ISBLANK(Table1[[#This Row],[Exit Year]]), YEAR(TODAY()) - Table1[[#This Row],[Hire Year]], Table1[[#This Row],[Exit Year]] - Table1[[#This Row],[Hire Year]])</f>
        <v>12</v>
      </c>
      <c r="Q440" s="13">
        <f>Table1[[#This Row],[Annual Salary]] + (Table1[[#This Row],[Bonus %]] * Table1[[#This Row],[Annual Salary]])</f>
        <v>59646</v>
      </c>
      <c r="R440" s="10" t="str">
        <f>IF(Table1[[#This Row],[Annual Salary]]&gt;=100000,"High",
   IF(Table1[[#This Row],[Annual Salary]]&gt;=50000,"Medium","Low"))</f>
        <v>Medium</v>
      </c>
    </row>
    <row r="441" spans="1:18" ht="15.75" x14ac:dyDescent="0.25">
      <c r="A441" s="5" t="s">
        <v>955</v>
      </c>
      <c r="B441" s="5" t="s">
        <v>956</v>
      </c>
      <c r="C441" s="5" t="s">
        <v>32</v>
      </c>
      <c r="D441" s="5" t="s">
        <v>68</v>
      </c>
      <c r="E441" s="5" t="s">
        <v>34</v>
      </c>
      <c r="F441" s="5" t="s">
        <v>26</v>
      </c>
      <c r="G441" s="5" t="s">
        <v>27</v>
      </c>
      <c r="H441" s="5">
        <v>64</v>
      </c>
      <c r="I441" s="5">
        <v>1995</v>
      </c>
      <c r="J441" s="6">
        <v>158787</v>
      </c>
      <c r="K441" s="9">
        <v>0.18</v>
      </c>
      <c r="L441" s="5" t="s">
        <v>28</v>
      </c>
      <c r="M441" s="5" t="s">
        <v>133</v>
      </c>
      <c r="N441" s="5"/>
      <c r="O441" s="7" t="str">
        <f>IF(ISBLANK(Table1[[#This Row],[Exit Year]]), "Active", "Exited")</f>
        <v>Active</v>
      </c>
      <c r="P441" s="8">
        <f ca="1">IF(ISBLANK(Table1[[#This Row],[Exit Year]]), YEAR(TODAY()) - Table1[[#This Row],[Hire Year]], Table1[[#This Row],[Exit Year]] - Table1[[#This Row],[Hire Year]])</f>
        <v>30</v>
      </c>
      <c r="Q441" s="13">
        <f>Table1[[#This Row],[Annual Salary]] + (Table1[[#This Row],[Bonus %]] * Table1[[#This Row],[Annual Salary]])</f>
        <v>187368.66</v>
      </c>
      <c r="R441" s="10" t="str">
        <f>IF(Table1[[#This Row],[Annual Salary]]&gt;=100000,"High",
   IF(Table1[[#This Row],[Annual Salary]]&gt;=50000,"Medium","Low"))</f>
        <v>High</v>
      </c>
    </row>
    <row r="442" spans="1:18" ht="15.75" x14ac:dyDescent="0.25">
      <c r="A442" s="5" t="s">
        <v>957</v>
      </c>
      <c r="B442" s="5" t="s">
        <v>958</v>
      </c>
      <c r="C442" s="5" t="s">
        <v>67</v>
      </c>
      <c r="D442" s="5" t="s">
        <v>68</v>
      </c>
      <c r="E442" s="5" t="s">
        <v>17</v>
      </c>
      <c r="F442" s="5" t="s">
        <v>26</v>
      </c>
      <c r="G442" s="5" t="s">
        <v>27</v>
      </c>
      <c r="H442" s="5">
        <v>55</v>
      </c>
      <c r="I442" s="5">
        <v>2018</v>
      </c>
      <c r="J442" s="6">
        <v>83378</v>
      </c>
      <c r="K442" s="9">
        <v>0</v>
      </c>
      <c r="L442" s="5" t="s">
        <v>28</v>
      </c>
      <c r="M442" s="5" t="s">
        <v>113</v>
      </c>
      <c r="N442" s="5"/>
      <c r="O442" s="7" t="str">
        <f>IF(ISBLANK(Table1[[#This Row],[Exit Year]]), "Active", "Exited")</f>
        <v>Active</v>
      </c>
      <c r="P442" s="8">
        <f ca="1">IF(ISBLANK(Table1[[#This Row],[Exit Year]]), YEAR(TODAY()) - Table1[[#This Row],[Hire Year]], Table1[[#This Row],[Exit Year]] - Table1[[#This Row],[Hire Year]])</f>
        <v>7</v>
      </c>
      <c r="Q442" s="13">
        <f>Table1[[#This Row],[Annual Salary]] + (Table1[[#This Row],[Bonus %]] * Table1[[#This Row],[Annual Salary]])</f>
        <v>83378</v>
      </c>
      <c r="R442" s="10" t="str">
        <f>IF(Table1[[#This Row],[Annual Salary]]&gt;=100000,"High",
   IF(Table1[[#This Row],[Annual Salary]]&gt;=50000,"Medium","Low"))</f>
        <v>Medium</v>
      </c>
    </row>
    <row r="443" spans="1:18" ht="15.75" x14ac:dyDescent="0.25">
      <c r="A443" s="5" t="s">
        <v>959</v>
      </c>
      <c r="B443" s="5" t="s">
        <v>960</v>
      </c>
      <c r="C443" s="5" t="s">
        <v>42</v>
      </c>
      <c r="D443" s="5" t="s">
        <v>79</v>
      </c>
      <c r="E443" s="5" t="s">
        <v>48</v>
      </c>
      <c r="F443" s="5" t="s">
        <v>18</v>
      </c>
      <c r="G443" s="5" t="s">
        <v>84</v>
      </c>
      <c r="H443" s="5">
        <v>32</v>
      </c>
      <c r="I443" s="5">
        <v>2013</v>
      </c>
      <c r="J443" s="6">
        <v>88895</v>
      </c>
      <c r="K443" s="9">
        <v>0</v>
      </c>
      <c r="L443" s="5" t="s">
        <v>20</v>
      </c>
      <c r="M443" s="5" t="s">
        <v>36</v>
      </c>
      <c r="N443" s="5"/>
      <c r="O443" s="7" t="str">
        <f>IF(ISBLANK(Table1[[#This Row],[Exit Year]]), "Active", "Exited")</f>
        <v>Active</v>
      </c>
      <c r="P443" s="8">
        <f ca="1">IF(ISBLANK(Table1[[#This Row],[Exit Year]]), YEAR(TODAY()) - Table1[[#This Row],[Hire Year]], Table1[[#This Row],[Exit Year]] - Table1[[#This Row],[Hire Year]])</f>
        <v>12</v>
      </c>
      <c r="Q443" s="13">
        <f>Table1[[#This Row],[Annual Salary]] + (Table1[[#This Row],[Bonus %]] * Table1[[#This Row],[Annual Salary]])</f>
        <v>88895</v>
      </c>
      <c r="R443" s="10" t="str">
        <f>IF(Table1[[#This Row],[Annual Salary]]&gt;=100000,"High",
   IF(Table1[[#This Row],[Annual Salary]]&gt;=50000,"Medium","Low"))</f>
        <v>Medium</v>
      </c>
    </row>
    <row r="444" spans="1:18" ht="15.75" x14ac:dyDescent="0.25">
      <c r="A444" s="5" t="s">
        <v>961</v>
      </c>
      <c r="B444" s="5" t="s">
        <v>962</v>
      </c>
      <c r="C444" s="5" t="s">
        <v>32</v>
      </c>
      <c r="D444" s="5" t="s">
        <v>79</v>
      </c>
      <c r="E444" s="5" t="s">
        <v>48</v>
      </c>
      <c r="F444" s="5" t="s">
        <v>26</v>
      </c>
      <c r="G444" s="5" t="s">
        <v>27</v>
      </c>
      <c r="H444" s="5">
        <v>45</v>
      </c>
      <c r="I444" s="5">
        <v>2004</v>
      </c>
      <c r="J444" s="6">
        <v>168846</v>
      </c>
      <c r="K444" s="9">
        <v>0.24</v>
      </c>
      <c r="L444" s="5" t="s">
        <v>28</v>
      </c>
      <c r="M444" s="5" t="s">
        <v>29</v>
      </c>
      <c r="N444" s="5"/>
      <c r="O444" s="7" t="str">
        <f>IF(ISBLANK(Table1[[#This Row],[Exit Year]]), "Active", "Exited")</f>
        <v>Active</v>
      </c>
      <c r="P444" s="8">
        <f ca="1">IF(ISBLANK(Table1[[#This Row],[Exit Year]]), YEAR(TODAY()) - Table1[[#This Row],[Hire Year]], Table1[[#This Row],[Exit Year]] - Table1[[#This Row],[Hire Year]])</f>
        <v>21</v>
      </c>
      <c r="Q444" s="13">
        <f>Table1[[#This Row],[Annual Salary]] + (Table1[[#This Row],[Bonus %]] * Table1[[#This Row],[Annual Salary]])</f>
        <v>209369.04</v>
      </c>
      <c r="R444" s="10" t="str">
        <f>IF(Table1[[#This Row],[Annual Salary]]&gt;=100000,"High",
   IF(Table1[[#This Row],[Annual Salary]]&gt;=50000,"Medium","Low"))</f>
        <v>High</v>
      </c>
    </row>
    <row r="445" spans="1:18" ht="15.75" x14ac:dyDescent="0.25">
      <c r="A445" s="5" t="s">
        <v>963</v>
      </c>
      <c r="B445" s="5" t="s">
        <v>964</v>
      </c>
      <c r="C445" s="5" t="s">
        <v>183</v>
      </c>
      <c r="D445" s="5" t="s">
        <v>64</v>
      </c>
      <c r="E445" s="5" t="s">
        <v>17</v>
      </c>
      <c r="F445" s="5" t="s">
        <v>26</v>
      </c>
      <c r="G445" s="5" t="s">
        <v>27</v>
      </c>
      <c r="H445" s="5">
        <v>35</v>
      </c>
      <c r="I445" s="5">
        <v>2011</v>
      </c>
      <c r="J445" s="6">
        <v>43336</v>
      </c>
      <c r="K445" s="9">
        <v>0</v>
      </c>
      <c r="L445" s="5" t="s">
        <v>20</v>
      </c>
      <c r="M445" s="5" t="s">
        <v>59</v>
      </c>
      <c r="N445" s="5">
        <v>2020</v>
      </c>
      <c r="O445" s="7" t="str">
        <f>IF(ISBLANK(Table1[[#This Row],[Exit Year]]), "Active", "Exited")</f>
        <v>Exited</v>
      </c>
      <c r="P445" s="8">
        <f ca="1">IF(ISBLANK(Table1[[#This Row],[Exit Year]]), YEAR(TODAY()) - Table1[[#This Row],[Hire Year]], Table1[[#This Row],[Exit Year]] - Table1[[#This Row],[Hire Year]])</f>
        <v>9</v>
      </c>
      <c r="Q445" s="13">
        <f>Table1[[#This Row],[Annual Salary]] + (Table1[[#This Row],[Bonus %]] * Table1[[#This Row],[Annual Salary]])</f>
        <v>43336</v>
      </c>
      <c r="R445" s="10" t="str">
        <f>IF(Table1[[#This Row],[Annual Salary]]&gt;=100000,"High",
   IF(Table1[[#This Row],[Annual Salary]]&gt;=50000,"Medium","Low"))</f>
        <v>Low</v>
      </c>
    </row>
    <row r="446" spans="1:18" ht="15.75" x14ac:dyDescent="0.25">
      <c r="A446" s="5" t="s">
        <v>965</v>
      </c>
      <c r="B446" s="5" t="s">
        <v>966</v>
      </c>
      <c r="C446" s="5" t="s">
        <v>1923</v>
      </c>
      <c r="D446" s="5" t="s">
        <v>64</v>
      </c>
      <c r="E446" s="5" t="s">
        <v>48</v>
      </c>
      <c r="F446" s="5" t="s">
        <v>26</v>
      </c>
      <c r="G446" s="5" t="s">
        <v>84</v>
      </c>
      <c r="H446" s="5">
        <v>38</v>
      </c>
      <c r="I446" s="5">
        <v>2009</v>
      </c>
      <c r="J446" s="6">
        <v>127801</v>
      </c>
      <c r="K446" s="9">
        <v>0.15</v>
      </c>
      <c r="L446" s="5" t="s">
        <v>20</v>
      </c>
      <c r="M446" s="5" t="s">
        <v>43</v>
      </c>
      <c r="N446" s="5"/>
      <c r="O446" s="7" t="str">
        <f>IF(ISBLANK(Table1[[#This Row],[Exit Year]]), "Active", "Exited")</f>
        <v>Active</v>
      </c>
      <c r="P446" s="8">
        <f ca="1">IF(ISBLANK(Table1[[#This Row],[Exit Year]]), YEAR(TODAY()) - Table1[[#This Row],[Hire Year]], Table1[[#This Row],[Exit Year]] - Table1[[#This Row],[Hire Year]])</f>
        <v>16</v>
      </c>
      <c r="Q446" s="13">
        <f>Table1[[#This Row],[Annual Salary]] + (Table1[[#This Row],[Bonus %]] * Table1[[#This Row],[Annual Salary]])</f>
        <v>146971.15</v>
      </c>
      <c r="R446" s="10" t="str">
        <f>IF(Table1[[#This Row],[Annual Salary]]&gt;=100000,"High",
   IF(Table1[[#This Row],[Annual Salary]]&gt;=50000,"Medium","Low"))</f>
        <v>High</v>
      </c>
    </row>
    <row r="447" spans="1:18" ht="15.75" x14ac:dyDescent="0.25">
      <c r="A447" s="5" t="s">
        <v>967</v>
      </c>
      <c r="B447" s="5" t="s">
        <v>968</v>
      </c>
      <c r="C447" s="5" t="s">
        <v>479</v>
      </c>
      <c r="D447" s="5" t="s">
        <v>16</v>
      </c>
      <c r="E447" s="5" t="s">
        <v>48</v>
      </c>
      <c r="F447" s="5" t="s">
        <v>26</v>
      </c>
      <c r="G447" s="5" t="s">
        <v>19</v>
      </c>
      <c r="H447" s="5">
        <v>54</v>
      </c>
      <c r="I447" s="5">
        <v>2000</v>
      </c>
      <c r="J447" s="6">
        <v>76352</v>
      </c>
      <c r="K447" s="9">
        <v>0</v>
      </c>
      <c r="L447" s="5" t="s">
        <v>20</v>
      </c>
      <c r="M447" s="5" t="s">
        <v>59</v>
      </c>
      <c r="N447" s="5"/>
      <c r="O447" s="7" t="str">
        <f>IF(ISBLANK(Table1[[#This Row],[Exit Year]]), "Active", "Exited")</f>
        <v>Active</v>
      </c>
      <c r="P447" s="8">
        <f ca="1">IF(ISBLANK(Table1[[#This Row],[Exit Year]]), YEAR(TODAY()) - Table1[[#This Row],[Hire Year]], Table1[[#This Row],[Exit Year]] - Table1[[#This Row],[Hire Year]])</f>
        <v>25</v>
      </c>
      <c r="Q447" s="13">
        <f>Table1[[#This Row],[Annual Salary]] + (Table1[[#This Row],[Bonus %]] * Table1[[#This Row],[Annual Salary]])</f>
        <v>76352</v>
      </c>
      <c r="R447" s="10" t="str">
        <f>IF(Table1[[#This Row],[Annual Salary]]&gt;=100000,"High",
   IF(Table1[[#This Row],[Annual Salary]]&gt;=50000,"Medium","Low"))</f>
        <v>Medium</v>
      </c>
    </row>
    <row r="448" spans="1:18" ht="15.75" x14ac:dyDescent="0.25">
      <c r="A448" s="5" t="s">
        <v>969</v>
      </c>
      <c r="B448" s="5" t="s">
        <v>970</v>
      </c>
      <c r="C448" s="5" t="s">
        <v>78</v>
      </c>
      <c r="D448" s="5" t="s">
        <v>33</v>
      </c>
      <c r="E448" s="5" t="s">
        <v>48</v>
      </c>
      <c r="F448" s="5" t="s">
        <v>26</v>
      </c>
      <c r="G448" s="5" t="s">
        <v>35</v>
      </c>
      <c r="H448" s="5">
        <v>28</v>
      </c>
      <c r="I448" s="5">
        <v>2019</v>
      </c>
      <c r="J448" s="6">
        <v>250767</v>
      </c>
      <c r="K448" s="9">
        <v>0.38</v>
      </c>
      <c r="L448" s="5" t="s">
        <v>20</v>
      </c>
      <c r="M448" s="5" t="s">
        <v>21</v>
      </c>
      <c r="N448" s="5"/>
      <c r="O448" s="7" t="str">
        <f>IF(ISBLANK(Table1[[#This Row],[Exit Year]]), "Active", "Exited")</f>
        <v>Active</v>
      </c>
      <c r="P448" s="8">
        <f ca="1">IF(ISBLANK(Table1[[#This Row],[Exit Year]]), YEAR(TODAY()) - Table1[[#This Row],[Hire Year]], Table1[[#This Row],[Exit Year]] - Table1[[#This Row],[Hire Year]])</f>
        <v>6</v>
      </c>
      <c r="Q448" s="13">
        <f>Table1[[#This Row],[Annual Salary]] + (Table1[[#This Row],[Bonus %]] * Table1[[#This Row],[Annual Salary]])</f>
        <v>346058.46</v>
      </c>
      <c r="R448" s="10" t="str">
        <f>IF(Table1[[#This Row],[Annual Salary]]&gt;=100000,"High",
   IF(Table1[[#This Row],[Annual Salary]]&gt;=50000,"Medium","Low"))</f>
        <v>High</v>
      </c>
    </row>
    <row r="449" spans="1:18" ht="15.75" x14ac:dyDescent="0.25">
      <c r="A449" s="5" t="s">
        <v>971</v>
      </c>
      <c r="B449" s="5" t="s">
        <v>972</v>
      </c>
      <c r="C449" s="5" t="s">
        <v>78</v>
      </c>
      <c r="D449" s="5" t="s">
        <v>79</v>
      </c>
      <c r="E449" s="5" t="s">
        <v>48</v>
      </c>
      <c r="F449" s="5" t="s">
        <v>26</v>
      </c>
      <c r="G449" s="5" t="s">
        <v>35</v>
      </c>
      <c r="H449" s="5">
        <v>26</v>
      </c>
      <c r="I449" s="5">
        <v>2020</v>
      </c>
      <c r="J449" s="6">
        <v>223055</v>
      </c>
      <c r="K449" s="9">
        <v>0.3</v>
      </c>
      <c r="L449" s="5" t="s">
        <v>20</v>
      </c>
      <c r="M449" s="5" t="s">
        <v>87</v>
      </c>
      <c r="N449" s="5"/>
      <c r="O449" s="7" t="str">
        <f>IF(ISBLANK(Table1[[#This Row],[Exit Year]]), "Active", "Exited")</f>
        <v>Active</v>
      </c>
      <c r="P449" s="8">
        <f ca="1">IF(ISBLANK(Table1[[#This Row],[Exit Year]]), YEAR(TODAY()) - Table1[[#This Row],[Hire Year]], Table1[[#This Row],[Exit Year]] - Table1[[#This Row],[Hire Year]])</f>
        <v>5</v>
      </c>
      <c r="Q449" s="13">
        <f>Table1[[#This Row],[Annual Salary]] + (Table1[[#This Row],[Bonus %]] * Table1[[#This Row],[Annual Salary]])</f>
        <v>289971.5</v>
      </c>
      <c r="R449" s="10" t="str">
        <f>IF(Table1[[#This Row],[Annual Salary]]&gt;=100000,"High",
   IF(Table1[[#This Row],[Annual Salary]]&gt;=50000,"Medium","Low"))</f>
        <v>High</v>
      </c>
    </row>
    <row r="450" spans="1:18" ht="15.75" x14ac:dyDescent="0.25">
      <c r="A450" s="5" t="s">
        <v>973</v>
      </c>
      <c r="B450" s="5" t="s">
        <v>974</v>
      </c>
      <c r="C450" s="5" t="s">
        <v>32</v>
      </c>
      <c r="D450" s="5" t="s">
        <v>68</v>
      </c>
      <c r="E450" s="5" t="s">
        <v>48</v>
      </c>
      <c r="F450" s="5" t="s">
        <v>26</v>
      </c>
      <c r="G450" s="5" t="s">
        <v>84</v>
      </c>
      <c r="H450" s="5">
        <v>45</v>
      </c>
      <c r="I450" s="5">
        <v>2007</v>
      </c>
      <c r="J450" s="6">
        <v>189680</v>
      </c>
      <c r="K450" s="9">
        <v>0.23</v>
      </c>
      <c r="L450" s="5" t="s">
        <v>92</v>
      </c>
      <c r="M450" s="5" t="s">
        <v>217</v>
      </c>
      <c r="N450" s="5"/>
      <c r="O450" s="7" t="str">
        <f>IF(ISBLANK(Table1[[#This Row],[Exit Year]]), "Active", "Exited")</f>
        <v>Active</v>
      </c>
      <c r="P450" s="8">
        <f ca="1">IF(ISBLANK(Table1[[#This Row],[Exit Year]]), YEAR(TODAY()) - Table1[[#This Row],[Hire Year]], Table1[[#This Row],[Exit Year]] - Table1[[#This Row],[Hire Year]])</f>
        <v>18</v>
      </c>
      <c r="Q450" s="13">
        <f>Table1[[#This Row],[Annual Salary]] + (Table1[[#This Row],[Bonus %]] * Table1[[#This Row],[Annual Salary]])</f>
        <v>233306.4</v>
      </c>
      <c r="R450" s="10" t="str">
        <f>IF(Table1[[#This Row],[Annual Salary]]&gt;=100000,"High",
   IF(Table1[[#This Row],[Annual Salary]]&gt;=50000,"Medium","Low"))</f>
        <v>High</v>
      </c>
    </row>
    <row r="451" spans="1:18" ht="15.75" x14ac:dyDescent="0.25">
      <c r="A451" s="5" t="s">
        <v>975</v>
      </c>
      <c r="B451" s="5" t="s">
        <v>976</v>
      </c>
      <c r="C451" s="5" t="s">
        <v>222</v>
      </c>
      <c r="D451" s="5" t="s">
        <v>68</v>
      </c>
      <c r="E451" s="5" t="s">
        <v>25</v>
      </c>
      <c r="F451" s="5" t="s">
        <v>26</v>
      </c>
      <c r="G451" s="5" t="s">
        <v>35</v>
      </c>
      <c r="H451" s="5">
        <v>57</v>
      </c>
      <c r="I451" s="5">
        <v>2018</v>
      </c>
      <c r="J451" s="6">
        <v>71167</v>
      </c>
      <c r="K451" s="9">
        <v>0</v>
      </c>
      <c r="L451" s="5" t="s">
        <v>20</v>
      </c>
      <c r="M451" s="5" t="s">
        <v>87</v>
      </c>
      <c r="N451" s="5"/>
      <c r="O451" s="7" t="str">
        <f>IF(ISBLANK(Table1[[#This Row],[Exit Year]]), "Active", "Exited")</f>
        <v>Active</v>
      </c>
      <c r="P451" s="8">
        <f ca="1">IF(ISBLANK(Table1[[#This Row],[Exit Year]]), YEAR(TODAY()) - Table1[[#This Row],[Hire Year]], Table1[[#This Row],[Exit Year]] - Table1[[#This Row],[Hire Year]])</f>
        <v>7</v>
      </c>
      <c r="Q451" s="13">
        <f>Table1[[#This Row],[Annual Salary]] + (Table1[[#This Row],[Bonus %]] * Table1[[#This Row],[Annual Salary]])</f>
        <v>71167</v>
      </c>
      <c r="R451" s="10" t="str">
        <f>IF(Table1[[#This Row],[Annual Salary]]&gt;=100000,"High",
   IF(Table1[[#This Row],[Annual Salary]]&gt;=50000,"Medium","Low"))</f>
        <v>Medium</v>
      </c>
    </row>
    <row r="452" spans="1:18" ht="15.75" x14ac:dyDescent="0.25">
      <c r="A452" s="5" t="s">
        <v>977</v>
      </c>
      <c r="B452" s="5" t="s">
        <v>978</v>
      </c>
      <c r="C452" s="5" t="s">
        <v>24</v>
      </c>
      <c r="D452" s="5" t="s">
        <v>16</v>
      </c>
      <c r="E452" s="5" t="s">
        <v>34</v>
      </c>
      <c r="F452" s="5" t="s">
        <v>18</v>
      </c>
      <c r="G452" s="5" t="s">
        <v>35</v>
      </c>
      <c r="H452" s="5">
        <v>59</v>
      </c>
      <c r="I452" s="5">
        <v>2010</v>
      </c>
      <c r="J452" s="6">
        <v>76027</v>
      </c>
      <c r="K452" s="9">
        <v>0</v>
      </c>
      <c r="L452" s="5" t="s">
        <v>20</v>
      </c>
      <c r="M452" s="5" t="s">
        <v>21</v>
      </c>
      <c r="N452" s="5"/>
      <c r="O452" s="7" t="str">
        <f>IF(ISBLANK(Table1[[#This Row],[Exit Year]]), "Active", "Exited")</f>
        <v>Active</v>
      </c>
      <c r="P452" s="8">
        <f ca="1">IF(ISBLANK(Table1[[#This Row],[Exit Year]]), YEAR(TODAY()) - Table1[[#This Row],[Hire Year]], Table1[[#This Row],[Exit Year]] - Table1[[#This Row],[Hire Year]])</f>
        <v>15</v>
      </c>
      <c r="Q452" s="13">
        <f>Table1[[#This Row],[Annual Salary]] + (Table1[[#This Row],[Bonus %]] * Table1[[#This Row],[Annual Salary]])</f>
        <v>76027</v>
      </c>
      <c r="R452" s="10" t="str">
        <f>IF(Table1[[#This Row],[Annual Salary]]&gt;=100000,"High",
   IF(Table1[[#This Row],[Annual Salary]]&gt;=50000,"Medium","Low"))</f>
        <v>Medium</v>
      </c>
    </row>
    <row r="453" spans="1:18" ht="15.75" x14ac:dyDescent="0.25">
      <c r="A453" s="5" t="s">
        <v>979</v>
      </c>
      <c r="B453" s="5" t="s">
        <v>980</v>
      </c>
      <c r="C453" s="5" t="s">
        <v>32</v>
      </c>
      <c r="D453" s="5" t="s">
        <v>68</v>
      </c>
      <c r="E453" s="5" t="s">
        <v>48</v>
      </c>
      <c r="F453" s="5" t="s">
        <v>26</v>
      </c>
      <c r="G453" s="5" t="s">
        <v>84</v>
      </c>
      <c r="H453" s="5">
        <v>48</v>
      </c>
      <c r="I453" s="5">
        <v>2019</v>
      </c>
      <c r="J453" s="6">
        <v>183113</v>
      </c>
      <c r="K453" s="9">
        <v>0.24</v>
      </c>
      <c r="L453" s="5" t="s">
        <v>92</v>
      </c>
      <c r="M453" s="5" t="s">
        <v>98</v>
      </c>
      <c r="N453" s="5"/>
      <c r="O453" s="7" t="str">
        <f>IF(ISBLANK(Table1[[#This Row],[Exit Year]]), "Active", "Exited")</f>
        <v>Active</v>
      </c>
      <c r="P453" s="8">
        <f ca="1">IF(ISBLANK(Table1[[#This Row],[Exit Year]]), YEAR(TODAY()) - Table1[[#This Row],[Hire Year]], Table1[[#This Row],[Exit Year]] - Table1[[#This Row],[Hire Year]])</f>
        <v>6</v>
      </c>
      <c r="Q453" s="13">
        <f>Table1[[#This Row],[Annual Salary]] + (Table1[[#This Row],[Bonus %]] * Table1[[#This Row],[Annual Salary]])</f>
        <v>227060.12</v>
      </c>
      <c r="R453" s="10" t="str">
        <f>IF(Table1[[#This Row],[Annual Salary]]&gt;=100000,"High",
   IF(Table1[[#This Row],[Annual Salary]]&gt;=50000,"Medium","Low"))</f>
        <v>High</v>
      </c>
    </row>
    <row r="454" spans="1:18" ht="15.75" x14ac:dyDescent="0.25">
      <c r="A454" s="5" t="s">
        <v>981</v>
      </c>
      <c r="B454" s="5" t="s">
        <v>982</v>
      </c>
      <c r="C454" s="5" t="s">
        <v>123</v>
      </c>
      <c r="D454" s="5" t="s">
        <v>58</v>
      </c>
      <c r="E454" s="5" t="s">
        <v>25</v>
      </c>
      <c r="F454" s="5" t="s">
        <v>26</v>
      </c>
      <c r="G454" s="5" t="s">
        <v>19</v>
      </c>
      <c r="H454" s="5">
        <v>30</v>
      </c>
      <c r="I454" s="5">
        <v>2020</v>
      </c>
      <c r="J454" s="6">
        <v>67753</v>
      </c>
      <c r="K454" s="9">
        <v>0</v>
      </c>
      <c r="L454" s="5" t="s">
        <v>20</v>
      </c>
      <c r="M454" s="5" t="s">
        <v>43</v>
      </c>
      <c r="N454" s="5"/>
      <c r="O454" s="7" t="str">
        <f>IF(ISBLANK(Table1[[#This Row],[Exit Year]]), "Active", "Exited")</f>
        <v>Active</v>
      </c>
      <c r="P454" s="8">
        <f ca="1">IF(ISBLANK(Table1[[#This Row],[Exit Year]]), YEAR(TODAY()) - Table1[[#This Row],[Hire Year]], Table1[[#This Row],[Exit Year]] - Table1[[#This Row],[Hire Year]])</f>
        <v>5</v>
      </c>
      <c r="Q454" s="13">
        <f>Table1[[#This Row],[Annual Salary]] + (Table1[[#This Row],[Bonus %]] * Table1[[#This Row],[Annual Salary]])</f>
        <v>67753</v>
      </c>
      <c r="R454" s="10" t="str">
        <f>IF(Table1[[#This Row],[Annual Salary]]&gt;=100000,"High",
   IF(Table1[[#This Row],[Annual Salary]]&gt;=50000,"Medium","Low"))</f>
        <v>Medium</v>
      </c>
    </row>
    <row r="455" spans="1:18" ht="15.75" x14ac:dyDescent="0.25">
      <c r="A455" s="5" t="s">
        <v>983</v>
      </c>
      <c r="B455" s="5" t="s">
        <v>984</v>
      </c>
      <c r="C455" s="5" t="s">
        <v>39</v>
      </c>
      <c r="D455" s="5" t="s">
        <v>16</v>
      </c>
      <c r="E455" s="5" t="s">
        <v>48</v>
      </c>
      <c r="F455" s="5" t="s">
        <v>26</v>
      </c>
      <c r="G455" s="5" t="s">
        <v>19</v>
      </c>
      <c r="H455" s="5">
        <v>31</v>
      </c>
      <c r="I455" s="5">
        <v>2016</v>
      </c>
      <c r="J455" s="6">
        <v>63744</v>
      </c>
      <c r="K455" s="9">
        <v>0.08</v>
      </c>
      <c r="L455" s="5" t="s">
        <v>20</v>
      </c>
      <c r="M455" s="5" t="s">
        <v>59</v>
      </c>
      <c r="N455" s="5"/>
      <c r="O455" s="7" t="str">
        <f>IF(ISBLANK(Table1[[#This Row],[Exit Year]]), "Active", "Exited")</f>
        <v>Active</v>
      </c>
      <c r="P455" s="8">
        <f ca="1">IF(ISBLANK(Table1[[#This Row],[Exit Year]]), YEAR(TODAY()) - Table1[[#This Row],[Hire Year]], Table1[[#This Row],[Exit Year]] - Table1[[#This Row],[Hire Year]])</f>
        <v>9</v>
      </c>
      <c r="Q455" s="13">
        <f>Table1[[#This Row],[Annual Salary]] + (Table1[[#This Row],[Bonus %]] * Table1[[#This Row],[Annual Salary]])</f>
        <v>68843.520000000004</v>
      </c>
      <c r="R455" s="10" t="str">
        <f>IF(Table1[[#This Row],[Annual Salary]]&gt;=100000,"High",
   IF(Table1[[#This Row],[Annual Salary]]&gt;=50000,"Medium","Low"))</f>
        <v>Medium</v>
      </c>
    </row>
    <row r="456" spans="1:18" ht="15.75" x14ac:dyDescent="0.25">
      <c r="A456" s="5" t="s">
        <v>985</v>
      </c>
      <c r="B456" s="5" t="s">
        <v>986</v>
      </c>
      <c r="C456" s="5" t="s">
        <v>1923</v>
      </c>
      <c r="D456" s="5" t="s">
        <v>47</v>
      </c>
      <c r="E456" s="5" t="s">
        <v>48</v>
      </c>
      <c r="F456" s="5" t="s">
        <v>26</v>
      </c>
      <c r="G456" s="5" t="s">
        <v>19</v>
      </c>
      <c r="H456" s="5">
        <v>51</v>
      </c>
      <c r="I456" s="5">
        <v>2000</v>
      </c>
      <c r="J456" s="6">
        <v>157487</v>
      </c>
      <c r="K456" s="9">
        <v>0.12</v>
      </c>
      <c r="L456" s="5" t="s">
        <v>20</v>
      </c>
      <c r="M456" s="5" t="s">
        <v>43</v>
      </c>
      <c r="N456" s="5"/>
      <c r="O456" s="7" t="str">
        <f>IF(ISBLANK(Table1[[#This Row],[Exit Year]]), "Active", "Exited")</f>
        <v>Active</v>
      </c>
      <c r="P456" s="8">
        <f ca="1">IF(ISBLANK(Table1[[#This Row],[Exit Year]]), YEAR(TODAY()) - Table1[[#This Row],[Hire Year]], Table1[[#This Row],[Exit Year]] - Table1[[#This Row],[Hire Year]])</f>
        <v>25</v>
      </c>
      <c r="Q456" s="13">
        <f>Table1[[#This Row],[Annual Salary]] + (Table1[[#This Row],[Bonus %]] * Table1[[#This Row],[Annual Salary]])</f>
        <v>176385.44</v>
      </c>
      <c r="R456" s="10" t="str">
        <f>IF(Table1[[#This Row],[Annual Salary]]&gt;=100000,"High",
   IF(Table1[[#This Row],[Annual Salary]]&gt;=50000,"Medium","Low"))</f>
        <v>High</v>
      </c>
    </row>
    <row r="457" spans="1:18" ht="15.75" x14ac:dyDescent="0.25">
      <c r="A457" s="5" t="s">
        <v>987</v>
      </c>
      <c r="B457" s="5" t="s">
        <v>988</v>
      </c>
      <c r="C457" s="5" t="s">
        <v>42</v>
      </c>
      <c r="D457" s="5" t="s">
        <v>79</v>
      </c>
      <c r="E457" s="5" t="s">
        <v>17</v>
      </c>
      <c r="F457" s="5" t="s">
        <v>26</v>
      </c>
      <c r="G457" s="5" t="s">
        <v>84</v>
      </c>
      <c r="H457" s="5">
        <v>42</v>
      </c>
      <c r="I457" s="5">
        <v>2015</v>
      </c>
      <c r="J457" s="6">
        <v>99697</v>
      </c>
      <c r="K457" s="9">
        <v>0</v>
      </c>
      <c r="L457" s="5" t="s">
        <v>92</v>
      </c>
      <c r="M457" s="5" t="s">
        <v>98</v>
      </c>
      <c r="N457" s="5"/>
      <c r="O457" s="7" t="str">
        <f>IF(ISBLANK(Table1[[#This Row],[Exit Year]]), "Active", "Exited")</f>
        <v>Active</v>
      </c>
      <c r="P457" s="8">
        <f ca="1">IF(ISBLANK(Table1[[#This Row],[Exit Year]]), YEAR(TODAY()) - Table1[[#This Row],[Hire Year]], Table1[[#This Row],[Exit Year]] - Table1[[#This Row],[Hire Year]])</f>
        <v>10</v>
      </c>
      <c r="Q457" s="13">
        <f>Table1[[#This Row],[Annual Salary]] + (Table1[[#This Row],[Bonus %]] * Table1[[#This Row],[Annual Salary]])</f>
        <v>99697</v>
      </c>
      <c r="R457" s="10" t="str">
        <f>IF(Table1[[#This Row],[Annual Salary]]&gt;=100000,"High",
   IF(Table1[[#This Row],[Annual Salary]]&gt;=50000,"Medium","Low"))</f>
        <v>Medium</v>
      </c>
    </row>
    <row r="458" spans="1:18" ht="15.75" x14ac:dyDescent="0.25">
      <c r="A458" s="5" t="s">
        <v>989</v>
      </c>
      <c r="B458" s="5" t="s">
        <v>990</v>
      </c>
      <c r="C458" s="5" t="s">
        <v>479</v>
      </c>
      <c r="D458" s="5" t="s">
        <v>16</v>
      </c>
      <c r="E458" s="5" t="s">
        <v>17</v>
      </c>
      <c r="F458" s="5" t="s">
        <v>26</v>
      </c>
      <c r="G458" s="5" t="s">
        <v>27</v>
      </c>
      <c r="H458" s="5">
        <v>45</v>
      </c>
      <c r="I458" s="5">
        <v>2010</v>
      </c>
      <c r="J458" s="6">
        <v>90770</v>
      </c>
      <c r="K458" s="9">
        <v>0</v>
      </c>
      <c r="L458" s="5" t="s">
        <v>20</v>
      </c>
      <c r="M458" s="5" t="s">
        <v>87</v>
      </c>
      <c r="N458" s="5"/>
      <c r="O458" s="7" t="str">
        <f>IF(ISBLANK(Table1[[#This Row],[Exit Year]]), "Active", "Exited")</f>
        <v>Active</v>
      </c>
      <c r="P458" s="8">
        <f ca="1">IF(ISBLANK(Table1[[#This Row],[Exit Year]]), YEAR(TODAY()) - Table1[[#This Row],[Hire Year]], Table1[[#This Row],[Exit Year]] - Table1[[#This Row],[Hire Year]])</f>
        <v>15</v>
      </c>
      <c r="Q458" s="13">
        <f>Table1[[#This Row],[Annual Salary]] + (Table1[[#This Row],[Bonus %]] * Table1[[#This Row],[Annual Salary]])</f>
        <v>90770</v>
      </c>
      <c r="R458" s="10" t="str">
        <f>IF(Table1[[#This Row],[Annual Salary]]&gt;=100000,"High",
   IF(Table1[[#This Row],[Annual Salary]]&gt;=50000,"Medium","Low"))</f>
        <v>Medium</v>
      </c>
    </row>
    <row r="459" spans="1:18" ht="15.75" x14ac:dyDescent="0.25">
      <c r="A459" s="5" t="s">
        <v>991</v>
      </c>
      <c r="B459" s="5" t="s">
        <v>992</v>
      </c>
      <c r="C459" s="5" t="s">
        <v>54</v>
      </c>
      <c r="D459" s="5" t="s">
        <v>47</v>
      </c>
      <c r="E459" s="5" t="s">
        <v>34</v>
      </c>
      <c r="F459" s="5" t="s">
        <v>18</v>
      </c>
      <c r="G459" s="5" t="s">
        <v>27</v>
      </c>
      <c r="H459" s="5">
        <v>64</v>
      </c>
      <c r="I459" s="5">
        <v>2005</v>
      </c>
      <c r="J459" s="6">
        <v>55369</v>
      </c>
      <c r="K459" s="9">
        <v>0</v>
      </c>
      <c r="L459" s="5" t="s">
        <v>20</v>
      </c>
      <c r="M459" s="5" t="s">
        <v>43</v>
      </c>
      <c r="N459" s="5"/>
      <c r="O459" s="7" t="str">
        <f>IF(ISBLANK(Table1[[#This Row],[Exit Year]]), "Active", "Exited")</f>
        <v>Active</v>
      </c>
      <c r="P459" s="8">
        <f ca="1">IF(ISBLANK(Table1[[#This Row],[Exit Year]]), YEAR(TODAY()) - Table1[[#This Row],[Hire Year]], Table1[[#This Row],[Exit Year]] - Table1[[#This Row],[Hire Year]])</f>
        <v>20</v>
      </c>
      <c r="Q459" s="13">
        <f>Table1[[#This Row],[Annual Salary]] + (Table1[[#This Row],[Bonus %]] * Table1[[#This Row],[Annual Salary]])</f>
        <v>55369</v>
      </c>
      <c r="R459" s="10" t="str">
        <f>IF(Table1[[#This Row],[Annual Salary]]&gt;=100000,"High",
   IF(Table1[[#This Row],[Annual Salary]]&gt;=50000,"Medium","Low"))</f>
        <v>Medium</v>
      </c>
    </row>
    <row r="460" spans="1:18" ht="15.75" x14ac:dyDescent="0.25">
      <c r="A460" s="5" t="s">
        <v>993</v>
      </c>
      <c r="B460" s="5" t="s">
        <v>994</v>
      </c>
      <c r="C460" s="5" t="s">
        <v>174</v>
      </c>
      <c r="D460" s="5" t="s">
        <v>68</v>
      </c>
      <c r="E460" s="5" t="s">
        <v>34</v>
      </c>
      <c r="F460" s="5" t="s">
        <v>18</v>
      </c>
      <c r="G460" s="5" t="s">
        <v>84</v>
      </c>
      <c r="H460" s="5">
        <v>59</v>
      </c>
      <c r="I460" s="5">
        <v>2014</v>
      </c>
      <c r="J460" s="6">
        <v>69578</v>
      </c>
      <c r="K460" s="9">
        <v>0</v>
      </c>
      <c r="L460" s="5" t="s">
        <v>92</v>
      </c>
      <c r="M460" s="5" t="s">
        <v>98</v>
      </c>
      <c r="N460" s="5"/>
      <c r="O460" s="7" t="str">
        <f>IF(ISBLANK(Table1[[#This Row],[Exit Year]]), "Active", "Exited")</f>
        <v>Active</v>
      </c>
      <c r="P460" s="8">
        <f ca="1">IF(ISBLANK(Table1[[#This Row],[Exit Year]]), YEAR(TODAY()) - Table1[[#This Row],[Hire Year]], Table1[[#This Row],[Exit Year]] - Table1[[#This Row],[Hire Year]])</f>
        <v>11</v>
      </c>
      <c r="Q460" s="13">
        <f>Table1[[#This Row],[Annual Salary]] + (Table1[[#This Row],[Bonus %]] * Table1[[#This Row],[Annual Salary]])</f>
        <v>69578</v>
      </c>
      <c r="R460" s="10" t="str">
        <f>IF(Table1[[#This Row],[Annual Salary]]&gt;=100000,"High",
   IF(Table1[[#This Row],[Annual Salary]]&gt;=50000,"Medium","Low"))</f>
        <v>Medium</v>
      </c>
    </row>
    <row r="461" spans="1:18" ht="15.75" x14ac:dyDescent="0.25">
      <c r="A461" s="5" t="s">
        <v>995</v>
      </c>
      <c r="B461" s="5" t="s">
        <v>996</v>
      </c>
      <c r="C461" s="5" t="s">
        <v>32</v>
      </c>
      <c r="D461" s="5" t="s">
        <v>58</v>
      </c>
      <c r="E461" s="5" t="s">
        <v>34</v>
      </c>
      <c r="F461" s="5" t="s">
        <v>26</v>
      </c>
      <c r="G461" s="5" t="s">
        <v>35</v>
      </c>
      <c r="H461" s="5">
        <v>41</v>
      </c>
      <c r="I461" s="5">
        <v>2013</v>
      </c>
      <c r="J461" s="6">
        <v>167526</v>
      </c>
      <c r="K461" s="9">
        <v>0.26</v>
      </c>
      <c r="L461" s="5" t="s">
        <v>20</v>
      </c>
      <c r="M461" s="5" t="s">
        <v>55</v>
      </c>
      <c r="N461" s="5"/>
      <c r="O461" s="7" t="str">
        <f>IF(ISBLANK(Table1[[#This Row],[Exit Year]]), "Active", "Exited")</f>
        <v>Active</v>
      </c>
      <c r="P461" s="8">
        <f ca="1">IF(ISBLANK(Table1[[#This Row],[Exit Year]]), YEAR(TODAY()) - Table1[[#This Row],[Hire Year]], Table1[[#This Row],[Exit Year]] - Table1[[#This Row],[Hire Year]])</f>
        <v>12</v>
      </c>
      <c r="Q461" s="13">
        <f>Table1[[#This Row],[Annual Salary]] + (Table1[[#This Row],[Bonus %]] * Table1[[#This Row],[Annual Salary]])</f>
        <v>211082.76</v>
      </c>
      <c r="R461" s="10" t="str">
        <f>IF(Table1[[#This Row],[Annual Salary]]&gt;=100000,"High",
   IF(Table1[[#This Row],[Annual Salary]]&gt;=50000,"Medium","Low"))</f>
        <v>High</v>
      </c>
    </row>
    <row r="462" spans="1:18" ht="15.75" x14ac:dyDescent="0.25">
      <c r="A462" s="5" t="s">
        <v>997</v>
      </c>
      <c r="B462" s="5" t="s">
        <v>998</v>
      </c>
      <c r="C462" s="5" t="s">
        <v>174</v>
      </c>
      <c r="D462" s="5" t="s">
        <v>68</v>
      </c>
      <c r="E462" s="5" t="s">
        <v>34</v>
      </c>
      <c r="F462" s="5" t="s">
        <v>18</v>
      </c>
      <c r="G462" s="5" t="s">
        <v>84</v>
      </c>
      <c r="H462" s="5">
        <v>42</v>
      </c>
      <c r="I462" s="5">
        <v>2021</v>
      </c>
      <c r="J462" s="6">
        <v>65507</v>
      </c>
      <c r="K462" s="9">
        <v>0</v>
      </c>
      <c r="L462" s="5" t="s">
        <v>92</v>
      </c>
      <c r="M462" s="5" t="s">
        <v>93</v>
      </c>
      <c r="N462" s="5"/>
      <c r="O462" s="7" t="str">
        <f>IF(ISBLANK(Table1[[#This Row],[Exit Year]]), "Active", "Exited")</f>
        <v>Active</v>
      </c>
      <c r="P462" s="8">
        <f ca="1">IF(ISBLANK(Table1[[#This Row],[Exit Year]]), YEAR(TODAY()) - Table1[[#This Row],[Hire Year]], Table1[[#This Row],[Exit Year]] - Table1[[#This Row],[Hire Year]])</f>
        <v>4</v>
      </c>
      <c r="Q462" s="13">
        <f>Table1[[#This Row],[Annual Salary]] + (Table1[[#This Row],[Bonus %]] * Table1[[#This Row],[Annual Salary]])</f>
        <v>65507</v>
      </c>
      <c r="R462" s="10" t="str">
        <f>IF(Table1[[#This Row],[Annual Salary]]&gt;=100000,"High",
   IF(Table1[[#This Row],[Annual Salary]]&gt;=50000,"Medium","Low"))</f>
        <v>Medium</v>
      </c>
    </row>
    <row r="463" spans="1:18" ht="15.75" x14ac:dyDescent="0.25">
      <c r="A463" s="5" t="s">
        <v>999</v>
      </c>
      <c r="B463" s="5" t="s">
        <v>1000</v>
      </c>
      <c r="C463" s="5" t="s">
        <v>51</v>
      </c>
      <c r="D463" s="5" t="s">
        <v>33</v>
      </c>
      <c r="E463" s="5" t="s">
        <v>17</v>
      </c>
      <c r="F463" s="5" t="s">
        <v>26</v>
      </c>
      <c r="G463" s="5" t="s">
        <v>84</v>
      </c>
      <c r="H463" s="5">
        <v>54</v>
      </c>
      <c r="I463" s="5">
        <v>1998</v>
      </c>
      <c r="J463" s="6">
        <v>108268</v>
      </c>
      <c r="K463" s="9">
        <v>0.09</v>
      </c>
      <c r="L463" s="5" t="s">
        <v>92</v>
      </c>
      <c r="M463" s="5" t="s">
        <v>217</v>
      </c>
      <c r="N463" s="5">
        <v>2004</v>
      </c>
      <c r="O463" s="7" t="str">
        <f>IF(ISBLANK(Table1[[#This Row],[Exit Year]]), "Active", "Exited")</f>
        <v>Exited</v>
      </c>
      <c r="P463" s="8">
        <f ca="1">IF(ISBLANK(Table1[[#This Row],[Exit Year]]), YEAR(TODAY()) - Table1[[#This Row],[Hire Year]], Table1[[#This Row],[Exit Year]] - Table1[[#This Row],[Hire Year]])</f>
        <v>6</v>
      </c>
      <c r="Q463" s="13">
        <f>Table1[[#This Row],[Annual Salary]] + (Table1[[#This Row],[Bonus %]] * Table1[[#This Row],[Annual Salary]])</f>
        <v>118012.12</v>
      </c>
      <c r="R463" s="10" t="str">
        <f>IF(Table1[[#This Row],[Annual Salary]]&gt;=100000,"High",
   IF(Table1[[#This Row],[Annual Salary]]&gt;=50000,"Medium","Low"))</f>
        <v>High</v>
      </c>
    </row>
    <row r="464" spans="1:18" ht="15.75" x14ac:dyDescent="0.25">
      <c r="A464" s="5" t="s">
        <v>1001</v>
      </c>
      <c r="B464" s="5" t="s">
        <v>1002</v>
      </c>
      <c r="C464" s="5" t="s">
        <v>24</v>
      </c>
      <c r="D464" s="5" t="s">
        <v>16</v>
      </c>
      <c r="E464" s="5" t="s">
        <v>17</v>
      </c>
      <c r="F464" s="5" t="s">
        <v>26</v>
      </c>
      <c r="G464" s="5" t="s">
        <v>27</v>
      </c>
      <c r="H464" s="5">
        <v>37</v>
      </c>
      <c r="I464" s="5">
        <v>2016</v>
      </c>
      <c r="J464" s="6">
        <v>80055</v>
      </c>
      <c r="K464" s="9">
        <v>0</v>
      </c>
      <c r="L464" s="5" t="s">
        <v>28</v>
      </c>
      <c r="M464" s="5" t="s">
        <v>113</v>
      </c>
      <c r="N464" s="5"/>
      <c r="O464" s="7" t="str">
        <f>IF(ISBLANK(Table1[[#This Row],[Exit Year]]), "Active", "Exited")</f>
        <v>Active</v>
      </c>
      <c r="P464" s="8">
        <f ca="1">IF(ISBLANK(Table1[[#This Row],[Exit Year]]), YEAR(TODAY()) - Table1[[#This Row],[Hire Year]], Table1[[#This Row],[Exit Year]] - Table1[[#This Row],[Hire Year]])</f>
        <v>9</v>
      </c>
      <c r="Q464" s="13">
        <f>Table1[[#This Row],[Annual Salary]] + (Table1[[#This Row],[Bonus %]] * Table1[[#This Row],[Annual Salary]])</f>
        <v>80055</v>
      </c>
      <c r="R464" s="10" t="str">
        <f>IF(Table1[[#This Row],[Annual Salary]]&gt;=100000,"High",
   IF(Table1[[#This Row],[Annual Salary]]&gt;=50000,"Medium","Low"))</f>
        <v>Medium</v>
      </c>
    </row>
    <row r="465" spans="1:18" ht="15.75" x14ac:dyDescent="0.25">
      <c r="A465" s="5" t="s">
        <v>1003</v>
      </c>
      <c r="B465" s="5" t="s">
        <v>1004</v>
      </c>
      <c r="C465" s="5" t="s">
        <v>42</v>
      </c>
      <c r="D465" s="5" t="s">
        <v>47</v>
      </c>
      <c r="E465" s="5" t="s">
        <v>17</v>
      </c>
      <c r="F465" s="5" t="s">
        <v>26</v>
      </c>
      <c r="G465" s="5" t="s">
        <v>84</v>
      </c>
      <c r="H465" s="5">
        <v>58</v>
      </c>
      <c r="I465" s="5">
        <v>2009</v>
      </c>
      <c r="J465" s="6">
        <v>76802</v>
      </c>
      <c r="K465" s="9">
        <v>0</v>
      </c>
      <c r="L465" s="5" t="s">
        <v>92</v>
      </c>
      <c r="M465" s="5" t="s">
        <v>93</v>
      </c>
      <c r="N465" s="5"/>
      <c r="O465" s="7" t="str">
        <f>IF(ISBLANK(Table1[[#This Row],[Exit Year]]), "Active", "Exited")</f>
        <v>Active</v>
      </c>
      <c r="P465" s="8">
        <f ca="1">IF(ISBLANK(Table1[[#This Row],[Exit Year]]), YEAR(TODAY()) - Table1[[#This Row],[Hire Year]], Table1[[#This Row],[Exit Year]] - Table1[[#This Row],[Hire Year]])</f>
        <v>16</v>
      </c>
      <c r="Q465" s="13">
        <f>Table1[[#This Row],[Annual Salary]] + (Table1[[#This Row],[Bonus %]] * Table1[[#This Row],[Annual Salary]])</f>
        <v>76802</v>
      </c>
      <c r="R465" s="10" t="str">
        <f>IF(Table1[[#This Row],[Annual Salary]]&gt;=100000,"High",
   IF(Table1[[#This Row],[Annual Salary]]&gt;=50000,"Medium","Low"))</f>
        <v>Medium</v>
      </c>
    </row>
    <row r="466" spans="1:18" ht="15.75" x14ac:dyDescent="0.25">
      <c r="A466" s="5" t="s">
        <v>1005</v>
      </c>
      <c r="B466" s="5" t="s">
        <v>1006</v>
      </c>
      <c r="C466" s="5" t="s">
        <v>78</v>
      </c>
      <c r="D466" s="5" t="s">
        <v>47</v>
      </c>
      <c r="E466" s="5" t="s">
        <v>34</v>
      </c>
      <c r="F466" s="5" t="s">
        <v>26</v>
      </c>
      <c r="G466" s="5" t="s">
        <v>27</v>
      </c>
      <c r="H466" s="5">
        <v>47</v>
      </c>
      <c r="I466" s="5">
        <v>2016</v>
      </c>
      <c r="J466" s="6">
        <v>253249</v>
      </c>
      <c r="K466" s="9">
        <v>0.31</v>
      </c>
      <c r="L466" s="5" t="s">
        <v>20</v>
      </c>
      <c r="M466" s="5" t="s">
        <v>59</v>
      </c>
      <c r="N466" s="5"/>
      <c r="O466" s="7" t="str">
        <f>IF(ISBLANK(Table1[[#This Row],[Exit Year]]), "Active", "Exited")</f>
        <v>Active</v>
      </c>
      <c r="P466" s="8">
        <f ca="1">IF(ISBLANK(Table1[[#This Row],[Exit Year]]), YEAR(TODAY()) - Table1[[#This Row],[Hire Year]], Table1[[#This Row],[Exit Year]] - Table1[[#This Row],[Hire Year]])</f>
        <v>9</v>
      </c>
      <c r="Q466" s="13">
        <f>Table1[[#This Row],[Annual Salary]] + (Table1[[#This Row],[Bonus %]] * Table1[[#This Row],[Annual Salary]])</f>
        <v>331756.19</v>
      </c>
      <c r="R466" s="10" t="str">
        <f>IF(Table1[[#This Row],[Annual Salary]]&gt;=100000,"High",
   IF(Table1[[#This Row],[Annual Salary]]&gt;=50000,"Medium","Low"))</f>
        <v>High</v>
      </c>
    </row>
    <row r="467" spans="1:18" ht="15.75" x14ac:dyDescent="0.25">
      <c r="A467" s="5" t="s">
        <v>1007</v>
      </c>
      <c r="B467" s="5" t="s">
        <v>1008</v>
      </c>
      <c r="C467" s="5" t="s">
        <v>456</v>
      </c>
      <c r="D467" s="5" t="s">
        <v>16</v>
      </c>
      <c r="E467" s="5" t="s">
        <v>48</v>
      </c>
      <c r="F467" s="5" t="s">
        <v>18</v>
      </c>
      <c r="G467" s="5" t="s">
        <v>27</v>
      </c>
      <c r="H467" s="5">
        <v>60</v>
      </c>
      <c r="I467" s="5">
        <v>2004</v>
      </c>
      <c r="J467" s="6">
        <v>90258</v>
      </c>
      <c r="K467" s="9">
        <v>0</v>
      </c>
      <c r="L467" s="5" t="s">
        <v>28</v>
      </c>
      <c r="M467" s="5" t="s">
        <v>29</v>
      </c>
      <c r="N467" s="5"/>
      <c r="O467" s="7" t="str">
        <f>IF(ISBLANK(Table1[[#This Row],[Exit Year]]), "Active", "Exited")</f>
        <v>Active</v>
      </c>
      <c r="P467" s="8">
        <f ca="1">IF(ISBLANK(Table1[[#This Row],[Exit Year]]), YEAR(TODAY()) - Table1[[#This Row],[Hire Year]], Table1[[#This Row],[Exit Year]] - Table1[[#This Row],[Hire Year]])</f>
        <v>21</v>
      </c>
      <c r="Q467" s="13">
        <f>Table1[[#This Row],[Annual Salary]] + (Table1[[#This Row],[Bonus %]] * Table1[[#This Row],[Annual Salary]])</f>
        <v>90258</v>
      </c>
      <c r="R467" s="10" t="str">
        <f>IF(Table1[[#This Row],[Annual Salary]]&gt;=100000,"High",
   IF(Table1[[#This Row],[Annual Salary]]&gt;=50000,"Medium","Low"))</f>
        <v>Medium</v>
      </c>
    </row>
    <row r="468" spans="1:18" ht="15.75" x14ac:dyDescent="0.25">
      <c r="A468" s="5" t="s">
        <v>1009</v>
      </c>
      <c r="B468" s="5" t="s">
        <v>1010</v>
      </c>
      <c r="C468" s="5" t="s">
        <v>298</v>
      </c>
      <c r="D468" s="5" t="s">
        <v>16</v>
      </c>
      <c r="E468" s="5" t="s">
        <v>25</v>
      </c>
      <c r="F468" s="5" t="s">
        <v>18</v>
      </c>
      <c r="G468" s="5" t="s">
        <v>19</v>
      </c>
      <c r="H468" s="5">
        <v>42</v>
      </c>
      <c r="I468" s="5">
        <v>2011</v>
      </c>
      <c r="J468" s="6">
        <v>72486</v>
      </c>
      <c r="K468" s="9">
        <v>0</v>
      </c>
      <c r="L468" s="5" t="s">
        <v>20</v>
      </c>
      <c r="M468" s="5" t="s">
        <v>21</v>
      </c>
      <c r="N468" s="5"/>
      <c r="O468" s="7" t="str">
        <f>IF(ISBLANK(Table1[[#This Row],[Exit Year]]), "Active", "Exited")</f>
        <v>Active</v>
      </c>
      <c r="P468" s="8">
        <f ca="1">IF(ISBLANK(Table1[[#This Row],[Exit Year]]), YEAR(TODAY()) - Table1[[#This Row],[Hire Year]], Table1[[#This Row],[Exit Year]] - Table1[[#This Row],[Hire Year]])</f>
        <v>14</v>
      </c>
      <c r="Q468" s="13">
        <f>Table1[[#This Row],[Annual Salary]] + (Table1[[#This Row],[Bonus %]] * Table1[[#This Row],[Annual Salary]])</f>
        <v>72486</v>
      </c>
      <c r="R468" s="10" t="str">
        <f>IF(Table1[[#This Row],[Annual Salary]]&gt;=100000,"High",
   IF(Table1[[#This Row],[Annual Salary]]&gt;=50000,"Medium","Low"))</f>
        <v>Medium</v>
      </c>
    </row>
    <row r="469" spans="1:18" ht="15.75" x14ac:dyDescent="0.25">
      <c r="A469" s="5" t="s">
        <v>1011</v>
      </c>
      <c r="B469" s="5" t="s">
        <v>1012</v>
      </c>
      <c r="C469" s="5" t="s">
        <v>42</v>
      </c>
      <c r="D469" s="5" t="s">
        <v>33</v>
      </c>
      <c r="E469" s="5" t="s">
        <v>48</v>
      </c>
      <c r="F469" s="5" t="s">
        <v>26</v>
      </c>
      <c r="G469" s="5" t="s">
        <v>84</v>
      </c>
      <c r="H469" s="5">
        <v>34</v>
      </c>
      <c r="I469" s="5">
        <v>2014</v>
      </c>
      <c r="J469" s="6">
        <v>95499</v>
      </c>
      <c r="K469" s="9">
        <v>0</v>
      </c>
      <c r="L469" s="5" t="s">
        <v>92</v>
      </c>
      <c r="M469" s="5" t="s">
        <v>217</v>
      </c>
      <c r="N469" s="5">
        <v>2017</v>
      </c>
      <c r="O469" s="7" t="str">
        <f>IF(ISBLANK(Table1[[#This Row],[Exit Year]]), "Active", "Exited")</f>
        <v>Exited</v>
      </c>
      <c r="P469" s="8">
        <f ca="1">IF(ISBLANK(Table1[[#This Row],[Exit Year]]), YEAR(TODAY()) - Table1[[#This Row],[Hire Year]], Table1[[#This Row],[Exit Year]] - Table1[[#This Row],[Hire Year]])</f>
        <v>3</v>
      </c>
      <c r="Q469" s="13">
        <f>Table1[[#This Row],[Annual Salary]] + (Table1[[#This Row],[Bonus %]] * Table1[[#This Row],[Annual Salary]])</f>
        <v>95499</v>
      </c>
      <c r="R469" s="10" t="str">
        <f>IF(Table1[[#This Row],[Annual Salary]]&gt;=100000,"High",
   IF(Table1[[#This Row],[Annual Salary]]&gt;=50000,"Medium","Low"))</f>
        <v>Medium</v>
      </c>
    </row>
    <row r="470" spans="1:18" ht="15.75" x14ac:dyDescent="0.25">
      <c r="A470" s="5" t="s">
        <v>1013</v>
      </c>
      <c r="B470" s="5" t="s">
        <v>1014</v>
      </c>
      <c r="C470" s="5" t="s">
        <v>42</v>
      </c>
      <c r="D470" s="5" t="s">
        <v>58</v>
      </c>
      <c r="E470" s="5" t="s">
        <v>17</v>
      </c>
      <c r="F470" s="5" t="s">
        <v>18</v>
      </c>
      <c r="G470" s="5" t="s">
        <v>84</v>
      </c>
      <c r="H470" s="5">
        <v>53</v>
      </c>
      <c r="I470" s="5">
        <v>2004</v>
      </c>
      <c r="J470" s="6">
        <v>90212</v>
      </c>
      <c r="K470" s="9">
        <v>0</v>
      </c>
      <c r="L470" s="5" t="s">
        <v>92</v>
      </c>
      <c r="M470" s="5" t="s">
        <v>217</v>
      </c>
      <c r="N470" s="5"/>
      <c r="O470" s="7" t="str">
        <f>IF(ISBLANK(Table1[[#This Row],[Exit Year]]), "Active", "Exited")</f>
        <v>Active</v>
      </c>
      <c r="P470" s="8">
        <f ca="1">IF(ISBLANK(Table1[[#This Row],[Exit Year]]), YEAR(TODAY()) - Table1[[#This Row],[Hire Year]], Table1[[#This Row],[Exit Year]] - Table1[[#This Row],[Hire Year]])</f>
        <v>21</v>
      </c>
      <c r="Q470" s="13">
        <f>Table1[[#This Row],[Annual Salary]] + (Table1[[#This Row],[Bonus %]] * Table1[[#This Row],[Annual Salary]])</f>
        <v>90212</v>
      </c>
      <c r="R470" s="10" t="str">
        <f>IF(Table1[[#This Row],[Annual Salary]]&gt;=100000,"High",
   IF(Table1[[#This Row],[Annual Salary]]&gt;=50000,"Medium","Low"))</f>
        <v>Medium</v>
      </c>
    </row>
    <row r="471" spans="1:18" ht="15.75" x14ac:dyDescent="0.25">
      <c r="A471" s="5" t="s">
        <v>1015</v>
      </c>
      <c r="B471" s="5" t="s">
        <v>1016</v>
      </c>
      <c r="C471" s="5" t="s">
        <v>78</v>
      </c>
      <c r="D471" s="5" t="s">
        <v>79</v>
      </c>
      <c r="E471" s="5" t="s">
        <v>17</v>
      </c>
      <c r="F471" s="5" t="s">
        <v>26</v>
      </c>
      <c r="G471" s="5" t="s">
        <v>27</v>
      </c>
      <c r="H471" s="5">
        <v>39</v>
      </c>
      <c r="I471" s="5">
        <v>2019</v>
      </c>
      <c r="J471" s="6">
        <v>254057</v>
      </c>
      <c r="K471" s="9">
        <v>0.39</v>
      </c>
      <c r="L471" s="5" t="s">
        <v>28</v>
      </c>
      <c r="M471" s="5" t="s">
        <v>73</v>
      </c>
      <c r="N471" s="5"/>
      <c r="O471" s="7" t="str">
        <f>IF(ISBLANK(Table1[[#This Row],[Exit Year]]), "Active", "Exited")</f>
        <v>Active</v>
      </c>
      <c r="P471" s="8">
        <f ca="1">IF(ISBLANK(Table1[[#This Row],[Exit Year]]), YEAR(TODAY()) - Table1[[#This Row],[Hire Year]], Table1[[#This Row],[Exit Year]] - Table1[[#This Row],[Hire Year]])</f>
        <v>6</v>
      </c>
      <c r="Q471" s="13">
        <f>Table1[[#This Row],[Annual Salary]] + (Table1[[#This Row],[Bonus %]] * Table1[[#This Row],[Annual Salary]])</f>
        <v>353139.23</v>
      </c>
      <c r="R471" s="10" t="str">
        <f>IF(Table1[[#This Row],[Annual Salary]]&gt;=100000,"High",
   IF(Table1[[#This Row],[Annual Salary]]&gt;=50000,"Medium","Low"))</f>
        <v>High</v>
      </c>
    </row>
    <row r="472" spans="1:18" ht="15.75" x14ac:dyDescent="0.25">
      <c r="A472" s="5" t="s">
        <v>1017</v>
      </c>
      <c r="B472" s="5" t="s">
        <v>1018</v>
      </c>
      <c r="C472" s="5" t="s">
        <v>183</v>
      </c>
      <c r="D472" s="5" t="s">
        <v>64</v>
      </c>
      <c r="E472" s="5" t="s">
        <v>25</v>
      </c>
      <c r="F472" s="5" t="s">
        <v>18</v>
      </c>
      <c r="G472" s="5" t="s">
        <v>84</v>
      </c>
      <c r="H472" s="5">
        <v>58</v>
      </c>
      <c r="I472" s="5">
        <v>2010</v>
      </c>
      <c r="J472" s="6">
        <v>43001</v>
      </c>
      <c r="K472" s="9">
        <v>0</v>
      </c>
      <c r="L472" s="5" t="s">
        <v>20</v>
      </c>
      <c r="M472" s="5" t="s">
        <v>59</v>
      </c>
      <c r="N472" s="5"/>
      <c r="O472" s="7" t="str">
        <f>IF(ISBLANK(Table1[[#This Row],[Exit Year]]), "Active", "Exited")</f>
        <v>Active</v>
      </c>
      <c r="P472" s="8">
        <f ca="1">IF(ISBLANK(Table1[[#This Row],[Exit Year]]), YEAR(TODAY()) - Table1[[#This Row],[Hire Year]], Table1[[#This Row],[Exit Year]] - Table1[[#This Row],[Hire Year]])</f>
        <v>15</v>
      </c>
      <c r="Q472" s="13">
        <f>Table1[[#This Row],[Annual Salary]] + (Table1[[#This Row],[Bonus %]] * Table1[[#This Row],[Annual Salary]])</f>
        <v>43001</v>
      </c>
      <c r="R472" s="10" t="str">
        <f>IF(Table1[[#This Row],[Annual Salary]]&gt;=100000,"High",
   IF(Table1[[#This Row],[Annual Salary]]&gt;=50000,"Medium","Low"))</f>
        <v>Low</v>
      </c>
    </row>
    <row r="473" spans="1:18" ht="15.75" x14ac:dyDescent="0.25">
      <c r="A473" s="5" t="s">
        <v>1019</v>
      </c>
      <c r="B473" s="5" t="s">
        <v>1020</v>
      </c>
      <c r="C473" s="5" t="s">
        <v>183</v>
      </c>
      <c r="D473" s="5" t="s">
        <v>64</v>
      </c>
      <c r="E473" s="5" t="s">
        <v>25</v>
      </c>
      <c r="F473" s="5" t="s">
        <v>26</v>
      </c>
      <c r="G473" s="5" t="s">
        <v>84</v>
      </c>
      <c r="H473" s="5">
        <v>34</v>
      </c>
      <c r="I473" s="5">
        <v>2015</v>
      </c>
      <c r="J473" s="6">
        <v>52200</v>
      </c>
      <c r="K473" s="9">
        <v>0</v>
      </c>
      <c r="L473" s="5" t="s">
        <v>20</v>
      </c>
      <c r="M473" s="5" t="s">
        <v>87</v>
      </c>
      <c r="N473" s="5"/>
      <c r="O473" s="7" t="str">
        <f>IF(ISBLANK(Table1[[#This Row],[Exit Year]]), "Active", "Exited")</f>
        <v>Active</v>
      </c>
      <c r="P473" s="8">
        <f ca="1">IF(ISBLANK(Table1[[#This Row],[Exit Year]]), YEAR(TODAY()) - Table1[[#This Row],[Hire Year]], Table1[[#This Row],[Exit Year]] - Table1[[#This Row],[Hire Year]])</f>
        <v>10</v>
      </c>
      <c r="Q473" s="13">
        <f>Table1[[#This Row],[Annual Salary]] + (Table1[[#This Row],[Bonus %]] * Table1[[#This Row],[Annual Salary]])</f>
        <v>52200</v>
      </c>
      <c r="R473" s="10" t="str">
        <f>IF(Table1[[#This Row],[Annual Salary]]&gt;=100000,"High",
   IF(Table1[[#This Row],[Annual Salary]]&gt;=50000,"Medium","Low"))</f>
        <v>Medium</v>
      </c>
    </row>
    <row r="474" spans="1:18" ht="15.75" x14ac:dyDescent="0.25">
      <c r="A474" s="5" t="s">
        <v>1021</v>
      </c>
      <c r="B474" s="5" t="s">
        <v>1022</v>
      </c>
      <c r="C474" s="5" t="s">
        <v>1923</v>
      </c>
      <c r="D474" s="5" t="s">
        <v>64</v>
      </c>
      <c r="E474" s="5" t="s">
        <v>48</v>
      </c>
      <c r="F474" s="5" t="s">
        <v>18</v>
      </c>
      <c r="G474" s="5" t="s">
        <v>35</v>
      </c>
      <c r="H474" s="5">
        <v>60</v>
      </c>
      <c r="I474" s="5">
        <v>2008</v>
      </c>
      <c r="J474" s="6">
        <v>150855</v>
      </c>
      <c r="K474" s="9">
        <v>0.11</v>
      </c>
      <c r="L474" s="5" t="s">
        <v>20</v>
      </c>
      <c r="M474" s="5" t="s">
        <v>43</v>
      </c>
      <c r="N474" s="5"/>
      <c r="O474" s="7" t="str">
        <f>IF(ISBLANK(Table1[[#This Row],[Exit Year]]), "Active", "Exited")</f>
        <v>Active</v>
      </c>
      <c r="P474" s="8">
        <f ca="1">IF(ISBLANK(Table1[[#This Row],[Exit Year]]), YEAR(TODAY()) - Table1[[#This Row],[Hire Year]], Table1[[#This Row],[Exit Year]] - Table1[[#This Row],[Hire Year]])</f>
        <v>17</v>
      </c>
      <c r="Q474" s="13">
        <f>Table1[[#This Row],[Annual Salary]] + (Table1[[#This Row],[Bonus %]] * Table1[[#This Row],[Annual Salary]])</f>
        <v>167449.04999999999</v>
      </c>
      <c r="R474" s="10" t="str">
        <f>IF(Table1[[#This Row],[Annual Salary]]&gt;=100000,"High",
   IF(Table1[[#This Row],[Annual Salary]]&gt;=50000,"Medium","Low"))</f>
        <v>High</v>
      </c>
    </row>
    <row r="475" spans="1:18" ht="15.75" x14ac:dyDescent="0.25">
      <c r="A475" s="5" t="s">
        <v>1023</v>
      </c>
      <c r="B475" s="5" t="s">
        <v>1024</v>
      </c>
      <c r="C475" s="5" t="s">
        <v>130</v>
      </c>
      <c r="D475" s="5" t="s">
        <v>16</v>
      </c>
      <c r="E475" s="5" t="s">
        <v>25</v>
      </c>
      <c r="F475" s="5" t="s">
        <v>18</v>
      </c>
      <c r="G475" s="5" t="s">
        <v>84</v>
      </c>
      <c r="H475" s="5">
        <v>53</v>
      </c>
      <c r="I475" s="5">
        <v>2004</v>
      </c>
      <c r="J475" s="6">
        <v>65702</v>
      </c>
      <c r="K475" s="9">
        <v>0</v>
      </c>
      <c r="L475" s="5" t="s">
        <v>20</v>
      </c>
      <c r="M475" s="5" t="s">
        <v>87</v>
      </c>
      <c r="N475" s="5"/>
      <c r="O475" s="7" t="str">
        <f>IF(ISBLANK(Table1[[#This Row],[Exit Year]]), "Active", "Exited")</f>
        <v>Active</v>
      </c>
      <c r="P475" s="8">
        <f ca="1">IF(ISBLANK(Table1[[#This Row],[Exit Year]]), YEAR(TODAY()) - Table1[[#This Row],[Hire Year]], Table1[[#This Row],[Exit Year]] - Table1[[#This Row],[Hire Year]])</f>
        <v>21</v>
      </c>
      <c r="Q475" s="13">
        <f>Table1[[#This Row],[Annual Salary]] + (Table1[[#This Row],[Bonus %]] * Table1[[#This Row],[Annual Salary]])</f>
        <v>65702</v>
      </c>
      <c r="R475" s="10" t="str">
        <f>IF(Table1[[#This Row],[Annual Salary]]&gt;=100000,"High",
   IF(Table1[[#This Row],[Annual Salary]]&gt;=50000,"Medium","Low"))</f>
        <v>Medium</v>
      </c>
    </row>
    <row r="476" spans="1:18" ht="15.75" x14ac:dyDescent="0.25">
      <c r="A476" s="5" t="s">
        <v>1025</v>
      </c>
      <c r="B476" s="5" t="s">
        <v>1026</v>
      </c>
      <c r="C476" s="5" t="s">
        <v>32</v>
      </c>
      <c r="D476" s="5" t="s">
        <v>33</v>
      </c>
      <c r="E476" s="5" t="s">
        <v>48</v>
      </c>
      <c r="F476" s="5" t="s">
        <v>26</v>
      </c>
      <c r="G476" s="5" t="s">
        <v>27</v>
      </c>
      <c r="H476" s="5">
        <v>58</v>
      </c>
      <c r="I476" s="5">
        <v>2007</v>
      </c>
      <c r="J476" s="6">
        <v>162038</v>
      </c>
      <c r="K476" s="9">
        <v>0.24</v>
      </c>
      <c r="L476" s="5" t="s">
        <v>28</v>
      </c>
      <c r="M476" s="5" t="s">
        <v>29</v>
      </c>
      <c r="N476" s="5"/>
      <c r="O476" s="7" t="str">
        <f>IF(ISBLANK(Table1[[#This Row],[Exit Year]]), "Active", "Exited")</f>
        <v>Active</v>
      </c>
      <c r="P476" s="8">
        <f ca="1">IF(ISBLANK(Table1[[#This Row],[Exit Year]]), YEAR(TODAY()) - Table1[[#This Row],[Hire Year]], Table1[[#This Row],[Exit Year]] - Table1[[#This Row],[Hire Year]])</f>
        <v>18</v>
      </c>
      <c r="Q476" s="13">
        <f>Table1[[#This Row],[Annual Salary]] + (Table1[[#This Row],[Bonus %]] * Table1[[#This Row],[Annual Salary]])</f>
        <v>200927.12</v>
      </c>
      <c r="R476" s="10" t="str">
        <f>IF(Table1[[#This Row],[Annual Salary]]&gt;=100000,"High",
   IF(Table1[[#This Row],[Annual Salary]]&gt;=50000,"Medium","Low"))</f>
        <v>High</v>
      </c>
    </row>
    <row r="477" spans="1:18" ht="15.75" x14ac:dyDescent="0.25">
      <c r="A477" s="5" t="s">
        <v>1027</v>
      </c>
      <c r="B477" s="5" t="s">
        <v>1028</v>
      </c>
      <c r="C477" s="5" t="s">
        <v>1923</v>
      </c>
      <c r="D477" s="5" t="s">
        <v>79</v>
      </c>
      <c r="E477" s="5" t="s">
        <v>17</v>
      </c>
      <c r="F477" s="5" t="s">
        <v>18</v>
      </c>
      <c r="G477" s="5" t="s">
        <v>27</v>
      </c>
      <c r="H477" s="5">
        <v>25</v>
      </c>
      <c r="I477" s="5">
        <v>2020</v>
      </c>
      <c r="J477" s="6">
        <v>157057</v>
      </c>
      <c r="K477" s="9">
        <v>0.1</v>
      </c>
      <c r="L477" s="5" t="s">
        <v>20</v>
      </c>
      <c r="M477" s="5" t="s">
        <v>87</v>
      </c>
      <c r="N477" s="5"/>
      <c r="O477" s="7" t="str">
        <f>IF(ISBLANK(Table1[[#This Row],[Exit Year]]), "Active", "Exited")</f>
        <v>Active</v>
      </c>
      <c r="P477" s="8">
        <f ca="1">IF(ISBLANK(Table1[[#This Row],[Exit Year]]), YEAR(TODAY()) - Table1[[#This Row],[Hire Year]], Table1[[#This Row],[Exit Year]] - Table1[[#This Row],[Hire Year]])</f>
        <v>5</v>
      </c>
      <c r="Q477" s="13">
        <f>Table1[[#This Row],[Annual Salary]] + (Table1[[#This Row],[Bonus %]] * Table1[[#This Row],[Annual Salary]])</f>
        <v>172762.7</v>
      </c>
      <c r="R477" s="10" t="str">
        <f>IF(Table1[[#This Row],[Annual Salary]]&gt;=100000,"High",
   IF(Table1[[#This Row],[Annual Salary]]&gt;=50000,"Medium","Low"))</f>
        <v>High</v>
      </c>
    </row>
    <row r="478" spans="1:18" ht="15.75" x14ac:dyDescent="0.25">
      <c r="A478" s="5" t="s">
        <v>1029</v>
      </c>
      <c r="B478" s="5" t="s">
        <v>1030</v>
      </c>
      <c r="C478" s="5" t="s">
        <v>51</v>
      </c>
      <c r="D478" s="5" t="s">
        <v>16</v>
      </c>
      <c r="E478" s="5" t="s">
        <v>17</v>
      </c>
      <c r="F478" s="5" t="s">
        <v>26</v>
      </c>
      <c r="G478" s="5" t="s">
        <v>35</v>
      </c>
      <c r="H478" s="5">
        <v>46</v>
      </c>
      <c r="I478" s="5">
        <v>2021</v>
      </c>
      <c r="J478" s="6">
        <v>127559</v>
      </c>
      <c r="K478" s="9">
        <v>0.1</v>
      </c>
      <c r="L478" s="5" t="s">
        <v>20</v>
      </c>
      <c r="M478" s="5" t="s">
        <v>59</v>
      </c>
      <c r="N478" s="5"/>
      <c r="O478" s="7" t="str">
        <f>IF(ISBLANK(Table1[[#This Row],[Exit Year]]), "Active", "Exited")</f>
        <v>Active</v>
      </c>
      <c r="P478" s="8">
        <f ca="1">IF(ISBLANK(Table1[[#This Row],[Exit Year]]), YEAR(TODAY()) - Table1[[#This Row],[Hire Year]], Table1[[#This Row],[Exit Year]] - Table1[[#This Row],[Hire Year]])</f>
        <v>4</v>
      </c>
      <c r="Q478" s="13">
        <f>Table1[[#This Row],[Annual Salary]] + (Table1[[#This Row],[Bonus %]] * Table1[[#This Row],[Annual Salary]])</f>
        <v>140314.9</v>
      </c>
      <c r="R478" s="10" t="str">
        <f>IF(Table1[[#This Row],[Annual Salary]]&gt;=100000,"High",
   IF(Table1[[#This Row],[Annual Salary]]&gt;=50000,"Medium","Low"))</f>
        <v>High</v>
      </c>
    </row>
    <row r="479" spans="1:18" ht="15.75" x14ac:dyDescent="0.25">
      <c r="A479" s="5" t="s">
        <v>1031</v>
      </c>
      <c r="B479" s="5" t="s">
        <v>1032</v>
      </c>
      <c r="C479" s="5" t="s">
        <v>174</v>
      </c>
      <c r="D479" s="5" t="s">
        <v>68</v>
      </c>
      <c r="E479" s="5" t="s">
        <v>48</v>
      </c>
      <c r="F479" s="5" t="s">
        <v>18</v>
      </c>
      <c r="G479" s="5" t="s">
        <v>35</v>
      </c>
      <c r="H479" s="5">
        <v>39</v>
      </c>
      <c r="I479" s="5">
        <v>2019</v>
      </c>
      <c r="J479" s="6">
        <v>62644</v>
      </c>
      <c r="K479" s="9">
        <v>0</v>
      </c>
      <c r="L479" s="5" t="s">
        <v>20</v>
      </c>
      <c r="M479" s="5" t="s">
        <v>21</v>
      </c>
      <c r="N479" s="5"/>
      <c r="O479" s="7" t="str">
        <f>IF(ISBLANK(Table1[[#This Row],[Exit Year]]), "Active", "Exited")</f>
        <v>Active</v>
      </c>
      <c r="P479" s="8">
        <f ca="1">IF(ISBLANK(Table1[[#This Row],[Exit Year]]), YEAR(TODAY()) - Table1[[#This Row],[Hire Year]], Table1[[#This Row],[Exit Year]] - Table1[[#This Row],[Hire Year]])</f>
        <v>6</v>
      </c>
      <c r="Q479" s="13">
        <f>Table1[[#This Row],[Annual Salary]] + (Table1[[#This Row],[Bonus %]] * Table1[[#This Row],[Annual Salary]])</f>
        <v>62644</v>
      </c>
      <c r="R479" s="10" t="str">
        <f>IF(Table1[[#This Row],[Annual Salary]]&gt;=100000,"High",
   IF(Table1[[#This Row],[Annual Salary]]&gt;=50000,"Medium","Low"))</f>
        <v>Medium</v>
      </c>
    </row>
    <row r="480" spans="1:18" ht="15.75" x14ac:dyDescent="0.25">
      <c r="A480" s="5" t="s">
        <v>1033</v>
      </c>
      <c r="B480" s="5" t="s">
        <v>1034</v>
      </c>
      <c r="C480" s="5" t="s">
        <v>247</v>
      </c>
      <c r="D480" s="5" t="s">
        <v>16</v>
      </c>
      <c r="E480" s="5" t="s">
        <v>25</v>
      </c>
      <c r="F480" s="5" t="s">
        <v>26</v>
      </c>
      <c r="G480" s="5" t="s">
        <v>27</v>
      </c>
      <c r="H480" s="5">
        <v>50</v>
      </c>
      <c r="I480" s="5">
        <v>2001</v>
      </c>
      <c r="J480" s="6">
        <v>73907</v>
      </c>
      <c r="K480" s="9">
        <v>0</v>
      </c>
      <c r="L480" s="5" t="s">
        <v>28</v>
      </c>
      <c r="M480" s="5" t="s">
        <v>73</v>
      </c>
      <c r="N480" s="5"/>
      <c r="O480" s="7" t="str">
        <f>IF(ISBLANK(Table1[[#This Row],[Exit Year]]), "Active", "Exited")</f>
        <v>Active</v>
      </c>
      <c r="P480" s="8">
        <f ca="1">IF(ISBLANK(Table1[[#This Row],[Exit Year]]), YEAR(TODAY()) - Table1[[#This Row],[Hire Year]], Table1[[#This Row],[Exit Year]] - Table1[[#This Row],[Hire Year]])</f>
        <v>24</v>
      </c>
      <c r="Q480" s="13">
        <f>Table1[[#This Row],[Annual Salary]] + (Table1[[#This Row],[Bonus %]] * Table1[[#This Row],[Annual Salary]])</f>
        <v>73907</v>
      </c>
      <c r="R480" s="10" t="str">
        <f>IF(Table1[[#This Row],[Annual Salary]]&gt;=100000,"High",
   IF(Table1[[#This Row],[Annual Salary]]&gt;=50000,"Medium","Low"))</f>
        <v>Medium</v>
      </c>
    </row>
    <row r="481" spans="1:18" ht="15.75" x14ac:dyDescent="0.25">
      <c r="A481" s="5" t="s">
        <v>1035</v>
      </c>
      <c r="B481" s="5" t="s">
        <v>1036</v>
      </c>
      <c r="C481" s="5" t="s">
        <v>42</v>
      </c>
      <c r="D481" s="5" t="s">
        <v>58</v>
      </c>
      <c r="E481" s="5" t="s">
        <v>25</v>
      </c>
      <c r="F481" s="5" t="s">
        <v>18</v>
      </c>
      <c r="G481" s="5" t="s">
        <v>35</v>
      </c>
      <c r="H481" s="5">
        <v>56</v>
      </c>
      <c r="I481" s="5">
        <v>2018</v>
      </c>
      <c r="J481" s="6">
        <v>90040</v>
      </c>
      <c r="K481" s="9">
        <v>0</v>
      </c>
      <c r="L481" s="5" t="s">
        <v>20</v>
      </c>
      <c r="M481" s="5" t="s">
        <v>36</v>
      </c>
      <c r="N481" s="5"/>
      <c r="O481" s="7" t="str">
        <f>IF(ISBLANK(Table1[[#This Row],[Exit Year]]), "Active", "Exited")</f>
        <v>Active</v>
      </c>
      <c r="P481" s="8">
        <f ca="1">IF(ISBLANK(Table1[[#This Row],[Exit Year]]), YEAR(TODAY()) - Table1[[#This Row],[Hire Year]], Table1[[#This Row],[Exit Year]] - Table1[[#This Row],[Hire Year]])</f>
        <v>7</v>
      </c>
      <c r="Q481" s="13">
        <f>Table1[[#This Row],[Annual Salary]] + (Table1[[#This Row],[Bonus %]] * Table1[[#This Row],[Annual Salary]])</f>
        <v>90040</v>
      </c>
      <c r="R481" s="10" t="str">
        <f>IF(Table1[[#This Row],[Annual Salary]]&gt;=100000,"High",
   IF(Table1[[#This Row],[Annual Salary]]&gt;=50000,"Medium","Low"))</f>
        <v>Medium</v>
      </c>
    </row>
    <row r="482" spans="1:18" ht="15.75" x14ac:dyDescent="0.25">
      <c r="A482" s="5" t="s">
        <v>1037</v>
      </c>
      <c r="B482" s="5" t="s">
        <v>1038</v>
      </c>
      <c r="C482" s="5" t="s">
        <v>276</v>
      </c>
      <c r="D482" s="5" t="s">
        <v>68</v>
      </c>
      <c r="E482" s="5" t="s">
        <v>25</v>
      </c>
      <c r="F482" s="5" t="s">
        <v>18</v>
      </c>
      <c r="G482" s="5" t="s">
        <v>84</v>
      </c>
      <c r="H482" s="5">
        <v>30</v>
      </c>
      <c r="I482" s="5">
        <v>2016</v>
      </c>
      <c r="J482" s="6">
        <v>91134</v>
      </c>
      <c r="K482" s="9">
        <v>0</v>
      </c>
      <c r="L482" s="5" t="s">
        <v>92</v>
      </c>
      <c r="M482" s="5" t="s">
        <v>217</v>
      </c>
      <c r="N482" s="5"/>
      <c r="O482" s="7" t="str">
        <f>IF(ISBLANK(Table1[[#This Row],[Exit Year]]), "Active", "Exited")</f>
        <v>Active</v>
      </c>
      <c r="P482" s="8">
        <f ca="1">IF(ISBLANK(Table1[[#This Row],[Exit Year]]), YEAR(TODAY()) - Table1[[#This Row],[Hire Year]], Table1[[#This Row],[Exit Year]] - Table1[[#This Row],[Hire Year]])</f>
        <v>9</v>
      </c>
      <c r="Q482" s="13">
        <f>Table1[[#This Row],[Annual Salary]] + (Table1[[#This Row],[Bonus %]] * Table1[[#This Row],[Annual Salary]])</f>
        <v>91134</v>
      </c>
      <c r="R482" s="10" t="str">
        <f>IF(Table1[[#This Row],[Annual Salary]]&gt;=100000,"High",
   IF(Table1[[#This Row],[Annual Salary]]&gt;=50000,"Medium","Low"))</f>
        <v>Medium</v>
      </c>
    </row>
    <row r="483" spans="1:18" ht="15.75" x14ac:dyDescent="0.25">
      <c r="A483" s="5" t="s">
        <v>1039</v>
      </c>
      <c r="B483" s="5" t="s">
        <v>1040</v>
      </c>
      <c r="C483" s="5" t="s">
        <v>78</v>
      </c>
      <c r="D483" s="5" t="s">
        <v>64</v>
      </c>
      <c r="E483" s="5" t="s">
        <v>34</v>
      </c>
      <c r="F483" s="5" t="s">
        <v>18</v>
      </c>
      <c r="G483" s="5" t="s">
        <v>27</v>
      </c>
      <c r="H483" s="5">
        <v>45</v>
      </c>
      <c r="I483" s="5">
        <v>2021</v>
      </c>
      <c r="J483" s="6">
        <v>201396</v>
      </c>
      <c r="K483" s="9">
        <v>0.32</v>
      </c>
      <c r="L483" s="5" t="s">
        <v>20</v>
      </c>
      <c r="M483" s="5" t="s">
        <v>55</v>
      </c>
      <c r="N483" s="5"/>
      <c r="O483" s="7" t="str">
        <f>IF(ISBLANK(Table1[[#This Row],[Exit Year]]), "Active", "Exited")</f>
        <v>Active</v>
      </c>
      <c r="P483" s="8">
        <f ca="1">IF(ISBLANK(Table1[[#This Row],[Exit Year]]), YEAR(TODAY()) - Table1[[#This Row],[Hire Year]], Table1[[#This Row],[Exit Year]] - Table1[[#This Row],[Hire Year]])</f>
        <v>4</v>
      </c>
      <c r="Q483" s="13">
        <f>Table1[[#This Row],[Annual Salary]] + (Table1[[#This Row],[Bonus %]] * Table1[[#This Row],[Annual Salary]])</f>
        <v>265842.71999999997</v>
      </c>
      <c r="R483" s="10" t="str">
        <f>IF(Table1[[#This Row],[Annual Salary]]&gt;=100000,"High",
   IF(Table1[[#This Row],[Annual Salary]]&gt;=50000,"Medium","Low"))</f>
        <v>High</v>
      </c>
    </row>
    <row r="484" spans="1:18" ht="15.75" x14ac:dyDescent="0.25">
      <c r="A484" s="5" t="s">
        <v>1041</v>
      </c>
      <c r="B484" s="5" t="s">
        <v>1042</v>
      </c>
      <c r="C484" s="5" t="s">
        <v>54</v>
      </c>
      <c r="D484" s="5" t="s">
        <v>58</v>
      </c>
      <c r="E484" s="5" t="s">
        <v>48</v>
      </c>
      <c r="F484" s="5" t="s">
        <v>18</v>
      </c>
      <c r="G484" s="5" t="s">
        <v>27</v>
      </c>
      <c r="H484" s="5">
        <v>55</v>
      </c>
      <c r="I484" s="5">
        <v>2011</v>
      </c>
      <c r="J484" s="6">
        <v>54733</v>
      </c>
      <c r="K484" s="9">
        <v>0</v>
      </c>
      <c r="L484" s="5" t="s">
        <v>28</v>
      </c>
      <c r="M484" s="5" t="s">
        <v>29</v>
      </c>
      <c r="N484" s="5"/>
      <c r="O484" s="7" t="str">
        <f>IF(ISBLANK(Table1[[#This Row],[Exit Year]]), "Active", "Exited")</f>
        <v>Active</v>
      </c>
      <c r="P484" s="8">
        <f ca="1">IF(ISBLANK(Table1[[#This Row],[Exit Year]]), YEAR(TODAY()) - Table1[[#This Row],[Hire Year]], Table1[[#This Row],[Exit Year]] - Table1[[#This Row],[Hire Year]])</f>
        <v>14</v>
      </c>
      <c r="Q484" s="13">
        <f>Table1[[#This Row],[Annual Salary]] + (Table1[[#This Row],[Bonus %]] * Table1[[#This Row],[Annual Salary]])</f>
        <v>54733</v>
      </c>
      <c r="R484" s="10" t="str">
        <f>IF(Table1[[#This Row],[Annual Salary]]&gt;=100000,"High",
   IF(Table1[[#This Row],[Annual Salary]]&gt;=50000,"Medium","Low"))</f>
        <v>Medium</v>
      </c>
    </row>
    <row r="485" spans="1:18" ht="15.75" x14ac:dyDescent="0.25">
      <c r="A485" s="5" t="s">
        <v>1043</v>
      </c>
      <c r="B485" s="5" t="s">
        <v>1044</v>
      </c>
      <c r="C485" s="5" t="s">
        <v>298</v>
      </c>
      <c r="D485" s="5" t="s">
        <v>16</v>
      </c>
      <c r="E485" s="5" t="s">
        <v>48</v>
      </c>
      <c r="F485" s="5" t="s">
        <v>26</v>
      </c>
      <c r="G485" s="5" t="s">
        <v>19</v>
      </c>
      <c r="H485" s="5">
        <v>28</v>
      </c>
      <c r="I485" s="5">
        <v>2019</v>
      </c>
      <c r="J485" s="6">
        <v>65341</v>
      </c>
      <c r="K485" s="9">
        <v>0</v>
      </c>
      <c r="L485" s="5" t="s">
        <v>20</v>
      </c>
      <c r="M485" s="5" t="s">
        <v>55</v>
      </c>
      <c r="N485" s="5">
        <v>2022</v>
      </c>
      <c r="O485" s="7" t="str">
        <f>IF(ISBLANK(Table1[[#This Row],[Exit Year]]), "Active", "Exited")</f>
        <v>Exited</v>
      </c>
      <c r="P485" s="8">
        <f ca="1">IF(ISBLANK(Table1[[#This Row],[Exit Year]]), YEAR(TODAY()) - Table1[[#This Row],[Hire Year]], Table1[[#This Row],[Exit Year]] - Table1[[#This Row],[Hire Year]])</f>
        <v>3</v>
      </c>
      <c r="Q485" s="13">
        <f>Table1[[#This Row],[Annual Salary]] + (Table1[[#This Row],[Bonus %]] * Table1[[#This Row],[Annual Salary]])</f>
        <v>65341</v>
      </c>
      <c r="R485" s="10" t="str">
        <f>IF(Table1[[#This Row],[Annual Salary]]&gt;=100000,"High",
   IF(Table1[[#This Row],[Annual Salary]]&gt;=50000,"Medium","Low"))</f>
        <v>Medium</v>
      </c>
    </row>
    <row r="486" spans="1:18" ht="15.75" x14ac:dyDescent="0.25">
      <c r="A486" s="5" t="s">
        <v>1045</v>
      </c>
      <c r="B486" s="5" t="s">
        <v>1046</v>
      </c>
      <c r="C486" s="5" t="s">
        <v>1923</v>
      </c>
      <c r="D486" s="5" t="s">
        <v>33</v>
      </c>
      <c r="E486" s="5" t="s">
        <v>48</v>
      </c>
      <c r="F486" s="5" t="s">
        <v>18</v>
      </c>
      <c r="G486" s="5" t="s">
        <v>19</v>
      </c>
      <c r="H486" s="5">
        <v>59</v>
      </c>
      <c r="I486" s="5">
        <v>2018</v>
      </c>
      <c r="J486" s="6">
        <v>139208</v>
      </c>
      <c r="K486" s="9">
        <v>0.11</v>
      </c>
      <c r="L486" s="5" t="s">
        <v>20</v>
      </c>
      <c r="M486" s="5" t="s">
        <v>59</v>
      </c>
      <c r="N486" s="5"/>
      <c r="O486" s="7" t="str">
        <f>IF(ISBLANK(Table1[[#This Row],[Exit Year]]), "Active", "Exited")</f>
        <v>Active</v>
      </c>
      <c r="P486" s="8">
        <f ca="1">IF(ISBLANK(Table1[[#This Row],[Exit Year]]), YEAR(TODAY()) - Table1[[#This Row],[Hire Year]], Table1[[#This Row],[Exit Year]] - Table1[[#This Row],[Hire Year]])</f>
        <v>7</v>
      </c>
      <c r="Q486" s="13">
        <f>Table1[[#This Row],[Annual Salary]] + (Table1[[#This Row],[Bonus %]] * Table1[[#This Row],[Annual Salary]])</f>
        <v>154520.88</v>
      </c>
      <c r="R486" s="10" t="str">
        <f>IF(Table1[[#This Row],[Annual Salary]]&gt;=100000,"High",
   IF(Table1[[#This Row],[Annual Salary]]&gt;=50000,"Medium","Low"))</f>
        <v>High</v>
      </c>
    </row>
    <row r="487" spans="1:18" ht="15.75" x14ac:dyDescent="0.25">
      <c r="A487" s="5" t="s">
        <v>1047</v>
      </c>
      <c r="B487" s="5" t="s">
        <v>1048</v>
      </c>
      <c r="C487" s="5" t="s">
        <v>42</v>
      </c>
      <c r="D487" s="5" t="s">
        <v>47</v>
      </c>
      <c r="E487" s="5" t="s">
        <v>34</v>
      </c>
      <c r="F487" s="5" t="s">
        <v>26</v>
      </c>
      <c r="G487" s="5" t="s">
        <v>27</v>
      </c>
      <c r="H487" s="5">
        <v>63</v>
      </c>
      <c r="I487" s="5">
        <v>2018</v>
      </c>
      <c r="J487" s="6">
        <v>73200</v>
      </c>
      <c r="K487" s="9">
        <v>0</v>
      </c>
      <c r="L487" s="5" t="s">
        <v>28</v>
      </c>
      <c r="M487" s="5" t="s">
        <v>73</v>
      </c>
      <c r="N487" s="5"/>
      <c r="O487" s="7" t="str">
        <f>IF(ISBLANK(Table1[[#This Row],[Exit Year]]), "Active", "Exited")</f>
        <v>Active</v>
      </c>
      <c r="P487" s="8">
        <f ca="1">IF(ISBLANK(Table1[[#This Row],[Exit Year]]), YEAR(TODAY()) - Table1[[#This Row],[Hire Year]], Table1[[#This Row],[Exit Year]] - Table1[[#This Row],[Hire Year]])</f>
        <v>7</v>
      </c>
      <c r="Q487" s="13">
        <f>Table1[[#This Row],[Annual Salary]] + (Table1[[#This Row],[Bonus %]] * Table1[[#This Row],[Annual Salary]])</f>
        <v>73200</v>
      </c>
      <c r="R487" s="10" t="str">
        <f>IF(Table1[[#This Row],[Annual Salary]]&gt;=100000,"High",
   IF(Table1[[#This Row],[Annual Salary]]&gt;=50000,"Medium","Low"))</f>
        <v>Medium</v>
      </c>
    </row>
    <row r="488" spans="1:18" ht="15.75" x14ac:dyDescent="0.25">
      <c r="A488" s="5" t="s">
        <v>1049</v>
      </c>
      <c r="B488" s="5" t="s">
        <v>1050</v>
      </c>
      <c r="C488" s="5" t="s">
        <v>51</v>
      </c>
      <c r="D488" s="5" t="s">
        <v>58</v>
      </c>
      <c r="E488" s="5" t="s">
        <v>34</v>
      </c>
      <c r="F488" s="5" t="s">
        <v>18</v>
      </c>
      <c r="G488" s="5" t="s">
        <v>84</v>
      </c>
      <c r="H488" s="5">
        <v>46</v>
      </c>
      <c r="I488" s="5">
        <v>2010</v>
      </c>
      <c r="J488" s="6">
        <v>102636</v>
      </c>
      <c r="K488" s="9">
        <v>0.06</v>
      </c>
      <c r="L488" s="5" t="s">
        <v>20</v>
      </c>
      <c r="M488" s="5" t="s">
        <v>21</v>
      </c>
      <c r="N488" s="5"/>
      <c r="O488" s="7" t="str">
        <f>IF(ISBLANK(Table1[[#This Row],[Exit Year]]), "Active", "Exited")</f>
        <v>Active</v>
      </c>
      <c r="P488" s="8">
        <f ca="1">IF(ISBLANK(Table1[[#This Row],[Exit Year]]), YEAR(TODAY()) - Table1[[#This Row],[Hire Year]], Table1[[#This Row],[Exit Year]] - Table1[[#This Row],[Hire Year]])</f>
        <v>15</v>
      </c>
      <c r="Q488" s="13">
        <f>Table1[[#This Row],[Annual Salary]] + (Table1[[#This Row],[Bonus %]] * Table1[[#This Row],[Annual Salary]])</f>
        <v>108794.16</v>
      </c>
      <c r="R488" s="10" t="str">
        <f>IF(Table1[[#This Row],[Annual Salary]]&gt;=100000,"High",
   IF(Table1[[#This Row],[Annual Salary]]&gt;=50000,"Medium","Low"))</f>
        <v>High</v>
      </c>
    </row>
    <row r="489" spans="1:18" ht="15.75" x14ac:dyDescent="0.25">
      <c r="A489" s="5" t="s">
        <v>1051</v>
      </c>
      <c r="B489" s="5" t="s">
        <v>1052</v>
      </c>
      <c r="C489" s="5" t="s">
        <v>293</v>
      </c>
      <c r="D489" s="5" t="s">
        <v>47</v>
      </c>
      <c r="E489" s="5" t="s">
        <v>34</v>
      </c>
      <c r="F489" s="5" t="s">
        <v>18</v>
      </c>
      <c r="G489" s="5" t="s">
        <v>84</v>
      </c>
      <c r="H489" s="5">
        <v>26</v>
      </c>
      <c r="I489" s="5">
        <v>2021</v>
      </c>
      <c r="J489" s="6">
        <v>87427</v>
      </c>
      <c r="K489" s="9">
        <v>0</v>
      </c>
      <c r="L489" s="5" t="s">
        <v>92</v>
      </c>
      <c r="M489" s="5" t="s">
        <v>217</v>
      </c>
      <c r="N489" s="5"/>
      <c r="O489" s="7" t="str">
        <f>IF(ISBLANK(Table1[[#This Row],[Exit Year]]), "Active", "Exited")</f>
        <v>Active</v>
      </c>
      <c r="P489" s="8">
        <f ca="1">IF(ISBLANK(Table1[[#This Row],[Exit Year]]), YEAR(TODAY()) - Table1[[#This Row],[Hire Year]], Table1[[#This Row],[Exit Year]] - Table1[[#This Row],[Hire Year]])</f>
        <v>4</v>
      </c>
      <c r="Q489" s="13">
        <f>Table1[[#This Row],[Annual Salary]] + (Table1[[#This Row],[Bonus %]] * Table1[[#This Row],[Annual Salary]])</f>
        <v>87427</v>
      </c>
      <c r="R489" s="10" t="str">
        <f>IF(Table1[[#This Row],[Annual Salary]]&gt;=100000,"High",
   IF(Table1[[#This Row],[Annual Salary]]&gt;=50000,"Medium","Low"))</f>
        <v>Medium</v>
      </c>
    </row>
    <row r="490" spans="1:18" ht="15.75" x14ac:dyDescent="0.25">
      <c r="A490" s="5" t="s">
        <v>1053</v>
      </c>
      <c r="B490" s="5" t="s">
        <v>1054</v>
      </c>
      <c r="C490" s="5" t="s">
        <v>118</v>
      </c>
      <c r="D490" s="5" t="s">
        <v>16</v>
      </c>
      <c r="E490" s="5" t="s">
        <v>17</v>
      </c>
      <c r="F490" s="5" t="s">
        <v>26</v>
      </c>
      <c r="G490" s="5" t="s">
        <v>35</v>
      </c>
      <c r="H490" s="5">
        <v>45</v>
      </c>
      <c r="I490" s="5">
        <v>2018</v>
      </c>
      <c r="J490" s="6">
        <v>49219</v>
      </c>
      <c r="K490" s="9">
        <v>0</v>
      </c>
      <c r="L490" s="5" t="s">
        <v>20</v>
      </c>
      <c r="M490" s="5" t="s">
        <v>87</v>
      </c>
      <c r="N490" s="5"/>
      <c r="O490" s="7" t="str">
        <f>IF(ISBLANK(Table1[[#This Row],[Exit Year]]), "Active", "Exited")</f>
        <v>Active</v>
      </c>
      <c r="P490" s="8">
        <f ca="1">IF(ISBLANK(Table1[[#This Row],[Exit Year]]), YEAR(TODAY()) - Table1[[#This Row],[Hire Year]], Table1[[#This Row],[Exit Year]] - Table1[[#This Row],[Hire Year]])</f>
        <v>7</v>
      </c>
      <c r="Q490" s="13">
        <f>Table1[[#This Row],[Annual Salary]] + (Table1[[#This Row],[Bonus %]] * Table1[[#This Row],[Annual Salary]])</f>
        <v>49219</v>
      </c>
      <c r="R490" s="10" t="str">
        <f>IF(Table1[[#This Row],[Annual Salary]]&gt;=100000,"High",
   IF(Table1[[#This Row],[Annual Salary]]&gt;=50000,"Medium","Low"))</f>
        <v>Low</v>
      </c>
    </row>
    <row r="491" spans="1:18" ht="15.75" x14ac:dyDescent="0.25">
      <c r="A491" s="5" t="s">
        <v>1055</v>
      </c>
      <c r="B491" s="5" t="s">
        <v>617</v>
      </c>
      <c r="C491" s="5" t="s">
        <v>51</v>
      </c>
      <c r="D491" s="5" t="s">
        <v>33</v>
      </c>
      <c r="E491" s="5" t="s">
        <v>25</v>
      </c>
      <c r="F491" s="5" t="s">
        <v>26</v>
      </c>
      <c r="G491" s="5" t="s">
        <v>27</v>
      </c>
      <c r="H491" s="5">
        <v>50</v>
      </c>
      <c r="I491" s="5">
        <v>2018</v>
      </c>
      <c r="J491" s="6">
        <v>106437</v>
      </c>
      <c r="K491" s="9">
        <v>7.0000000000000007E-2</v>
      </c>
      <c r="L491" s="5" t="s">
        <v>28</v>
      </c>
      <c r="M491" s="5" t="s">
        <v>29</v>
      </c>
      <c r="N491" s="5"/>
      <c r="O491" s="7" t="str">
        <f>IF(ISBLANK(Table1[[#This Row],[Exit Year]]), "Active", "Exited")</f>
        <v>Active</v>
      </c>
      <c r="P491" s="8">
        <f ca="1">IF(ISBLANK(Table1[[#This Row],[Exit Year]]), YEAR(TODAY()) - Table1[[#This Row],[Hire Year]], Table1[[#This Row],[Exit Year]] - Table1[[#This Row],[Hire Year]])</f>
        <v>7</v>
      </c>
      <c r="Q491" s="13">
        <f>Table1[[#This Row],[Annual Salary]] + (Table1[[#This Row],[Bonus %]] * Table1[[#This Row],[Annual Salary]])</f>
        <v>113887.59</v>
      </c>
      <c r="R491" s="10" t="str">
        <f>IF(Table1[[#This Row],[Annual Salary]]&gt;=100000,"High",
   IF(Table1[[#This Row],[Annual Salary]]&gt;=50000,"Medium","Low"))</f>
        <v>High</v>
      </c>
    </row>
    <row r="492" spans="1:18" ht="15.75" x14ac:dyDescent="0.25">
      <c r="A492" s="5" t="s">
        <v>1056</v>
      </c>
      <c r="B492" s="5" t="s">
        <v>1057</v>
      </c>
      <c r="C492" s="5" t="s">
        <v>123</v>
      </c>
      <c r="D492" s="5" t="s">
        <v>33</v>
      </c>
      <c r="E492" s="5" t="s">
        <v>25</v>
      </c>
      <c r="F492" s="5" t="s">
        <v>26</v>
      </c>
      <c r="G492" s="5" t="s">
        <v>84</v>
      </c>
      <c r="H492" s="5">
        <v>46</v>
      </c>
      <c r="I492" s="5">
        <v>2015</v>
      </c>
      <c r="J492" s="6">
        <v>64364</v>
      </c>
      <c r="K492" s="9">
        <v>0</v>
      </c>
      <c r="L492" s="5" t="s">
        <v>92</v>
      </c>
      <c r="M492" s="5" t="s">
        <v>217</v>
      </c>
      <c r="N492" s="5"/>
      <c r="O492" s="7" t="str">
        <f>IF(ISBLANK(Table1[[#This Row],[Exit Year]]), "Active", "Exited")</f>
        <v>Active</v>
      </c>
      <c r="P492" s="8">
        <f ca="1">IF(ISBLANK(Table1[[#This Row],[Exit Year]]), YEAR(TODAY()) - Table1[[#This Row],[Hire Year]], Table1[[#This Row],[Exit Year]] - Table1[[#This Row],[Hire Year]])</f>
        <v>10</v>
      </c>
      <c r="Q492" s="13">
        <f>Table1[[#This Row],[Annual Salary]] + (Table1[[#This Row],[Bonus %]] * Table1[[#This Row],[Annual Salary]])</f>
        <v>64364</v>
      </c>
      <c r="R492" s="10" t="str">
        <f>IF(Table1[[#This Row],[Annual Salary]]&gt;=100000,"High",
   IF(Table1[[#This Row],[Annual Salary]]&gt;=50000,"Medium","Low"))</f>
        <v>Medium</v>
      </c>
    </row>
    <row r="493" spans="1:18" ht="15.75" x14ac:dyDescent="0.25">
      <c r="A493" s="5" t="s">
        <v>1058</v>
      </c>
      <c r="B493" s="5" t="s">
        <v>1059</v>
      </c>
      <c r="C493" s="5" t="s">
        <v>32</v>
      </c>
      <c r="D493" s="5" t="s">
        <v>64</v>
      </c>
      <c r="E493" s="5" t="s">
        <v>25</v>
      </c>
      <c r="F493" s="5" t="s">
        <v>26</v>
      </c>
      <c r="G493" s="5" t="s">
        <v>35</v>
      </c>
      <c r="H493" s="5">
        <v>50</v>
      </c>
      <c r="I493" s="5">
        <v>2021</v>
      </c>
      <c r="J493" s="6">
        <v>172180</v>
      </c>
      <c r="K493" s="9">
        <v>0.3</v>
      </c>
      <c r="L493" s="5" t="s">
        <v>20</v>
      </c>
      <c r="M493" s="5" t="s">
        <v>87</v>
      </c>
      <c r="N493" s="5"/>
      <c r="O493" s="7" t="str">
        <f>IF(ISBLANK(Table1[[#This Row],[Exit Year]]), "Active", "Exited")</f>
        <v>Active</v>
      </c>
      <c r="P493" s="8">
        <f ca="1">IF(ISBLANK(Table1[[#This Row],[Exit Year]]), YEAR(TODAY()) - Table1[[#This Row],[Hire Year]], Table1[[#This Row],[Exit Year]] - Table1[[#This Row],[Hire Year]])</f>
        <v>4</v>
      </c>
      <c r="Q493" s="13">
        <f>Table1[[#This Row],[Annual Salary]] + (Table1[[#This Row],[Bonus %]] * Table1[[#This Row],[Annual Salary]])</f>
        <v>223834</v>
      </c>
      <c r="R493" s="10" t="str">
        <f>IF(Table1[[#This Row],[Annual Salary]]&gt;=100000,"High",
   IF(Table1[[#This Row],[Annual Salary]]&gt;=50000,"Medium","Low"))</f>
        <v>High</v>
      </c>
    </row>
    <row r="494" spans="1:18" ht="15.75" x14ac:dyDescent="0.25">
      <c r="A494" s="5" t="s">
        <v>1060</v>
      </c>
      <c r="B494" s="5" t="s">
        <v>1061</v>
      </c>
      <c r="C494" s="5" t="s">
        <v>42</v>
      </c>
      <c r="D494" s="5" t="s">
        <v>47</v>
      </c>
      <c r="E494" s="5" t="s">
        <v>25</v>
      </c>
      <c r="F494" s="5" t="s">
        <v>18</v>
      </c>
      <c r="G494" s="5" t="s">
        <v>84</v>
      </c>
      <c r="H494" s="5">
        <v>33</v>
      </c>
      <c r="I494" s="5">
        <v>2012</v>
      </c>
      <c r="J494" s="6">
        <v>88343</v>
      </c>
      <c r="K494" s="9">
        <v>0</v>
      </c>
      <c r="L494" s="5" t="s">
        <v>92</v>
      </c>
      <c r="M494" s="5" t="s">
        <v>98</v>
      </c>
      <c r="N494" s="5"/>
      <c r="O494" s="7" t="str">
        <f>IF(ISBLANK(Table1[[#This Row],[Exit Year]]), "Active", "Exited")</f>
        <v>Active</v>
      </c>
      <c r="P494" s="8">
        <f ca="1">IF(ISBLANK(Table1[[#This Row],[Exit Year]]), YEAR(TODAY()) - Table1[[#This Row],[Hire Year]], Table1[[#This Row],[Exit Year]] - Table1[[#This Row],[Hire Year]])</f>
        <v>13</v>
      </c>
      <c r="Q494" s="13">
        <f>Table1[[#This Row],[Annual Salary]] + (Table1[[#This Row],[Bonus %]] * Table1[[#This Row],[Annual Salary]])</f>
        <v>88343</v>
      </c>
      <c r="R494" s="10" t="str">
        <f>IF(Table1[[#This Row],[Annual Salary]]&gt;=100000,"High",
   IF(Table1[[#This Row],[Annual Salary]]&gt;=50000,"Medium","Low"))</f>
        <v>Medium</v>
      </c>
    </row>
    <row r="495" spans="1:18" ht="15.75" x14ac:dyDescent="0.25">
      <c r="A495" s="5" t="s">
        <v>1062</v>
      </c>
      <c r="B495" s="5" t="s">
        <v>1063</v>
      </c>
      <c r="C495" s="5" t="s">
        <v>682</v>
      </c>
      <c r="D495" s="5" t="s">
        <v>16</v>
      </c>
      <c r="E495" s="5" t="s">
        <v>34</v>
      </c>
      <c r="F495" s="5" t="s">
        <v>26</v>
      </c>
      <c r="G495" s="5" t="s">
        <v>84</v>
      </c>
      <c r="H495" s="5">
        <v>57</v>
      </c>
      <c r="I495" s="5">
        <v>2014</v>
      </c>
      <c r="J495" s="6">
        <v>66649</v>
      </c>
      <c r="K495" s="9">
        <v>0</v>
      </c>
      <c r="L495" s="5" t="s">
        <v>92</v>
      </c>
      <c r="M495" s="5" t="s">
        <v>98</v>
      </c>
      <c r="N495" s="5"/>
      <c r="O495" s="7" t="str">
        <f>IF(ISBLANK(Table1[[#This Row],[Exit Year]]), "Active", "Exited")</f>
        <v>Active</v>
      </c>
      <c r="P495" s="8">
        <f ca="1">IF(ISBLANK(Table1[[#This Row],[Exit Year]]), YEAR(TODAY()) - Table1[[#This Row],[Hire Year]], Table1[[#This Row],[Exit Year]] - Table1[[#This Row],[Hire Year]])</f>
        <v>11</v>
      </c>
      <c r="Q495" s="13">
        <f>Table1[[#This Row],[Annual Salary]] + (Table1[[#This Row],[Bonus %]] * Table1[[#This Row],[Annual Salary]])</f>
        <v>66649</v>
      </c>
      <c r="R495" s="10" t="str">
        <f>IF(Table1[[#This Row],[Annual Salary]]&gt;=100000,"High",
   IF(Table1[[#This Row],[Annual Salary]]&gt;=50000,"Medium","Low"))</f>
        <v>Medium</v>
      </c>
    </row>
    <row r="496" spans="1:18" ht="15.75" x14ac:dyDescent="0.25">
      <c r="A496" s="5" t="s">
        <v>1064</v>
      </c>
      <c r="B496" s="5" t="s">
        <v>1065</v>
      </c>
      <c r="C496" s="5" t="s">
        <v>1923</v>
      </c>
      <c r="D496" s="5" t="s">
        <v>33</v>
      </c>
      <c r="E496" s="5" t="s">
        <v>25</v>
      </c>
      <c r="F496" s="5" t="s">
        <v>26</v>
      </c>
      <c r="G496" s="5" t="s">
        <v>84</v>
      </c>
      <c r="H496" s="5">
        <v>46</v>
      </c>
      <c r="I496" s="5">
        <v>2010</v>
      </c>
      <c r="J496" s="6">
        <v>134881</v>
      </c>
      <c r="K496" s="9">
        <v>0.15</v>
      </c>
      <c r="L496" s="5" t="s">
        <v>92</v>
      </c>
      <c r="M496" s="5" t="s">
        <v>93</v>
      </c>
      <c r="N496" s="5"/>
      <c r="O496" s="7" t="str">
        <f>IF(ISBLANK(Table1[[#This Row],[Exit Year]]), "Active", "Exited")</f>
        <v>Active</v>
      </c>
      <c r="P496" s="8">
        <f ca="1">IF(ISBLANK(Table1[[#This Row],[Exit Year]]), YEAR(TODAY()) - Table1[[#This Row],[Hire Year]], Table1[[#This Row],[Exit Year]] - Table1[[#This Row],[Hire Year]])</f>
        <v>15</v>
      </c>
      <c r="Q496" s="13">
        <f>Table1[[#This Row],[Annual Salary]] + (Table1[[#This Row],[Bonus %]] * Table1[[#This Row],[Annual Salary]])</f>
        <v>155113.15</v>
      </c>
      <c r="R496" s="10" t="str">
        <f>IF(Table1[[#This Row],[Annual Salary]]&gt;=100000,"High",
   IF(Table1[[#This Row],[Annual Salary]]&gt;=50000,"Medium","Low"))</f>
        <v>High</v>
      </c>
    </row>
    <row r="497" spans="1:18" ht="15.75" x14ac:dyDescent="0.25">
      <c r="A497" s="5" t="s">
        <v>1066</v>
      </c>
      <c r="B497" s="5" t="s">
        <v>1067</v>
      </c>
      <c r="C497" s="5" t="s">
        <v>123</v>
      </c>
      <c r="D497" s="5" t="s">
        <v>79</v>
      </c>
      <c r="E497" s="5" t="s">
        <v>25</v>
      </c>
      <c r="F497" s="5" t="s">
        <v>26</v>
      </c>
      <c r="G497" s="5" t="s">
        <v>27</v>
      </c>
      <c r="H497" s="5">
        <v>52</v>
      </c>
      <c r="I497" s="5">
        <v>1999</v>
      </c>
      <c r="J497" s="6">
        <v>68807</v>
      </c>
      <c r="K497" s="9">
        <v>0</v>
      </c>
      <c r="L497" s="5" t="s">
        <v>28</v>
      </c>
      <c r="M497" s="5" t="s">
        <v>133</v>
      </c>
      <c r="N497" s="5">
        <v>2015</v>
      </c>
      <c r="O497" s="7" t="str">
        <f>IF(ISBLANK(Table1[[#This Row],[Exit Year]]), "Active", "Exited")</f>
        <v>Exited</v>
      </c>
      <c r="P497" s="8">
        <f ca="1">IF(ISBLANK(Table1[[#This Row],[Exit Year]]), YEAR(TODAY()) - Table1[[#This Row],[Hire Year]], Table1[[#This Row],[Exit Year]] - Table1[[#This Row],[Hire Year]])</f>
        <v>16</v>
      </c>
      <c r="Q497" s="13">
        <f>Table1[[#This Row],[Annual Salary]] + (Table1[[#This Row],[Bonus %]] * Table1[[#This Row],[Annual Salary]])</f>
        <v>68807</v>
      </c>
      <c r="R497" s="10" t="str">
        <f>IF(Table1[[#This Row],[Annual Salary]]&gt;=100000,"High",
   IF(Table1[[#This Row],[Annual Salary]]&gt;=50000,"Medium","Low"))</f>
        <v>Medium</v>
      </c>
    </row>
    <row r="498" spans="1:18" ht="15.75" x14ac:dyDescent="0.25">
      <c r="A498" s="5" t="s">
        <v>1068</v>
      </c>
      <c r="B498" s="5" t="s">
        <v>1069</v>
      </c>
      <c r="C498" s="5" t="s">
        <v>78</v>
      </c>
      <c r="D498" s="5" t="s">
        <v>16</v>
      </c>
      <c r="E498" s="5" t="s">
        <v>25</v>
      </c>
      <c r="F498" s="5" t="s">
        <v>26</v>
      </c>
      <c r="G498" s="5" t="s">
        <v>35</v>
      </c>
      <c r="H498" s="5">
        <v>56</v>
      </c>
      <c r="I498" s="5">
        <v>2006</v>
      </c>
      <c r="J498" s="6">
        <v>228822</v>
      </c>
      <c r="K498" s="9">
        <v>0.36</v>
      </c>
      <c r="L498" s="5" t="s">
        <v>20</v>
      </c>
      <c r="M498" s="5" t="s">
        <v>55</v>
      </c>
      <c r="N498" s="5"/>
      <c r="O498" s="7" t="str">
        <f>IF(ISBLANK(Table1[[#This Row],[Exit Year]]), "Active", "Exited")</f>
        <v>Active</v>
      </c>
      <c r="P498" s="8">
        <f ca="1">IF(ISBLANK(Table1[[#This Row],[Exit Year]]), YEAR(TODAY()) - Table1[[#This Row],[Hire Year]], Table1[[#This Row],[Exit Year]] - Table1[[#This Row],[Hire Year]])</f>
        <v>19</v>
      </c>
      <c r="Q498" s="13">
        <f>Table1[[#This Row],[Annual Salary]] + (Table1[[#This Row],[Bonus %]] * Table1[[#This Row],[Annual Salary]])</f>
        <v>311197.92</v>
      </c>
      <c r="R498" s="10" t="str">
        <f>IF(Table1[[#This Row],[Annual Salary]]&gt;=100000,"High",
   IF(Table1[[#This Row],[Annual Salary]]&gt;=50000,"Medium","Low"))</f>
        <v>High</v>
      </c>
    </row>
    <row r="499" spans="1:18" ht="15.75" x14ac:dyDescent="0.25">
      <c r="A499" s="5" t="s">
        <v>1070</v>
      </c>
      <c r="B499" s="5" t="s">
        <v>1071</v>
      </c>
      <c r="C499" s="5" t="s">
        <v>54</v>
      </c>
      <c r="D499" s="5" t="s">
        <v>79</v>
      </c>
      <c r="E499" s="5" t="s">
        <v>25</v>
      </c>
      <c r="F499" s="5" t="s">
        <v>26</v>
      </c>
      <c r="G499" s="5" t="s">
        <v>35</v>
      </c>
      <c r="H499" s="5">
        <v>28</v>
      </c>
      <c r="I499" s="5">
        <v>2021</v>
      </c>
      <c r="J499" s="6">
        <v>43391</v>
      </c>
      <c r="K499" s="9">
        <v>0</v>
      </c>
      <c r="L499" s="5" t="s">
        <v>20</v>
      </c>
      <c r="M499" s="5" t="s">
        <v>87</v>
      </c>
      <c r="N499" s="5"/>
      <c r="O499" s="7" t="str">
        <f>IF(ISBLANK(Table1[[#This Row],[Exit Year]]), "Active", "Exited")</f>
        <v>Active</v>
      </c>
      <c r="P499" s="8">
        <f ca="1">IF(ISBLANK(Table1[[#This Row],[Exit Year]]), YEAR(TODAY()) - Table1[[#This Row],[Hire Year]], Table1[[#This Row],[Exit Year]] - Table1[[#This Row],[Hire Year]])</f>
        <v>4</v>
      </c>
      <c r="Q499" s="13">
        <f>Table1[[#This Row],[Annual Salary]] + (Table1[[#This Row],[Bonus %]] * Table1[[#This Row],[Annual Salary]])</f>
        <v>43391</v>
      </c>
      <c r="R499" s="10" t="str">
        <f>IF(Table1[[#This Row],[Annual Salary]]&gt;=100000,"High",
   IF(Table1[[#This Row],[Annual Salary]]&gt;=50000,"Medium","Low"))</f>
        <v>Low</v>
      </c>
    </row>
    <row r="500" spans="1:18" ht="15.75" x14ac:dyDescent="0.25">
      <c r="A500" s="5" t="s">
        <v>1072</v>
      </c>
      <c r="B500" s="5" t="s">
        <v>1073</v>
      </c>
      <c r="C500" s="5" t="s">
        <v>107</v>
      </c>
      <c r="D500" s="5" t="s">
        <v>68</v>
      </c>
      <c r="E500" s="5" t="s">
        <v>34</v>
      </c>
      <c r="F500" s="5" t="s">
        <v>26</v>
      </c>
      <c r="G500" s="5" t="s">
        <v>27</v>
      </c>
      <c r="H500" s="5">
        <v>29</v>
      </c>
      <c r="I500" s="5">
        <v>2021</v>
      </c>
      <c r="J500" s="6">
        <v>91782</v>
      </c>
      <c r="K500" s="9">
        <v>0</v>
      </c>
      <c r="L500" s="5" t="s">
        <v>28</v>
      </c>
      <c r="M500" s="5" t="s">
        <v>29</v>
      </c>
      <c r="N500" s="5"/>
      <c r="O500" s="7" t="str">
        <f>IF(ISBLANK(Table1[[#This Row],[Exit Year]]), "Active", "Exited")</f>
        <v>Active</v>
      </c>
      <c r="P500" s="8">
        <f ca="1">IF(ISBLANK(Table1[[#This Row],[Exit Year]]), YEAR(TODAY()) - Table1[[#This Row],[Hire Year]], Table1[[#This Row],[Exit Year]] - Table1[[#This Row],[Hire Year]])</f>
        <v>4</v>
      </c>
      <c r="Q500" s="13">
        <f>Table1[[#This Row],[Annual Salary]] + (Table1[[#This Row],[Bonus %]] * Table1[[#This Row],[Annual Salary]])</f>
        <v>91782</v>
      </c>
      <c r="R500" s="10" t="str">
        <f>IF(Table1[[#This Row],[Annual Salary]]&gt;=100000,"High",
   IF(Table1[[#This Row],[Annual Salary]]&gt;=50000,"Medium","Low"))</f>
        <v>Medium</v>
      </c>
    </row>
    <row r="501" spans="1:18" ht="15.75" x14ac:dyDescent="0.25">
      <c r="A501" s="5" t="s">
        <v>1074</v>
      </c>
      <c r="B501" s="5" t="s">
        <v>1075</v>
      </c>
      <c r="C501" s="5" t="s">
        <v>78</v>
      </c>
      <c r="D501" s="5" t="s">
        <v>79</v>
      </c>
      <c r="E501" s="5" t="s">
        <v>48</v>
      </c>
      <c r="F501" s="5" t="s">
        <v>18</v>
      </c>
      <c r="G501" s="5" t="s">
        <v>27</v>
      </c>
      <c r="H501" s="5">
        <v>45</v>
      </c>
      <c r="I501" s="5">
        <v>2016</v>
      </c>
      <c r="J501" s="6">
        <v>211637</v>
      </c>
      <c r="K501" s="9">
        <v>0.31</v>
      </c>
      <c r="L501" s="5" t="s">
        <v>20</v>
      </c>
      <c r="M501" s="5" t="s">
        <v>36</v>
      </c>
      <c r="N501" s="5"/>
      <c r="O501" s="7" t="str">
        <f>IF(ISBLANK(Table1[[#This Row],[Exit Year]]), "Active", "Exited")</f>
        <v>Active</v>
      </c>
      <c r="P501" s="8">
        <f ca="1">IF(ISBLANK(Table1[[#This Row],[Exit Year]]), YEAR(TODAY()) - Table1[[#This Row],[Hire Year]], Table1[[#This Row],[Exit Year]] - Table1[[#This Row],[Hire Year]])</f>
        <v>9</v>
      </c>
      <c r="Q501" s="13">
        <f>Table1[[#This Row],[Annual Salary]] + (Table1[[#This Row],[Bonus %]] * Table1[[#This Row],[Annual Salary]])</f>
        <v>277244.46999999997</v>
      </c>
      <c r="R501" s="10" t="str">
        <f>IF(Table1[[#This Row],[Annual Salary]]&gt;=100000,"High",
   IF(Table1[[#This Row],[Annual Salary]]&gt;=50000,"Medium","Low"))</f>
        <v>High</v>
      </c>
    </row>
    <row r="502" spans="1:18" ht="15.75" x14ac:dyDescent="0.25">
      <c r="A502" s="5" t="s">
        <v>1076</v>
      </c>
      <c r="B502" s="5" t="s">
        <v>1077</v>
      </c>
      <c r="C502" s="5" t="s">
        <v>51</v>
      </c>
      <c r="D502" s="5" t="s">
        <v>47</v>
      </c>
      <c r="E502" s="5" t="s">
        <v>48</v>
      </c>
      <c r="F502" s="5" t="s">
        <v>26</v>
      </c>
      <c r="G502" s="5" t="s">
        <v>35</v>
      </c>
      <c r="H502" s="5">
        <v>28</v>
      </c>
      <c r="I502" s="5">
        <v>2021</v>
      </c>
      <c r="J502" s="6">
        <v>108826</v>
      </c>
      <c r="K502" s="9">
        <v>0.1</v>
      </c>
      <c r="L502" s="5" t="s">
        <v>20</v>
      </c>
      <c r="M502" s="5" t="s">
        <v>55</v>
      </c>
      <c r="N502" s="5"/>
      <c r="O502" s="7" t="str">
        <f>IF(ISBLANK(Table1[[#This Row],[Exit Year]]), "Active", "Exited")</f>
        <v>Active</v>
      </c>
      <c r="P502" s="8">
        <f ca="1">IF(ISBLANK(Table1[[#This Row],[Exit Year]]), YEAR(TODAY()) - Table1[[#This Row],[Hire Year]], Table1[[#This Row],[Exit Year]] - Table1[[#This Row],[Hire Year]])</f>
        <v>4</v>
      </c>
      <c r="Q502" s="13">
        <f>Table1[[#This Row],[Annual Salary]] + (Table1[[#This Row],[Bonus %]] * Table1[[#This Row],[Annual Salary]])</f>
        <v>119708.6</v>
      </c>
      <c r="R502" s="10" t="str">
        <f>IF(Table1[[#This Row],[Annual Salary]]&gt;=100000,"High",
   IF(Table1[[#This Row],[Annual Salary]]&gt;=50000,"Medium","Low"))</f>
        <v>High</v>
      </c>
    </row>
    <row r="503" spans="1:18" ht="15.75" x14ac:dyDescent="0.25">
      <c r="A503" s="5" t="s">
        <v>1078</v>
      </c>
      <c r="B503" s="5" t="s">
        <v>1079</v>
      </c>
      <c r="C503" s="5" t="s">
        <v>682</v>
      </c>
      <c r="D503" s="5" t="s">
        <v>16</v>
      </c>
      <c r="E503" s="5" t="s">
        <v>34</v>
      </c>
      <c r="F503" s="5" t="s">
        <v>26</v>
      </c>
      <c r="G503" s="5" t="s">
        <v>35</v>
      </c>
      <c r="H503" s="5">
        <v>34</v>
      </c>
      <c r="I503" s="5">
        <v>2016</v>
      </c>
      <c r="J503" s="6">
        <v>94352</v>
      </c>
      <c r="K503" s="9">
        <v>0</v>
      </c>
      <c r="L503" s="5" t="s">
        <v>20</v>
      </c>
      <c r="M503" s="5" t="s">
        <v>55</v>
      </c>
      <c r="N503" s="5"/>
      <c r="O503" s="7" t="str">
        <f>IF(ISBLANK(Table1[[#This Row],[Exit Year]]), "Active", "Exited")</f>
        <v>Active</v>
      </c>
      <c r="P503" s="8">
        <f ca="1">IF(ISBLANK(Table1[[#This Row],[Exit Year]]), YEAR(TODAY()) - Table1[[#This Row],[Hire Year]], Table1[[#This Row],[Exit Year]] - Table1[[#This Row],[Hire Year]])</f>
        <v>9</v>
      </c>
      <c r="Q503" s="13">
        <f>Table1[[#This Row],[Annual Salary]] + (Table1[[#This Row],[Bonus %]] * Table1[[#This Row],[Annual Salary]])</f>
        <v>94352</v>
      </c>
      <c r="R503" s="10" t="str">
        <f>IF(Table1[[#This Row],[Annual Salary]]&gt;=100000,"High",
   IF(Table1[[#This Row],[Annual Salary]]&gt;=50000,"Medium","Low"))</f>
        <v>Medium</v>
      </c>
    </row>
    <row r="504" spans="1:18" ht="15.75" x14ac:dyDescent="0.25">
      <c r="A504" s="5" t="s">
        <v>1080</v>
      </c>
      <c r="B504" s="5" t="s">
        <v>1081</v>
      </c>
      <c r="C504" s="5" t="s">
        <v>437</v>
      </c>
      <c r="D504" s="5" t="s">
        <v>16</v>
      </c>
      <c r="E504" s="5" t="s">
        <v>17</v>
      </c>
      <c r="F504" s="5" t="s">
        <v>18</v>
      </c>
      <c r="G504" s="5" t="s">
        <v>84</v>
      </c>
      <c r="H504" s="5">
        <v>55</v>
      </c>
      <c r="I504" s="5">
        <v>1994</v>
      </c>
      <c r="J504" s="6">
        <v>73955</v>
      </c>
      <c r="K504" s="9">
        <v>0</v>
      </c>
      <c r="L504" s="5" t="s">
        <v>20</v>
      </c>
      <c r="M504" s="5" t="s">
        <v>43</v>
      </c>
      <c r="N504" s="5"/>
      <c r="O504" s="7" t="str">
        <f>IF(ISBLANK(Table1[[#This Row],[Exit Year]]), "Active", "Exited")</f>
        <v>Active</v>
      </c>
      <c r="P504" s="8">
        <f ca="1">IF(ISBLANK(Table1[[#This Row],[Exit Year]]), YEAR(TODAY()) - Table1[[#This Row],[Hire Year]], Table1[[#This Row],[Exit Year]] - Table1[[#This Row],[Hire Year]])</f>
        <v>31</v>
      </c>
      <c r="Q504" s="13">
        <f>Table1[[#This Row],[Annual Salary]] + (Table1[[#This Row],[Bonus %]] * Table1[[#This Row],[Annual Salary]])</f>
        <v>73955</v>
      </c>
      <c r="R504" s="10" t="str">
        <f>IF(Table1[[#This Row],[Annual Salary]]&gt;=100000,"High",
   IF(Table1[[#This Row],[Annual Salary]]&gt;=50000,"Medium","Low"))</f>
        <v>Medium</v>
      </c>
    </row>
    <row r="505" spans="1:18" ht="15.75" x14ac:dyDescent="0.25">
      <c r="A505" s="5" t="s">
        <v>1082</v>
      </c>
      <c r="B505" s="5" t="s">
        <v>1083</v>
      </c>
      <c r="C505" s="5" t="s">
        <v>51</v>
      </c>
      <c r="D505" s="5" t="s">
        <v>64</v>
      </c>
      <c r="E505" s="5" t="s">
        <v>25</v>
      </c>
      <c r="F505" s="5" t="s">
        <v>26</v>
      </c>
      <c r="G505" s="5" t="s">
        <v>84</v>
      </c>
      <c r="H505" s="5">
        <v>34</v>
      </c>
      <c r="I505" s="5">
        <v>2013</v>
      </c>
      <c r="J505" s="6">
        <v>113909</v>
      </c>
      <c r="K505" s="9">
        <v>0.06</v>
      </c>
      <c r="L505" s="5" t="s">
        <v>92</v>
      </c>
      <c r="M505" s="5" t="s">
        <v>98</v>
      </c>
      <c r="N505" s="5"/>
      <c r="O505" s="7" t="str">
        <f>IF(ISBLANK(Table1[[#This Row],[Exit Year]]), "Active", "Exited")</f>
        <v>Active</v>
      </c>
      <c r="P505" s="8">
        <f ca="1">IF(ISBLANK(Table1[[#This Row],[Exit Year]]), YEAR(TODAY()) - Table1[[#This Row],[Hire Year]], Table1[[#This Row],[Exit Year]] - Table1[[#This Row],[Hire Year]])</f>
        <v>12</v>
      </c>
      <c r="Q505" s="13">
        <f>Table1[[#This Row],[Annual Salary]] + (Table1[[#This Row],[Bonus %]] * Table1[[#This Row],[Annual Salary]])</f>
        <v>120743.54</v>
      </c>
      <c r="R505" s="10" t="str">
        <f>IF(Table1[[#This Row],[Annual Salary]]&gt;=100000,"High",
   IF(Table1[[#This Row],[Annual Salary]]&gt;=50000,"Medium","Low"))</f>
        <v>High</v>
      </c>
    </row>
    <row r="506" spans="1:18" ht="15.75" x14ac:dyDescent="0.25">
      <c r="A506" s="5" t="s">
        <v>1084</v>
      </c>
      <c r="B506" s="5" t="s">
        <v>1085</v>
      </c>
      <c r="C506" s="5" t="s">
        <v>479</v>
      </c>
      <c r="D506" s="5" t="s">
        <v>16</v>
      </c>
      <c r="E506" s="5" t="s">
        <v>25</v>
      </c>
      <c r="F506" s="5" t="s">
        <v>26</v>
      </c>
      <c r="G506" s="5" t="s">
        <v>27</v>
      </c>
      <c r="H506" s="5">
        <v>27</v>
      </c>
      <c r="I506" s="5">
        <v>2020</v>
      </c>
      <c r="J506" s="6">
        <v>92321</v>
      </c>
      <c r="K506" s="9">
        <v>0</v>
      </c>
      <c r="L506" s="5" t="s">
        <v>20</v>
      </c>
      <c r="M506" s="5" t="s">
        <v>36</v>
      </c>
      <c r="N506" s="5"/>
      <c r="O506" s="7" t="str">
        <f>IF(ISBLANK(Table1[[#This Row],[Exit Year]]), "Active", "Exited")</f>
        <v>Active</v>
      </c>
      <c r="P506" s="8">
        <f ca="1">IF(ISBLANK(Table1[[#This Row],[Exit Year]]), YEAR(TODAY()) - Table1[[#This Row],[Hire Year]], Table1[[#This Row],[Exit Year]] - Table1[[#This Row],[Hire Year]])</f>
        <v>5</v>
      </c>
      <c r="Q506" s="13">
        <f>Table1[[#This Row],[Annual Salary]] + (Table1[[#This Row],[Bonus %]] * Table1[[#This Row],[Annual Salary]])</f>
        <v>92321</v>
      </c>
      <c r="R506" s="10" t="str">
        <f>IF(Table1[[#This Row],[Annual Salary]]&gt;=100000,"High",
   IF(Table1[[#This Row],[Annual Salary]]&gt;=50000,"Medium","Low"))</f>
        <v>Medium</v>
      </c>
    </row>
    <row r="507" spans="1:18" ht="15.75" x14ac:dyDescent="0.25">
      <c r="A507" s="5" t="s">
        <v>1086</v>
      </c>
      <c r="B507" s="5" t="s">
        <v>1087</v>
      </c>
      <c r="C507" s="5" t="s">
        <v>177</v>
      </c>
      <c r="D507" s="5" t="s">
        <v>68</v>
      </c>
      <c r="E507" s="5" t="s">
        <v>34</v>
      </c>
      <c r="F507" s="5" t="s">
        <v>18</v>
      </c>
      <c r="G507" s="5" t="s">
        <v>35</v>
      </c>
      <c r="H507" s="5">
        <v>28</v>
      </c>
      <c r="I507" s="5">
        <v>2018</v>
      </c>
      <c r="J507" s="6">
        <v>115854</v>
      </c>
      <c r="K507" s="9">
        <v>0</v>
      </c>
      <c r="L507" s="5" t="s">
        <v>20</v>
      </c>
      <c r="M507" s="5" t="s">
        <v>43</v>
      </c>
      <c r="N507" s="5"/>
      <c r="O507" s="7" t="str">
        <f>IF(ISBLANK(Table1[[#This Row],[Exit Year]]), "Active", "Exited")</f>
        <v>Active</v>
      </c>
      <c r="P507" s="8">
        <f ca="1">IF(ISBLANK(Table1[[#This Row],[Exit Year]]), YEAR(TODAY()) - Table1[[#This Row],[Hire Year]], Table1[[#This Row],[Exit Year]] - Table1[[#This Row],[Hire Year]])</f>
        <v>7</v>
      </c>
      <c r="Q507" s="13">
        <f>Table1[[#This Row],[Annual Salary]] + (Table1[[#This Row],[Bonus %]] * Table1[[#This Row],[Annual Salary]])</f>
        <v>115854</v>
      </c>
      <c r="R507" s="10" t="str">
        <f>IF(Table1[[#This Row],[Annual Salary]]&gt;=100000,"High",
   IF(Table1[[#This Row],[Annual Salary]]&gt;=50000,"Medium","Low"))</f>
        <v>High</v>
      </c>
    </row>
    <row r="508" spans="1:18" ht="15.75" x14ac:dyDescent="0.25">
      <c r="A508" s="5" t="s">
        <v>1088</v>
      </c>
      <c r="B508" s="5" t="s">
        <v>1089</v>
      </c>
      <c r="C508" s="5" t="s">
        <v>437</v>
      </c>
      <c r="D508" s="5" t="s">
        <v>16</v>
      </c>
      <c r="E508" s="5" t="s">
        <v>25</v>
      </c>
      <c r="F508" s="5" t="s">
        <v>18</v>
      </c>
      <c r="G508" s="5" t="s">
        <v>84</v>
      </c>
      <c r="H508" s="5">
        <v>44</v>
      </c>
      <c r="I508" s="5">
        <v>2011</v>
      </c>
      <c r="J508" s="6">
        <v>82462</v>
      </c>
      <c r="K508" s="9">
        <v>0</v>
      </c>
      <c r="L508" s="5" t="s">
        <v>20</v>
      </c>
      <c r="M508" s="5" t="s">
        <v>59</v>
      </c>
      <c r="N508" s="5"/>
      <c r="O508" s="7" t="str">
        <f>IF(ISBLANK(Table1[[#This Row],[Exit Year]]), "Active", "Exited")</f>
        <v>Active</v>
      </c>
      <c r="P508" s="8">
        <f ca="1">IF(ISBLANK(Table1[[#This Row],[Exit Year]]), YEAR(TODAY()) - Table1[[#This Row],[Hire Year]], Table1[[#This Row],[Exit Year]] - Table1[[#This Row],[Hire Year]])</f>
        <v>14</v>
      </c>
      <c r="Q508" s="13">
        <f>Table1[[#This Row],[Annual Salary]] + (Table1[[#This Row],[Bonus %]] * Table1[[#This Row],[Annual Salary]])</f>
        <v>82462</v>
      </c>
      <c r="R508" s="10" t="str">
        <f>IF(Table1[[#This Row],[Annual Salary]]&gt;=100000,"High",
   IF(Table1[[#This Row],[Annual Salary]]&gt;=50000,"Medium","Low"))</f>
        <v>Medium</v>
      </c>
    </row>
    <row r="509" spans="1:18" ht="15.75" x14ac:dyDescent="0.25">
      <c r="A509" s="5" t="s">
        <v>1090</v>
      </c>
      <c r="B509" s="5" t="s">
        <v>1091</v>
      </c>
      <c r="C509" s="5" t="s">
        <v>78</v>
      </c>
      <c r="D509" s="5" t="s">
        <v>16</v>
      </c>
      <c r="E509" s="5" t="s">
        <v>17</v>
      </c>
      <c r="F509" s="5" t="s">
        <v>18</v>
      </c>
      <c r="G509" s="5" t="s">
        <v>35</v>
      </c>
      <c r="H509" s="5">
        <v>53</v>
      </c>
      <c r="I509" s="5">
        <v>2011</v>
      </c>
      <c r="J509" s="6">
        <v>198473</v>
      </c>
      <c r="K509" s="9">
        <v>0.32</v>
      </c>
      <c r="L509" s="5" t="s">
        <v>20</v>
      </c>
      <c r="M509" s="5" t="s">
        <v>55</v>
      </c>
      <c r="N509" s="5"/>
      <c r="O509" s="7" t="str">
        <f>IF(ISBLANK(Table1[[#This Row],[Exit Year]]), "Active", "Exited")</f>
        <v>Active</v>
      </c>
      <c r="P509" s="8">
        <f ca="1">IF(ISBLANK(Table1[[#This Row],[Exit Year]]), YEAR(TODAY()) - Table1[[#This Row],[Hire Year]], Table1[[#This Row],[Exit Year]] - Table1[[#This Row],[Hire Year]])</f>
        <v>14</v>
      </c>
      <c r="Q509" s="13">
        <f>Table1[[#This Row],[Annual Salary]] + (Table1[[#This Row],[Bonus %]] * Table1[[#This Row],[Annual Salary]])</f>
        <v>261984.36</v>
      </c>
      <c r="R509" s="10" t="str">
        <f>IF(Table1[[#This Row],[Annual Salary]]&gt;=100000,"High",
   IF(Table1[[#This Row],[Annual Salary]]&gt;=50000,"Medium","Low"))</f>
        <v>High</v>
      </c>
    </row>
    <row r="510" spans="1:18" ht="15.75" x14ac:dyDescent="0.25">
      <c r="A510" s="5" t="s">
        <v>1092</v>
      </c>
      <c r="B510" s="5" t="s">
        <v>1093</v>
      </c>
      <c r="C510" s="5" t="s">
        <v>1923</v>
      </c>
      <c r="D510" s="5" t="s">
        <v>33</v>
      </c>
      <c r="E510" s="5" t="s">
        <v>48</v>
      </c>
      <c r="F510" s="5" t="s">
        <v>18</v>
      </c>
      <c r="G510" s="5" t="s">
        <v>27</v>
      </c>
      <c r="H510" s="5">
        <v>43</v>
      </c>
      <c r="I510" s="5">
        <v>2006</v>
      </c>
      <c r="J510" s="6">
        <v>153492</v>
      </c>
      <c r="K510" s="9">
        <v>0.11</v>
      </c>
      <c r="L510" s="5" t="s">
        <v>20</v>
      </c>
      <c r="M510" s="5" t="s">
        <v>36</v>
      </c>
      <c r="N510" s="5"/>
      <c r="O510" s="7" t="str">
        <f>IF(ISBLANK(Table1[[#This Row],[Exit Year]]), "Active", "Exited")</f>
        <v>Active</v>
      </c>
      <c r="P510" s="8">
        <f ca="1">IF(ISBLANK(Table1[[#This Row],[Exit Year]]), YEAR(TODAY()) - Table1[[#This Row],[Hire Year]], Table1[[#This Row],[Exit Year]] - Table1[[#This Row],[Hire Year]])</f>
        <v>19</v>
      </c>
      <c r="Q510" s="13">
        <f>Table1[[#This Row],[Annual Salary]] + (Table1[[#This Row],[Bonus %]] * Table1[[#This Row],[Annual Salary]])</f>
        <v>170376.12</v>
      </c>
      <c r="R510" s="10" t="str">
        <f>IF(Table1[[#This Row],[Annual Salary]]&gt;=100000,"High",
   IF(Table1[[#This Row],[Annual Salary]]&gt;=50000,"Medium","Low"))</f>
        <v>High</v>
      </c>
    </row>
    <row r="511" spans="1:18" ht="15.75" x14ac:dyDescent="0.25">
      <c r="A511" s="5" t="s">
        <v>1094</v>
      </c>
      <c r="B511" s="5" t="s">
        <v>1095</v>
      </c>
      <c r="C511" s="5" t="s">
        <v>78</v>
      </c>
      <c r="D511" s="5" t="s">
        <v>64</v>
      </c>
      <c r="E511" s="5" t="s">
        <v>48</v>
      </c>
      <c r="F511" s="5" t="s">
        <v>18</v>
      </c>
      <c r="G511" s="5" t="s">
        <v>19</v>
      </c>
      <c r="H511" s="5">
        <v>28</v>
      </c>
      <c r="I511" s="5">
        <v>2018</v>
      </c>
      <c r="J511" s="6">
        <v>208210</v>
      </c>
      <c r="K511" s="9">
        <v>0.3</v>
      </c>
      <c r="L511" s="5" t="s">
        <v>20</v>
      </c>
      <c r="M511" s="5" t="s">
        <v>21</v>
      </c>
      <c r="N511" s="5"/>
      <c r="O511" s="7" t="str">
        <f>IF(ISBLANK(Table1[[#This Row],[Exit Year]]), "Active", "Exited")</f>
        <v>Active</v>
      </c>
      <c r="P511" s="8">
        <f ca="1">IF(ISBLANK(Table1[[#This Row],[Exit Year]]), YEAR(TODAY()) - Table1[[#This Row],[Hire Year]], Table1[[#This Row],[Exit Year]] - Table1[[#This Row],[Hire Year]])</f>
        <v>7</v>
      </c>
      <c r="Q511" s="13">
        <f>Table1[[#This Row],[Annual Salary]] + (Table1[[#This Row],[Bonus %]] * Table1[[#This Row],[Annual Salary]])</f>
        <v>270673</v>
      </c>
      <c r="R511" s="10" t="str">
        <f>IF(Table1[[#This Row],[Annual Salary]]&gt;=100000,"High",
   IF(Table1[[#This Row],[Annual Salary]]&gt;=50000,"Medium","Low"))</f>
        <v>High</v>
      </c>
    </row>
    <row r="512" spans="1:18" ht="15.75" x14ac:dyDescent="0.25">
      <c r="A512" s="5" t="s">
        <v>1096</v>
      </c>
      <c r="B512" s="5" t="s">
        <v>1097</v>
      </c>
      <c r="C512" s="5" t="s">
        <v>42</v>
      </c>
      <c r="D512" s="5" t="s">
        <v>79</v>
      </c>
      <c r="E512" s="5" t="s">
        <v>48</v>
      </c>
      <c r="F512" s="5" t="s">
        <v>26</v>
      </c>
      <c r="G512" s="5" t="s">
        <v>35</v>
      </c>
      <c r="H512" s="5">
        <v>33</v>
      </c>
      <c r="I512" s="5">
        <v>2015</v>
      </c>
      <c r="J512" s="6">
        <v>91632</v>
      </c>
      <c r="K512" s="9">
        <v>0</v>
      </c>
      <c r="L512" s="5" t="s">
        <v>20</v>
      </c>
      <c r="M512" s="5" t="s">
        <v>43</v>
      </c>
      <c r="N512" s="5"/>
      <c r="O512" s="7" t="str">
        <f>IF(ISBLANK(Table1[[#This Row],[Exit Year]]), "Active", "Exited")</f>
        <v>Active</v>
      </c>
      <c r="P512" s="8">
        <f ca="1">IF(ISBLANK(Table1[[#This Row],[Exit Year]]), YEAR(TODAY()) - Table1[[#This Row],[Hire Year]], Table1[[#This Row],[Exit Year]] - Table1[[#This Row],[Hire Year]])</f>
        <v>10</v>
      </c>
      <c r="Q512" s="13">
        <f>Table1[[#This Row],[Annual Salary]] + (Table1[[#This Row],[Bonus %]] * Table1[[#This Row],[Annual Salary]])</f>
        <v>91632</v>
      </c>
      <c r="R512" s="10" t="str">
        <f>IF(Table1[[#This Row],[Annual Salary]]&gt;=100000,"High",
   IF(Table1[[#This Row],[Annual Salary]]&gt;=50000,"Medium","Low"))</f>
        <v>Medium</v>
      </c>
    </row>
    <row r="513" spans="1:18" ht="15.75" x14ac:dyDescent="0.25">
      <c r="A513" s="5" t="s">
        <v>1098</v>
      </c>
      <c r="B513" s="5" t="s">
        <v>1099</v>
      </c>
      <c r="C513" s="5" t="s">
        <v>163</v>
      </c>
      <c r="D513" s="5" t="s">
        <v>64</v>
      </c>
      <c r="E513" s="5" t="s">
        <v>48</v>
      </c>
      <c r="F513" s="5" t="s">
        <v>26</v>
      </c>
      <c r="G513" s="5" t="s">
        <v>27</v>
      </c>
      <c r="H513" s="5">
        <v>31</v>
      </c>
      <c r="I513" s="5">
        <v>2017</v>
      </c>
      <c r="J513" s="6">
        <v>71755</v>
      </c>
      <c r="K513" s="9">
        <v>0</v>
      </c>
      <c r="L513" s="5" t="s">
        <v>28</v>
      </c>
      <c r="M513" s="5" t="s">
        <v>29</v>
      </c>
      <c r="N513" s="5"/>
      <c r="O513" s="7" t="str">
        <f>IF(ISBLANK(Table1[[#This Row],[Exit Year]]), "Active", "Exited")</f>
        <v>Active</v>
      </c>
      <c r="P513" s="8">
        <f ca="1">IF(ISBLANK(Table1[[#This Row],[Exit Year]]), YEAR(TODAY()) - Table1[[#This Row],[Hire Year]], Table1[[#This Row],[Exit Year]] - Table1[[#This Row],[Hire Year]])</f>
        <v>8</v>
      </c>
      <c r="Q513" s="13">
        <f>Table1[[#This Row],[Annual Salary]] + (Table1[[#This Row],[Bonus %]] * Table1[[#This Row],[Annual Salary]])</f>
        <v>71755</v>
      </c>
      <c r="R513" s="10" t="str">
        <f>IF(Table1[[#This Row],[Annual Salary]]&gt;=100000,"High",
   IF(Table1[[#This Row],[Annual Salary]]&gt;=50000,"Medium","Low"))</f>
        <v>Medium</v>
      </c>
    </row>
    <row r="514" spans="1:18" ht="15.75" x14ac:dyDescent="0.25">
      <c r="A514" s="5" t="s">
        <v>1100</v>
      </c>
      <c r="B514" s="5" t="s">
        <v>1101</v>
      </c>
      <c r="C514" s="5" t="s">
        <v>51</v>
      </c>
      <c r="D514" s="5" t="s">
        <v>58</v>
      </c>
      <c r="E514" s="5" t="s">
        <v>48</v>
      </c>
      <c r="F514" s="5" t="s">
        <v>18</v>
      </c>
      <c r="G514" s="5" t="s">
        <v>27</v>
      </c>
      <c r="H514" s="5">
        <v>52</v>
      </c>
      <c r="I514" s="5">
        <v>2021</v>
      </c>
      <c r="J514" s="6">
        <v>111006</v>
      </c>
      <c r="K514" s="9">
        <v>0.08</v>
      </c>
      <c r="L514" s="5" t="s">
        <v>28</v>
      </c>
      <c r="M514" s="5" t="s">
        <v>29</v>
      </c>
      <c r="N514" s="5"/>
      <c r="O514" s="7" t="str">
        <f>IF(ISBLANK(Table1[[#This Row],[Exit Year]]), "Active", "Exited")</f>
        <v>Active</v>
      </c>
      <c r="P514" s="8">
        <f ca="1">IF(ISBLANK(Table1[[#This Row],[Exit Year]]), YEAR(TODAY()) - Table1[[#This Row],[Hire Year]], Table1[[#This Row],[Exit Year]] - Table1[[#This Row],[Hire Year]])</f>
        <v>4</v>
      </c>
      <c r="Q514" s="13">
        <f>Table1[[#This Row],[Annual Salary]] + (Table1[[#This Row],[Bonus %]] * Table1[[#This Row],[Annual Salary]])</f>
        <v>119886.48</v>
      </c>
      <c r="R514" s="10" t="str">
        <f>IF(Table1[[#This Row],[Annual Salary]]&gt;=100000,"High",
   IF(Table1[[#This Row],[Annual Salary]]&gt;=50000,"Medium","Low"))</f>
        <v>High</v>
      </c>
    </row>
    <row r="515" spans="1:18" ht="15.75" x14ac:dyDescent="0.25">
      <c r="A515" s="5" t="s">
        <v>1102</v>
      </c>
      <c r="B515" s="5" t="s">
        <v>1103</v>
      </c>
      <c r="C515" s="5" t="s">
        <v>206</v>
      </c>
      <c r="D515" s="5" t="s">
        <v>16</v>
      </c>
      <c r="E515" s="5" t="s">
        <v>48</v>
      </c>
      <c r="F515" s="5" t="s">
        <v>26</v>
      </c>
      <c r="G515" s="5" t="s">
        <v>27</v>
      </c>
      <c r="H515" s="5">
        <v>55</v>
      </c>
      <c r="I515" s="5">
        <v>1994</v>
      </c>
      <c r="J515" s="6">
        <v>99774</v>
      </c>
      <c r="K515" s="9">
        <v>0</v>
      </c>
      <c r="L515" s="5" t="s">
        <v>20</v>
      </c>
      <c r="M515" s="5" t="s">
        <v>59</v>
      </c>
      <c r="N515" s="5"/>
      <c r="O515" s="7" t="str">
        <f>IF(ISBLANK(Table1[[#This Row],[Exit Year]]), "Active", "Exited")</f>
        <v>Active</v>
      </c>
      <c r="P515" s="8">
        <f ca="1">IF(ISBLANK(Table1[[#This Row],[Exit Year]]), YEAR(TODAY()) - Table1[[#This Row],[Hire Year]], Table1[[#This Row],[Exit Year]] - Table1[[#This Row],[Hire Year]])</f>
        <v>31</v>
      </c>
      <c r="Q515" s="13">
        <f>Table1[[#This Row],[Annual Salary]] + (Table1[[#This Row],[Bonus %]] * Table1[[#This Row],[Annual Salary]])</f>
        <v>99774</v>
      </c>
      <c r="R515" s="10" t="str">
        <f>IF(Table1[[#This Row],[Annual Salary]]&gt;=100000,"High",
   IF(Table1[[#This Row],[Annual Salary]]&gt;=50000,"Medium","Low"))</f>
        <v>Medium</v>
      </c>
    </row>
    <row r="516" spans="1:18" ht="15.75" x14ac:dyDescent="0.25">
      <c r="A516" s="5" t="s">
        <v>1104</v>
      </c>
      <c r="B516" s="5" t="s">
        <v>1105</v>
      </c>
      <c r="C516" s="5" t="s">
        <v>32</v>
      </c>
      <c r="D516" s="5" t="s">
        <v>16</v>
      </c>
      <c r="E516" s="5" t="s">
        <v>17</v>
      </c>
      <c r="F516" s="5" t="s">
        <v>26</v>
      </c>
      <c r="G516" s="5" t="s">
        <v>27</v>
      </c>
      <c r="H516" s="5">
        <v>55</v>
      </c>
      <c r="I516" s="5">
        <v>2007</v>
      </c>
      <c r="J516" s="6">
        <v>184648</v>
      </c>
      <c r="K516" s="9">
        <v>0.24</v>
      </c>
      <c r="L516" s="5" t="s">
        <v>28</v>
      </c>
      <c r="M516" s="5" t="s">
        <v>73</v>
      </c>
      <c r="N516" s="5"/>
      <c r="O516" s="7" t="str">
        <f>IF(ISBLANK(Table1[[#This Row],[Exit Year]]), "Active", "Exited")</f>
        <v>Active</v>
      </c>
      <c r="P516" s="8">
        <f ca="1">IF(ISBLANK(Table1[[#This Row],[Exit Year]]), YEAR(TODAY()) - Table1[[#This Row],[Hire Year]], Table1[[#This Row],[Exit Year]] - Table1[[#This Row],[Hire Year]])</f>
        <v>18</v>
      </c>
      <c r="Q516" s="13">
        <f>Table1[[#This Row],[Annual Salary]] + (Table1[[#This Row],[Bonus %]] * Table1[[#This Row],[Annual Salary]])</f>
        <v>228963.52</v>
      </c>
      <c r="R516" s="10" t="str">
        <f>IF(Table1[[#This Row],[Annual Salary]]&gt;=100000,"High",
   IF(Table1[[#This Row],[Annual Salary]]&gt;=50000,"Medium","Low"))</f>
        <v>High</v>
      </c>
    </row>
    <row r="517" spans="1:18" ht="15.75" x14ac:dyDescent="0.25">
      <c r="A517" s="5" t="s">
        <v>1106</v>
      </c>
      <c r="B517" s="5" t="s">
        <v>1107</v>
      </c>
      <c r="C517" s="5" t="s">
        <v>78</v>
      </c>
      <c r="D517" s="5" t="s">
        <v>16</v>
      </c>
      <c r="E517" s="5" t="s">
        <v>25</v>
      </c>
      <c r="F517" s="5" t="s">
        <v>26</v>
      </c>
      <c r="G517" s="5" t="s">
        <v>84</v>
      </c>
      <c r="H517" s="5">
        <v>51</v>
      </c>
      <c r="I517" s="5">
        <v>2001</v>
      </c>
      <c r="J517" s="6">
        <v>247874</v>
      </c>
      <c r="K517" s="9">
        <v>0.33</v>
      </c>
      <c r="L517" s="5" t="s">
        <v>92</v>
      </c>
      <c r="M517" s="5" t="s">
        <v>93</v>
      </c>
      <c r="N517" s="5"/>
      <c r="O517" s="7" t="str">
        <f>IF(ISBLANK(Table1[[#This Row],[Exit Year]]), "Active", "Exited")</f>
        <v>Active</v>
      </c>
      <c r="P517" s="8">
        <f ca="1">IF(ISBLANK(Table1[[#This Row],[Exit Year]]), YEAR(TODAY()) - Table1[[#This Row],[Hire Year]], Table1[[#This Row],[Exit Year]] - Table1[[#This Row],[Hire Year]])</f>
        <v>24</v>
      </c>
      <c r="Q517" s="13">
        <f>Table1[[#This Row],[Annual Salary]] + (Table1[[#This Row],[Bonus %]] * Table1[[#This Row],[Annual Salary]])</f>
        <v>329672.42</v>
      </c>
      <c r="R517" s="10" t="str">
        <f>IF(Table1[[#This Row],[Annual Salary]]&gt;=100000,"High",
   IF(Table1[[#This Row],[Annual Salary]]&gt;=50000,"Medium","Low"))</f>
        <v>High</v>
      </c>
    </row>
    <row r="518" spans="1:18" ht="15.75" x14ac:dyDescent="0.25">
      <c r="A518" s="5" t="s">
        <v>1108</v>
      </c>
      <c r="B518" s="5" t="s">
        <v>1109</v>
      </c>
      <c r="C518" s="5" t="s">
        <v>276</v>
      </c>
      <c r="D518" s="5" t="s">
        <v>68</v>
      </c>
      <c r="E518" s="5" t="s">
        <v>25</v>
      </c>
      <c r="F518" s="5" t="s">
        <v>26</v>
      </c>
      <c r="G518" s="5" t="s">
        <v>27</v>
      </c>
      <c r="H518" s="5">
        <v>60</v>
      </c>
      <c r="I518" s="5">
        <v>2009</v>
      </c>
      <c r="J518" s="6">
        <v>62239</v>
      </c>
      <c r="K518" s="9">
        <v>0</v>
      </c>
      <c r="L518" s="5" t="s">
        <v>28</v>
      </c>
      <c r="M518" s="5" t="s">
        <v>113</v>
      </c>
      <c r="N518" s="5"/>
      <c r="O518" s="7" t="str">
        <f>IF(ISBLANK(Table1[[#This Row],[Exit Year]]), "Active", "Exited")</f>
        <v>Active</v>
      </c>
      <c r="P518" s="8">
        <f ca="1">IF(ISBLANK(Table1[[#This Row],[Exit Year]]), YEAR(TODAY()) - Table1[[#This Row],[Hire Year]], Table1[[#This Row],[Exit Year]] - Table1[[#This Row],[Hire Year]])</f>
        <v>16</v>
      </c>
      <c r="Q518" s="13">
        <f>Table1[[#This Row],[Annual Salary]] + (Table1[[#This Row],[Bonus %]] * Table1[[#This Row],[Annual Salary]])</f>
        <v>62239</v>
      </c>
      <c r="R518" s="10" t="str">
        <f>IF(Table1[[#This Row],[Annual Salary]]&gt;=100000,"High",
   IF(Table1[[#This Row],[Annual Salary]]&gt;=50000,"Medium","Low"))</f>
        <v>Medium</v>
      </c>
    </row>
    <row r="519" spans="1:18" ht="15.75" x14ac:dyDescent="0.25">
      <c r="A519" s="5" t="s">
        <v>1110</v>
      </c>
      <c r="B519" s="5" t="s">
        <v>1111</v>
      </c>
      <c r="C519" s="5" t="s">
        <v>51</v>
      </c>
      <c r="D519" s="5" t="s">
        <v>58</v>
      </c>
      <c r="E519" s="5" t="s">
        <v>34</v>
      </c>
      <c r="F519" s="5" t="s">
        <v>18</v>
      </c>
      <c r="G519" s="5" t="s">
        <v>35</v>
      </c>
      <c r="H519" s="5">
        <v>31</v>
      </c>
      <c r="I519" s="5">
        <v>2014</v>
      </c>
      <c r="J519" s="6">
        <v>114911</v>
      </c>
      <c r="K519" s="9">
        <v>7.0000000000000007E-2</v>
      </c>
      <c r="L519" s="5" t="s">
        <v>20</v>
      </c>
      <c r="M519" s="5" t="s">
        <v>36</v>
      </c>
      <c r="N519" s="5"/>
      <c r="O519" s="7" t="str">
        <f>IF(ISBLANK(Table1[[#This Row],[Exit Year]]), "Active", "Exited")</f>
        <v>Active</v>
      </c>
      <c r="P519" s="8">
        <f ca="1">IF(ISBLANK(Table1[[#This Row],[Exit Year]]), YEAR(TODAY()) - Table1[[#This Row],[Hire Year]], Table1[[#This Row],[Exit Year]] - Table1[[#This Row],[Hire Year]])</f>
        <v>11</v>
      </c>
      <c r="Q519" s="13">
        <f>Table1[[#This Row],[Annual Salary]] + (Table1[[#This Row],[Bonus %]] * Table1[[#This Row],[Annual Salary]])</f>
        <v>122954.77</v>
      </c>
      <c r="R519" s="10" t="str">
        <f>IF(Table1[[#This Row],[Annual Salary]]&gt;=100000,"High",
   IF(Table1[[#This Row],[Annual Salary]]&gt;=50000,"Medium","Low"))</f>
        <v>High</v>
      </c>
    </row>
    <row r="520" spans="1:18" ht="15.75" x14ac:dyDescent="0.25">
      <c r="A520" s="5" t="s">
        <v>1112</v>
      </c>
      <c r="B520" s="5" t="s">
        <v>1113</v>
      </c>
      <c r="C520" s="5" t="s">
        <v>112</v>
      </c>
      <c r="D520" s="5" t="s">
        <v>68</v>
      </c>
      <c r="E520" s="5" t="s">
        <v>48</v>
      </c>
      <c r="F520" s="5" t="s">
        <v>26</v>
      </c>
      <c r="G520" s="5" t="s">
        <v>84</v>
      </c>
      <c r="H520" s="5">
        <v>45</v>
      </c>
      <c r="I520" s="5">
        <v>2018</v>
      </c>
      <c r="J520" s="6">
        <v>115490</v>
      </c>
      <c r="K520" s="9">
        <v>0.12</v>
      </c>
      <c r="L520" s="5" t="s">
        <v>20</v>
      </c>
      <c r="M520" s="5" t="s">
        <v>36</v>
      </c>
      <c r="N520" s="5"/>
      <c r="O520" s="7" t="str">
        <f>IF(ISBLANK(Table1[[#This Row],[Exit Year]]), "Active", "Exited")</f>
        <v>Active</v>
      </c>
      <c r="P520" s="8">
        <f ca="1">IF(ISBLANK(Table1[[#This Row],[Exit Year]]), YEAR(TODAY()) - Table1[[#This Row],[Hire Year]], Table1[[#This Row],[Exit Year]] - Table1[[#This Row],[Hire Year]])</f>
        <v>7</v>
      </c>
      <c r="Q520" s="13">
        <f>Table1[[#This Row],[Annual Salary]] + (Table1[[#This Row],[Bonus %]] * Table1[[#This Row],[Annual Salary]])</f>
        <v>129348.8</v>
      </c>
      <c r="R520" s="10" t="str">
        <f>IF(Table1[[#This Row],[Annual Salary]]&gt;=100000,"High",
   IF(Table1[[#This Row],[Annual Salary]]&gt;=50000,"Medium","Low"))</f>
        <v>High</v>
      </c>
    </row>
    <row r="521" spans="1:18" ht="15.75" x14ac:dyDescent="0.25">
      <c r="A521" s="5" t="s">
        <v>1114</v>
      </c>
      <c r="B521" s="5" t="s">
        <v>1115</v>
      </c>
      <c r="C521" s="5" t="s">
        <v>51</v>
      </c>
      <c r="D521" s="5" t="s">
        <v>58</v>
      </c>
      <c r="E521" s="5" t="s">
        <v>34</v>
      </c>
      <c r="F521" s="5" t="s">
        <v>26</v>
      </c>
      <c r="G521" s="5" t="s">
        <v>27</v>
      </c>
      <c r="H521" s="5">
        <v>34</v>
      </c>
      <c r="I521" s="5">
        <v>2012</v>
      </c>
      <c r="J521" s="6">
        <v>118708</v>
      </c>
      <c r="K521" s="9">
        <v>7.0000000000000007E-2</v>
      </c>
      <c r="L521" s="5" t="s">
        <v>28</v>
      </c>
      <c r="M521" s="5" t="s">
        <v>73</v>
      </c>
      <c r="N521" s="5"/>
      <c r="O521" s="7" t="str">
        <f>IF(ISBLANK(Table1[[#This Row],[Exit Year]]), "Active", "Exited")</f>
        <v>Active</v>
      </c>
      <c r="P521" s="8">
        <f ca="1">IF(ISBLANK(Table1[[#This Row],[Exit Year]]), YEAR(TODAY()) - Table1[[#This Row],[Hire Year]], Table1[[#This Row],[Exit Year]] - Table1[[#This Row],[Hire Year]])</f>
        <v>13</v>
      </c>
      <c r="Q521" s="13">
        <f>Table1[[#This Row],[Annual Salary]] + (Table1[[#This Row],[Bonus %]] * Table1[[#This Row],[Annual Salary]])</f>
        <v>127017.56</v>
      </c>
      <c r="R521" s="10" t="str">
        <f>IF(Table1[[#This Row],[Annual Salary]]&gt;=100000,"High",
   IF(Table1[[#This Row],[Annual Salary]]&gt;=50000,"Medium","Low"))</f>
        <v>High</v>
      </c>
    </row>
    <row r="522" spans="1:18" ht="15.75" x14ac:dyDescent="0.25">
      <c r="A522" s="5" t="s">
        <v>1116</v>
      </c>
      <c r="B522" s="5" t="s">
        <v>1117</v>
      </c>
      <c r="C522" s="5" t="s">
        <v>32</v>
      </c>
      <c r="D522" s="5" t="s">
        <v>58</v>
      </c>
      <c r="E522" s="5" t="s">
        <v>34</v>
      </c>
      <c r="F522" s="5" t="s">
        <v>18</v>
      </c>
      <c r="G522" s="5" t="s">
        <v>27</v>
      </c>
      <c r="H522" s="5">
        <v>29</v>
      </c>
      <c r="I522" s="5">
        <v>2017</v>
      </c>
      <c r="J522" s="6">
        <v>197649</v>
      </c>
      <c r="K522" s="9">
        <v>0.2</v>
      </c>
      <c r="L522" s="5" t="s">
        <v>20</v>
      </c>
      <c r="M522" s="5" t="s">
        <v>87</v>
      </c>
      <c r="N522" s="5"/>
      <c r="O522" s="7" t="str">
        <f>IF(ISBLANK(Table1[[#This Row],[Exit Year]]), "Active", "Exited")</f>
        <v>Active</v>
      </c>
      <c r="P522" s="8">
        <f ca="1">IF(ISBLANK(Table1[[#This Row],[Exit Year]]), YEAR(TODAY()) - Table1[[#This Row],[Hire Year]], Table1[[#This Row],[Exit Year]] - Table1[[#This Row],[Hire Year]])</f>
        <v>8</v>
      </c>
      <c r="Q522" s="13">
        <f>Table1[[#This Row],[Annual Salary]] + (Table1[[#This Row],[Bonus %]] * Table1[[#This Row],[Annual Salary]])</f>
        <v>237178.8</v>
      </c>
      <c r="R522" s="10" t="str">
        <f>IF(Table1[[#This Row],[Annual Salary]]&gt;=100000,"High",
   IF(Table1[[#This Row],[Annual Salary]]&gt;=50000,"Medium","Low"))</f>
        <v>High</v>
      </c>
    </row>
    <row r="523" spans="1:18" ht="15.75" x14ac:dyDescent="0.25">
      <c r="A523" s="5" t="s">
        <v>1118</v>
      </c>
      <c r="B523" s="5" t="s">
        <v>1119</v>
      </c>
      <c r="C523" s="5" t="s">
        <v>42</v>
      </c>
      <c r="D523" s="5" t="s">
        <v>58</v>
      </c>
      <c r="E523" s="5" t="s">
        <v>34</v>
      </c>
      <c r="F523" s="5" t="s">
        <v>18</v>
      </c>
      <c r="G523" s="5" t="s">
        <v>27</v>
      </c>
      <c r="H523" s="5">
        <v>45</v>
      </c>
      <c r="I523" s="5">
        <v>2020</v>
      </c>
      <c r="J523" s="6">
        <v>89841</v>
      </c>
      <c r="K523" s="9">
        <v>0</v>
      </c>
      <c r="L523" s="5" t="s">
        <v>28</v>
      </c>
      <c r="M523" s="5" t="s">
        <v>113</v>
      </c>
      <c r="N523" s="5"/>
      <c r="O523" s="7" t="str">
        <f>IF(ISBLANK(Table1[[#This Row],[Exit Year]]), "Active", "Exited")</f>
        <v>Active</v>
      </c>
      <c r="P523" s="8">
        <f ca="1">IF(ISBLANK(Table1[[#This Row],[Exit Year]]), YEAR(TODAY()) - Table1[[#This Row],[Hire Year]], Table1[[#This Row],[Exit Year]] - Table1[[#This Row],[Hire Year]])</f>
        <v>5</v>
      </c>
      <c r="Q523" s="13">
        <f>Table1[[#This Row],[Annual Salary]] + (Table1[[#This Row],[Bonus %]] * Table1[[#This Row],[Annual Salary]])</f>
        <v>89841</v>
      </c>
      <c r="R523" s="10" t="str">
        <f>IF(Table1[[#This Row],[Annual Salary]]&gt;=100000,"High",
   IF(Table1[[#This Row],[Annual Salary]]&gt;=50000,"Medium","Low"))</f>
        <v>Medium</v>
      </c>
    </row>
    <row r="524" spans="1:18" ht="15.75" x14ac:dyDescent="0.25">
      <c r="A524" s="5" t="s">
        <v>1120</v>
      </c>
      <c r="B524" s="5" t="s">
        <v>1121</v>
      </c>
      <c r="C524" s="5" t="s">
        <v>67</v>
      </c>
      <c r="D524" s="5" t="s">
        <v>68</v>
      </c>
      <c r="E524" s="5" t="s">
        <v>34</v>
      </c>
      <c r="F524" s="5" t="s">
        <v>18</v>
      </c>
      <c r="G524" s="5" t="s">
        <v>35</v>
      </c>
      <c r="H524" s="5">
        <v>48</v>
      </c>
      <c r="I524" s="5">
        <v>2014</v>
      </c>
      <c r="J524" s="6">
        <v>96693</v>
      </c>
      <c r="K524" s="9">
        <v>0</v>
      </c>
      <c r="L524" s="5" t="s">
        <v>20</v>
      </c>
      <c r="M524" s="5" t="s">
        <v>36</v>
      </c>
      <c r="N524" s="5"/>
      <c r="O524" s="7" t="str">
        <f>IF(ISBLANK(Table1[[#This Row],[Exit Year]]), "Active", "Exited")</f>
        <v>Active</v>
      </c>
      <c r="P524" s="8">
        <f ca="1">IF(ISBLANK(Table1[[#This Row],[Exit Year]]), YEAR(TODAY()) - Table1[[#This Row],[Hire Year]], Table1[[#This Row],[Exit Year]] - Table1[[#This Row],[Hire Year]])</f>
        <v>11</v>
      </c>
      <c r="Q524" s="13">
        <f>Table1[[#This Row],[Annual Salary]] + (Table1[[#This Row],[Bonus %]] * Table1[[#This Row],[Annual Salary]])</f>
        <v>96693</v>
      </c>
      <c r="R524" s="10" t="str">
        <f>IF(Table1[[#This Row],[Annual Salary]]&gt;=100000,"High",
   IF(Table1[[#This Row],[Annual Salary]]&gt;=50000,"Medium","Low"))</f>
        <v>Medium</v>
      </c>
    </row>
    <row r="525" spans="1:18" ht="15.75" x14ac:dyDescent="0.25">
      <c r="A525" s="5" t="s">
        <v>1122</v>
      </c>
      <c r="B525" s="5" t="s">
        <v>1123</v>
      </c>
      <c r="C525" s="5" t="s">
        <v>222</v>
      </c>
      <c r="D525" s="5" t="s">
        <v>68</v>
      </c>
      <c r="E525" s="5" t="s">
        <v>34</v>
      </c>
      <c r="F525" s="5" t="s">
        <v>18</v>
      </c>
      <c r="G525" s="5" t="s">
        <v>84</v>
      </c>
      <c r="H525" s="5">
        <v>48</v>
      </c>
      <c r="I525" s="5">
        <v>2009</v>
      </c>
      <c r="J525" s="6">
        <v>82907</v>
      </c>
      <c r="K525" s="9">
        <v>0</v>
      </c>
      <c r="L525" s="5" t="s">
        <v>20</v>
      </c>
      <c r="M525" s="5" t="s">
        <v>21</v>
      </c>
      <c r="N525" s="5"/>
      <c r="O525" s="7" t="str">
        <f>IF(ISBLANK(Table1[[#This Row],[Exit Year]]), "Active", "Exited")</f>
        <v>Active</v>
      </c>
      <c r="P525" s="8">
        <f ca="1">IF(ISBLANK(Table1[[#This Row],[Exit Year]]), YEAR(TODAY()) - Table1[[#This Row],[Hire Year]], Table1[[#This Row],[Exit Year]] - Table1[[#This Row],[Hire Year]])</f>
        <v>16</v>
      </c>
      <c r="Q525" s="13">
        <f>Table1[[#This Row],[Annual Salary]] + (Table1[[#This Row],[Bonus %]] * Table1[[#This Row],[Annual Salary]])</f>
        <v>82907</v>
      </c>
      <c r="R525" s="10" t="str">
        <f>IF(Table1[[#This Row],[Annual Salary]]&gt;=100000,"High",
   IF(Table1[[#This Row],[Annual Salary]]&gt;=50000,"Medium","Low"))</f>
        <v>Medium</v>
      </c>
    </row>
    <row r="526" spans="1:18" ht="15.75" x14ac:dyDescent="0.25">
      <c r="A526" s="5" t="s">
        <v>1124</v>
      </c>
      <c r="B526" s="5" t="s">
        <v>1125</v>
      </c>
      <c r="C526" s="5" t="s">
        <v>78</v>
      </c>
      <c r="D526" s="5" t="s">
        <v>79</v>
      </c>
      <c r="E526" s="5" t="s">
        <v>48</v>
      </c>
      <c r="F526" s="5" t="s">
        <v>26</v>
      </c>
      <c r="G526" s="5" t="s">
        <v>27</v>
      </c>
      <c r="H526" s="5">
        <v>41</v>
      </c>
      <c r="I526" s="5">
        <v>2014</v>
      </c>
      <c r="J526" s="6">
        <v>257194</v>
      </c>
      <c r="K526" s="9">
        <v>0.35</v>
      </c>
      <c r="L526" s="5" t="s">
        <v>28</v>
      </c>
      <c r="M526" s="5" t="s">
        <v>29</v>
      </c>
      <c r="N526" s="5"/>
      <c r="O526" s="7" t="str">
        <f>IF(ISBLANK(Table1[[#This Row],[Exit Year]]), "Active", "Exited")</f>
        <v>Active</v>
      </c>
      <c r="P526" s="8">
        <f ca="1">IF(ISBLANK(Table1[[#This Row],[Exit Year]]), YEAR(TODAY()) - Table1[[#This Row],[Hire Year]], Table1[[#This Row],[Exit Year]] - Table1[[#This Row],[Hire Year]])</f>
        <v>11</v>
      </c>
      <c r="Q526" s="13">
        <f>Table1[[#This Row],[Annual Salary]] + (Table1[[#This Row],[Bonus %]] * Table1[[#This Row],[Annual Salary]])</f>
        <v>347211.9</v>
      </c>
      <c r="R526" s="10" t="str">
        <f>IF(Table1[[#This Row],[Annual Salary]]&gt;=100000,"High",
   IF(Table1[[#This Row],[Annual Salary]]&gt;=50000,"Medium","Low"))</f>
        <v>High</v>
      </c>
    </row>
    <row r="527" spans="1:18" ht="15.75" x14ac:dyDescent="0.25">
      <c r="A527" s="5" t="s">
        <v>1126</v>
      </c>
      <c r="B527" s="5" t="s">
        <v>1127</v>
      </c>
      <c r="C527" s="5" t="s">
        <v>107</v>
      </c>
      <c r="D527" s="5" t="s">
        <v>68</v>
      </c>
      <c r="E527" s="5" t="s">
        <v>17</v>
      </c>
      <c r="F527" s="5" t="s">
        <v>26</v>
      </c>
      <c r="G527" s="5" t="s">
        <v>84</v>
      </c>
      <c r="H527" s="5">
        <v>41</v>
      </c>
      <c r="I527" s="5">
        <v>2012</v>
      </c>
      <c r="J527" s="6">
        <v>94658</v>
      </c>
      <c r="K527" s="9">
        <v>0</v>
      </c>
      <c r="L527" s="5" t="s">
        <v>20</v>
      </c>
      <c r="M527" s="5" t="s">
        <v>55</v>
      </c>
      <c r="N527" s="5"/>
      <c r="O527" s="7" t="str">
        <f>IF(ISBLANK(Table1[[#This Row],[Exit Year]]), "Active", "Exited")</f>
        <v>Active</v>
      </c>
      <c r="P527" s="8">
        <f ca="1">IF(ISBLANK(Table1[[#This Row],[Exit Year]]), YEAR(TODAY()) - Table1[[#This Row],[Hire Year]], Table1[[#This Row],[Exit Year]] - Table1[[#This Row],[Hire Year]])</f>
        <v>13</v>
      </c>
      <c r="Q527" s="13">
        <f>Table1[[#This Row],[Annual Salary]] + (Table1[[#This Row],[Bonus %]] * Table1[[#This Row],[Annual Salary]])</f>
        <v>94658</v>
      </c>
      <c r="R527" s="10" t="str">
        <f>IF(Table1[[#This Row],[Annual Salary]]&gt;=100000,"High",
   IF(Table1[[#This Row],[Annual Salary]]&gt;=50000,"Medium","Low"))</f>
        <v>Medium</v>
      </c>
    </row>
    <row r="528" spans="1:18" ht="15.75" x14ac:dyDescent="0.25">
      <c r="A528" s="5" t="s">
        <v>1128</v>
      </c>
      <c r="B528" s="5" t="s">
        <v>1129</v>
      </c>
      <c r="C528" s="5" t="s">
        <v>107</v>
      </c>
      <c r="D528" s="5" t="s">
        <v>68</v>
      </c>
      <c r="E528" s="5" t="s">
        <v>17</v>
      </c>
      <c r="F528" s="5" t="s">
        <v>26</v>
      </c>
      <c r="G528" s="5" t="s">
        <v>27</v>
      </c>
      <c r="H528" s="5">
        <v>55</v>
      </c>
      <c r="I528" s="5">
        <v>2011</v>
      </c>
      <c r="J528" s="6">
        <v>89419</v>
      </c>
      <c r="K528" s="9">
        <v>0</v>
      </c>
      <c r="L528" s="5" t="s">
        <v>28</v>
      </c>
      <c r="M528" s="5" t="s">
        <v>73</v>
      </c>
      <c r="N528" s="5"/>
      <c r="O528" s="7" t="str">
        <f>IF(ISBLANK(Table1[[#This Row],[Exit Year]]), "Active", "Exited")</f>
        <v>Active</v>
      </c>
      <c r="P528" s="8">
        <f ca="1">IF(ISBLANK(Table1[[#This Row],[Exit Year]]), YEAR(TODAY()) - Table1[[#This Row],[Hire Year]], Table1[[#This Row],[Exit Year]] - Table1[[#This Row],[Hire Year]])</f>
        <v>14</v>
      </c>
      <c r="Q528" s="13">
        <f>Table1[[#This Row],[Annual Salary]] + (Table1[[#This Row],[Bonus %]] * Table1[[#This Row],[Annual Salary]])</f>
        <v>89419</v>
      </c>
      <c r="R528" s="10" t="str">
        <f>IF(Table1[[#This Row],[Annual Salary]]&gt;=100000,"High",
   IF(Table1[[#This Row],[Annual Salary]]&gt;=50000,"Medium","Low"))</f>
        <v>Medium</v>
      </c>
    </row>
    <row r="529" spans="1:18" ht="15.75" x14ac:dyDescent="0.25">
      <c r="A529" s="5" t="s">
        <v>1130</v>
      </c>
      <c r="B529" s="5" t="s">
        <v>1131</v>
      </c>
      <c r="C529" s="5" t="s">
        <v>163</v>
      </c>
      <c r="D529" s="5" t="s">
        <v>64</v>
      </c>
      <c r="E529" s="5" t="s">
        <v>25</v>
      </c>
      <c r="F529" s="5" t="s">
        <v>26</v>
      </c>
      <c r="G529" s="5" t="s">
        <v>19</v>
      </c>
      <c r="H529" s="5">
        <v>45</v>
      </c>
      <c r="I529" s="5">
        <v>2015</v>
      </c>
      <c r="J529" s="6">
        <v>51983</v>
      </c>
      <c r="K529" s="9">
        <v>0</v>
      </c>
      <c r="L529" s="5" t="s">
        <v>20</v>
      </c>
      <c r="M529" s="5" t="s">
        <v>87</v>
      </c>
      <c r="N529" s="5"/>
      <c r="O529" s="7" t="str">
        <f>IF(ISBLANK(Table1[[#This Row],[Exit Year]]), "Active", "Exited")</f>
        <v>Active</v>
      </c>
      <c r="P529" s="8">
        <f ca="1">IF(ISBLANK(Table1[[#This Row],[Exit Year]]), YEAR(TODAY()) - Table1[[#This Row],[Hire Year]], Table1[[#This Row],[Exit Year]] - Table1[[#This Row],[Hire Year]])</f>
        <v>10</v>
      </c>
      <c r="Q529" s="13">
        <f>Table1[[#This Row],[Annual Salary]] + (Table1[[#This Row],[Bonus %]] * Table1[[#This Row],[Annual Salary]])</f>
        <v>51983</v>
      </c>
      <c r="R529" s="10" t="str">
        <f>IF(Table1[[#This Row],[Annual Salary]]&gt;=100000,"High",
   IF(Table1[[#This Row],[Annual Salary]]&gt;=50000,"Medium","Low"))</f>
        <v>Medium</v>
      </c>
    </row>
    <row r="530" spans="1:18" ht="15.75" x14ac:dyDescent="0.25">
      <c r="A530" s="5" t="s">
        <v>1132</v>
      </c>
      <c r="B530" s="5" t="s">
        <v>1133</v>
      </c>
      <c r="C530" s="5" t="s">
        <v>32</v>
      </c>
      <c r="D530" s="5" t="s">
        <v>33</v>
      </c>
      <c r="E530" s="5" t="s">
        <v>48</v>
      </c>
      <c r="F530" s="5" t="s">
        <v>18</v>
      </c>
      <c r="G530" s="5" t="s">
        <v>27</v>
      </c>
      <c r="H530" s="5">
        <v>53</v>
      </c>
      <c r="I530" s="5">
        <v>2002</v>
      </c>
      <c r="J530" s="6">
        <v>179494</v>
      </c>
      <c r="K530" s="9">
        <v>0.2</v>
      </c>
      <c r="L530" s="5" t="s">
        <v>28</v>
      </c>
      <c r="M530" s="5" t="s">
        <v>29</v>
      </c>
      <c r="N530" s="5"/>
      <c r="O530" s="7" t="str">
        <f>IF(ISBLANK(Table1[[#This Row],[Exit Year]]), "Active", "Exited")</f>
        <v>Active</v>
      </c>
      <c r="P530" s="8">
        <f ca="1">IF(ISBLANK(Table1[[#This Row],[Exit Year]]), YEAR(TODAY()) - Table1[[#This Row],[Hire Year]], Table1[[#This Row],[Exit Year]] - Table1[[#This Row],[Hire Year]])</f>
        <v>23</v>
      </c>
      <c r="Q530" s="13">
        <f>Table1[[#This Row],[Annual Salary]] + (Table1[[#This Row],[Bonus %]] * Table1[[#This Row],[Annual Salary]])</f>
        <v>215392.8</v>
      </c>
      <c r="R530" s="10" t="str">
        <f>IF(Table1[[#This Row],[Annual Salary]]&gt;=100000,"High",
   IF(Table1[[#This Row],[Annual Salary]]&gt;=50000,"Medium","Low"))</f>
        <v>High</v>
      </c>
    </row>
    <row r="531" spans="1:18" ht="15.75" x14ac:dyDescent="0.25">
      <c r="A531" s="5" t="s">
        <v>1134</v>
      </c>
      <c r="B531" s="5" t="s">
        <v>1135</v>
      </c>
      <c r="C531" s="5" t="s">
        <v>437</v>
      </c>
      <c r="D531" s="5" t="s">
        <v>16</v>
      </c>
      <c r="E531" s="5" t="s">
        <v>48</v>
      </c>
      <c r="F531" s="5" t="s">
        <v>26</v>
      </c>
      <c r="G531" s="5" t="s">
        <v>84</v>
      </c>
      <c r="H531" s="5">
        <v>49</v>
      </c>
      <c r="I531" s="5">
        <v>2016</v>
      </c>
      <c r="J531" s="6">
        <v>68426</v>
      </c>
      <c r="K531" s="9">
        <v>0</v>
      </c>
      <c r="L531" s="5" t="s">
        <v>92</v>
      </c>
      <c r="M531" s="5" t="s">
        <v>98</v>
      </c>
      <c r="N531" s="5"/>
      <c r="O531" s="7" t="str">
        <f>IF(ISBLANK(Table1[[#This Row],[Exit Year]]), "Active", "Exited")</f>
        <v>Active</v>
      </c>
      <c r="P531" s="8">
        <f ca="1">IF(ISBLANK(Table1[[#This Row],[Exit Year]]), YEAR(TODAY()) - Table1[[#This Row],[Hire Year]], Table1[[#This Row],[Exit Year]] - Table1[[#This Row],[Hire Year]])</f>
        <v>9</v>
      </c>
      <c r="Q531" s="13">
        <f>Table1[[#This Row],[Annual Salary]] + (Table1[[#This Row],[Bonus %]] * Table1[[#This Row],[Annual Salary]])</f>
        <v>68426</v>
      </c>
      <c r="R531" s="10" t="str">
        <f>IF(Table1[[#This Row],[Annual Salary]]&gt;=100000,"High",
   IF(Table1[[#This Row],[Annual Salary]]&gt;=50000,"Medium","Low"))</f>
        <v>Medium</v>
      </c>
    </row>
    <row r="532" spans="1:18" ht="15.75" x14ac:dyDescent="0.25">
      <c r="A532" s="5" t="s">
        <v>1136</v>
      </c>
      <c r="B532" s="5" t="s">
        <v>1137</v>
      </c>
      <c r="C532" s="5" t="s">
        <v>1923</v>
      </c>
      <c r="D532" s="5" t="s">
        <v>33</v>
      </c>
      <c r="E532" s="5" t="s">
        <v>48</v>
      </c>
      <c r="F532" s="5" t="s">
        <v>18</v>
      </c>
      <c r="G532" s="5" t="s">
        <v>84</v>
      </c>
      <c r="H532" s="5">
        <v>55</v>
      </c>
      <c r="I532" s="5">
        <v>2017</v>
      </c>
      <c r="J532" s="6">
        <v>144986</v>
      </c>
      <c r="K532" s="9">
        <v>0.12</v>
      </c>
      <c r="L532" s="5" t="s">
        <v>20</v>
      </c>
      <c r="M532" s="5" t="s">
        <v>43</v>
      </c>
      <c r="N532" s="5"/>
      <c r="O532" s="7" t="str">
        <f>IF(ISBLANK(Table1[[#This Row],[Exit Year]]), "Active", "Exited")</f>
        <v>Active</v>
      </c>
      <c r="P532" s="8">
        <f ca="1">IF(ISBLANK(Table1[[#This Row],[Exit Year]]), YEAR(TODAY()) - Table1[[#This Row],[Hire Year]], Table1[[#This Row],[Exit Year]] - Table1[[#This Row],[Hire Year]])</f>
        <v>8</v>
      </c>
      <c r="Q532" s="13">
        <f>Table1[[#This Row],[Annual Salary]] + (Table1[[#This Row],[Bonus %]] * Table1[[#This Row],[Annual Salary]])</f>
        <v>162384.32000000001</v>
      </c>
      <c r="R532" s="10" t="str">
        <f>IF(Table1[[#This Row],[Annual Salary]]&gt;=100000,"High",
   IF(Table1[[#This Row],[Annual Salary]]&gt;=50000,"Medium","Low"))</f>
        <v>High</v>
      </c>
    </row>
    <row r="533" spans="1:18" ht="15.75" x14ac:dyDescent="0.25">
      <c r="A533" s="5" t="s">
        <v>1138</v>
      </c>
      <c r="B533" s="5" t="s">
        <v>1139</v>
      </c>
      <c r="C533" s="5" t="s">
        <v>46</v>
      </c>
      <c r="D533" s="5" t="s">
        <v>47</v>
      </c>
      <c r="E533" s="5" t="s">
        <v>34</v>
      </c>
      <c r="F533" s="5" t="s">
        <v>18</v>
      </c>
      <c r="G533" s="5" t="s">
        <v>27</v>
      </c>
      <c r="H533" s="5">
        <v>45</v>
      </c>
      <c r="I533" s="5">
        <v>2000</v>
      </c>
      <c r="J533" s="6">
        <v>60113</v>
      </c>
      <c r="K533" s="9">
        <v>0</v>
      </c>
      <c r="L533" s="5" t="s">
        <v>20</v>
      </c>
      <c r="M533" s="5" t="s">
        <v>36</v>
      </c>
      <c r="N533" s="5"/>
      <c r="O533" s="7" t="str">
        <f>IF(ISBLANK(Table1[[#This Row],[Exit Year]]), "Active", "Exited")</f>
        <v>Active</v>
      </c>
      <c r="P533" s="8">
        <f ca="1">IF(ISBLANK(Table1[[#This Row],[Exit Year]]), YEAR(TODAY()) - Table1[[#This Row],[Hire Year]], Table1[[#This Row],[Exit Year]] - Table1[[#This Row],[Hire Year]])</f>
        <v>25</v>
      </c>
      <c r="Q533" s="13">
        <f>Table1[[#This Row],[Annual Salary]] + (Table1[[#This Row],[Bonus %]] * Table1[[#This Row],[Annual Salary]])</f>
        <v>60113</v>
      </c>
      <c r="R533" s="10" t="str">
        <f>IF(Table1[[#This Row],[Annual Salary]]&gt;=100000,"High",
   IF(Table1[[#This Row],[Annual Salary]]&gt;=50000,"Medium","Low"))</f>
        <v>Medium</v>
      </c>
    </row>
    <row r="534" spans="1:18" ht="15.75" x14ac:dyDescent="0.25">
      <c r="A534" s="5" t="s">
        <v>1140</v>
      </c>
      <c r="B534" s="5" t="s">
        <v>1141</v>
      </c>
      <c r="C534" s="5" t="s">
        <v>123</v>
      </c>
      <c r="D534" s="5" t="s">
        <v>79</v>
      </c>
      <c r="E534" s="5" t="s">
        <v>25</v>
      </c>
      <c r="F534" s="5" t="s">
        <v>18</v>
      </c>
      <c r="G534" s="5" t="s">
        <v>35</v>
      </c>
      <c r="H534" s="5">
        <v>33</v>
      </c>
      <c r="I534" s="5">
        <v>2020</v>
      </c>
      <c r="J534" s="6">
        <v>68846</v>
      </c>
      <c r="K534" s="9">
        <v>0</v>
      </c>
      <c r="L534" s="5" t="s">
        <v>20</v>
      </c>
      <c r="M534" s="5" t="s">
        <v>36</v>
      </c>
      <c r="N534" s="5"/>
      <c r="O534" s="7" t="str">
        <f>IF(ISBLANK(Table1[[#This Row],[Exit Year]]), "Active", "Exited")</f>
        <v>Active</v>
      </c>
      <c r="P534" s="8">
        <f ca="1">IF(ISBLANK(Table1[[#This Row],[Exit Year]]), YEAR(TODAY()) - Table1[[#This Row],[Hire Year]], Table1[[#This Row],[Exit Year]] - Table1[[#This Row],[Hire Year]])</f>
        <v>5</v>
      </c>
      <c r="Q534" s="13">
        <f>Table1[[#This Row],[Annual Salary]] + (Table1[[#This Row],[Bonus %]] * Table1[[#This Row],[Annual Salary]])</f>
        <v>68846</v>
      </c>
      <c r="R534" s="10" t="str">
        <f>IF(Table1[[#This Row],[Annual Salary]]&gt;=100000,"High",
   IF(Table1[[#This Row],[Annual Salary]]&gt;=50000,"Medium","Low"))</f>
        <v>Medium</v>
      </c>
    </row>
    <row r="535" spans="1:18" ht="15.75" x14ac:dyDescent="0.25">
      <c r="A535" s="5" t="s">
        <v>1142</v>
      </c>
      <c r="B535" s="5" t="s">
        <v>1143</v>
      </c>
      <c r="C535" s="5" t="s">
        <v>51</v>
      </c>
      <c r="D535" s="5" t="s">
        <v>58</v>
      </c>
      <c r="E535" s="5" t="s">
        <v>48</v>
      </c>
      <c r="F535" s="5" t="s">
        <v>18</v>
      </c>
      <c r="G535" s="5" t="s">
        <v>27</v>
      </c>
      <c r="H535" s="5">
        <v>50</v>
      </c>
      <c r="I535" s="5">
        <v>2012</v>
      </c>
      <c r="J535" s="6">
        <v>102033</v>
      </c>
      <c r="K535" s="9">
        <v>0.08</v>
      </c>
      <c r="L535" s="5" t="s">
        <v>20</v>
      </c>
      <c r="M535" s="5" t="s">
        <v>59</v>
      </c>
      <c r="N535" s="5"/>
      <c r="O535" s="7" t="str">
        <f>IF(ISBLANK(Table1[[#This Row],[Exit Year]]), "Active", "Exited")</f>
        <v>Active</v>
      </c>
      <c r="P535" s="8">
        <f ca="1">IF(ISBLANK(Table1[[#This Row],[Exit Year]]), YEAR(TODAY()) - Table1[[#This Row],[Hire Year]], Table1[[#This Row],[Exit Year]] - Table1[[#This Row],[Hire Year]])</f>
        <v>13</v>
      </c>
      <c r="Q535" s="13">
        <f>Table1[[#This Row],[Annual Salary]] + (Table1[[#This Row],[Bonus %]] * Table1[[#This Row],[Annual Salary]])</f>
        <v>110195.64</v>
      </c>
      <c r="R535" s="10" t="str">
        <f>IF(Table1[[#This Row],[Annual Salary]]&gt;=100000,"High",
   IF(Table1[[#This Row],[Annual Salary]]&gt;=50000,"Medium","Low"))</f>
        <v>High</v>
      </c>
    </row>
    <row r="536" spans="1:18" ht="15.75" x14ac:dyDescent="0.25">
      <c r="A536" s="5" t="s">
        <v>1144</v>
      </c>
      <c r="B536" s="5" t="s">
        <v>1145</v>
      </c>
      <c r="C536" s="5" t="s">
        <v>32</v>
      </c>
      <c r="D536" s="5" t="s">
        <v>47</v>
      </c>
      <c r="E536" s="5" t="s">
        <v>25</v>
      </c>
      <c r="F536" s="5" t="s">
        <v>18</v>
      </c>
      <c r="G536" s="5" t="s">
        <v>35</v>
      </c>
      <c r="H536" s="5">
        <v>61</v>
      </c>
      <c r="I536" s="5">
        <v>2021</v>
      </c>
      <c r="J536" s="6">
        <v>151783</v>
      </c>
      <c r="K536" s="9">
        <v>0.26</v>
      </c>
      <c r="L536" s="5" t="s">
        <v>20</v>
      </c>
      <c r="M536" s="5" t="s">
        <v>21</v>
      </c>
      <c r="N536" s="5"/>
      <c r="O536" s="7" t="str">
        <f>IF(ISBLANK(Table1[[#This Row],[Exit Year]]), "Active", "Exited")</f>
        <v>Active</v>
      </c>
      <c r="P536" s="8">
        <f ca="1">IF(ISBLANK(Table1[[#This Row],[Exit Year]]), YEAR(TODAY()) - Table1[[#This Row],[Hire Year]], Table1[[#This Row],[Exit Year]] - Table1[[#This Row],[Hire Year]])</f>
        <v>4</v>
      </c>
      <c r="Q536" s="13">
        <f>Table1[[#This Row],[Annual Salary]] + (Table1[[#This Row],[Bonus %]] * Table1[[#This Row],[Annual Salary]])</f>
        <v>191246.58000000002</v>
      </c>
      <c r="R536" s="10" t="str">
        <f>IF(Table1[[#This Row],[Annual Salary]]&gt;=100000,"High",
   IF(Table1[[#This Row],[Annual Salary]]&gt;=50000,"Medium","Low"))</f>
        <v>High</v>
      </c>
    </row>
    <row r="537" spans="1:18" ht="15.75" x14ac:dyDescent="0.25">
      <c r="A537" s="5" t="s">
        <v>1146</v>
      </c>
      <c r="B537" s="5" t="s">
        <v>1147</v>
      </c>
      <c r="C537" s="5" t="s">
        <v>32</v>
      </c>
      <c r="D537" s="5" t="s">
        <v>68</v>
      </c>
      <c r="E537" s="5" t="s">
        <v>48</v>
      </c>
      <c r="F537" s="5" t="s">
        <v>18</v>
      </c>
      <c r="G537" s="5" t="s">
        <v>84</v>
      </c>
      <c r="H537" s="5">
        <v>27</v>
      </c>
      <c r="I537" s="5">
        <v>2018</v>
      </c>
      <c r="J537" s="6">
        <v>170164</v>
      </c>
      <c r="K537" s="9">
        <v>0.17</v>
      </c>
      <c r="L537" s="5" t="s">
        <v>20</v>
      </c>
      <c r="M537" s="5" t="s">
        <v>59</v>
      </c>
      <c r="N537" s="5"/>
      <c r="O537" s="7" t="str">
        <f>IF(ISBLANK(Table1[[#This Row],[Exit Year]]), "Active", "Exited")</f>
        <v>Active</v>
      </c>
      <c r="P537" s="8">
        <f ca="1">IF(ISBLANK(Table1[[#This Row],[Exit Year]]), YEAR(TODAY()) - Table1[[#This Row],[Hire Year]], Table1[[#This Row],[Exit Year]] - Table1[[#This Row],[Hire Year]])</f>
        <v>7</v>
      </c>
      <c r="Q537" s="13">
        <f>Table1[[#This Row],[Annual Salary]] + (Table1[[#This Row],[Bonus %]] * Table1[[#This Row],[Annual Salary]])</f>
        <v>199091.88</v>
      </c>
      <c r="R537" s="10" t="str">
        <f>IF(Table1[[#This Row],[Annual Salary]]&gt;=100000,"High",
   IF(Table1[[#This Row],[Annual Salary]]&gt;=50000,"Medium","Low"))</f>
        <v>High</v>
      </c>
    </row>
    <row r="538" spans="1:18" ht="15.75" x14ac:dyDescent="0.25">
      <c r="A538" s="5" t="s">
        <v>1148</v>
      </c>
      <c r="B538" s="5" t="s">
        <v>1149</v>
      </c>
      <c r="C538" s="5" t="s">
        <v>1923</v>
      </c>
      <c r="D538" s="5" t="s">
        <v>79</v>
      </c>
      <c r="E538" s="5" t="s">
        <v>34</v>
      </c>
      <c r="F538" s="5" t="s">
        <v>18</v>
      </c>
      <c r="G538" s="5" t="s">
        <v>27</v>
      </c>
      <c r="H538" s="5">
        <v>35</v>
      </c>
      <c r="I538" s="5">
        <v>2014</v>
      </c>
      <c r="J538" s="6">
        <v>155905</v>
      </c>
      <c r="K538" s="9">
        <v>0.14000000000000001</v>
      </c>
      <c r="L538" s="5" t="s">
        <v>20</v>
      </c>
      <c r="M538" s="5" t="s">
        <v>43</v>
      </c>
      <c r="N538" s="5"/>
      <c r="O538" s="7" t="str">
        <f>IF(ISBLANK(Table1[[#This Row],[Exit Year]]), "Active", "Exited")</f>
        <v>Active</v>
      </c>
      <c r="P538" s="8">
        <f ca="1">IF(ISBLANK(Table1[[#This Row],[Exit Year]]), YEAR(TODAY()) - Table1[[#This Row],[Hire Year]], Table1[[#This Row],[Exit Year]] - Table1[[#This Row],[Hire Year]])</f>
        <v>11</v>
      </c>
      <c r="Q538" s="13">
        <f>Table1[[#This Row],[Annual Salary]] + (Table1[[#This Row],[Bonus %]] * Table1[[#This Row],[Annual Salary]])</f>
        <v>177731.7</v>
      </c>
      <c r="R538" s="10" t="str">
        <f>IF(Table1[[#This Row],[Annual Salary]]&gt;=100000,"High",
   IF(Table1[[#This Row],[Annual Salary]]&gt;=50000,"Medium","Low"))</f>
        <v>High</v>
      </c>
    </row>
    <row r="539" spans="1:18" ht="15.75" x14ac:dyDescent="0.25">
      <c r="A539" s="5" t="s">
        <v>1150</v>
      </c>
      <c r="B539" s="5" t="s">
        <v>1151</v>
      </c>
      <c r="C539" s="5" t="s">
        <v>142</v>
      </c>
      <c r="D539" s="5" t="s">
        <v>64</v>
      </c>
      <c r="E539" s="5" t="s">
        <v>48</v>
      </c>
      <c r="F539" s="5" t="s">
        <v>18</v>
      </c>
      <c r="G539" s="5" t="s">
        <v>35</v>
      </c>
      <c r="H539" s="5">
        <v>30</v>
      </c>
      <c r="I539" s="5">
        <v>2017</v>
      </c>
      <c r="J539" s="6">
        <v>88663</v>
      </c>
      <c r="K539" s="9">
        <v>0</v>
      </c>
      <c r="L539" s="5" t="s">
        <v>20</v>
      </c>
      <c r="M539" s="5" t="s">
        <v>43</v>
      </c>
      <c r="N539" s="5"/>
      <c r="O539" s="7" t="str">
        <f>IF(ISBLANK(Table1[[#This Row],[Exit Year]]), "Active", "Exited")</f>
        <v>Active</v>
      </c>
      <c r="P539" s="8">
        <f ca="1">IF(ISBLANK(Table1[[#This Row],[Exit Year]]), YEAR(TODAY()) - Table1[[#This Row],[Hire Year]], Table1[[#This Row],[Exit Year]] - Table1[[#This Row],[Hire Year]])</f>
        <v>8</v>
      </c>
      <c r="Q539" s="13">
        <f>Table1[[#This Row],[Annual Salary]] + (Table1[[#This Row],[Bonus %]] * Table1[[#This Row],[Annual Salary]])</f>
        <v>88663</v>
      </c>
      <c r="R539" s="10" t="str">
        <f>IF(Table1[[#This Row],[Annual Salary]]&gt;=100000,"High",
   IF(Table1[[#This Row],[Annual Salary]]&gt;=50000,"Medium","Low"))</f>
        <v>Medium</v>
      </c>
    </row>
    <row r="540" spans="1:18" ht="15.75" x14ac:dyDescent="0.25">
      <c r="A540" s="5" t="s">
        <v>1152</v>
      </c>
      <c r="B540" s="5" t="s">
        <v>1153</v>
      </c>
      <c r="C540" s="5" t="s">
        <v>174</v>
      </c>
      <c r="D540" s="5" t="s">
        <v>68</v>
      </c>
      <c r="E540" s="5" t="s">
        <v>25</v>
      </c>
      <c r="F540" s="5" t="s">
        <v>26</v>
      </c>
      <c r="G540" s="5" t="s">
        <v>27</v>
      </c>
      <c r="H540" s="5">
        <v>60</v>
      </c>
      <c r="I540" s="5">
        <v>1992</v>
      </c>
      <c r="J540" s="6">
        <v>88213</v>
      </c>
      <c r="K540" s="9">
        <v>0</v>
      </c>
      <c r="L540" s="5" t="s">
        <v>28</v>
      </c>
      <c r="M540" s="5" t="s">
        <v>29</v>
      </c>
      <c r="N540" s="5"/>
      <c r="O540" s="7" t="str">
        <f>IF(ISBLANK(Table1[[#This Row],[Exit Year]]), "Active", "Exited")</f>
        <v>Active</v>
      </c>
      <c r="P540" s="8">
        <f ca="1">IF(ISBLANK(Table1[[#This Row],[Exit Year]]), YEAR(TODAY()) - Table1[[#This Row],[Hire Year]], Table1[[#This Row],[Exit Year]] - Table1[[#This Row],[Hire Year]])</f>
        <v>33</v>
      </c>
      <c r="Q540" s="13">
        <f>Table1[[#This Row],[Annual Salary]] + (Table1[[#This Row],[Bonus %]] * Table1[[#This Row],[Annual Salary]])</f>
        <v>88213</v>
      </c>
      <c r="R540" s="10" t="str">
        <f>IF(Table1[[#This Row],[Annual Salary]]&gt;=100000,"High",
   IF(Table1[[#This Row],[Annual Salary]]&gt;=50000,"Medium","Low"))</f>
        <v>Medium</v>
      </c>
    </row>
    <row r="541" spans="1:18" ht="15.75" x14ac:dyDescent="0.25">
      <c r="A541" s="5" t="s">
        <v>1154</v>
      </c>
      <c r="B541" s="5" t="s">
        <v>1155</v>
      </c>
      <c r="C541" s="5" t="s">
        <v>123</v>
      </c>
      <c r="D541" s="5" t="s">
        <v>47</v>
      </c>
      <c r="E541" s="5" t="s">
        <v>34</v>
      </c>
      <c r="F541" s="5" t="s">
        <v>26</v>
      </c>
      <c r="G541" s="5" t="s">
        <v>27</v>
      </c>
      <c r="H541" s="5">
        <v>55</v>
      </c>
      <c r="I541" s="5">
        <v>2021</v>
      </c>
      <c r="J541" s="6">
        <v>67130</v>
      </c>
      <c r="K541" s="9">
        <v>0</v>
      </c>
      <c r="L541" s="5" t="s">
        <v>20</v>
      </c>
      <c r="M541" s="5" t="s">
        <v>55</v>
      </c>
      <c r="N541" s="5"/>
      <c r="O541" s="7" t="str">
        <f>IF(ISBLANK(Table1[[#This Row],[Exit Year]]), "Active", "Exited")</f>
        <v>Active</v>
      </c>
      <c r="P541" s="8">
        <f ca="1">IF(ISBLANK(Table1[[#This Row],[Exit Year]]), YEAR(TODAY()) - Table1[[#This Row],[Hire Year]], Table1[[#This Row],[Exit Year]] - Table1[[#This Row],[Hire Year]])</f>
        <v>4</v>
      </c>
      <c r="Q541" s="13">
        <f>Table1[[#This Row],[Annual Salary]] + (Table1[[#This Row],[Bonus %]] * Table1[[#This Row],[Annual Salary]])</f>
        <v>67130</v>
      </c>
      <c r="R541" s="10" t="str">
        <f>IF(Table1[[#This Row],[Annual Salary]]&gt;=100000,"High",
   IF(Table1[[#This Row],[Annual Salary]]&gt;=50000,"Medium","Low"))</f>
        <v>Medium</v>
      </c>
    </row>
    <row r="542" spans="1:18" ht="15.75" x14ac:dyDescent="0.25">
      <c r="A542" s="5" t="s">
        <v>1156</v>
      </c>
      <c r="B542" s="5" t="s">
        <v>1157</v>
      </c>
      <c r="C542" s="5" t="s">
        <v>276</v>
      </c>
      <c r="D542" s="5" t="s">
        <v>68</v>
      </c>
      <c r="E542" s="5" t="s">
        <v>34</v>
      </c>
      <c r="F542" s="5" t="s">
        <v>26</v>
      </c>
      <c r="G542" s="5" t="s">
        <v>84</v>
      </c>
      <c r="H542" s="5">
        <v>62</v>
      </c>
      <c r="I542" s="5">
        <v>1994</v>
      </c>
      <c r="J542" s="6">
        <v>98230</v>
      </c>
      <c r="K542" s="9">
        <v>0</v>
      </c>
      <c r="L542" s="5" t="s">
        <v>20</v>
      </c>
      <c r="M542" s="5" t="s">
        <v>55</v>
      </c>
      <c r="N542" s="5"/>
      <c r="O542" s="7" t="str">
        <f>IF(ISBLANK(Table1[[#This Row],[Exit Year]]), "Active", "Exited")</f>
        <v>Active</v>
      </c>
      <c r="P542" s="8">
        <f ca="1">IF(ISBLANK(Table1[[#This Row],[Exit Year]]), YEAR(TODAY()) - Table1[[#This Row],[Hire Year]], Table1[[#This Row],[Exit Year]] - Table1[[#This Row],[Hire Year]])</f>
        <v>31</v>
      </c>
      <c r="Q542" s="13">
        <f>Table1[[#This Row],[Annual Salary]] + (Table1[[#This Row],[Bonus %]] * Table1[[#This Row],[Annual Salary]])</f>
        <v>98230</v>
      </c>
      <c r="R542" s="10" t="str">
        <f>IF(Table1[[#This Row],[Annual Salary]]&gt;=100000,"High",
   IF(Table1[[#This Row],[Annual Salary]]&gt;=50000,"Medium","Low"))</f>
        <v>Medium</v>
      </c>
    </row>
    <row r="543" spans="1:18" ht="15.75" x14ac:dyDescent="0.25">
      <c r="A543" s="5" t="s">
        <v>1158</v>
      </c>
      <c r="B543" s="5" t="s">
        <v>1159</v>
      </c>
      <c r="C543" s="5" t="s">
        <v>222</v>
      </c>
      <c r="D543" s="5" t="s">
        <v>68</v>
      </c>
      <c r="E543" s="5" t="s">
        <v>17</v>
      </c>
      <c r="F543" s="5" t="s">
        <v>18</v>
      </c>
      <c r="G543" s="5" t="s">
        <v>27</v>
      </c>
      <c r="H543" s="5">
        <v>36</v>
      </c>
      <c r="I543" s="5">
        <v>2018</v>
      </c>
      <c r="J543" s="6">
        <v>96757</v>
      </c>
      <c r="K543" s="9">
        <v>0</v>
      </c>
      <c r="L543" s="5" t="s">
        <v>20</v>
      </c>
      <c r="M543" s="5" t="s">
        <v>87</v>
      </c>
      <c r="N543" s="5"/>
      <c r="O543" s="7" t="str">
        <f>IF(ISBLANK(Table1[[#This Row],[Exit Year]]), "Active", "Exited")</f>
        <v>Active</v>
      </c>
      <c r="P543" s="8">
        <f ca="1">IF(ISBLANK(Table1[[#This Row],[Exit Year]]), YEAR(TODAY()) - Table1[[#This Row],[Hire Year]], Table1[[#This Row],[Exit Year]] - Table1[[#This Row],[Hire Year]])</f>
        <v>7</v>
      </c>
      <c r="Q543" s="13">
        <f>Table1[[#This Row],[Annual Salary]] + (Table1[[#This Row],[Bonus %]] * Table1[[#This Row],[Annual Salary]])</f>
        <v>96757</v>
      </c>
      <c r="R543" s="10" t="str">
        <f>IF(Table1[[#This Row],[Annual Salary]]&gt;=100000,"High",
   IF(Table1[[#This Row],[Annual Salary]]&gt;=50000,"Medium","Low"))</f>
        <v>Medium</v>
      </c>
    </row>
    <row r="544" spans="1:18" ht="15.75" x14ac:dyDescent="0.25">
      <c r="A544" s="5" t="s">
        <v>1160</v>
      </c>
      <c r="B544" s="5" t="s">
        <v>1161</v>
      </c>
      <c r="C544" s="5" t="s">
        <v>123</v>
      </c>
      <c r="D544" s="5" t="s">
        <v>79</v>
      </c>
      <c r="E544" s="5" t="s">
        <v>25</v>
      </c>
      <c r="F544" s="5" t="s">
        <v>26</v>
      </c>
      <c r="G544" s="5" t="s">
        <v>19</v>
      </c>
      <c r="H544" s="5">
        <v>35</v>
      </c>
      <c r="I544" s="5">
        <v>2020</v>
      </c>
      <c r="J544" s="6">
        <v>51513</v>
      </c>
      <c r="K544" s="9">
        <v>0</v>
      </c>
      <c r="L544" s="5" t="s">
        <v>20</v>
      </c>
      <c r="M544" s="5" t="s">
        <v>87</v>
      </c>
      <c r="N544" s="5"/>
      <c r="O544" s="7" t="str">
        <f>IF(ISBLANK(Table1[[#This Row],[Exit Year]]), "Active", "Exited")</f>
        <v>Active</v>
      </c>
      <c r="P544" s="8">
        <f ca="1">IF(ISBLANK(Table1[[#This Row],[Exit Year]]), YEAR(TODAY()) - Table1[[#This Row],[Hire Year]], Table1[[#This Row],[Exit Year]] - Table1[[#This Row],[Hire Year]])</f>
        <v>5</v>
      </c>
      <c r="Q544" s="13">
        <f>Table1[[#This Row],[Annual Salary]] + (Table1[[#This Row],[Bonus %]] * Table1[[#This Row],[Annual Salary]])</f>
        <v>51513</v>
      </c>
      <c r="R544" s="10" t="str">
        <f>IF(Table1[[#This Row],[Annual Salary]]&gt;=100000,"High",
   IF(Table1[[#This Row],[Annual Salary]]&gt;=50000,"Medium","Low"))</f>
        <v>Medium</v>
      </c>
    </row>
    <row r="545" spans="1:18" ht="15.75" x14ac:dyDescent="0.25">
      <c r="A545" s="5" t="s">
        <v>1162</v>
      </c>
      <c r="B545" s="5" t="s">
        <v>1163</v>
      </c>
      <c r="C545" s="5" t="s">
        <v>78</v>
      </c>
      <c r="D545" s="5" t="s">
        <v>79</v>
      </c>
      <c r="E545" s="5" t="s">
        <v>48</v>
      </c>
      <c r="F545" s="5" t="s">
        <v>26</v>
      </c>
      <c r="G545" s="5" t="s">
        <v>27</v>
      </c>
      <c r="H545" s="5">
        <v>60</v>
      </c>
      <c r="I545" s="5">
        <v>2007</v>
      </c>
      <c r="J545" s="6">
        <v>234311</v>
      </c>
      <c r="K545" s="9">
        <v>0.37</v>
      </c>
      <c r="L545" s="5" t="s">
        <v>20</v>
      </c>
      <c r="M545" s="5" t="s">
        <v>55</v>
      </c>
      <c r="N545" s="5"/>
      <c r="O545" s="7" t="str">
        <f>IF(ISBLANK(Table1[[#This Row],[Exit Year]]), "Active", "Exited")</f>
        <v>Active</v>
      </c>
      <c r="P545" s="8">
        <f ca="1">IF(ISBLANK(Table1[[#This Row],[Exit Year]]), YEAR(TODAY()) - Table1[[#This Row],[Hire Year]], Table1[[#This Row],[Exit Year]] - Table1[[#This Row],[Hire Year]])</f>
        <v>18</v>
      </c>
      <c r="Q545" s="13">
        <f>Table1[[#This Row],[Annual Salary]] + (Table1[[#This Row],[Bonus %]] * Table1[[#This Row],[Annual Salary]])</f>
        <v>321006.07</v>
      </c>
      <c r="R545" s="10" t="str">
        <f>IF(Table1[[#This Row],[Annual Salary]]&gt;=100000,"High",
   IF(Table1[[#This Row],[Annual Salary]]&gt;=50000,"Medium","Low"))</f>
        <v>High</v>
      </c>
    </row>
    <row r="546" spans="1:18" ht="15.75" x14ac:dyDescent="0.25">
      <c r="A546" s="5" t="s">
        <v>1164</v>
      </c>
      <c r="B546" s="5" t="s">
        <v>1165</v>
      </c>
      <c r="C546" s="5" t="s">
        <v>1923</v>
      </c>
      <c r="D546" s="5" t="s">
        <v>64</v>
      </c>
      <c r="E546" s="5" t="s">
        <v>34</v>
      </c>
      <c r="F546" s="5" t="s">
        <v>18</v>
      </c>
      <c r="G546" s="5" t="s">
        <v>84</v>
      </c>
      <c r="H546" s="5">
        <v>45</v>
      </c>
      <c r="I546" s="5">
        <v>2011</v>
      </c>
      <c r="J546" s="6">
        <v>152353</v>
      </c>
      <c r="K546" s="9">
        <v>0.14000000000000001</v>
      </c>
      <c r="L546" s="5" t="s">
        <v>20</v>
      </c>
      <c r="M546" s="5" t="s">
        <v>21</v>
      </c>
      <c r="N546" s="5"/>
      <c r="O546" s="7" t="str">
        <f>IF(ISBLANK(Table1[[#This Row],[Exit Year]]), "Active", "Exited")</f>
        <v>Active</v>
      </c>
      <c r="P546" s="8">
        <f ca="1">IF(ISBLANK(Table1[[#This Row],[Exit Year]]), YEAR(TODAY()) - Table1[[#This Row],[Hire Year]], Table1[[#This Row],[Exit Year]] - Table1[[#This Row],[Hire Year]])</f>
        <v>14</v>
      </c>
      <c r="Q546" s="13">
        <f>Table1[[#This Row],[Annual Salary]] + (Table1[[#This Row],[Bonus %]] * Table1[[#This Row],[Annual Salary]])</f>
        <v>173682.42</v>
      </c>
      <c r="R546" s="10" t="str">
        <f>IF(Table1[[#This Row],[Annual Salary]]&gt;=100000,"High",
   IF(Table1[[#This Row],[Annual Salary]]&gt;=50000,"Medium","Low"))</f>
        <v>High</v>
      </c>
    </row>
    <row r="547" spans="1:18" ht="15.75" x14ac:dyDescent="0.25">
      <c r="A547" s="5" t="s">
        <v>1166</v>
      </c>
      <c r="B547" s="5" t="s">
        <v>1167</v>
      </c>
      <c r="C547" s="5" t="s">
        <v>1923</v>
      </c>
      <c r="D547" s="5" t="s">
        <v>58</v>
      </c>
      <c r="E547" s="5" t="s">
        <v>34</v>
      </c>
      <c r="F547" s="5" t="s">
        <v>18</v>
      </c>
      <c r="G547" s="5" t="s">
        <v>35</v>
      </c>
      <c r="H547" s="5">
        <v>48</v>
      </c>
      <c r="I547" s="5">
        <v>2010</v>
      </c>
      <c r="J547" s="6">
        <v>124774</v>
      </c>
      <c r="K547" s="9">
        <v>0.12</v>
      </c>
      <c r="L547" s="5" t="s">
        <v>20</v>
      </c>
      <c r="M547" s="5" t="s">
        <v>43</v>
      </c>
      <c r="N547" s="5"/>
      <c r="O547" s="7" t="str">
        <f>IF(ISBLANK(Table1[[#This Row],[Exit Year]]), "Active", "Exited")</f>
        <v>Active</v>
      </c>
      <c r="P547" s="8">
        <f ca="1">IF(ISBLANK(Table1[[#This Row],[Exit Year]]), YEAR(TODAY()) - Table1[[#This Row],[Hire Year]], Table1[[#This Row],[Exit Year]] - Table1[[#This Row],[Hire Year]])</f>
        <v>15</v>
      </c>
      <c r="Q547" s="13">
        <f>Table1[[#This Row],[Annual Salary]] + (Table1[[#This Row],[Bonus %]] * Table1[[#This Row],[Annual Salary]])</f>
        <v>139746.88</v>
      </c>
      <c r="R547" s="10" t="str">
        <f>IF(Table1[[#This Row],[Annual Salary]]&gt;=100000,"High",
   IF(Table1[[#This Row],[Annual Salary]]&gt;=50000,"Medium","Low"))</f>
        <v>High</v>
      </c>
    </row>
    <row r="548" spans="1:18" ht="15.75" x14ac:dyDescent="0.25">
      <c r="A548" s="5" t="s">
        <v>1168</v>
      </c>
      <c r="B548" s="5" t="s">
        <v>1169</v>
      </c>
      <c r="C548" s="5" t="s">
        <v>1923</v>
      </c>
      <c r="D548" s="5" t="s">
        <v>33</v>
      </c>
      <c r="E548" s="5" t="s">
        <v>34</v>
      </c>
      <c r="F548" s="5" t="s">
        <v>26</v>
      </c>
      <c r="G548" s="5" t="s">
        <v>84</v>
      </c>
      <c r="H548" s="5">
        <v>44</v>
      </c>
      <c r="I548" s="5">
        <v>2019</v>
      </c>
      <c r="J548" s="6">
        <v>130133</v>
      </c>
      <c r="K548" s="9">
        <v>0.15</v>
      </c>
      <c r="L548" s="5" t="s">
        <v>20</v>
      </c>
      <c r="M548" s="5" t="s">
        <v>59</v>
      </c>
      <c r="N548" s="5">
        <v>2022</v>
      </c>
      <c r="O548" s="7" t="str">
        <f>IF(ISBLANK(Table1[[#This Row],[Exit Year]]), "Active", "Exited")</f>
        <v>Exited</v>
      </c>
      <c r="P548" s="8">
        <f ca="1">IF(ISBLANK(Table1[[#This Row],[Exit Year]]), YEAR(TODAY()) - Table1[[#This Row],[Hire Year]], Table1[[#This Row],[Exit Year]] - Table1[[#This Row],[Hire Year]])</f>
        <v>3</v>
      </c>
      <c r="Q548" s="13">
        <f>Table1[[#This Row],[Annual Salary]] + (Table1[[#This Row],[Bonus %]] * Table1[[#This Row],[Annual Salary]])</f>
        <v>149652.95000000001</v>
      </c>
      <c r="R548" s="10" t="str">
        <f>IF(Table1[[#This Row],[Annual Salary]]&gt;=100000,"High",
   IF(Table1[[#This Row],[Annual Salary]]&gt;=50000,"Medium","Low"))</f>
        <v>High</v>
      </c>
    </row>
    <row r="549" spans="1:18" ht="15.75" x14ac:dyDescent="0.25">
      <c r="A549" s="5" t="s">
        <v>1170</v>
      </c>
      <c r="B549" s="5" t="s">
        <v>1171</v>
      </c>
      <c r="C549" s="5" t="s">
        <v>51</v>
      </c>
      <c r="D549" s="5" t="s">
        <v>79</v>
      </c>
      <c r="E549" s="5" t="s">
        <v>25</v>
      </c>
      <c r="F549" s="5" t="s">
        <v>18</v>
      </c>
      <c r="G549" s="5" t="s">
        <v>27</v>
      </c>
      <c r="H549" s="5">
        <v>64</v>
      </c>
      <c r="I549" s="5">
        <v>2019</v>
      </c>
      <c r="J549" s="6">
        <v>108780</v>
      </c>
      <c r="K549" s="9">
        <v>0.06</v>
      </c>
      <c r="L549" s="5" t="s">
        <v>28</v>
      </c>
      <c r="M549" s="5" t="s">
        <v>73</v>
      </c>
      <c r="N549" s="5"/>
      <c r="O549" s="7" t="str">
        <f>IF(ISBLANK(Table1[[#This Row],[Exit Year]]), "Active", "Exited")</f>
        <v>Active</v>
      </c>
      <c r="P549" s="8">
        <f ca="1">IF(ISBLANK(Table1[[#This Row],[Exit Year]]), YEAR(TODAY()) - Table1[[#This Row],[Hire Year]], Table1[[#This Row],[Exit Year]] - Table1[[#This Row],[Hire Year]])</f>
        <v>6</v>
      </c>
      <c r="Q549" s="13">
        <f>Table1[[#This Row],[Annual Salary]] + (Table1[[#This Row],[Bonus %]] * Table1[[#This Row],[Annual Salary]])</f>
        <v>115306.8</v>
      </c>
      <c r="R549" s="10" t="str">
        <f>IF(Table1[[#This Row],[Annual Salary]]&gt;=100000,"High",
   IF(Table1[[#This Row],[Annual Salary]]&gt;=50000,"Medium","Low"))</f>
        <v>High</v>
      </c>
    </row>
    <row r="550" spans="1:18" ht="15.75" x14ac:dyDescent="0.25">
      <c r="A550" s="5" t="s">
        <v>1172</v>
      </c>
      <c r="B550" s="5" t="s">
        <v>1173</v>
      </c>
      <c r="C550" s="5" t="s">
        <v>32</v>
      </c>
      <c r="D550" s="5" t="s">
        <v>68</v>
      </c>
      <c r="E550" s="5" t="s">
        <v>34</v>
      </c>
      <c r="F550" s="5" t="s">
        <v>18</v>
      </c>
      <c r="G550" s="5" t="s">
        <v>27</v>
      </c>
      <c r="H550" s="5">
        <v>46</v>
      </c>
      <c r="I550" s="5">
        <v>2020</v>
      </c>
      <c r="J550" s="6">
        <v>151853</v>
      </c>
      <c r="K550" s="9">
        <v>0.16</v>
      </c>
      <c r="L550" s="5" t="s">
        <v>28</v>
      </c>
      <c r="M550" s="5" t="s">
        <v>133</v>
      </c>
      <c r="N550" s="5"/>
      <c r="O550" s="7" t="str">
        <f>IF(ISBLANK(Table1[[#This Row],[Exit Year]]), "Active", "Exited")</f>
        <v>Active</v>
      </c>
      <c r="P550" s="8">
        <f ca="1">IF(ISBLANK(Table1[[#This Row],[Exit Year]]), YEAR(TODAY()) - Table1[[#This Row],[Hire Year]], Table1[[#This Row],[Exit Year]] - Table1[[#This Row],[Hire Year]])</f>
        <v>5</v>
      </c>
      <c r="Q550" s="13">
        <f>Table1[[#This Row],[Annual Salary]] + (Table1[[#This Row],[Bonus %]] * Table1[[#This Row],[Annual Salary]])</f>
        <v>176149.48</v>
      </c>
      <c r="R550" s="10" t="str">
        <f>IF(Table1[[#This Row],[Annual Salary]]&gt;=100000,"High",
   IF(Table1[[#This Row],[Annual Salary]]&gt;=50000,"Medium","Low"))</f>
        <v>High</v>
      </c>
    </row>
    <row r="551" spans="1:18" ht="15.75" x14ac:dyDescent="0.25">
      <c r="A551" s="5" t="s">
        <v>1174</v>
      </c>
      <c r="B551" s="5" t="s">
        <v>1175</v>
      </c>
      <c r="C551" s="5" t="s">
        <v>46</v>
      </c>
      <c r="D551" s="5" t="s">
        <v>47</v>
      </c>
      <c r="E551" s="5" t="s">
        <v>25</v>
      </c>
      <c r="F551" s="5" t="s">
        <v>18</v>
      </c>
      <c r="G551" s="5" t="s">
        <v>27</v>
      </c>
      <c r="H551" s="5">
        <v>62</v>
      </c>
      <c r="I551" s="5">
        <v>2006</v>
      </c>
      <c r="J551" s="6">
        <v>64669</v>
      </c>
      <c r="K551" s="9">
        <v>0</v>
      </c>
      <c r="L551" s="5" t="s">
        <v>28</v>
      </c>
      <c r="M551" s="5" t="s">
        <v>29</v>
      </c>
      <c r="N551" s="5"/>
      <c r="O551" s="7" t="str">
        <f>IF(ISBLANK(Table1[[#This Row],[Exit Year]]), "Active", "Exited")</f>
        <v>Active</v>
      </c>
      <c r="P551" s="8">
        <f ca="1">IF(ISBLANK(Table1[[#This Row],[Exit Year]]), YEAR(TODAY()) - Table1[[#This Row],[Hire Year]], Table1[[#This Row],[Exit Year]] - Table1[[#This Row],[Hire Year]])</f>
        <v>19</v>
      </c>
      <c r="Q551" s="13">
        <f>Table1[[#This Row],[Annual Salary]] + (Table1[[#This Row],[Bonus %]] * Table1[[#This Row],[Annual Salary]])</f>
        <v>64669</v>
      </c>
      <c r="R551" s="10" t="str">
        <f>IF(Table1[[#This Row],[Annual Salary]]&gt;=100000,"High",
   IF(Table1[[#This Row],[Annual Salary]]&gt;=50000,"Medium","Low"))</f>
        <v>Medium</v>
      </c>
    </row>
    <row r="552" spans="1:18" ht="15.75" x14ac:dyDescent="0.25">
      <c r="A552" s="5" t="s">
        <v>1176</v>
      </c>
      <c r="B552" s="5" t="s">
        <v>1177</v>
      </c>
      <c r="C552" s="5" t="s">
        <v>123</v>
      </c>
      <c r="D552" s="5" t="s">
        <v>79</v>
      </c>
      <c r="E552" s="5" t="s">
        <v>17</v>
      </c>
      <c r="F552" s="5" t="s">
        <v>26</v>
      </c>
      <c r="G552" s="5" t="s">
        <v>84</v>
      </c>
      <c r="H552" s="5">
        <v>61</v>
      </c>
      <c r="I552" s="5">
        <v>2008</v>
      </c>
      <c r="J552" s="6">
        <v>69352</v>
      </c>
      <c r="K552" s="9">
        <v>0</v>
      </c>
      <c r="L552" s="5" t="s">
        <v>92</v>
      </c>
      <c r="M552" s="5" t="s">
        <v>98</v>
      </c>
      <c r="N552" s="5"/>
      <c r="O552" s="7" t="str">
        <f>IF(ISBLANK(Table1[[#This Row],[Exit Year]]), "Active", "Exited")</f>
        <v>Active</v>
      </c>
      <c r="P552" s="8">
        <f ca="1">IF(ISBLANK(Table1[[#This Row],[Exit Year]]), YEAR(TODAY()) - Table1[[#This Row],[Hire Year]], Table1[[#This Row],[Exit Year]] - Table1[[#This Row],[Hire Year]])</f>
        <v>17</v>
      </c>
      <c r="Q552" s="13">
        <f>Table1[[#This Row],[Annual Salary]] + (Table1[[#This Row],[Bonus %]] * Table1[[#This Row],[Annual Salary]])</f>
        <v>69352</v>
      </c>
      <c r="R552" s="10" t="str">
        <f>IF(Table1[[#This Row],[Annual Salary]]&gt;=100000,"High",
   IF(Table1[[#This Row],[Annual Salary]]&gt;=50000,"Medium","Low"))</f>
        <v>Medium</v>
      </c>
    </row>
    <row r="553" spans="1:18" ht="15.75" x14ac:dyDescent="0.25">
      <c r="A553" s="5" t="s">
        <v>1178</v>
      </c>
      <c r="B553" s="5" t="s">
        <v>1179</v>
      </c>
      <c r="C553" s="5" t="s">
        <v>123</v>
      </c>
      <c r="D553" s="5" t="s">
        <v>79</v>
      </c>
      <c r="E553" s="5" t="s">
        <v>17</v>
      </c>
      <c r="F553" s="5" t="s">
        <v>26</v>
      </c>
      <c r="G553" s="5" t="s">
        <v>27</v>
      </c>
      <c r="H553" s="5">
        <v>65</v>
      </c>
      <c r="I553" s="5">
        <v>2001</v>
      </c>
      <c r="J553" s="6">
        <v>74631</v>
      </c>
      <c r="K553" s="9">
        <v>0</v>
      </c>
      <c r="L553" s="5" t="s">
        <v>28</v>
      </c>
      <c r="M553" s="5" t="s">
        <v>29</v>
      </c>
      <c r="N553" s="5"/>
      <c r="O553" s="7" t="str">
        <f>IF(ISBLANK(Table1[[#This Row],[Exit Year]]), "Active", "Exited")</f>
        <v>Active</v>
      </c>
      <c r="P553" s="8">
        <f ca="1">IF(ISBLANK(Table1[[#This Row],[Exit Year]]), YEAR(TODAY()) - Table1[[#This Row],[Hire Year]], Table1[[#This Row],[Exit Year]] - Table1[[#This Row],[Hire Year]])</f>
        <v>24</v>
      </c>
      <c r="Q553" s="13">
        <f>Table1[[#This Row],[Annual Salary]] + (Table1[[#This Row],[Bonus %]] * Table1[[#This Row],[Annual Salary]])</f>
        <v>74631</v>
      </c>
      <c r="R553" s="10" t="str">
        <f>IF(Table1[[#This Row],[Annual Salary]]&gt;=100000,"High",
   IF(Table1[[#This Row],[Annual Salary]]&gt;=50000,"Medium","Low"))</f>
        <v>Medium</v>
      </c>
    </row>
    <row r="554" spans="1:18" ht="15.75" x14ac:dyDescent="0.25">
      <c r="A554" s="5" t="s">
        <v>1180</v>
      </c>
      <c r="B554" s="5" t="s">
        <v>1181</v>
      </c>
      <c r="C554" s="5" t="s">
        <v>107</v>
      </c>
      <c r="D554" s="5" t="s">
        <v>68</v>
      </c>
      <c r="E554" s="5" t="s">
        <v>34</v>
      </c>
      <c r="F554" s="5" t="s">
        <v>26</v>
      </c>
      <c r="G554" s="5" t="s">
        <v>84</v>
      </c>
      <c r="H554" s="5">
        <v>54</v>
      </c>
      <c r="I554" s="5">
        <v>2012</v>
      </c>
      <c r="J554" s="6">
        <v>96441</v>
      </c>
      <c r="K554" s="9">
        <v>0</v>
      </c>
      <c r="L554" s="5" t="s">
        <v>92</v>
      </c>
      <c r="M554" s="5" t="s">
        <v>217</v>
      </c>
      <c r="N554" s="5"/>
      <c r="O554" s="7" t="str">
        <f>IF(ISBLANK(Table1[[#This Row],[Exit Year]]), "Active", "Exited")</f>
        <v>Active</v>
      </c>
      <c r="P554" s="8">
        <f ca="1">IF(ISBLANK(Table1[[#This Row],[Exit Year]]), YEAR(TODAY()) - Table1[[#This Row],[Hire Year]], Table1[[#This Row],[Exit Year]] - Table1[[#This Row],[Hire Year]])</f>
        <v>13</v>
      </c>
      <c r="Q554" s="13">
        <f>Table1[[#This Row],[Annual Salary]] + (Table1[[#This Row],[Bonus %]] * Table1[[#This Row],[Annual Salary]])</f>
        <v>96441</v>
      </c>
      <c r="R554" s="10" t="str">
        <f>IF(Table1[[#This Row],[Annual Salary]]&gt;=100000,"High",
   IF(Table1[[#This Row],[Annual Salary]]&gt;=50000,"Medium","Low"))</f>
        <v>Medium</v>
      </c>
    </row>
    <row r="555" spans="1:18" ht="15.75" x14ac:dyDescent="0.25">
      <c r="A555" s="5" t="s">
        <v>1182</v>
      </c>
      <c r="B555" s="5" t="s">
        <v>1183</v>
      </c>
      <c r="C555" s="5" t="s">
        <v>112</v>
      </c>
      <c r="D555" s="5" t="s">
        <v>68</v>
      </c>
      <c r="E555" s="5" t="s">
        <v>34</v>
      </c>
      <c r="F555" s="5" t="s">
        <v>26</v>
      </c>
      <c r="G555" s="5" t="s">
        <v>27</v>
      </c>
      <c r="H555" s="5">
        <v>46</v>
      </c>
      <c r="I555" s="5">
        <v>2011</v>
      </c>
      <c r="J555" s="6">
        <v>114250</v>
      </c>
      <c r="K555" s="9">
        <v>0.14000000000000001</v>
      </c>
      <c r="L555" s="5" t="s">
        <v>28</v>
      </c>
      <c r="M555" s="5" t="s">
        <v>133</v>
      </c>
      <c r="N555" s="5"/>
      <c r="O555" s="7" t="str">
        <f>IF(ISBLANK(Table1[[#This Row],[Exit Year]]), "Active", "Exited")</f>
        <v>Active</v>
      </c>
      <c r="P555" s="8">
        <f ca="1">IF(ISBLANK(Table1[[#This Row],[Exit Year]]), YEAR(TODAY()) - Table1[[#This Row],[Hire Year]], Table1[[#This Row],[Exit Year]] - Table1[[#This Row],[Hire Year]])</f>
        <v>14</v>
      </c>
      <c r="Q555" s="13">
        <f>Table1[[#This Row],[Annual Salary]] + (Table1[[#This Row],[Bonus %]] * Table1[[#This Row],[Annual Salary]])</f>
        <v>130245</v>
      </c>
      <c r="R555" s="10" t="str">
        <f>IF(Table1[[#This Row],[Annual Salary]]&gt;=100000,"High",
   IF(Table1[[#This Row],[Annual Salary]]&gt;=50000,"Medium","Low"))</f>
        <v>High</v>
      </c>
    </row>
    <row r="556" spans="1:18" ht="15.75" x14ac:dyDescent="0.25">
      <c r="A556" s="5" t="s">
        <v>1184</v>
      </c>
      <c r="B556" s="5" t="s">
        <v>1185</v>
      </c>
      <c r="C556" s="5" t="s">
        <v>39</v>
      </c>
      <c r="D556" s="5" t="s">
        <v>16</v>
      </c>
      <c r="E556" s="5" t="s">
        <v>48</v>
      </c>
      <c r="F556" s="5" t="s">
        <v>26</v>
      </c>
      <c r="G556" s="5" t="s">
        <v>84</v>
      </c>
      <c r="H556" s="5">
        <v>36</v>
      </c>
      <c r="I556" s="5">
        <v>2020</v>
      </c>
      <c r="J556" s="6">
        <v>70165</v>
      </c>
      <c r="K556" s="9">
        <v>7.0000000000000007E-2</v>
      </c>
      <c r="L556" s="5" t="s">
        <v>92</v>
      </c>
      <c r="M556" s="5" t="s">
        <v>93</v>
      </c>
      <c r="N556" s="5"/>
      <c r="O556" s="7" t="str">
        <f>IF(ISBLANK(Table1[[#This Row],[Exit Year]]), "Active", "Exited")</f>
        <v>Active</v>
      </c>
      <c r="P556" s="8">
        <f ca="1">IF(ISBLANK(Table1[[#This Row],[Exit Year]]), YEAR(TODAY()) - Table1[[#This Row],[Hire Year]], Table1[[#This Row],[Exit Year]] - Table1[[#This Row],[Hire Year]])</f>
        <v>5</v>
      </c>
      <c r="Q556" s="13">
        <f>Table1[[#This Row],[Annual Salary]] + (Table1[[#This Row],[Bonus %]] * Table1[[#This Row],[Annual Salary]])</f>
        <v>75076.55</v>
      </c>
      <c r="R556" s="10" t="str">
        <f>IF(Table1[[#This Row],[Annual Salary]]&gt;=100000,"High",
   IF(Table1[[#This Row],[Annual Salary]]&gt;=50000,"Medium","Low"))</f>
        <v>Medium</v>
      </c>
    </row>
    <row r="557" spans="1:18" ht="15.75" x14ac:dyDescent="0.25">
      <c r="A557" s="5" t="s">
        <v>1186</v>
      </c>
      <c r="B557" s="5" t="s">
        <v>1187</v>
      </c>
      <c r="C557" s="5" t="s">
        <v>51</v>
      </c>
      <c r="D557" s="5" t="s">
        <v>16</v>
      </c>
      <c r="E557" s="5" t="s">
        <v>48</v>
      </c>
      <c r="F557" s="5" t="s">
        <v>26</v>
      </c>
      <c r="G557" s="5" t="s">
        <v>27</v>
      </c>
      <c r="H557" s="5">
        <v>60</v>
      </c>
      <c r="I557" s="5">
        <v>2000</v>
      </c>
      <c r="J557" s="6">
        <v>109059</v>
      </c>
      <c r="K557" s="9">
        <v>7.0000000000000007E-2</v>
      </c>
      <c r="L557" s="5" t="s">
        <v>28</v>
      </c>
      <c r="M557" s="5" t="s">
        <v>133</v>
      </c>
      <c r="N557" s="5"/>
      <c r="O557" s="7" t="str">
        <f>IF(ISBLANK(Table1[[#This Row],[Exit Year]]), "Active", "Exited")</f>
        <v>Active</v>
      </c>
      <c r="P557" s="8">
        <f ca="1">IF(ISBLANK(Table1[[#This Row],[Exit Year]]), YEAR(TODAY()) - Table1[[#This Row],[Hire Year]], Table1[[#This Row],[Exit Year]] - Table1[[#This Row],[Hire Year]])</f>
        <v>25</v>
      </c>
      <c r="Q557" s="13">
        <f>Table1[[#This Row],[Annual Salary]] + (Table1[[#This Row],[Bonus %]] * Table1[[#This Row],[Annual Salary]])</f>
        <v>116693.13</v>
      </c>
      <c r="R557" s="10" t="str">
        <f>IF(Table1[[#This Row],[Annual Salary]]&gt;=100000,"High",
   IF(Table1[[#This Row],[Annual Salary]]&gt;=50000,"Medium","Low"))</f>
        <v>High</v>
      </c>
    </row>
    <row r="558" spans="1:18" ht="15.75" x14ac:dyDescent="0.25">
      <c r="A558" s="5" t="s">
        <v>1188</v>
      </c>
      <c r="B558" s="5" t="s">
        <v>1189</v>
      </c>
      <c r="C558" s="5" t="s">
        <v>180</v>
      </c>
      <c r="D558" s="5" t="s">
        <v>68</v>
      </c>
      <c r="E558" s="5" t="s">
        <v>17</v>
      </c>
      <c r="F558" s="5" t="s">
        <v>18</v>
      </c>
      <c r="G558" s="5" t="s">
        <v>27</v>
      </c>
      <c r="H558" s="5">
        <v>30</v>
      </c>
      <c r="I558" s="5">
        <v>2015</v>
      </c>
      <c r="J558" s="6">
        <v>77442</v>
      </c>
      <c r="K558" s="9">
        <v>0</v>
      </c>
      <c r="L558" s="5" t="s">
        <v>20</v>
      </c>
      <c r="M558" s="5" t="s">
        <v>87</v>
      </c>
      <c r="N558" s="5"/>
      <c r="O558" s="7" t="str">
        <f>IF(ISBLANK(Table1[[#This Row],[Exit Year]]), "Active", "Exited")</f>
        <v>Active</v>
      </c>
      <c r="P558" s="8">
        <f ca="1">IF(ISBLANK(Table1[[#This Row],[Exit Year]]), YEAR(TODAY()) - Table1[[#This Row],[Hire Year]], Table1[[#This Row],[Exit Year]] - Table1[[#This Row],[Hire Year]])</f>
        <v>10</v>
      </c>
      <c r="Q558" s="13">
        <f>Table1[[#This Row],[Annual Salary]] + (Table1[[#This Row],[Bonus %]] * Table1[[#This Row],[Annual Salary]])</f>
        <v>77442</v>
      </c>
      <c r="R558" s="10" t="str">
        <f>IF(Table1[[#This Row],[Annual Salary]]&gt;=100000,"High",
   IF(Table1[[#This Row],[Annual Salary]]&gt;=50000,"Medium","Low"))</f>
        <v>Medium</v>
      </c>
    </row>
    <row r="559" spans="1:18" ht="15.75" x14ac:dyDescent="0.25">
      <c r="A559" s="5" t="s">
        <v>1190</v>
      </c>
      <c r="B559" s="5" t="s">
        <v>1191</v>
      </c>
      <c r="C559" s="5" t="s">
        <v>123</v>
      </c>
      <c r="D559" s="5" t="s">
        <v>47</v>
      </c>
      <c r="E559" s="5" t="s">
        <v>48</v>
      </c>
      <c r="F559" s="5" t="s">
        <v>18</v>
      </c>
      <c r="G559" s="5" t="s">
        <v>84</v>
      </c>
      <c r="H559" s="5">
        <v>34</v>
      </c>
      <c r="I559" s="5">
        <v>2012</v>
      </c>
      <c r="J559" s="6">
        <v>72126</v>
      </c>
      <c r="K559" s="9">
        <v>0</v>
      </c>
      <c r="L559" s="5" t="s">
        <v>92</v>
      </c>
      <c r="M559" s="5" t="s">
        <v>93</v>
      </c>
      <c r="N559" s="5"/>
      <c r="O559" s="7" t="str">
        <f>IF(ISBLANK(Table1[[#This Row],[Exit Year]]), "Active", "Exited")</f>
        <v>Active</v>
      </c>
      <c r="P559" s="8">
        <f ca="1">IF(ISBLANK(Table1[[#This Row],[Exit Year]]), YEAR(TODAY()) - Table1[[#This Row],[Hire Year]], Table1[[#This Row],[Exit Year]] - Table1[[#This Row],[Hire Year]])</f>
        <v>13</v>
      </c>
      <c r="Q559" s="13">
        <f>Table1[[#This Row],[Annual Salary]] + (Table1[[#This Row],[Bonus %]] * Table1[[#This Row],[Annual Salary]])</f>
        <v>72126</v>
      </c>
      <c r="R559" s="10" t="str">
        <f>IF(Table1[[#This Row],[Annual Salary]]&gt;=100000,"High",
   IF(Table1[[#This Row],[Annual Salary]]&gt;=50000,"Medium","Low"))</f>
        <v>Medium</v>
      </c>
    </row>
    <row r="560" spans="1:18" ht="15.75" x14ac:dyDescent="0.25">
      <c r="A560" s="5" t="s">
        <v>1192</v>
      </c>
      <c r="B560" s="5" t="s">
        <v>1193</v>
      </c>
      <c r="C560" s="5" t="s">
        <v>456</v>
      </c>
      <c r="D560" s="5" t="s">
        <v>16</v>
      </c>
      <c r="E560" s="5" t="s">
        <v>25</v>
      </c>
      <c r="F560" s="5" t="s">
        <v>26</v>
      </c>
      <c r="G560" s="5" t="s">
        <v>35</v>
      </c>
      <c r="H560" s="5">
        <v>55</v>
      </c>
      <c r="I560" s="5">
        <v>2013</v>
      </c>
      <c r="J560" s="6">
        <v>70334</v>
      </c>
      <c r="K560" s="9">
        <v>0</v>
      </c>
      <c r="L560" s="5" t="s">
        <v>20</v>
      </c>
      <c r="M560" s="5" t="s">
        <v>55</v>
      </c>
      <c r="N560" s="5"/>
      <c r="O560" s="7" t="str">
        <f>IF(ISBLANK(Table1[[#This Row],[Exit Year]]), "Active", "Exited")</f>
        <v>Active</v>
      </c>
      <c r="P560" s="8">
        <f ca="1">IF(ISBLANK(Table1[[#This Row],[Exit Year]]), YEAR(TODAY()) - Table1[[#This Row],[Hire Year]], Table1[[#This Row],[Exit Year]] - Table1[[#This Row],[Hire Year]])</f>
        <v>12</v>
      </c>
      <c r="Q560" s="13">
        <f>Table1[[#This Row],[Annual Salary]] + (Table1[[#This Row],[Bonus %]] * Table1[[#This Row],[Annual Salary]])</f>
        <v>70334</v>
      </c>
      <c r="R560" s="10" t="str">
        <f>IF(Table1[[#This Row],[Annual Salary]]&gt;=100000,"High",
   IF(Table1[[#This Row],[Annual Salary]]&gt;=50000,"Medium","Low"))</f>
        <v>Medium</v>
      </c>
    </row>
    <row r="561" spans="1:18" ht="15.75" x14ac:dyDescent="0.25">
      <c r="A561" s="5" t="s">
        <v>1194</v>
      </c>
      <c r="B561" s="5" t="s">
        <v>1195</v>
      </c>
      <c r="C561" s="5" t="s">
        <v>107</v>
      </c>
      <c r="D561" s="5" t="s">
        <v>68</v>
      </c>
      <c r="E561" s="5" t="s">
        <v>17</v>
      </c>
      <c r="F561" s="5" t="s">
        <v>26</v>
      </c>
      <c r="G561" s="5" t="s">
        <v>27</v>
      </c>
      <c r="H561" s="5">
        <v>59</v>
      </c>
      <c r="I561" s="5">
        <v>2009</v>
      </c>
      <c r="J561" s="6">
        <v>78006</v>
      </c>
      <c r="K561" s="9">
        <v>0</v>
      </c>
      <c r="L561" s="5" t="s">
        <v>20</v>
      </c>
      <c r="M561" s="5" t="s">
        <v>55</v>
      </c>
      <c r="N561" s="5"/>
      <c r="O561" s="7" t="str">
        <f>IF(ISBLANK(Table1[[#This Row],[Exit Year]]), "Active", "Exited")</f>
        <v>Active</v>
      </c>
      <c r="P561" s="8">
        <f ca="1">IF(ISBLANK(Table1[[#This Row],[Exit Year]]), YEAR(TODAY()) - Table1[[#This Row],[Hire Year]], Table1[[#This Row],[Exit Year]] - Table1[[#This Row],[Hire Year]])</f>
        <v>16</v>
      </c>
      <c r="Q561" s="13">
        <f>Table1[[#This Row],[Annual Salary]] + (Table1[[#This Row],[Bonus %]] * Table1[[#This Row],[Annual Salary]])</f>
        <v>78006</v>
      </c>
      <c r="R561" s="10" t="str">
        <f>IF(Table1[[#This Row],[Annual Salary]]&gt;=100000,"High",
   IF(Table1[[#This Row],[Annual Salary]]&gt;=50000,"Medium","Low"))</f>
        <v>Medium</v>
      </c>
    </row>
    <row r="562" spans="1:18" ht="15.75" x14ac:dyDescent="0.25">
      <c r="A562" s="5" t="s">
        <v>1196</v>
      </c>
      <c r="B562" s="5" t="s">
        <v>1197</v>
      </c>
      <c r="C562" s="5" t="s">
        <v>32</v>
      </c>
      <c r="D562" s="5" t="s">
        <v>16</v>
      </c>
      <c r="E562" s="5" t="s">
        <v>25</v>
      </c>
      <c r="F562" s="5" t="s">
        <v>18</v>
      </c>
      <c r="G562" s="5" t="s">
        <v>84</v>
      </c>
      <c r="H562" s="5">
        <v>28</v>
      </c>
      <c r="I562" s="5">
        <v>2021</v>
      </c>
      <c r="J562" s="6">
        <v>160385</v>
      </c>
      <c r="K562" s="9">
        <v>0.23</v>
      </c>
      <c r="L562" s="5" t="s">
        <v>20</v>
      </c>
      <c r="M562" s="5" t="s">
        <v>55</v>
      </c>
      <c r="N562" s="5">
        <v>2021</v>
      </c>
      <c r="O562" s="7" t="str">
        <f>IF(ISBLANK(Table1[[#This Row],[Exit Year]]), "Active", "Exited")</f>
        <v>Exited</v>
      </c>
      <c r="P562" s="8">
        <f ca="1">IF(ISBLANK(Table1[[#This Row],[Exit Year]]), YEAR(TODAY()) - Table1[[#This Row],[Hire Year]], Table1[[#This Row],[Exit Year]] - Table1[[#This Row],[Hire Year]])</f>
        <v>0</v>
      </c>
      <c r="Q562" s="13">
        <f>Table1[[#This Row],[Annual Salary]] + (Table1[[#This Row],[Bonus %]] * Table1[[#This Row],[Annual Salary]])</f>
        <v>197273.55</v>
      </c>
      <c r="R562" s="10" t="str">
        <f>IF(Table1[[#This Row],[Annual Salary]]&gt;=100000,"High",
   IF(Table1[[#This Row],[Annual Salary]]&gt;=50000,"Medium","Low"))</f>
        <v>High</v>
      </c>
    </row>
    <row r="563" spans="1:18" ht="15.75" x14ac:dyDescent="0.25">
      <c r="A563" s="5" t="s">
        <v>1198</v>
      </c>
      <c r="B563" s="5" t="s">
        <v>1199</v>
      </c>
      <c r="C563" s="5" t="s">
        <v>78</v>
      </c>
      <c r="D563" s="5" t="s">
        <v>33</v>
      </c>
      <c r="E563" s="5" t="s">
        <v>48</v>
      </c>
      <c r="F563" s="5" t="s">
        <v>18</v>
      </c>
      <c r="G563" s="5" t="s">
        <v>35</v>
      </c>
      <c r="H563" s="5">
        <v>36</v>
      </c>
      <c r="I563" s="5">
        <v>2014</v>
      </c>
      <c r="J563" s="6">
        <v>202323</v>
      </c>
      <c r="K563" s="9">
        <v>0.39</v>
      </c>
      <c r="L563" s="5" t="s">
        <v>20</v>
      </c>
      <c r="M563" s="5" t="s">
        <v>36</v>
      </c>
      <c r="N563" s="5"/>
      <c r="O563" s="7" t="str">
        <f>IF(ISBLANK(Table1[[#This Row],[Exit Year]]), "Active", "Exited")</f>
        <v>Active</v>
      </c>
      <c r="P563" s="8">
        <f ca="1">IF(ISBLANK(Table1[[#This Row],[Exit Year]]), YEAR(TODAY()) - Table1[[#This Row],[Hire Year]], Table1[[#This Row],[Exit Year]] - Table1[[#This Row],[Hire Year]])</f>
        <v>11</v>
      </c>
      <c r="Q563" s="13">
        <f>Table1[[#This Row],[Annual Salary]] + (Table1[[#This Row],[Bonus %]] * Table1[[#This Row],[Annual Salary]])</f>
        <v>281228.96999999997</v>
      </c>
      <c r="R563" s="10" t="str">
        <f>IF(Table1[[#This Row],[Annual Salary]]&gt;=100000,"High",
   IF(Table1[[#This Row],[Annual Salary]]&gt;=50000,"Medium","Low"))</f>
        <v>High</v>
      </c>
    </row>
    <row r="564" spans="1:18" ht="15.75" x14ac:dyDescent="0.25">
      <c r="A564" s="5" t="s">
        <v>1200</v>
      </c>
      <c r="B564" s="5" t="s">
        <v>1201</v>
      </c>
      <c r="C564" s="5" t="s">
        <v>1923</v>
      </c>
      <c r="D564" s="5" t="s">
        <v>64</v>
      </c>
      <c r="E564" s="5" t="s">
        <v>48</v>
      </c>
      <c r="F564" s="5" t="s">
        <v>18</v>
      </c>
      <c r="G564" s="5" t="s">
        <v>84</v>
      </c>
      <c r="H564" s="5">
        <v>29</v>
      </c>
      <c r="I564" s="5">
        <v>2020</v>
      </c>
      <c r="J564" s="6">
        <v>141555</v>
      </c>
      <c r="K564" s="9">
        <v>0.11</v>
      </c>
      <c r="L564" s="5" t="s">
        <v>92</v>
      </c>
      <c r="M564" s="5" t="s">
        <v>93</v>
      </c>
      <c r="N564" s="5"/>
      <c r="O564" s="7" t="str">
        <f>IF(ISBLANK(Table1[[#This Row],[Exit Year]]), "Active", "Exited")</f>
        <v>Active</v>
      </c>
      <c r="P564" s="8">
        <f ca="1">IF(ISBLANK(Table1[[#This Row],[Exit Year]]), YEAR(TODAY()) - Table1[[#This Row],[Hire Year]], Table1[[#This Row],[Exit Year]] - Table1[[#This Row],[Hire Year]])</f>
        <v>5</v>
      </c>
      <c r="Q564" s="13">
        <f>Table1[[#This Row],[Annual Salary]] + (Table1[[#This Row],[Bonus %]] * Table1[[#This Row],[Annual Salary]])</f>
        <v>157126.04999999999</v>
      </c>
      <c r="R564" s="10" t="str">
        <f>IF(Table1[[#This Row],[Annual Salary]]&gt;=100000,"High",
   IF(Table1[[#This Row],[Annual Salary]]&gt;=50000,"Medium","Low"))</f>
        <v>High</v>
      </c>
    </row>
    <row r="565" spans="1:18" ht="15.75" x14ac:dyDescent="0.25">
      <c r="A565" s="5" t="s">
        <v>1202</v>
      </c>
      <c r="B565" s="5" t="s">
        <v>1203</v>
      </c>
      <c r="C565" s="5" t="s">
        <v>32</v>
      </c>
      <c r="D565" s="5" t="s">
        <v>33</v>
      </c>
      <c r="E565" s="5" t="s">
        <v>34</v>
      </c>
      <c r="F565" s="5" t="s">
        <v>18</v>
      </c>
      <c r="G565" s="5" t="s">
        <v>27</v>
      </c>
      <c r="H565" s="5">
        <v>34</v>
      </c>
      <c r="I565" s="5">
        <v>2020</v>
      </c>
      <c r="J565" s="6">
        <v>184960</v>
      </c>
      <c r="K565" s="9">
        <v>0.18</v>
      </c>
      <c r="L565" s="5" t="s">
        <v>20</v>
      </c>
      <c r="M565" s="5" t="s">
        <v>21</v>
      </c>
      <c r="N565" s="5"/>
      <c r="O565" s="7" t="str">
        <f>IF(ISBLANK(Table1[[#This Row],[Exit Year]]), "Active", "Exited")</f>
        <v>Active</v>
      </c>
      <c r="P565" s="8">
        <f ca="1">IF(ISBLANK(Table1[[#This Row],[Exit Year]]), YEAR(TODAY()) - Table1[[#This Row],[Hire Year]], Table1[[#This Row],[Exit Year]] - Table1[[#This Row],[Hire Year]])</f>
        <v>5</v>
      </c>
      <c r="Q565" s="13">
        <f>Table1[[#This Row],[Annual Salary]] + (Table1[[#This Row],[Bonus %]] * Table1[[#This Row],[Annual Salary]])</f>
        <v>218252.79999999999</v>
      </c>
      <c r="R565" s="10" t="str">
        <f>IF(Table1[[#This Row],[Annual Salary]]&gt;=100000,"High",
   IF(Table1[[#This Row],[Annual Salary]]&gt;=50000,"Medium","Low"))</f>
        <v>High</v>
      </c>
    </row>
    <row r="566" spans="1:18" ht="15.75" x14ac:dyDescent="0.25">
      <c r="A566" s="5" t="s">
        <v>1204</v>
      </c>
      <c r="B566" s="5" t="s">
        <v>1205</v>
      </c>
      <c r="C566" s="5" t="s">
        <v>78</v>
      </c>
      <c r="D566" s="5" t="s">
        <v>16</v>
      </c>
      <c r="E566" s="5" t="s">
        <v>25</v>
      </c>
      <c r="F566" s="5" t="s">
        <v>26</v>
      </c>
      <c r="G566" s="5" t="s">
        <v>27</v>
      </c>
      <c r="H566" s="5">
        <v>37</v>
      </c>
      <c r="I566" s="5">
        <v>2011</v>
      </c>
      <c r="J566" s="6">
        <v>221592</v>
      </c>
      <c r="K566" s="9">
        <v>0.31</v>
      </c>
      <c r="L566" s="5" t="s">
        <v>20</v>
      </c>
      <c r="M566" s="5" t="s">
        <v>87</v>
      </c>
      <c r="N566" s="5"/>
      <c r="O566" s="7" t="str">
        <f>IF(ISBLANK(Table1[[#This Row],[Exit Year]]), "Active", "Exited")</f>
        <v>Active</v>
      </c>
      <c r="P566" s="8">
        <f ca="1">IF(ISBLANK(Table1[[#This Row],[Exit Year]]), YEAR(TODAY()) - Table1[[#This Row],[Hire Year]], Table1[[#This Row],[Exit Year]] - Table1[[#This Row],[Hire Year]])</f>
        <v>14</v>
      </c>
      <c r="Q566" s="13">
        <f>Table1[[#This Row],[Annual Salary]] + (Table1[[#This Row],[Bonus %]] * Table1[[#This Row],[Annual Salary]])</f>
        <v>290285.52</v>
      </c>
      <c r="R566" s="10" t="str">
        <f>IF(Table1[[#This Row],[Annual Salary]]&gt;=100000,"High",
   IF(Table1[[#This Row],[Annual Salary]]&gt;=50000,"Medium","Low"))</f>
        <v>High</v>
      </c>
    </row>
    <row r="567" spans="1:18" ht="15.75" x14ac:dyDescent="0.25">
      <c r="A567" s="5" t="s">
        <v>1206</v>
      </c>
      <c r="B567" s="5" t="s">
        <v>1207</v>
      </c>
      <c r="C567" s="5" t="s">
        <v>163</v>
      </c>
      <c r="D567" s="5" t="s">
        <v>64</v>
      </c>
      <c r="E567" s="5" t="s">
        <v>25</v>
      </c>
      <c r="F567" s="5" t="s">
        <v>18</v>
      </c>
      <c r="G567" s="5" t="s">
        <v>27</v>
      </c>
      <c r="H567" s="5">
        <v>44</v>
      </c>
      <c r="I567" s="5">
        <v>2009</v>
      </c>
      <c r="J567" s="6">
        <v>53301</v>
      </c>
      <c r="K567" s="9">
        <v>0</v>
      </c>
      <c r="L567" s="5" t="s">
        <v>20</v>
      </c>
      <c r="M567" s="5" t="s">
        <v>21</v>
      </c>
      <c r="N567" s="5"/>
      <c r="O567" s="7" t="str">
        <f>IF(ISBLANK(Table1[[#This Row],[Exit Year]]), "Active", "Exited")</f>
        <v>Active</v>
      </c>
      <c r="P567" s="8">
        <f ca="1">IF(ISBLANK(Table1[[#This Row],[Exit Year]]), YEAR(TODAY()) - Table1[[#This Row],[Hire Year]], Table1[[#This Row],[Exit Year]] - Table1[[#This Row],[Hire Year]])</f>
        <v>16</v>
      </c>
      <c r="Q567" s="13">
        <f>Table1[[#This Row],[Annual Salary]] + (Table1[[#This Row],[Bonus %]] * Table1[[#This Row],[Annual Salary]])</f>
        <v>53301</v>
      </c>
      <c r="R567" s="10" t="str">
        <f>IF(Table1[[#This Row],[Annual Salary]]&gt;=100000,"High",
   IF(Table1[[#This Row],[Annual Salary]]&gt;=50000,"Medium","Low"))</f>
        <v>Medium</v>
      </c>
    </row>
    <row r="568" spans="1:18" ht="15.75" x14ac:dyDescent="0.25">
      <c r="A568" s="5" t="s">
        <v>1208</v>
      </c>
      <c r="B568" s="5" t="s">
        <v>1209</v>
      </c>
      <c r="C568" s="5" t="s">
        <v>206</v>
      </c>
      <c r="D568" s="5" t="s">
        <v>16</v>
      </c>
      <c r="E568" s="5" t="s">
        <v>48</v>
      </c>
      <c r="F568" s="5" t="s">
        <v>26</v>
      </c>
      <c r="G568" s="5" t="s">
        <v>27</v>
      </c>
      <c r="H568" s="5">
        <v>45</v>
      </c>
      <c r="I568" s="5">
        <v>2000</v>
      </c>
      <c r="J568" s="6">
        <v>91276</v>
      </c>
      <c r="K568" s="9">
        <v>0</v>
      </c>
      <c r="L568" s="5" t="s">
        <v>20</v>
      </c>
      <c r="M568" s="5" t="s">
        <v>21</v>
      </c>
      <c r="N568" s="5"/>
      <c r="O568" s="7" t="str">
        <f>IF(ISBLANK(Table1[[#This Row],[Exit Year]]), "Active", "Exited")</f>
        <v>Active</v>
      </c>
      <c r="P568" s="8">
        <f ca="1">IF(ISBLANK(Table1[[#This Row],[Exit Year]]), YEAR(TODAY()) - Table1[[#This Row],[Hire Year]], Table1[[#This Row],[Exit Year]] - Table1[[#This Row],[Hire Year]])</f>
        <v>25</v>
      </c>
      <c r="Q568" s="13">
        <f>Table1[[#This Row],[Annual Salary]] + (Table1[[#This Row],[Bonus %]] * Table1[[#This Row],[Annual Salary]])</f>
        <v>91276</v>
      </c>
      <c r="R568" s="10" t="str">
        <f>IF(Table1[[#This Row],[Annual Salary]]&gt;=100000,"High",
   IF(Table1[[#This Row],[Annual Salary]]&gt;=50000,"Medium","Low"))</f>
        <v>Medium</v>
      </c>
    </row>
    <row r="569" spans="1:18" ht="15.75" x14ac:dyDescent="0.25">
      <c r="A569" s="5" t="s">
        <v>1210</v>
      </c>
      <c r="B569" s="5" t="s">
        <v>1211</v>
      </c>
      <c r="C569" s="5" t="s">
        <v>1923</v>
      </c>
      <c r="D569" s="5" t="s">
        <v>64</v>
      </c>
      <c r="E569" s="5" t="s">
        <v>17</v>
      </c>
      <c r="F569" s="5" t="s">
        <v>18</v>
      </c>
      <c r="G569" s="5" t="s">
        <v>27</v>
      </c>
      <c r="H569" s="5">
        <v>52</v>
      </c>
      <c r="I569" s="5">
        <v>2017</v>
      </c>
      <c r="J569" s="6">
        <v>140042</v>
      </c>
      <c r="K569" s="9">
        <v>0.13</v>
      </c>
      <c r="L569" s="5" t="s">
        <v>20</v>
      </c>
      <c r="M569" s="5" t="s">
        <v>59</v>
      </c>
      <c r="N569" s="5"/>
      <c r="O569" s="7" t="str">
        <f>IF(ISBLANK(Table1[[#This Row],[Exit Year]]), "Active", "Exited")</f>
        <v>Active</v>
      </c>
      <c r="P569" s="8">
        <f ca="1">IF(ISBLANK(Table1[[#This Row],[Exit Year]]), YEAR(TODAY()) - Table1[[#This Row],[Hire Year]], Table1[[#This Row],[Exit Year]] - Table1[[#This Row],[Hire Year]])</f>
        <v>8</v>
      </c>
      <c r="Q569" s="13">
        <f>Table1[[#This Row],[Annual Salary]] + (Table1[[#This Row],[Bonus %]] * Table1[[#This Row],[Annual Salary]])</f>
        <v>158247.46</v>
      </c>
      <c r="R569" s="10" t="str">
        <f>IF(Table1[[#This Row],[Annual Salary]]&gt;=100000,"High",
   IF(Table1[[#This Row],[Annual Salary]]&gt;=50000,"Medium","Low"))</f>
        <v>High</v>
      </c>
    </row>
    <row r="570" spans="1:18" ht="15.75" x14ac:dyDescent="0.25">
      <c r="A570" s="5" t="s">
        <v>1212</v>
      </c>
      <c r="B570" s="5" t="s">
        <v>1213</v>
      </c>
      <c r="C570" s="5" t="s">
        <v>51</v>
      </c>
      <c r="D570" s="5" t="s">
        <v>64</v>
      </c>
      <c r="E570" s="5" t="s">
        <v>34</v>
      </c>
      <c r="F570" s="5" t="s">
        <v>18</v>
      </c>
      <c r="G570" s="5" t="s">
        <v>84</v>
      </c>
      <c r="H570" s="5">
        <v>55</v>
      </c>
      <c r="I570" s="5">
        <v>2010</v>
      </c>
      <c r="J570" s="6">
        <v>102839</v>
      </c>
      <c r="K570" s="9">
        <v>0.05</v>
      </c>
      <c r="L570" s="5" t="s">
        <v>20</v>
      </c>
      <c r="M570" s="5" t="s">
        <v>55</v>
      </c>
      <c r="N570" s="5"/>
      <c r="O570" s="7" t="str">
        <f>IF(ISBLANK(Table1[[#This Row],[Exit Year]]), "Active", "Exited")</f>
        <v>Active</v>
      </c>
      <c r="P570" s="8">
        <f ca="1">IF(ISBLANK(Table1[[#This Row],[Exit Year]]), YEAR(TODAY()) - Table1[[#This Row],[Hire Year]], Table1[[#This Row],[Exit Year]] - Table1[[#This Row],[Hire Year]])</f>
        <v>15</v>
      </c>
      <c r="Q570" s="13">
        <f>Table1[[#This Row],[Annual Salary]] + (Table1[[#This Row],[Bonus %]] * Table1[[#This Row],[Annual Salary]])</f>
        <v>107980.95</v>
      </c>
      <c r="R570" s="10" t="str">
        <f>IF(Table1[[#This Row],[Annual Salary]]&gt;=100000,"High",
   IF(Table1[[#This Row],[Annual Salary]]&gt;=50000,"Medium","Low"))</f>
        <v>High</v>
      </c>
    </row>
    <row r="571" spans="1:18" ht="15.75" x14ac:dyDescent="0.25">
      <c r="A571" s="5" t="s">
        <v>1214</v>
      </c>
      <c r="B571" s="5" t="s">
        <v>1215</v>
      </c>
      <c r="C571" s="5" t="s">
        <v>32</v>
      </c>
      <c r="D571" s="5" t="s">
        <v>79</v>
      </c>
      <c r="E571" s="5" t="s">
        <v>17</v>
      </c>
      <c r="F571" s="5" t="s">
        <v>26</v>
      </c>
      <c r="G571" s="5" t="s">
        <v>27</v>
      </c>
      <c r="H571" s="5">
        <v>29</v>
      </c>
      <c r="I571" s="5">
        <v>2021</v>
      </c>
      <c r="J571" s="6">
        <v>199783</v>
      </c>
      <c r="K571" s="9">
        <v>0.21</v>
      </c>
      <c r="L571" s="5" t="s">
        <v>20</v>
      </c>
      <c r="M571" s="5" t="s">
        <v>36</v>
      </c>
      <c r="N571" s="5">
        <v>2022</v>
      </c>
      <c r="O571" s="7" t="str">
        <f>IF(ISBLANK(Table1[[#This Row],[Exit Year]]), "Active", "Exited")</f>
        <v>Exited</v>
      </c>
      <c r="P571" s="8">
        <f ca="1">IF(ISBLANK(Table1[[#This Row],[Exit Year]]), YEAR(TODAY()) - Table1[[#This Row],[Hire Year]], Table1[[#This Row],[Exit Year]] - Table1[[#This Row],[Hire Year]])</f>
        <v>1</v>
      </c>
      <c r="Q571" s="13">
        <f>Table1[[#This Row],[Annual Salary]] + (Table1[[#This Row],[Bonus %]] * Table1[[#This Row],[Annual Salary]])</f>
        <v>241737.43</v>
      </c>
      <c r="R571" s="10" t="str">
        <f>IF(Table1[[#This Row],[Annual Salary]]&gt;=100000,"High",
   IF(Table1[[#This Row],[Annual Salary]]&gt;=50000,"Medium","Low"))</f>
        <v>High</v>
      </c>
    </row>
    <row r="572" spans="1:18" ht="15.75" x14ac:dyDescent="0.25">
      <c r="A572" s="5" t="s">
        <v>1216</v>
      </c>
      <c r="B572" s="5" t="s">
        <v>1217</v>
      </c>
      <c r="C572" s="5" t="s">
        <v>142</v>
      </c>
      <c r="D572" s="5" t="s">
        <v>64</v>
      </c>
      <c r="E572" s="5" t="s">
        <v>17</v>
      </c>
      <c r="F572" s="5" t="s">
        <v>26</v>
      </c>
      <c r="G572" s="5" t="s">
        <v>84</v>
      </c>
      <c r="H572" s="5">
        <v>32</v>
      </c>
      <c r="I572" s="5">
        <v>2021</v>
      </c>
      <c r="J572" s="6">
        <v>70980</v>
      </c>
      <c r="K572" s="9">
        <v>0</v>
      </c>
      <c r="L572" s="5" t="s">
        <v>92</v>
      </c>
      <c r="M572" s="5" t="s">
        <v>98</v>
      </c>
      <c r="N572" s="5"/>
      <c r="O572" s="7" t="str">
        <f>IF(ISBLANK(Table1[[#This Row],[Exit Year]]), "Active", "Exited")</f>
        <v>Active</v>
      </c>
      <c r="P572" s="8">
        <f ca="1">IF(ISBLANK(Table1[[#This Row],[Exit Year]]), YEAR(TODAY()) - Table1[[#This Row],[Hire Year]], Table1[[#This Row],[Exit Year]] - Table1[[#This Row],[Hire Year]])</f>
        <v>4</v>
      </c>
      <c r="Q572" s="13">
        <f>Table1[[#This Row],[Annual Salary]] + (Table1[[#This Row],[Bonus %]] * Table1[[#This Row],[Annual Salary]])</f>
        <v>70980</v>
      </c>
      <c r="R572" s="10" t="str">
        <f>IF(Table1[[#This Row],[Annual Salary]]&gt;=100000,"High",
   IF(Table1[[#This Row],[Annual Salary]]&gt;=50000,"Medium","Low"))</f>
        <v>Medium</v>
      </c>
    </row>
    <row r="573" spans="1:18" ht="15.75" x14ac:dyDescent="0.25">
      <c r="A573" s="5" t="s">
        <v>1218</v>
      </c>
      <c r="B573" s="5" t="s">
        <v>1219</v>
      </c>
      <c r="C573" s="5" t="s">
        <v>51</v>
      </c>
      <c r="D573" s="5" t="s">
        <v>79</v>
      </c>
      <c r="E573" s="5" t="s">
        <v>48</v>
      </c>
      <c r="F573" s="5" t="s">
        <v>26</v>
      </c>
      <c r="G573" s="5" t="s">
        <v>35</v>
      </c>
      <c r="H573" s="5">
        <v>51</v>
      </c>
      <c r="I573" s="5">
        <v>1997</v>
      </c>
      <c r="J573" s="6">
        <v>104431</v>
      </c>
      <c r="K573" s="9">
        <v>7.0000000000000007E-2</v>
      </c>
      <c r="L573" s="5" t="s">
        <v>20</v>
      </c>
      <c r="M573" s="5" t="s">
        <v>43</v>
      </c>
      <c r="N573" s="5"/>
      <c r="O573" s="7" t="str">
        <f>IF(ISBLANK(Table1[[#This Row],[Exit Year]]), "Active", "Exited")</f>
        <v>Active</v>
      </c>
      <c r="P573" s="8">
        <f ca="1">IF(ISBLANK(Table1[[#This Row],[Exit Year]]), YEAR(TODAY()) - Table1[[#This Row],[Hire Year]], Table1[[#This Row],[Exit Year]] - Table1[[#This Row],[Hire Year]])</f>
        <v>28</v>
      </c>
      <c r="Q573" s="13">
        <f>Table1[[#This Row],[Annual Salary]] + (Table1[[#This Row],[Bonus %]] * Table1[[#This Row],[Annual Salary]])</f>
        <v>111741.17</v>
      </c>
      <c r="R573" s="10" t="str">
        <f>IF(Table1[[#This Row],[Annual Salary]]&gt;=100000,"High",
   IF(Table1[[#This Row],[Annual Salary]]&gt;=50000,"Medium","Low"))</f>
        <v>High</v>
      </c>
    </row>
    <row r="574" spans="1:18" ht="15.75" x14ac:dyDescent="0.25">
      <c r="A574" s="5" t="s">
        <v>1220</v>
      </c>
      <c r="B574" s="5" t="s">
        <v>1221</v>
      </c>
      <c r="C574" s="5" t="s">
        <v>183</v>
      </c>
      <c r="D574" s="5" t="s">
        <v>64</v>
      </c>
      <c r="E574" s="5" t="s">
        <v>34</v>
      </c>
      <c r="F574" s="5" t="s">
        <v>26</v>
      </c>
      <c r="G574" s="5" t="s">
        <v>35</v>
      </c>
      <c r="H574" s="5">
        <v>28</v>
      </c>
      <c r="I574" s="5">
        <v>2021</v>
      </c>
      <c r="J574" s="6">
        <v>48510</v>
      </c>
      <c r="K574" s="9">
        <v>0</v>
      </c>
      <c r="L574" s="5" t="s">
        <v>20</v>
      </c>
      <c r="M574" s="5" t="s">
        <v>36</v>
      </c>
      <c r="N574" s="5"/>
      <c r="O574" s="7" t="str">
        <f>IF(ISBLANK(Table1[[#This Row],[Exit Year]]), "Active", "Exited")</f>
        <v>Active</v>
      </c>
      <c r="P574" s="8">
        <f ca="1">IF(ISBLANK(Table1[[#This Row],[Exit Year]]), YEAR(TODAY()) - Table1[[#This Row],[Hire Year]], Table1[[#This Row],[Exit Year]] - Table1[[#This Row],[Hire Year]])</f>
        <v>4</v>
      </c>
      <c r="Q574" s="13">
        <f>Table1[[#This Row],[Annual Salary]] + (Table1[[#This Row],[Bonus %]] * Table1[[#This Row],[Annual Salary]])</f>
        <v>48510</v>
      </c>
      <c r="R574" s="10" t="str">
        <f>IF(Table1[[#This Row],[Annual Salary]]&gt;=100000,"High",
   IF(Table1[[#This Row],[Annual Salary]]&gt;=50000,"Medium","Low"))</f>
        <v>Low</v>
      </c>
    </row>
    <row r="575" spans="1:18" ht="15.75" x14ac:dyDescent="0.25">
      <c r="A575" s="5" t="s">
        <v>1222</v>
      </c>
      <c r="B575" s="5" t="s">
        <v>1223</v>
      </c>
      <c r="C575" s="5" t="s">
        <v>107</v>
      </c>
      <c r="D575" s="5" t="s">
        <v>68</v>
      </c>
      <c r="E575" s="5" t="s">
        <v>34</v>
      </c>
      <c r="F575" s="5" t="s">
        <v>26</v>
      </c>
      <c r="G575" s="5" t="s">
        <v>19</v>
      </c>
      <c r="H575" s="5">
        <v>27</v>
      </c>
      <c r="I575" s="5">
        <v>2019</v>
      </c>
      <c r="J575" s="6">
        <v>70110</v>
      </c>
      <c r="K575" s="9">
        <v>0</v>
      </c>
      <c r="L575" s="5" t="s">
        <v>20</v>
      </c>
      <c r="M575" s="5" t="s">
        <v>55</v>
      </c>
      <c r="N575" s="5">
        <v>2021</v>
      </c>
      <c r="O575" s="7" t="str">
        <f>IF(ISBLANK(Table1[[#This Row],[Exit Year]]), "Active", "Exited")</f>
        <v>Exited</v>
      </c>
      <c r="P575" s="8">
        <f ca="1">IF(ISBLANK(Table1[[#This Row],[Exit Year]]), YEAR(TODAY()) - Table1[[#This Row],[Hire Year]], Table1[[#This Row],[Exit Year]] - Table1[[#This Row],[Hire Year]])</f>
        <v>2</v>
      </c>
      <c r="Q575" s="13">
        <f>Table1[[#This Row],[Annual Salary]] + (Table1[[#This Row],[Bonus %]] * Table1[[#This Row],[Annual Salary]])</f>
        <v>70110</v>
      </c>
      <c r="R575" s="10" t="str">
        <f>IF(Table1[[#This Row],[Annual Salary]]&gt;=100000,"High",
   IF(Table1[[#This Row],[Annual Salary]]&gt;=50000,"Medium","Low"))</f>
        <v>Medium</v>
      </c>
    </row>
    <row r="576" spans="1:18" ht="15.75" x14ac:dyDescent="0.25">
      <c r="A576" s="5" t="s">
        <v>1224</v>
      </c>
      <c r="B576" s="5" t="s">
        <v>1225</v>
      </c>
      <c r="C576" s="5" t="s">
        <v>32</v>
      </c>
      <c r="D576" s="5" t="s">
        <v>79</v>
      </c>
      <c r="E576" s="5" t="s">
        <v>48</v>
      </c>
      <c r="F576" s="5" t="s">
        <v>26</v>
      </c>
      <c r="G576" s="5" t="s">
        <v>27</v>
      </c>
      <c r="H576" s="5">
        <v>45</v>
      </c>
      <c r="I576" s="5">
        <v>2008</v>
      </c>
      <c r="J576" s="6">
        <v>186138</v>
      </c>
      <c r="K576" s="9">
        <v>0.28000000000000003</v>
      </c>
      <c r="L576" s="5" t="s">
        <v>28</v>
      </c>
      <c r="M576" s="5" t="s">
        <v>29</v>
      </c>
      <c r="N576" s="5"/>
      <c r="O576" s="7" t="str">
        <f>IF(ISBLANK(Table1[[#This Row],[Exit Year]]), "Active", "Exited")</f>
        <v>Active</v>
      </c>
      <c r="P576" s="8">
        <f ca="1">IF(ISBLANK(Table1[[#This Row],[Exit Year]]), YEAR(TODAY()) - Table1[[#This Row],[Hire Year]], Table1[[#This Row],[Exit Year]] - Table1[[#This Row],[Hire Year]])</f>
        <v>17</v>
      </c>
      <c r="Q576" s="13">
        <f>Table1[[#This Row],[Annual Salary]] + (Table1[[#This Row],[Bonus %]] * Table1[[#This Row],[Annual Salary]])</f>
        <v>238256.64000000001</v>
      </c>
      <c r="R576" s="10" t="str">
        <f>IF(Table1[[#This Row],[Annual Salary]]&gt;=100000,"High",
   IF(Table1[[#This Row],[Annual Salary]]&gt;=50000,"Medium","Low"))</f>
        <v>High</v>
      </c>
    </row>
    <row r="577" spans="1:18" ht="15.75" x14ac:dyDescent="0.25">
      <c r="A577" s="5" t="s">
        <v>1226</v>
      </c>
      <c r="B577" s="5" t="s">
        <v>1227</v>
      </c>
      <c r="C577" s="5" t="s">
        <v>54</v>
      </c>
      <c r="D577" s="5" t="s">
        <v>58</v>
      </c>
      <c r="E577" s="5" t="s">
        <v>25</v>
      </c>
      <c r="F577" s="5" t="s">
        <v>26</v>
      </c>
      <c r="G577" s="5" t="s">
        <v>84</v>
      </c>
      <c r="H577" s="5">
        <v>58</v>
      </c>
      <c r="I577" s="5">
        <v>2010</v>
      </c>
      <c r="J577" s="6">
        <v>56350</v>
      </c>
      <c r="K577" s="9">
        <v>0</v>
      </c>
      <c r="L577" s="5" t="s">
        <v>92</v>
      </c>
      <c r="M577" s="5" t="s">
        <v>98</v>
      </c>
      <c r="N577" s="5"/>
      <c r="O577" s="7" t="str">
        <f>IF(ISBLANK(Table1[[#This Row],[Exit Year]]), "Active", "Exited")</f>
        <v>Active</v>
      </c>
      <c r="P577" s="8">
        <f ca="1">IF(ISBLANK(Table1[[#This Row],[Exit Year]]), YEAR(TODAY()) - Table1[[#This Row],[Hire Year]], Table1[[#This Row],[Exit Year]] - Table1[[#This Row],[Hire Year]])</f>
        <v>15</v>
      </c>
      <c r="Q577" s="13">
        <f>Table1[[#This Row],[Annual Salary]] + (Table1[[#This Row],[Bonus %]] * Table1[[#This Row],[Annual Salary]])</f>
        <v>56350</v>
      </c>
      <c r="R577" s="10" t="str">
        <f>IF(Table1[[#This Row],[Annual Salary]]&gt;=100000,"High",
   IF(Table1[[#This Row],[Annual Salary]]&gt;=50000,"Medium","Low"))</f>
        <v>Medium</v>
      </c>
    </row>
    <row r="578" spans="1:18" ht="15.75" x14ac:dyDescent="0.25">
      <c r="A578" s="5" t="s">
        <v>1228</v>
      </c>
      <c r="B578" s="5" t="s">
        <v>1229</v>
      </c>
      <c r="C578" s="5" t="s">
        <v>1923</v>
      </c>
      <c r="D578" s="5" t="s">
        <v>33</v>
      </c>
      <c r="E578" s="5" t="s">
        <v>48</v>
      </c>
      <c r="F578" s="5" t="s">
        <v>26</v>
      </c>
      <c r="G578" s="5" t="s">
        <v>84</v>
      </c>
      <c r="H578" s="5">
        <v>44</v>
      </c>
      <c r="I578" s="5">
        <v>2007</v>
      </c>
      <c r="J578" s="6">
        <v>126277</v>
      </c>
      <c r="K578" s="9">
        <v>0.13</v>
      </c>
      <c r="L578" s="5" t="s">
        <v>92</v>
      </c>
      <c r="M578" s="5" t="s">
        <v>93</v>
      </c>
      <c r="N578" s="5"/>
      <c r="O578" s="7" t="str">
        <f>IF(ISBLANK(Table1[[#This Row],[Exit Year]]), "Active", "Exited")</f>
        <v>Active</v>
      </c>
      <c r="P578" s="8">
        <f ca="1">IF(ISBLANK(Table1[[#This Row],[Exit Year]]), YEAR(TODAY()) - Table1[[#This Row],[Hire Year]], Table1[[#This Row],[Exit Year]] - Table1[[#This Row],[Hire Year]])</f>
        <v>18</v>
      </c>
      <c r="Q578" s="13">
        <f>Table1[[#This Row],[Annual Salary]] + (Table1[[#This Row],[Bonus %]] * Table1[[#This Row],[Annual Salary]])</f>
        <v>142693.01</v>
      </c>
      <c r="R578" s="10" t="str">
        <f>IF(Table1[[#This Row],[Annual Salary]]&gt;=100000,"High",
   IF(Table1[[#This Row],[Annual Salary]]&gt;=50000,"Medium","Low"))</f>
        <v>High</v>
      </c>
    </row>
    <row r="579" spans="1:18" ht="15.75" x14ac:dyDescent="0.25">
      <c r="A579" s="5" t="s">
        <v>1230</v>
      </c>
      <c r="B579" s="5" t="s">
        <v>1231</v>
      </c>
      <c r="C579" s="5" t="s">
        <v>51</v>
      </c>
      <c r="D579" s="5" t="s">
        <v>47</v>
      </c>
      <c r="E579" s="5" t="s">
        <v>34</v>
      </c>
      <c r="F579" s="5" t="s">
        <v>26</v>
      </c>
      <c r="G579" s="5" t="s">
        <v>35</v>
      </c>
      <c r="H579" s="5">
        <v>33</v>
      </c>
      <c r="I579" s="5">
        <v>2013</v>
      </c>
      <c r="J579" s="6">
        <v>119631</v>
      </c>
      <c r="K579" s="9">
        <v>0.06</v>
      </c>
      <c r="L579" s="5" t="s">
        <v>20</v>
      </c>
      <c r="M579" s="5" t="s">
        <v>43</v>
      </c>
      <c r="N579" s="5"/>
      <c r="O579" s="7" t="str">
        <f>IF(ISBLANK(Table1[[#This Row],[Exit Year]]), "Active", "Exited")</f>
        <v>Active</v>
      </c>
      <c r="P579" s="8">
        <f ca="1">IF(ISBLANK(Table1[[#This Row],[Exit Year]]), YEAR(TODAY()) - Table1[[#This Row],[Hire Year]], Table1[[#This Row],[Exit Year]] - Table1[[#This Row],[Hire Year]])</f>
        <v>12</v>
      </c>
      <c r="Q579" s="13">
        <f>Table1[[#This Row],[Annual Salary]] + (Table1[[#This Row],[Bonus %]] * Table1[[#This Row],[Annual Salary]])</f>
        <v>126808.86</v>
      </c>
      <c r="R579" s="10" t="str">
        <f>IF(Table1[[#This Row],[Annual Salary]]&gt;=100000,"High",
   IF(Table1[[#This Row],[Annual Salary]]&gt;=50000,"Medium","Low"))</f>
        <v>High</v>
      </c>
    </row>
    <row r="580" spans="1:18" ht="15.75" x14ac:dyDescent="0.25">
      <c r="A580" s="5" t="s">
        <v>1232</v>
      </c>
      <c r="B580" s="5" t="s">
        <v>1233</v>
      </c>
      <c r="C580" s="5" t="s">
        <v>78</v>
      </c>
      <c r="D580" s="5" t="s">
        <v>16</v>
      </c>
      <c r="E580" s="5" t="s">
        <v>17</v>
      </c>
      <c r="F580" s="5" t="s">
        <v>26</v>
      </c>
      <c r="G580" s="5" t="s">
        <v>27</v>
      </c>
      <c r="H580" s="5">
        <v>26</v>
      </c>
      <c r="I580" s="5">
        <v>2020</v>
      </c>
      <c r="J580" s="6">
        <v>256561</v>
      </c>
      <c r="K580" s="9">
        <v>0.39</v>
      </c>
      <c r="L580" s="5" t="s">
        <v>20</v>
      </c>
      <c r="M580" s="5" t="s">
        <v>59</v>
      </c>
      <c r="N580" s="5"/>
      <c r="O580" s="7" t="str">
        <f>IF(ISBLANK(Table1[[#This Row],[Exit Year]]), "Active", "Exited")</f>
        <v>Active</v>
      </c>
      <c r="P580" s="8">
        <f ca="1">IF(ISBLANK(Table1[[#This Row],[Exit Year]]), YEAR(TODAY()) - Table1[[#This Row],[Hire Year]], Table1[[#This Row],[Exit Year]] - Table1[[#This Row],[Hire Year]])</f>
        <v>5</v>
      </c>
      <c r="Q580" s="13">
        <f>Table1[[#This Row],[Annual Salary]] + (Table1[[#This Row],[Bonus %]] * Table1[[#This Row],[Annual Salary]])</f>
        <v>356619.79000000004</v>
      </c>
      <c r="R580" s="10" t="str">
        <f>IF(Table1[[#This Row],[Annual Salary]]&gt;=100000,"High",
   IF(Table1[[#This Row],[Annual Salary]]&gt;=50000,"Medium","Low"))</f>
        <v>High</v>
      </c>
    </row>
    <row r="581" spans="1:18" ht="15.75" x14ac:dyDescent="0.25">
      <c r="A581" s="5" t="s">
        <v>1234</v>
      </c>
      <c r="B581" s="5" t="s">
        <v>1235</v>
      </c>
      <c r="C581" s="5" t="s">
        <v>682</v>
      </c>
      <c r="D581" s="5" t="s">
        <v>16</v>
      </c>
      <c r="E581" s="5" t="s">
        <v>34</v>
      </c>
      <c r="F581" s="5" t="s">
        <v>18</v>
      </c>
      <c r="G581" s="5" t="s">
        <v>84</v>
      </c>
      <c r="H581" s="5">
        <v>45</v>
      </c>
      <c r="I581" s="5">
        <v>2020</v>
      </c>
      <c r="J581" s="6">
        <v>66958</v>
      </c>
      <c r="K581" s="9">
        <v>0</v>
      </c>
      <c r="L581" s="5" t="s">
        <v>20</v>
      </c>
      <c r="M581" s="5" t="s">
        <v>55</v>
      </c>
      <c r="N581" s="5"/>
      <c r="O581" s="7" t="str">
        <f>IF(ISBLANK(Table1[[#This Row],[Exit Year]]), "Active", "Exited")</f>
        <v>Active</v>
      </c>
      <c r="P581" s="8">
        <f ca="1">IF(ISBLANK(Table1[[#This Row],[Exit Year]]), YEAR(TODAY()) - Table1[[#This Row],[Hire Year]], Table1[[#This Row],[Exit Year]] - Table1[[#This Row],[Hire Year]])</f>
        <v>5</v>
      </c>
      <c r="Q581" s="13">
        <f>Table1[[#This Row],[Annual Salary]] + (Table1[[#This Row],[Bonus %]] * Table1[[#This Row],[Annual Salary]])</f>
        <v>66958</v>
      </c>
      <c r="R581" s="10" t="str">
        <f>IF(Table1[[#This Row],[Annual Salary]]&gt;=100000,"High",
   IF(Table1[[#This Row],[Annual Salary]]&gt;=50000,"Medium","Low"))</f>
        <v>Medium</v>
      </c>
    </row>
    <row r="582" spans="1:18" ht="15.75" x14ac:dyDescent="0.25">
      <c r="A582" s="5" t="s">
        <v>1236</v>
      </c>
      <c r="B582" s="5" t="s">
        <v>1237</v>
      </c>
      <c r="C582" s="5" t="s">
        <v>42</v>
      </c>
      <c r="D582" s="5" t="s">
        <v>79</v>
      </c>
      <c r="E582" s="5" t="s">
        <v>48</v>
      </c>
      <c r="F582" s="5" t="s">
        <v>26</v>
      </c>
      <c r="G582" s="5" t="s">
        <v>27</v>
      </c>
      <c r="H582" s="5">
        <v>40</v>
      </c>
      <c r="I582" s="5">
        <v>2014</v>
      </c>
      <c r="J582" s="6">
        <v>73779</v>
      </c>
      <c r="K582" s="9">
        <v>0</v>
      </c>
      <c r="L582" s="5" t="s">
        <v>28</v>
      </c>
      <c r="M582" s="5" t="s">
        <v>29</v>
      </c>
      <c r="N582" s="5">
        <v>2019</v>
      </c>
      <c r="O582" s="7" t="str">
        <f>IF(ISBLANK(Table1[[#This Row],[Exit Year]]), "Active", "Exited")</f>
        <v>Exited</v>
      </c>
      <c r="P582" s="8">
        <f ca="1">IF(ISBLANK(Table1[[#This Row],[Exit Year]]), YEAR(TODAY()) - Table1[[#This Row],[Hire Year]], Table1[[#This Row],[Exit Year]] - Table1[[#This Row],[Hire Year]])</f>
        <v>5</v>
      </c>
      <c r="Q582" s="13">
        <f>Table1[[#This Row],[Annual Salary]] + (Table1[[#This Row],[Bonus %]] * Table1[[#This Row],[Annual Salary]])</f>
        <v>73779</v>
      </c>
      <c r="R582" s="10" t="str">
        <f>IF(Table1[[#This Row],[Annual Salary]]&gt;=100000,"High",
   IF(Table1[[#This Row],[Annual Salary]]&gt;=50000,"Medium","Low"))</f>
        <v>Medium</v>
      </c>
    </row>
    <row r="583" spans="1:18" ht="15.75" x14ac:dyDescent="0.25">
      <c r="A583" s="5" t="s">
        <v>1238</v>
      </c>
      <c r="B583" s="5" t="s">
        <v>1239</v>
      </c>
      <c r="C583" s="5" t="s">
        <v>51</v>
      </c>
      <c r="D583" s="5" t="s">
        <v>47</v>
      </c>
      <c r="E583" s="5" t="s">
        <v>34</v>
      </c>
      <c r="F583" s="5" t="s">
        <v>18</v>
      </c>
      <c r="G583" s="5" t="s">
        <v>27</v>
      </c>
      <c r="H583" s="5">
        <v>45</v>
      </c>
      <c r="I583" s="5">
        <v>2011</v>
      </c>
      <c r="J583" s="6">
        <v>123640</v>
      </c>
      <c r="K583" s="9">
        <v>7.0000000000000007E-2</v>
      </c>
      <c r="L583" s="5" t="s">
        <v>28</v>
      </c>
      <c r="M583" s="5" t="s">
        <v>73</v>
      </c>
      <c r="N583" s="5"/>
      <c r="O583" s="7" t="str">
        <f>IF(ISBLANK(Table1[[#This Row],[Exit Year]]), "Active", "Exited")</f>
        <v>Active</v>
      </c>
      <c r="P583" s="8">
        <f ca="1">IF(ISBLANK(Table1[[#This Row],[Exit Year]]), YEAR(TODAY()) - Table1[[#This Row],[Hire Year]], Table1[[#This Row],[Exit Year]] - Table1[[#This Row],[Hire Year]])</f>
        <v>14</v>
      </c>
      <c r="Q583" s="13">
        <f>Table1[[#This Row],[Annual Salary]] + (Table1[[#This Row],[Bonus %]] * Table1[[#This Row],[Annual Salary]])</f>
        <v>132294.79999999999</v>
      </c>
      <c r="R583" s="10" t="str">
        <f>IF(Table1[[#This Row],[Annual Salary]]&gt;=100000,"High",
   IF(Table1[[#This Row],[Annual Salary]]&gt;=50000,"Medium","Low"))</f>
        <v>High</v>
      </c>
    </row>
    <row r="584" spans="1:18" ht="15.75" x14ac:dyDescent="0.25">
      <c r="A584" s="5" t="s">
        <v>1240</v>
      </c>
      <c r="B584" s="5" t="s">
        <v>1241</v>
      </c>
      <c r="C584" s="5" t="s">
        <v>54</v>
      </c>
      <c r="D584" s="5" t="s">
        <v>79</v>
      </c>
      <c r="E584" s="5" t="s">
        <v>34</v>
      </c>
      <c r="F584" s="5" t="s">
        <v>18</v>
      </c>
      <c r="G584" s="5" t="s">
        <v>35</v>
      </c>
      <c r="H584" s="5">
        <v>64</v>
      </c>
      <c r="I584" s="5">
        <v>2003</v>
      </c>
      <c r="J584" s="6">
        <v>57032</v>
      </c>
      <c r="K584" s="9">
        <v>0</v>
      </c>
      <c r="L584" s="5" t="s">
        <v>20</v>
      </c>
      <c r="M584" s="5" t="s">
        <v>55</v>
      </c>
      <c r="N584" s="5"/>
      <c r="O584" s="7" t="str">
        <f>IF(ISBLANK(Table1[[#This Row],[Exit Year]]), "Active", "Exited")</f>
        <v>Active</v>
      </c>
      <c r="P584" s="8">
        <f ca="1">IF(ISBLANK(Table1[[#This Row],[Exit Year]]), YEAR(TODAY()) - Table1[[#This Row],[Hire Year]], Table1[[#This Row],[Exit Year]] - Table1[[#This Row],[Hire Year]])</f>
        <v>22</v>
      </c>
      <c r="Q584" s="13">
        <f>Table1[[#This Row],[Annual Salary]] + (Table1[[#This Row],[Bonus %]] * Table1[[#This Row],[Annual Salary]])</f>
        <v>57032</v>
      </c>
      <c r="R584" s="10" t="str">
        <f>IF(Table1[[#This Row],[Annual Salary]]&gt;=100000,"High",
   IF(Table1[[#This Row],[Annual Salary]]&gt;=50000,"Medium","Low"))</f>
        <v>Medium</v>
      </c>
    </row>
    <row r="585" spans="1:18" ht="15.75" x14ac:dyDescent="0.25">
      <c r="A585" s="5" t="s">
        <v>1242</v>
      </c>
      <c r="B585" s="5" t="s">
        <v>1243</v>
      </c>
      <c r="C585" s="5" t="s">
        <v>42</v>
      </c>
      <c r="D585" s="5" t="s">
        <v>47</v>
      </c>
      <c r="E585" s="5" t="s">
        <v>25</v>
      </c>
      <c r="F585" s="5" t="s">
        <v>18</v>
      </c>
      <c r="G585" s="5" t="s">
        <v>84</v>
      </c>
      <c r="H585" s="5">
        <v>57</v>
      </c>
      <c r="I585" s="5">
        <v>2007</v>
      </c>
      <c r="J585" s="6">
        <v>98150</v>
      </c>
      <c r="K585" s="9">
        <v>0</v>
      </c>
      <c r="L585" s="5" t="s">
        <v>92</v>
      </c>
      <c r="M585" s="5" t="s">
        <v>98</v>
      </c>
      <c r="N585" s="5"/>
      <c r="O585" s="7" t="str">
        <f>IF(ISBLANK(Table1[[#This Row],[Exit Year]]), "Active", "Exited")</f>
        <v>Active</v>
      </c>
      <c r="P585" s="8">
        <f ca="1">IF(ISBLANK(Table1[[#This Row],[Exit Year]]), YEAR(TODAY()) - Table1[[#This Row],[Hire Year]], Table1[[#This Row],[Exit Year]] - Table1[[#This Row],[Hire Year]])</f>
        <v>18</v>
      </c>
      <c r="Q585" s="13">
        <f>Table1[[#This Row],[Annual Salary]] + (Table1[[#This Row],[Bonus %]] * Table1[[#This Row],[Annual Salary]])</f>
        <v>98150</v>
      </c>
      <c r="R585" s="10" t="str">
        <f>IF(Table1[[#This Row],[Annual Salary]]&gt;=100000,"High",
   IF(Table1[[#This Row],[Annual Salary]]&gt;=50000,"Medium","Low"))</f>
        <v>Medium</v>
      </c>
    </row>
    <row r="586" spans="1:18" ht="15.75" x14ac:dyDescent="0.25">
      <c r="A586" s="5" t="s">
        <v>1244</v>
      </c>
      <c r="B586" s="5" t="s">
        <v>1245</v>
      </c>
      <c r="C586" s="5" t="s">
        <v>32</v>
      </c>
      <c r="D586" s="5" t="s">
        <v>79</v>
      </c>
      <c r="E586" s="5" t="s">
        <v>25</v>
      </c>
      <c r="F586" s="5" t="s">
        <v>18</v>
      </c>
      <c r="G586" s="5" t="s">
        <v>27</v>
      </c>
      <c r="H586" s="5">
        <v>35</v>
      </c>
      <c r="I586" s="5">
        <v>2017</v>
      </c>
      <c r="J586" s="6">
        <v>171426</v>
      </c>
      <c r="K586" s="9">
        <v>0.15</v>
      </c>
      <c r="L586" s="5" t="s">
        <v>28</v>
      </c>
      <c r="M586" s="5" t="s">
        <v>113</v>
      </c>
      <c r="N586" s="5">
        <v>2017</v>
      </c>
      <c r="O586" s="7" t="str">
        <f>IF(ISBLANK(Table1[[#This Row],[Exit Year]]), "Active", "Exited")</f>
        <v>Exited</v>
      </c>
      <c r="P586" s="8">
        <f ca="1">IF(ISBLANK(Table1[[#This Row],[Exit Year]]), YEAR(TODAY()) - Table1[[#This Row],[Hire Year]], Table1[[#This Row],[Exit Year]] - Table1[[#This Row],[Hire Year]])</f>
        <v>0</v>
      </c>
      <c r="Q586" s="13">
        <f>Table1[[#This Row],[Annual Salary]] + (Table1[[#This Row],[Bonus %]] * Table1[[#This Row],[Annual Salary]])</f>
        <v>197139.9</v>
      </c>
      <c r="R586" s="10" t="str">
        <f>IF(Table1[[#This Row],[Annual Salary]]&gt;=100000,"High",
   IF(Table1[[#This Row],[Annual Salary]]&gt;=50000,"Medium","Low"))</f>
        <v>High</v>
      </c>
    </row>
    <row r="587" spans="1:18" ht="15.75" x14ac:dyDescent="0.25">
      <c r="A587" s="5" t="s">
        <v>1246</v>
      </c>
      <c r="B587" s="5" t="s">
        <v>1247</v>
      </c>
      <c r="C587" s="5" t="s">
        <v>78</v>
      </c>
      <c r="D587" s="5" t="s">
        <v>33</v>
      </c>
      <c r="E587" s="5" t="s">
        <v>17</v>
      </c>
      <c r="F587" s="5" t="s">
        <v>26</v>
      </c>
      <c r="G587" s="5" t="s">
        <v>84</v>
      </c>
      <c r="H587" s="5">
        <v>36</v>
      </c>
      <c r="I587" s="5">
        <v>2018</v>
      </c>
      <c r="J587" s="6">
        <v>223404</v>
      </c>
      <c r="K587" s="9">
        <v>0.32</v>
      </c>
      <c r="L587" s="5" t="s">
        <v>20</v>
      </c>
      <c r="M587" s="5" t="s">
        <v>87</v>
      </c>
      <c r="N587" s="5"/>
      <c r="O587" s="7" t="str">
        <f>IF(ISBLANK(Table1[[#This Row],[Exit Year]]), "Active", "Exited")</f>
        <v>Active</v>
      </c>
      <c r="P587" s="8">
        <f ca="1">IF(ISBLANK(Table1[[#This Row],[Exit Year]]), YEAR(TODAY()) - Table1[[#This Row],[Hire Year]], Table1[[#This Row],[Exit Year]] - Table1[[#This Row],[Hire Year]])</f>
        <v>7</v>
      </c>
      <c r="Q587" s="13">
        <f>Table1[[#This Row],[Annual Salary]] + (Table1[[#This Row],[Bonus %]] * Table1[[#This Row],[Annual Salary]])</f>
        <v>294893.28000000003</v>
      </c>
      <c r="R587" s="10" t="str">
        <f>IF(Table1[[#This Row],[Annual Salary]]&gt;=100000,"High",
   IF(Table1[[#This Row],[Annual Salary]]&gt;=50000,"Medium","Low"))</f>
        <v>High</v>
      </c>
    </row>
    <row r="588" spans="1:18" ht="15.75" x14ac:dyDescent="0.25">
      <c r="A588" s="5" t="s">
        <v>1248</v>
      </c>
      <c r="B588" s="5" t="s">
        <v>1249</v>
      </c>
      <c r="C588" s="5" t="s">
        <v>298</v>
      </c>
      <c r="D588" s="5" t="s">
        <v>16</v>
      </c>
      <c r="E588" s="5" t="s">
        <v>34</v>
      </c>
      <c r="F588" s="5" t="s">
        <v>18</v>
      </c>
      <c r="G588" s="5" t="s">
        <v>27</v>
      </c>
      <c r="H588" s="5">
        <v>57</v>
      </c>
      <c r="I588" s="5">
        <v>2014</v>
      </c>
      <c r="J588" s="6">
        <v>74854</v>
      </c>
      <c r="K588" s="9">
        <v>0</v>
      </c>
      <c r="L588" s="5" t="s">
        <v>20</v>
      </c>
      <c r="M588" s="5" t="s">
        <v>21</v>
      </c>
      <c r="N588" s="5"/>
      <c r="O588" s="7" t="str">
        <f>IF(ISBLANK(Table1[[#This Row],[Exit Year]]), "Active", "Exited")</f>
        <v>Active</v>
      </c>
      <c r="P588" s="8">
        <f ca="1">IF(ISBLANK(Table1[[#This Row],[Exit Year]]), YEAR(TODAY()) - Table1[[#This Row],[Hire Year]], Table1[[#This Row],[Exit Year]] - Table1[[#This Row],[Hire Year]])</f>
        <v>11</v>
      </c>
      <c r="Q588" s="13">
        <f>Table1[[#This Row],[Annual Salary]] + (Table1[[#This Row],[Bonus %]] * Table1[[#This Row],[Annual Salary]])</f>
        <v>74854</v>
      </c>
      <c r="R588" s="10" t="str">
        <f>IF(Table1[[#This Row],[Annual Salary]]&gt;=100000,"High",
   IF(Table1[[#This Row],[Annual Salary]]&gt;=50000,"Medium","Low"))</f>
        <v>Medium</v>
      </c>
    </row>
    <row r="589" spans="1:18" ht="15.75" x14ac:dyDescent="0.25">
      <c r="A589" s="5" t="s">
        <v>1250</v>
      </c>
      <c r="B589" s="5" t="s">
        <v>1251</v>
      </c>
      <c r="C589" s="5" t="s">
        <v>78</v>
      </c>
      <c r="D589" s="5" t="s">
        <v>58</v>
      </c>
      <c r="E589" s="5" t="s">
        <v>34</v>
      </c>
      <c r="F589" s="5" t="s">
        <v>18</v>
      </c>
      <c r="G589" s="5" t="s">
        <v>35</v>
      </c>
      <c r="H589" s="5">
        <v>48</v>
      </c>
      <c r="I589" s="5">
        <v>2007</v>
      </c>
      <c r="J589" s="6">
        <v>217783</v>
      </c>
      <c r="K589" s="9">
        <v>0.36</v>
      </c>
      <c r="L589" s="5" t="s">
        <v>20</v>
      </c>
      <c r="M589" s="5" t="s">
        <v>21</v>
      </c>
      <c r="N589" s="5"/>
      <c r="O589" s="7" t="str">
        <f>IF(ISBLANK(Table1[[#This Row],[Exit Year]]), "Active", "Exited")</f>
        <v>Active</v>
      </c>
      <c r="P589" s="8">
        <f ca="1">IF(ISBLANK(Table1[[#This Row],[Exit Year]]), YEAR(TODAY()) - Table1[[#This Row],[Hire Year]], Table1[[#This Row],[Exit Year]] - Table1[[#This Row],[Hire Year]])</f>
        <v>18</v>
      </c>
      <c r="Q589" s="13">
        <f>Table1[[#This Row],[Annual Salary]] + (Table1[[#This Row],[Bonus %]] * Table1[[#This Row],[Annual Salary]])</f>
        <v>296184.88</v>
      </c>
      <c r="R589" s="10" t="str">
        <f>IF(Table1[[#This Row],[Annual Salary]]&gt;=100000,"High",
   IF(Table1[[#This Row],[Annual Salary]]&gt;=50000,"Medium","Low"))</f>
        <v>High</v>
      </c>
    </row>
    <row r="590" spans="1:18" ht="15.75" x14ac:dyDescent="0.25">
      <c r="A590" s="5" t="s">
        <v>1252</v>
      </c>
      <c r="B590" s="5" t="s">
        <v>1253</v>
      </c>
      <c r="C590" s="5" t="s">
        <v>329</v>
      </c>
      <c r="D590" s="5" t="s">
        <v>16</v>
      </c>
      <c r="E590" s="5" t="s">
        <v>25</v>
      </c>
      <c r="F590" s="5" t="s">
        <v>18</v>
      </c>
      <c r="G590" s="5" t="s">
        <v>84</v>
      </c>
      <c r="H590" s="5">
        <v>53</v>
      </c>
      <c r="I590" s="5">
        <v>2004</v>
      </c>
      <c r="J590" s="6">
        <v>44735</v>
      </c>
      <c r="K590" s="9">
        <v>0</v>
      </c>
      <c r="L590" s="5" t="s">
        <v>92</v>
      </c>
      <c r="M590" s="5" t="s">
        <v>93</v>
      </c>
      <c r="N590" s="5"/>
      <c r="O590" s="7" t="str">
        <f>IF(ISBLANK(Table1[[#This Row],[Exit Year]]), "Active", "Exited")</f>
        <v>Active</v>
      </c>
      <c r="P590" s="8">
        <f ca="1">IF(ISBLANK(Table1[[#This Row],[Exit Year]]), YEAR(TODAY()) - Table1[[#This Row],[Hire Year]], Table1[[#This Row],[Exit Year]] - Table1[[#This Row],[Hire Year]])</f>
        <v>21</v>
      </c>
      <c r="Q590" s="13">
        <f>Table1[[#This Row],[Annual Salary]] + (Table1[[#This Row],[Bonus %]] * Table1[[#This Row],[Annual Salary]])</f>
        <v>44735</v>
      </c>
      <c r="R590" s="10" t="str">
        <f>IF(Table1[[#This Row],[Annual Salary]]&gt;=100000,"High",
   IF(Table1[[#This Row],[Annual Salary]]&gt;=50000,"Medium","Low"))</f>
        <v>Low</v>
      </c>
    </row>
    <row r="591" spans="1:18" ht="15.75" x14ac:dyDescent="0.25">
      <c r="A591" s="5" t="s">
        <v>1254</v>
      </c>
      <c r="B591" s="5" t="s">
        <v>1255</v>
      </c>
      <c r="C591" s="5" t="s">
        <v>123</v>
      </c>
      <c r="D591" s="5" t="s">
        <v>33</v>
      </c>
      <c r="E591" s="5" t="s">
        <v>25</v>
      </c>
      <c r="F591" s="5" t="s">
        <v>18</v>
      </c>
      <c r="G591" s="5" t="s">
        <v>35</v>
      </c>
      <c r="H591" s="5">
        <v>41</v>
      </c>
      <c r="I591" s="5">
        <v>2007</v>
      </c>
      <c r="J591" s="6">
        <v>50685</v>
      </c>
      <c r="K591" s="9">
        <v>0</v>
      </c>
      <c r="L591" s="5" t="s">
        <v>20</v>
      </c>
      <c r="M591" s="5" t="s">
        <v>87</v>
      </c>
      <c r="N591" s="5"/>
      <c r="O591" s="7" t="str">
        <f>IF(ISBLANK(Table1[[#This Row],[Exit Year]]), "Active", "Exited")</f>
        <v>Active</v>
      </c>
      <c r="P591" s="8">
        <f ca="1">IF(ISBLANK(Table1[[#This Row],[Exit Year]]), YEAR(TODAY()) - Table1[[#This Row],[Hire Year]], Table1[[#This Row],[Exit Year]] - Table1[[#This Row],[Hire Year]])</f>
        <v>18</v>
      </c>
      <c r="Q591" s="13">
        <f>Table1[[#This Row],[Annual Salary]] + (Table1[[#This Row],[Bonus %]] * Table1[[#This Row],[Annual Salary]])</f>
        <v>50685</v>
      </c>
      <c r="R591" s="10" t="str">
        <f>IF(Table1[[#This Row],[Annual Salary]]&gt;=100000,"High",
   IF(Table1[[#This Row],[Annual Salary]]&gt;=50000,"Medium","Low"))</f>
        <v>Medium</v>
      </c>
    </row>
    <row r="592" spans="1:18" ht="15.75" x14ac:dyDescent="0.25">
      <c r="A592" s="5" t="s">
        <v>1256</v>
      </c>
      <c r="B592" s="5" t="s">
        <v>1257</v>
      </c>
      <c r="C592" s="5" t="s">
        <v>123</v>
      </c>
      <c r="D592" s="5" t="s">
        <v>47</v>
      </c>
      <c r="E592" s="5" t="s">
        <v>17</v>
      </c>
      <c r="F592" s="5" t="s">
        <v>26</v>
      </c>
      <c r="G592" s="5" t="s">
        <v>27</v>
      </c>
      <c r="H592" s="5">
        <v>34</v>
      </c>
      <c r="I592" s="5">
        <v>2018</v>
      </c>
      <c r="J592" s="6">
        <v>58993</v>
      </c>
      <c r="K592" s="9">
        <v>0</v>
      </c>
      <c r="L592" s="5" t="s">
        <v>20</v>
      </c>
      <c r="M592" s="5" t="s">
        <v>59</v>
      </c>
      <c r="N592" s="5"/>
      <c r="O592" s="7" t="str">
        <f>IF(ISBLANK(Table1[[#This Row],[Exit Year]]), "Active", "Exited")</f>
        <v>Active</v>
      </c>
      <c r="P592" s="8">
        <f ca="1">IF(ISBLANK(Table1[[#This Row],[Exit Year]]), YEAR(TODAY()) - Table1[[#This Row],[Hire Year]], Table1[[#This Row],[Exit Year]] - Table1[[#This Row],[Hire Year]])</f>
        <v>7</v>
      </c>
      <c r="Q592" s="13">
        <f>Table1[[#This Row],[Annual Salary]] + (Table1[[#This Row],[Bonus %]] * Table1[[#This Row],[Annual Salary]])</f>
        <v>58993</v>
      </c>
      <c r="R592" s="10" t="str">
        <f>IF(Table1[[#This Row],[Annual Salary]]&gt;=100000,"High",
   IF(Table1[[#This Row],[Annual Salary]]&gt;=50000,"Medium","Low"))</f>
        <v>Medium</v>
      </c>
    </row>
    <row r="593" spans="1:18" ht="15.75" x14ac:dyDescent="0.25">
      <c r="A593" s="5" t="s">
        <v>1258</v>
      </c>
      <c r="B593" s="5" t="s">
        <v>1259</v>
      </c>
      <c r="C593" s="5" t="s">
        <v>180</v>
      </c>
      <c r="D593" s="5" t="s">
        <v>68</v>
      </c>
      <c r="E593" s="5" t="s">
        <v>48</v>
      </c>
      <c r="F593" s="5" t="s">
        <v>26</v>
      </c>
      <c r="G593" s="5" t="s">
        <v>35</v>
      </c>
      <c r="H593" s="5">
        <v>47</v>
      </c>
      <c r="I593" s="5">
        <v>2020</v>
      </c>
      <c r="J593" s="6">
        <v>115765</v>
      </c>
      <c r="K593" s="9">
        <v>0</v>
      </c>
      <c r="L593" s="5" t="s">
        <v>20</v>
      </c>
      <c r="M593" s="5" t="s">
        <v>55</v>
      </c>
      <c r="N593" s="5">
        <v>2021</v>
      </c>
      <c r="O593" s="7" t="str">
        <f>IF(ISBLANK(Table1[[#This Row],[Exit Year]]), "Active", "Exited")</f>
        <v>Exited</v>
      </c>
      <c r="P593" s="8">
        <f ca="1">IF(ISBLANK(Table1[[#This Row],[Exit Year]]), YEAR(TODAY()) - Table1[[#This Row],[Hire Year]], Table1[[#This Row],[Exit Year]] - Table1[[#This Row],[Hire Year]])</f>
        <v>1</v>
      </c>
      <c r="Q593" s="13">
        <f>Table1[[#This Row],[Annual Salary]] + (Table1[[#This Row],[Bonus %]] * Table1[[#This Row],[Annual Salary]])</f>
        <v>115765</v>
      </c>
      <c r="R593" s="10" t="str">
        <f>IF(Table1[[#This Row],[Annual Salary]]&gt;=100000,"High",
   IF(Table1[[#This Row],[Annual Salary]]&gt;=50000,"Medium","Low"))</f>
        <v>High</v>
      </c>
    </row>
    <row r="594" spans="1:18" ht="15.75" x14ac:dyDescent="0.25">
      <c r="A594" s="5" t="s">
        <v>1260</v>
      </c>
      <c r="B594" s="5" t="s">
        <v>1261</v>
      </c>
      <c r="C594" s="5" t="s">
        <v>32</v>
      </c>
      <c r="D594" s="5" t="s">
        <v>58</v>
      </c>
      <c r="E594" s="5" t="s">
        <v>25</v>
      </c>
      <c r="F594" s="5" t="s">
        <v>18</v>
      </c>
      <c r="G594" s="5" t="s">
        <v>27</v>
      </c>
      <c r="H594" s="5">
        <v>63</v>
      </c>
      <c r="I594" s="5">
        <v>2007</v>
      </c>
      <c r="J594" s="6">
        <v>193044</v>
      </c>
      <c r="K594" s="9">
        <v>0.15</v>
      </c>
      <c r="L594" s="5" t="s">
        <v>20</v>
      </c>
      <c r="M594" s="5" t="s">
        <v>55</v>
      </c>
      <c r="N594" s="5"/>
      <c r="O594" s="7" t="str">
        <f>IF(ISBLANK(Table1[[#This Row],[Exit Year]]), "Active", "Exited")</f>
        <v>Active</v>
      </c>
      <c r="P594" s="8">
        <f ca="1">IF(ISBLANK(Table1[[#This Row],[Exit Year]]), YEAR(TODAY()) - Table1[[#This Row],[Hire Year]], Table1[[#This Row],[Exit Year]] - Table1[[#This Row],[Hire Year]])</f>
        <v>18</v>
      </c>
      <c r="Q594" s="13">
        <f>Table1[[#This Row],[Annual Salary]] + (Table1[[#This Row],[Bonus %]] * Table1[[#This Row],[Annual Salary]])</f>
        <v>222000.6</v>
      </c>
      <c r="R594" s="10" t="str">
        <f>IF(Table1[[#This Row],[Annual Salary]]&gt;=100000,"High",
   IF(Table1[[#This Row],[Annual Salary]]&gt;=50000,"Medium","Low"))</f>
        <v>High</v>
      </c>
    </row>
    <row r="595" spans="1:18" ht="15.75" x14ac:dyDescent="0.25">
      <c r="A595" s="5" t="s">
        <v>1262</v>
      </c>
      <c r="B595" s="5" t="s">
        <v>1263</v>
      </c>
      <c r="C595" s="5" t="s">
        <v>54</v>
      </c>
      <c r="D595" s="5" t="s">
        <v>79</v>
      </c>
      <c r="E595" s="5" t="s">
        <v>17</v>
      </c>
      <c r="F595" s="5" t="s">
        <v>18</v>
      </c>
      <c r="G595" s="5" t="s">
        <v>19</v>
      </c>
      <c r="H595" s="5">
        <v>65</v>
      </c>
      <c r="I595" s="5">
        <v>2011</v>
      </c>
      <c r="J595" s="6">
        <v>56686</v>
      </c>
      <c r="K595" s="9">
        <v>0</v>
      </c>
      <c r="L595" s="5" t="s">
        <v>20</v>
      </c>
      <c r="M595" s="5" t="s">
        <v>21</v>
      </c>
      <c r="N595" s="5">
        <v>2015</v>
      </c>
      <c r="O595" s="7" t="str">
        <f>IF(ISBLANK(Table1[[#This Row],[Exit Year]]), "Active", "Exited")</f>
        <v>Exited</v>
      </c>
      <c r="P595" s="8">
        <f ca="1">IF(ISBLANK(Table1[[#This Row],[Exit Year]]), YEAR(TODAY()) - Table1[[#This Row],[Hire Year]], Table1[[#This Row],[Exit Year]] - Table1[[#This Row],[Hire Year]])</f>
        <v>4</v>
      </c>
      <c r="Q595" s="13">
        <f>Table1[[#This Row],[Annual Salary]] + (Table1[[#This Row],[Bonus %]] * Table1[[#This Row],[Annual Salary]])</f>
        <v>56686</v>
      </c>
      <c r="R595" s="10" t="str">
        <f>IF(Table1[[#This Row],[Annual Salary]]&gt;=100000,"High",
   IF(Table1[[#This Row],[Annual Salary]]&gt;=50000,"Medium","Low"))</f>
        <v>Medium</v>
      </c>
    </row>
    <row r="596" spans="1:18" ht="15.75" x14ac:dyDescent="0.25">
      <c r="A596" s="5" t="s">
        <v>1264</v>
      </c>
      <c r="B596" s="5" t="s">
        <v>1265</v>
      </c>
      <c r="C596" s="5" t="s">
        <v>1923</v>
      </c>
      <c r="D596" s="5" t="s">
        <v>33</v>
      </c>
      <c r="E596" s="5" t="s">
        <v>25</v>
      </c>
      <c r="F596" s="5" t="s">
        <v>18</v>
      </c>
      <c r="G596" s="5" t="s">
        <v>19</v>
      </c>
      <c r="H596" s="5">
        <v>33</v>
      </c>
      <c r="I596" s="5">
        <v>2019</v>
      </c>
      <c r="J596" s="6">
        <v>131652</v>
      </c>
      <c r="K596" s="9">
        <v>0.11</v>
      </c>
      <c r="L596" s="5" t="s">
        <v>20</v>
      </c>
      <c r="M596" s="5" t="s">
        <v>21</v>
      </c>
      <c r="N596" s="5"/>
      <c r="O596" s="7" t="str">
        <f>IF(ISBLANK(Table1[[#This Row],[Exit Year]]), "Active", "Exited")</f>
        <v>Active</v>
      </c>
      <c r="P596" s="8">
        <f ca="1">IF(ISBLANK(Table1[[#This Row],[Exit Year]]), YEAR(TODAY()) - Table1[[#This Row],[Hire Year]], Table1[[#This Row],[Exit Year]] - Table1[[#This Row],[Hire Year]])</f>
        <v>6</v>
      </c>
      <c r="Q596" s="13">
        <f>Table1[[#This Row],[Annual Salary]] + (Table1[[#This Row],[Bonus %]] * Table1[[#This Row],[Annual Salary]])</f>
        <v>146133.72</v>
      </c>
      <c r="R596" s="10" t="str">
        <f>IF(Table1[[#This Row],[Annual Salary]]&gt;=100000,"High",
   IF(Table1[[#This Row],[Annual Salary]]&gt;=50000,"Medium","Low"))</f>
        <v>High</v>
      </c>
    </row>
    <row r="597" spans="1:18" ht="15.75" x14ac:dyDescent="0.25">
      <c r="A597" s="5" t="s">
        <v>1266</v>
      </c>
      <c r="B597" s="5" t="s">
        <v>1267</v>
      </c>
      <c r="C597" s="5" t="s">
        <v>32</v>
      </c>
      <c r="D597" s="5" t="s">
        <v>79</v>
      </c>
      <c r="E597" s="5" t="s">
        <v>25</v>
      </c>
      <c r="F597" s="5" t="s">
        <v>18</v>
      </c>
      <c r="G597" s="5" t="s">
        <v>19</v>
      </c>
      <c r="H597" s="5">
        <v>45</v>
      </c>
      <c r="I597" s="5">
        <v>2008</v>
      </c>
      <c r="J597" s="6">
        <v>150577</v>
      </c>
      <c r="K597" s="9">
        <v>0.25</v>
      </c>
      <c r="L597" s="5" t="s">
        <v>20</v>
      </c>
      <c r="M597" s="5" t="s">
        <v>55</v>
      </c>
      <c r="N597" s="5"/>
      <c r="O597" s="7" t="str">
        <f>IF(ISBLANK(Table1[[#This Row],[Exit Year]]), "Active", "Exited")</f>
        <v>Active</v>
      </c>
      <c r="P597" s="8">
        <f ca="1">IF(ISBLANK(Table1[[#This Row],[Exit Year]]), YEAR(TODAY()) - Table1[[#This Row],[Hire Year]], Table1[[#This Row],[Exit Year]] - Table1[[#This Row],[Hire Year]])</f>
        <v>17</v>
      </c>
      <c r="Q597" s="13">
        <f>Table1[[#This Row],[Annual Salary]] + (Table1[[#This Row],[Bonus %]] * Table1[[#This Row],[Annual Salary]])</f>
        <v>188221.25</v>
      </c>
      <c r="R597" s="10" t="str">
        <f>IF(Table1[[#This Row],[Annual Salary]]&gt;=100000,"High",
   IF(Table1[[#This Row],[Annual Salary]]&gt;=50000,"Medium","Low"))</f>
        <v>High</v>
      </c>
    </row>
    <row r="598" spans="1:18" ht="15.75" x14ac:dyDescent="0.25">
      <c r="A598" s="5" t="s">
        <v>1268</v>
      </c>
      <c r="B598" s="5" t="s">
        <v>1269</v>
      </c>
      <c r="C598" s="5" t="s">
        <v>123</v>
      </c>
      <c r="D598" s="5" t="s">
        <v>47</v>
      </c>
      <c r="E598" s="5" t="s">
        <v>34</v>
      </c>
      <c r="F598" s="5" t="s">
        <v>18</v>
      </c>
      <c r="G598" s="5" t="s">
        <v>27</v>
      </c>
      <c r="H598" s="5">
        <v>60</v>
      </c>
      <c r="I598" s="5">
        <v>2014</v>
      </c>
      <c r="J598" s="6">
        <v>51877</v>
      </c>
      <c r="K598" s="9">
        <v>0</v>
      </c>
      <c r="L598" s="5" t="s">
        <v>28</v>
      </c>
      <c r="M598" s="5" t="s">
        <v>113</v>
      </c>
      <c r="N598" s="5"/>
      <c r="O598" s="7" t="str">
        <f>IF(ISBLANK(Table1[[#This Row],[Exit Year]]), "Active", "Exited")</f>
        <v>Active</v>
      </c>
      <c r="P598" s="8">
        <f ca="1">IF(ISBLANK(Table1[[#This Row],[Exit Year]]), YEAR(TODAY()) - Table1[[#This Row],[Hire Year]], Table1[[#This Row],[Exit Year]] - Table1[[#This Row],[Hire Year]])</f>
        <v>11</v>
      </c>
      <c r="Q598" s="13">
        <f>Table1[[#This Row],[Annual Salary]] + (Table1[[#This Row],[Bonus %]] * Table1[[#This Row],[Annual Salary]])</f>
        <v>51877</v>
      </c>
      <c r="R598" s="10" t="str">
        <f>IF(Table1[[#This Row],[Annual Salary]]&gt;=100000,"High",
   IF(Table1[[#This Row],[Annual Salary]]&gt;=50000,"Medium","Low"))</f>
        <v>Medium</v>
      </c>
    </row>
    <row r="599" spans="1:18" ht="15.75" x14ac:dyDescent="0.25">
      <c r="A599" s="5" t="s">
        <v>1270</v>
      </c>
      <c r="B599" s="5" t="s">
        <v>1271</v>
      </c>
      <c r="C599" s="5" t="s">
        <v>298</v>
      </c>
      <c r="D599" s="5" t="s">
        <v>16</v>
      </c>
      <c r="E599" s="5" t="s">
        <v>17</v>
      </c>
      <c r="F599" s="5" t="s">
        <v>18</v>
      </c>
      <c r="G599" s="5" t="s">
        <v>27</v>
      </c>
      <c r="H599" s="5">
        <v>65</v>
      </c>
      <c r="I599" s="5">
        <v>2003</v>
      </c>
      <c r="J599" s="6">
        <v>96548</v>
      </c>
      <c r="K599" s="9">
        <v>0</v>
      </c>
      <c r="L599" s="5" t="s">
        <v>20</v>
      </c>
      <c r="M599" s="5" t="s">
        <v>59</v>
      </c>
      <c r="N599" s="5"/>
      <c r="O599" s="7" t="str">
        <f>IF(ISBLANK(Table1[[#This Row],[Exit Year]]), "Active", "Exited")</f>
        <v>Active</v>
      </c>
      <c r="P599" s="8">
        <f ca="1">IF(ISBLANK(Table1[[#This Row],[Exit Year]]), YEAR(TODAY()) - Table1[[#This Row],[Hire Year]], Table1[[#This Row],[Exit Year]] - Table1[[#This Row],[Hire Year]])</f>
        <v>22</v>
      </c>
      <c r="Q599" s="13">
        <f>Table1[[#This Row],[Annual Salary]] + (Table1[[#This Row],[Bonus %]] * Table1[[#This Row],[Annual Salary]])</f>
        <v>96548</v>
      </c>
      <c r="R599" s="10" t="str">
        <f>IF(Table1[[#This Row],[Annual Salary]]&gt;=100000,"High",
   IF(Table1[[#This Row],[Annual Salary]]&gt;=50000,"Medium","Low"))</f>
        <v>Medium</v>
      </c>
    </row>
    <row r="600" spans="1:18" ht="15.75" x14ac:dyDescent="0.25">
      <c r="A600" s="5" t="s">
        <v>1272</v>
      </c>
      <c r="B600" s="5" t="s">
        <v>1273</v>
      </c>
      <c r="C600" s="5" t="s">
        <v>42</v>
      </c>
      <c r="D600" s="5" t="s">
        <v>58</v>
      </c>
      <c r="E600" s="5" t="s">
        <v>25</v>
      </c>
      <c r="F600" s="5" t="s">
        <v>18</v>
      </c>
      <c r="G600" s="5" t="s">
        <v>27</v>
      </c>
      <c r="H600" s="5">
        <v>43</v>
      </c>
      <c r="I600" s="5">
        <v>2014</v>
      </c>
      <c r="J600" s="6">
        <v>92940</v>
      </c>
      <c r="K600" s="9">
        <v>0</v>
      </c>
      <c r="L600" s="5" t="s">
        <v>28</v>
      </c>
      <c r="M600" s="5" t="s">
        <v>133</v>
      </c>
      <c r="N600" s="5"/>
      <c r="O600" s="7" t="str">
        <f>IF(ISBLANK(Table1[[#This Row],[Exit Year]]), "Active", "Exited")</f>
        <v>Active</v>
      </c>
      <c r="P600" s="8">
        <f ca="1">IF(ISBLANK(Table1[[#This Row],[Exit Year]]), YEAR(TODAY()) - Table1[[#This Row],[Hire Year]], Table1[[#This Row],[Exit Year]] - Table1[[#This Row],[Hire Year]])</f>
        <v>11</v>
      </c>
      <c r="Q600" s="13">
        <f>Table1[[#This Row],[Annual Salary]] + (Table1[[#This Row],[Bonus %]] * Table1[[#This Row],[Annual Salary]])</f>
        <v>92940</v>
      </c>
      <c r="R600" s="10" t="str">
        <f>IF(Table1[[#This Row],[Annual Salary]]&gt;=100000,"High",
   IF(Table1[[#This Row],[Annual Salary]]&gt;=50000,"Medium","Low"))</f>
        <v>Medium</v>
      </c>
    </row>
    <row r="601" spans="1:18" ht="15.75" x14ac:dyDescent="0.25">
      <c r="A601" s="5" t="s">
        <v>1274</v>
      </c>
      <c r="B601" s="5" t="s">
        <v>1275</v>
      </c>
      <c r="C601" s="5" t="s">
        <v>51</v>
      </c>
      <c r="D601" s="5" t="s">
        <v>33</v>
      </c>
      <c r="E601" s="5" t="s">
        <v>34</v>
      </c>
      <c r="F601" s="5" t="s">
        <v>18</v>
      </c>
      <c r="G601" s="5" t="s">
        <v>19</v>
      </c>
      <c r="H601" s="5">
        <v>61</v>
      </c>
      <c r="I601" s="5">
        <v>2010</v>
      </c>
      <c r="J601" s="6">
        <v>110302</v>
      </c>
      <c r="K601" s="9">
        <v>0.06</v>
      </c>
      <c r="L601" s="5" t="s">
        <v>20</v>
      </c>
      <c r="M601" s="5" t="s">
        <v>55</v>
      </c>
      <c r="N601" s="5"/>
      <c r="O601" s="7" t="str">
        <f>IF(ISBLANK(Table1[[#This Row],[Exit Year]]), "Active", "Exited")</f>
        <v>Active</v>
      </c>
      <c r="P601" s="8">
        <f ca="1">IF(ISBLANK(Table1[[#This Row],[Exit Year]]), YEAR(TODAY()) - Table1[[#This Row],[Hire Year]], Table1[[#This Row],[Exit Year]] - Table1[[#This Row],[Hire Year]])</f>
        <v>15</v>
      </c>
      <c r="Q601" s="13">
        <f>Table1[[#This Row],[Annual Salary]] + (Table1[[#This Row],[Bonus %]] * Table1[[#This Row],[Annual Salary]])</f>
        <v>116920.12</v>
      </c>
      <c r="R601" s="10" t="str">
        <f>IF(Table1[[#This Row],[Annual Salary]]&gt;=100000,"High",
   IF(Table1[[#This Row],[Annual Salary]]&gt;=50000,"Medium","Low"))</f>
        <v>High</v>
      </c>
    </row>
    <row r="602" spans="1:18" ht="15.75" x14ac:dyDescent="0.25">
      <c r="A602" s="5" t="s">
        <v>1276</v>
      </c>
      <c r="B602" s="5" t="s">
        <v>1277</v>
      </c>
      <c r="C602" s="5" t="s">
        <v>32</v>
      </c>
      <c r="D602" s="5" t="s">
        <v>68</v>
      </c>
      <c r="E602" s="5" t="s">
        <v>34</v>
      </c>
      <c r="F602" s="5" t="s">
        <v>18</v>
      </c>
      <c r="G602" s="5" t="s">
        <v>19</v>
      </c>
      <c r="H602" s="5">
        <v>45</v>
      </c>
      <c r="I602" s="5">
        <v>2018</v>
      </c>
      <c r="J602" s="6">
        <v>187205</v>
      </c>
      <c r="K602" s="9">
        <v>0.24</v>
      </c>
      <c r="L602" s="5" t="s">
        <v>20</v>
      </c>
      <c r="M602" s="5" t="s">
        <v>87</v>
      </c>
      <c r="N602" s="5">
        <v>2022</v>
      </c>
      <c r="O602" s="7" t="str">
        <f>IF(ISBLANK(Table1[[#This Row],[Exit Year]]), "Active", "Exited")</f>
        <v>Exited</v>
      </c>
      <c r="P602" s="8">
        <f ca="1">IF(ISBLANK(Table1[[#This Row],[Exit Year]]), YEAR(TODAY()) - Table1[[#This Row],[Hire Year]], Table1[[#This Row],[Exit Year]] - Table1[[#This Row],[Hire Year]])</f>
        <v>4</v>
      </c>
      <c r="Q602" s="13">
        <f>Table1[[#This Row],[Annual Salary]] + (Table1[[#This Row],[Bonus %]] * Table1[[#This Row],[Annual Salary]])</f>
        <v>232134.2</v>
      </c>
      <c r="R602" s="10" t="str">
        <f>IF(Table1[[#This Row],[Annual Salary]]&gt;=100000,"High",
   IF(Table1[[#This Row],[Annual Salary]]&gt;=50000,"Medium","Low"))</f>
        <v>High</v>
      </c>
    </row>
    <row r="603" spans="1:18" ht="15.75" x14ac:dyDescent="0.25">
      <c r="A603" s="5" t="s">
        <v>1278</v>
      </c>
      <c r="B603" s="5" t="s">
        <v>1279</v>
      </c>
      <c r="C603" s="5" t="s">
        <v>42</v>
      </c>
      <c r="D603" s="5" t="s">
        <v>47</v>
      </c>
      <c r="E603" s="5" t="s">
        <v>48</v>
      </c>
      <c r="F603" s="5" t="s">
        <v>26</v>
      </c>
      <c r="G603" s="5" t="s">
        <v>35</v>
      </c>
      <c r="H603" s="5">
        <v>45</v>
      </c>
      <c r="I603" s="5">
        <v>2011</v>
      </c>
      <c r="J603" s="6">
        <v>81687</v>
      </c>
      <c r="K603" s="9">
        <v>0</v>
      </c>
      <c r="L603" s="5" t="s">
        <v>20</v>
      </c>
      <c r="M603" s="5" t="s">
        <v>43</v>
      </c>
      <c r="N603" s="5"/>
      <c r="O603" s="7" t="str">
        <f>IF(ISBLANK(Table1[[#This Row],[Exit Year]]), "Active", "Exited")</f>
        <v>Active</v>
      </c>
      <c r="P603" s="8">
        <f ca="1">IF(ISBLANK(Table1[[#This Row],[Exit Year]]), YEAR(TODAY()) - Table1[[#This Row],[Hire Year]], Table1[[#This Row],[Exit Year]] - Table1[[#This Row],[Hire Year]])</f>
        <v>14</v>
      </c>
      <c r="Q603" s="13">
        <f>Table1[[#This Row],[Annual Salary]] + (Table1[[#This Row],[Bonus %]] * Table1[[#This Row],[Annual Salary]])</f>
        <v>81687</v>
      </c>
      <c r="R603" s="10" t="str">
        <f>IF(Table1[[#This Row],[Annual Salary]]&gt;=100000,"High",
   IF(Table1[[#This Row],[Annual Salary]]&gt;=50000,"Medium","Low"))</f>
        <v>Medium</v>
      </c>
    </row>
    <row r="604" spans="1:18" ht="15.75" x14ac:dyDescent="0.25">
      <c r="A604" s="5" t="s">
        <v>1280</v>
      </c>
      <c r="B604" s="5" t="s">
        <v>1281</v>
      </c>
      <c r="C604" s="5" t="s">
        <v>78</v>
      </c>
      <c r="D604" s="5" t="s">
        <v>16</v>
      </c>
      <c r="E604" s="5" t="s">
        <v>34</v>
      </c>
      <c r="F604" s="5" t="s">
        <v>26</v>
      </c>
      <c r="G604" s="5" t="s">
        <v>84</v>
      </c>
      <c r="H604" s="5">
        <v>54</v>
      </c>
      <c r="I604" s="5">
        <v>2009</v>
      </c>
      <c r="J604" s="6">
        <v>241083</v>
      </c>
      <c r="K604" s="9">
        <v>0.39</v>
      </c>
      <c r="L604" s="5" t="s">
        <v>20</v>
      </c>
      <c r="M604" s="5" t="s">
        <v>87</v>
      </c>
      <c r="N604" s="5"/>
      <c r="O604" s="7" t="str">
        <f>IF(ISBLANK(Table1[[#This Row],[Exit Year]]), "Active", "Exited")</f>
        <v>Active</v>
      </c>
      <c r="P604" s="8">
        <f ca="1">IF(ISBLANK(Table1[[#This Row],[Exit Year]]), YEAR(TODAY()) - Table1[[#This Row],[Hire Year]], Table1[[#This Row],[Exit Year]] - Table1[[#This Row],[Hire Year]])</f>
        <v>16</v>
      </c>
      <c r="Q604" s="13">
        <f>Table1[[#This Row],[Annual Salary]] + (Table1[[#This Row],[Bonus %]] * Table1[[#This Row],[Annual Salary]])</f>
        <v>335105.37</v>
      </c>
      <c r="R604" s="10" t="str">
        <f>IF(Table1[[#This Row],[Annual Salary]]&gt;=100000,"High",
   IF(Table1[[#This Row],[Annual Salary]]&gt;=50000,"Medium","Low"))</f>
        <v>High</v>
      </c>
    </row>
    <row r="605" spans="1:18" ht="15.75" x14ac:dyDescent="0.25">
      <c r="A605" s="5" t="s">
        <v>1282</v>
      </c>
      <c r="B605" s="5" t="s">
        <v>1283</v>
      </c>
      <c r="C605" s="5" t="s">
        <v>78</v>
      </c>
      <c r="D605" s="5" t="s">
        <v>33</v>
      </c>
      <c r="E605" s="5" t="s">
        <v>34</v>
      </c>
      <c r="F605" s="5" t="s">
        <v>18</v>
      </c>
      <c r="G605" s="5" t="s">
        <v>19</v>
      </c>
      <c r="H605" s="5">
        <v>38</v>
      </c>
      <c r="I605" s="5">
        <v>2018</v>
      </c>
      <c r="J605" s="6">
        <v>223805</v>
      </c>
      <c r="K605" s="9">
        <v>0.36</v>
      </c>
      <c r="L605" s="5" t="s">
        <v>20</v>
      </c>
      <c r="M605" s="5" t="s">
        <v>36</v>
      </c>
      <c r="N605" s="5"/>
      <c r="O605" s="7" t="str">
        <f>IF(ISBLANK(Table1[[#This Row],[Exit Year]]), "Active", "Exited")</f>
        <v>Active</v>
      </c>
      <c r="P605" s="8">
        <f ca="1">IF(ISBLANK(Table1[[#This Row],[Exit Year]]), YEAR(TODAY()) - Table1[[#This Row],[Hire Year]], Table1[[#This Row],[Exit Year]] - Table1[[#This Row],[Hire Year]])</f>
        <v>7</v>
      </c>
      <c r="Q605" s="13">
        <f>Table1[[#This Row],[Annual Salary]] + (Table1[[#This Row],[Bonus %]] * Table1[[#This Row],[Annual Salary]])</f>
        <v>304374.8</v>
      </c>
      <c r="R605" s="10" t="str">
        <f>IF(Table1[[#This Row],[Annual Salary]]&gt;=100000,"High",
   IF(Table1[[#This Row],[Annual Salary]]&gt;=50000,"Medium","Low"))</f>
        <v>High</v>
      </c>
    </row>
    <row r="606" spans="1:18" ht="15.75" x14ac:dyDescent="0.25">
      <c r="A606" s="5" t="s">
        <v>1284</v>
      </c>
      <c r="B606" s="5" t="s">
        <v>1285</v>
      </c>
      <c r="C606" s="5" t="s">
        <v>32</v>
      </c>
      <c r="D606" s="5" t="s">
        <v>58</v>
      </c>
      <c r="E606" s="5" t="s">
        <v>48</v>
      </c>
      <c r="F606" s="5" t="s">
        <v>18</v>
      </c>
      <c r="G606" s="5" t="s">
        <v>35</v>
      </c>
      <c r="H606" s="5">
        <v>27</v>
      </c>
      <c r="I606" s="5">
        <v>2021</v>
      </c>
      <c r="J606" s="6">
        <v>161759</v>
      </c>
      <c r="K606" s="9">
        <v>0.16</v>
      </c>
      <c r="L606" s="5" t="s">
        <v>20</v>
      </c>
      <c r="M606" s="5" t="s">
        <v>55</v>
      </c>
      <c r="N606" s="5"/>
      <c r="O606" s="7" t="str">
        <f>IF(ISBLANK(Table1[[#This Row],[Exit Year]]), "Active", "Exited")</f>
        <v>Active</v>
      </c>
      <c r="P606" s="8">
        <f ca="1">IF(ISBLANK(Table1[[#This Row],[Exit Year]]), YEAR(TODAY()) - Table1[[#This Row],[Hire Year]], Table1[[#This Row],[Exit Year]] - Table1[[#This Row],[Hire Year]])</f>
        <v>4</v>
      </c>
      <c r="Q606" s="13">
        <f>Table1[[#This Row],[Annual Salary]] + (Table1[[#This Row],[Bonus %]] * Table1[[#This Row],[Annual Salary]])</f>
        <v>187640.44</v>
      </c>
      <c r="R606" s="10" t="str">
        <f>IF(Table1[[#This Row],[Annual Salary]]&gt;=100000,"High",
   IF(Table1[[#This Row],[Annual Salary]]&gt;=50000,"Medium","Low"))</f>
        <v>High</v>
      </c>
    </row>
    <row r="607" spans="1:18" ht="15.75" x14ac:dyDescent="0.25">
      <c r="A607" s="5" t="s">
        <v>1286</v>
      </c>
      <c r="B607" s="5" t="s">
        <v>1287</v>
      </c>
      <c r="C607" s="5" t="s">
        <v>39</v>
      </c>
      <c r="D607" s="5" t="s">
        <v>16</v>
      </c>
      <c r="E607" s="5" t="s">
        <v>17</v>
      </c>
      <c r="F607" s="5" t="s">
        <v>26</v>
      </c>
      <c r="G607" s="5" t="s">
        <v>19</v>
      </c>
      <c r="H607" s="5">
        <v>40</v>
      </c>
      <c r="I607" s="5">
        <v>2019</v>
      </c>
      <c r="J607" s="6">
        <v>95899</v>
      </c>
      <c r="K607" s="9">
        <v>0.1</v>
      </c>
      <c r="L607" s="5" t="s">
        <v>20</v>
      </c>
      <c r="M607" s="5" t="s">
        <v>87</v>
      </c>
      <c r="N607" s="5">
        <v>2021</v>
      </c>
      <c r="O607" s="7" t="str">
        <f>IF(ISBLANK(Table1[[#This Row],[Exit Year]]), "Active", "Exited")</f>
        <v>Exited</v>
      </c>
      <c r="P607" s="8">
        <f ca="1">IF(ISBLANK(Table1[[#This Row],[Exit Year]]), YEAR(TODAY()) - Table1[[#This Row],[Hire Year]], Table1[[#This Row],[Exit Year]] - Table1[[#This Row],[Hire Year]])</f>
        <v>2</v>
      </c>
      <c r="Q607" s="13">
        <f>Table1[[#This Row],[Annual Salary]] + (Table1[[#This Row],[Bonus %]] * Table1[[#This Row],[Annual Salary]])</f>
        <v>105488.9</v>
      </c>
      <c r="R607" s="10" t="str">
        <f>IF(Table1[[#This Row],[Annual Salary]]&gt;=100000,"High",
   IF(Table1[[#This Row],[Annual Salary]]&gt;=50000,"Medium","Low"))</f>
        <v>Medium</v>
      </c>
    </row>
    <row r="608" spans="1:18" ht="15.75" x14ac:dyDescent="0.25">
      <c r="A608" s="5" t="s">
        <v>1288</v>
      </c>
      <c r="B608" s="5" t="s">
        <v>1289</v>
      </c>
      <c r="C608" s="5" t="s">
        <v>42</v>
      </c>
      <c r="D608" s="5" t="s">
        <v>33</v>
      </c>
      <c r="E608" s="5" t="s">
        <v>48</v>
      </c>
      <c r="F608" s="5" t="s">
        <v>26</v>
      </c>
      <c r="G608" s="5" t="s">
        <v>27</v>
      </c>
      <c r="H608" s="5">
        <v>49</v>
      </c>
      <c r="I608" s="5">
        <v>2019</v>
      </c>
      <c r="J608" s="6">
        <v>80700</v>
      </c>
      <c r="K608" s="9">
        <v>0</v>
      </c>
      <c r="L608" s="5" t="s">
        <v>20</v>
      </c>
      <c r="M608" s="5" t="s">
        <v>87</v>
      </c>
      <c r="N608" s="5"/>
      <c r="O608" s="7" t="str">
        <f>IF(ISBLANK(Table1[[#This Row],[Exit Year]]), "Active", "Exited")</f>
        <v>Active</v>
      </c>
      <c r="P608" s="8">
        <f ca="1">IF(ISBLANK(Table1[[#This Row],[Exit Year]]), YEAR(TODAY()) - Table1[[#This Row],[Hire Year]], Table1[[#This Row],[Exit Year]] - Table1[[#This Row],[Hire Year]])</f>
        <v>6</v>
      </c>
      <c r="Q608" s="13">
        <f>Table1[[#This Row],[Annual Salary]] + (Table1[[#This Row],[Bonus %]] * Table1[[#This Row],[Annual Salary]])</f>
        <v>80700</v>
      </c>
      <c r="R608" s="10" t="str">
        <f>IF(Table1[[#This Row],[Annual Salary]]&gt;=100000,"High",
   IF(Table1[[#This Row],[Annual Salary]]&gt;=50000,"Medium","Low"))</f>
        <v>Medium</v>
      </c>
    </row>
    <row r="609" spans="1:18" ht="15.75" x14ac:dyDescent="0.25">
      <c r="A609" s="5" t="s">
        <v>1290</v>
      </c>
      <c r="B609" s="5" t="s">
        <v>1291</v>
      </c>
      <c r="C609" s="5" t="s">
        <v>123</v>
      </c>
      <c r="D609" s="5" t="s">
        <v>79</v>
      </c>
      <c r="E609" s="5" t="s">
        <v>48</v>
      </c>
      <c r="F609" s="5" t="s">
        <v>18</v>
      </c>
      <c r="G609" s="5" t="s">
        <v>35</v>
      </c>
      <c r="H609" s="5">
        <v>39</v>
      </c>
      <c r="I609" s="5">
        <v>2017</v>
      </c>
      <c r="J609" s="6">
        <v>58745</v>
      </c>
      <c r="K609" s="9">
        <v>0</v>
      </c>
      <c r="L609" s="5" t="s">
        <v>20</v>
      </c>
      <c r="M609" s="5" t="s">
        <v>59</v>
      </c>
      <c r="N609" s="5"/>
      <c r="O609" s="7" t="str">
        <f>IF(ISBLANK(Table1[[#This Row],[Exit Year]]), "Active", "Exited")</f>
        <v>Active</v>
      </c>
      <c r="P609" s="8">
        <f ca="1">IF(ISBLANK(Table1[[#This Row],[Exit Year]]), YEAR(TODAY()) - Table1[[#This Row],[Hire Year]], Table1[[#This Row],[Exit Year]] - Table1[[#This Row],[Hire Year]])</f>
        <v>8</v>
      </c>
      <c r="Q609" s="13">
        <f>Table1[[#This Row],[Annual Salary]] + (Table1[[#This Row],[Bonus %]] * Table1[[#This Row],[Annual Salary]])</f>
        <v>58745</v>
      </c>
      <c r="R609" s="10" t="str">
        <f>IF(Table1[[#This Row],[Annual Salary]]&gt;=100000,"High",
   IF(Table1[[#This Row],[Annual Salary]]&gt;=50000,"Medium","Low"))</f>
        <v>Medium</v>
      </c>
    </row>
    <row r="610" spans="1:18" ht="15.75" x14ac:dyDescent="0.25">
      <c r="A610" s="5" t="s">
        <v>1292</v>
      </c>
      <c r="B610" s="5" t="s">
        <v>1293</v>
      </c>
      <c r="C610" s="5" t="s">
        <v>24</v>
      </c>
      <c r="D610" s="5" t="s">
        <v>16</v>
      </c>
      <c r="E610" s="5" t="s">
        <v>48</v>
      </c>
      <c r="F610" s="5" t="s">
        <v>18</v>
      </c>
      <c r="G610" s="5" t="s">
        <v>27</v>
      </c>
      <c r="H610" s="5">
        <v>57</v>
      </c>
      <c r="I610" s="5">
        <v>1992</v>
      </c>
      <c r="J610" s="6">
        <v>76202</v>
      </c>
      <c r="K610" s="9">
        <v>0</v>
      </c>
      <c r="L610" s="5" t="s">
        <v>20</v>
      </c>
      <c r="M610" s="5" t="s">
        <v>59</v>
      </c>
      <c r="N610" s="5">
        <v>1994</v>
      </c>
      <c r="O610" s="7" t="str">
        <f>IF(ISBLANK(Table1[[#This Row],[Exit Year]]), "Active", "Exited")</f>
        <v>Exited</v>
      </c>
      <c r="P610" s="8">
        <f ca="1">IF(ISBLANK(Table1[[#This Row],[Exit Year]]), YEAR(TODAY()) - Table1[[#This Row],[Hire Year]], Table1[[#This Row],[Exit Year]] - Table1[[#This Row],[Hire Year]])</f>
        <v>2</v>
      </c>
      <c r="Q610" s="13">
        <f>Table1[[#This Row],[Annual Salary]] + (Table1[[#This Row],[Bonus %]] * Table1[[#This Row],[Annual Salary]])</f>
        <v>76202</v>
      </c>
      <c r="R610" s="10" t="str">
        <f>IF(Table1[[#This Row],[Annual Salary]]&gt;=100000,"High",
   IF(Table1[[#This Row],[Annual Salary]]&gt;=50000,"Medium","Low"))</f>
        <v>Medium</v>
      </c>
    </row>
    <row r="611" spans="1:18" ht="15.75" x14ac:dyDescent="0.25">
      <c r="A611" s="5" t="s">
        <v>1294</v>
      </c>
      <c r="B611" s="5" t="s">
        <v>1295</v>
      </c>
      <c r="C611" s="5" t="s">
        <v>78</v>
      </c>
      <c r="D611" s="5" t="s">
        <v>47</v>
      </c>
      <c r="E611" s="5" t="s">
        <v>34</v>
      </c>
      <c r="F611" s="5" t="s">
        <v>26</v>
      </c>
      <c r="G611" s="5" t="s">
        <v>19</v>
      </c>
      <c r="H611" s="5">
        <v>36</v>
      </c>
      <c r="I611" s="5">
        <v>2018</v>
      </c>
      <c r="J611" s="6">
        <v>195200</v>
      </c>
      <c r="K611" s="9">
        <v>0.36</v>
      </c>
      <c r="L611" s="5" t="s">
        <v>20</v>
      </c>
      <c r="M611" s="5" t="s">
        <v>59</v>
      </c>
      <c r="N611" s="5"/>
      <c r="O611" s="7" t="str">
        <f>IF(ISBLANK(Table1[[#This Row],[Exit Year]]), "Active", "Exited")</f>
        <v>Active</v>
      </c>
      <c r="P611" s="8">
        <f ca="1">IF(ISBLANK(Table1[[#This Row],[Exit Year]]), YEAR(TODAY()) - Table1[[#This Row],[Hire Year]], Table1[[#This Row],[Exit Year]] - Table1[[#This Row],[Hire Year]])</f>
        <v>7</v>
      </c>
      <c r="Q611" s="13">
        <f>Table1[[#This Row],[Annual Salary]] + (Table1[[#This Row],[Bonus %]] * Table1[[#This Row],[Annual Salary]])</f>
        <v>265472</v>
      </c>
      <c r="R611" s="10" t="str">
        <f>IF(Table1[[#This Row],[Annual Salary]]&gt;=100000,"High",
   IF(Table1[[#This Row],[Annual Salary]]&gt;=50000,"Medium","Low"))</f>
        <v>High</v>
      </c>
    </row>
    <row r="612" spans="1:18" ht="15.75" x14ac:dyDescent="0.25">
      <c r="A612" s="5" t="s">
        <v>1296</v>
      </c>
      <c r="B612" s="5" t="s">
        <v>1297</v>
      </c>
      <c r="C612" s="5" t="s">
        <v>123</v>
      </c>
      <c r="D612" s="5" t="s">
        <v>33</v>
      </c>
      <c r="E612" s="5" t="s">
        <v>25</v>
      </c>
      <c r="F612" s="5" t="s">
        <v>18</v>
      </c>
      <c r="G612" s="5" t="s">
        <v>27</v>
      </c>
      <c r="H612" s="5">
        <v>45</v>
      </c>
      <c r="I612" s="5">
        <v>2016</v>
      </c>
      <c r="J612" s="6">
        <v>71454</v>
      </c>
      <c r="K612" s="9">
        <v>0</v>
      </c>
      <c r="L612" s="5" t="s">
        <v>28</v>
      </c>
      <c r="M612" s="5" t="s">
        <v>73</v>
      </c>
      <c r="N612" s="5"/>
      <c r="O612" s="7" t="str">
        <f>IF(ISBLANK(Table1[[#This Row],[Exit Year]]), "Active", "Exited")</f>
        <v>Active</v>
      </c>
      <c r="P612" s="8">
        <f ca="1">IF(ISBLANK(Table1[[#This Row],[Exit Year]]), YEAR(TODAY()) - Table1[[#This Row],[Hire Year]], Table1[[#This Row],[Exit Year]] - Table1[[#This Row],[Hire Year]])</f>
        <v>9</v>
      </c>
      <c r="Q612" s="13">
        <f>Table1[[#This Row],[Annual Salary]] + (Table1[[#This Row],[Bonus %]] * Table1[[#This Row],[Annual Salary]])</f>
        <v>71454</v>
      </c>
      <c r="R612" s="10" t="str">
        <f>IF(Table1[[#This Row],[Annual Salary]]&gt;=100000,"High",
   IF(Table1[[#This Row],[Annual Salary]]&gt;=50000,"Medium","Low"))</f>
        <v>Medium</v>
      </c>
    </row>
    <row r="613" spans="1:18" ht="15.75" x14ac:dyDescent="0.25">
      <c r="A613" s="5" t="s">
        <v>1298</v>
      </c>
      <c r="B613" s="5" t="s">
        <v>1299</v>
      </c>
      <c r="C613" s="5" t="s">
        <v>206</v>
      </c>
      <c r="D613" s="5" t="s">
        <v>16</v>
      </c>
      <c r="E613" s="5" t="s">
        <v>25</v>
      </c>
      <c r="F613" s="5" t="s">
        <v>18</v>
      </c>
      <c r="G613" s="5" t="s">
        <v>35</v>
      </c>
      <c r="H613" s="5">
        <v>30</v>
      </c>
      <c r="I613" s="5">
        <v>2020</v>
      </c>
      <c r="J613" s="6">
        <v>94652</v>
      </c>
      <c r="K613" s="9">
        <v>0</v>
      </c>
      <c r="L613" s="5" t="s">
        <v>20</v>
      </c>
      <c r="M613" s="5" t="s">
        <v>21</v>
      </c>
      <c r="N613" s="5"/>
      <c r="O613" s="7" t="str">
        <f>IF(ISBLANK(Table1[[#This Row],[Exit Year]]), "Active", "Exited")</f>
        <v>Active</v>
      </c>
      <c r="P613" s="8">
        <f ca="1">IF(ISBLANK(Table1[[#This Row],[Exit Year]]), YEAR(TODAY()) - Table1[[#This Row],[Hire Year]], Table1[[#This Row],[Exit Year]] - Table1[[#This Row],[Hire Year]])</f>
        <v>5</v>
      </c>
      <c r="Q613" s="13">
        <f>Table1[[#This Row],[Annual Salary]] + (Table1[[#This Row],[Bonus %]] * Table1[[#This Row],[Annual Salary]])</f>
        <v>94652</v>
      </c>
      <c r="R613" s="10" t="str">
        <f>IF(Table1[[#This Row],[Annual Salary]]&gt;=100000,"High",
   IF(Table1[[#This Row],[Annual Salary]]&gt;=50000,"Medium","Low"))</f>
        <v>Medium</v>
      </c>
    </row>
    <row r="614" spans="1:18" ht="15.75" x14ac:dyDescent="0.25">
      <c r="A614" s="5" t="s">
        <v>1300</v>
      </c>
      <c r="B614" s="5" t="s">
        <v>1301</v>
      </c>
      <c r="C614" s="5" t="s">
        <v>24</v>
      </c>
      <c r="D614" s="5" t="s">
        <v>16</v>
      </c>
      <c r="E614" s="5" t="s">
        <v>25</v>
      </c>
      <c r="F614" s="5" t="s">
        <v>26</v>
      </c>
      <c r="G614" s="5" t="s">
        <v>19</v>
      </c>
      <c r="H614" s="5">
        <v>34</v>
      </c>
      <c r="I614" s="5">
        <v>2016</v>
      </c>
      <c r="J614" s="6">
        <v>63411</v>
      </c>
      <c r="K614" s="9">
        <v>0</v>
      </c>
      <c r="L614" s="5" t="s">
        <v>20</v>
      </c>
      <c r="M614" s="5" t="s">
        <v>55</v>
      </c>
      <c r="N614" s="5"/>
      <c r="O614" s="7" t="str">
        <f>IF(ISBLANK(Table1[[#This Row],[Exit Year]]), "Active", "Exited")</f>
        <v>Active</v>
      </c>
      <c r="P614" s="8">
        <f ca="1">IF(ISBLANK(Table1[[#This Row],[Exit Year]]), YEAR(TODAY()) - Table1[[#This Row],[Hire Year]], Table1[[#This Row],[Exit Year]] - Table1[[#This Row],[Hire Year]])</f>
        <v>9</v>
      </c>
      <c r="Q614" s="13">
        <f>Table1[[#This Row],[Annual Salary]] + (Table1[[#This Row],[Bonus %]] * Table1[[#This Row],[Annual Salary]])</f>
        <v>63411</v>
      </c>
      <c r="R614" s="10" t="str">
        <f>IF(Table1[[#This Row],[Annual Salary]]&gt;=100000,"High",
   IF(Table1[[#This Row],[Annual Salary]]&gt;=50000,"Medium","Low"))</f>
        <v>Medium</v>
      </c>
    </row>
    <row r="615" spans="1:18" ht="15.75" x14ac:dyDescent="0.25">
      <c r="A615" s="5" t="s">
        <v>1302</v>
      </c>
      <c r="B615" s="5" t="s">
        <v>1303</v>
      </c>
      <c r="C615" s="5" t="s">
        <v>123</v>
      </c>
      <c r="D615" s="5" t="s">
        <v>47</v>
      </c>
      <c r="E615" s="5" t="s">
        <v>34</v>
      </c>
      <c r="F615" s="5" t="s">
        <v>26</v>
      </c>
      <c r="G615" s="5" t="s">
        <v>27</v>
      </c>
      <c r="H615" s="5">
        <v>31</v>
      </c>
      <c r="I615" s="5">
        <v>2020</v>
      </c>
      <c r="J615" s="6">
        <v>67171</v>
      </c>
      <c r="K615" s="9">
        <v>0</v>
      </c>
      <c r="L615" s="5" t="s">
        <v>28</v>
      </c>
      <c r="M615" s="5" t="s">
        <v>29</v>
      </c>
      <c r="N615" s="5">
        <v>2021</v>
      </c>
      <c r="O615" s="7" t="str">
        <f>IF(ISBLANK(Table1[[#This Row],[Exit Year]]), "Active", "Exited")</f>
        <v>Exited</v>
      </c>
      <c r="P615" s="8">
        <f ca="1">IF(ISBLANK(Table1[[#This Row],[Exit Year]]), YEAR(TODAY()) - Table1[[#This Row],[Hire Year]], Table1[[#This Row],[Exit Year]] - Table1[[#This Row],[Hire Year]])</f>
        <v>1</v>
      </c>
      <c r="Q615" s="13">
        <f>Table1[[#This Row],[Annual Salary]] + (Table1[[#This Row],[Bonus %]] * Table1[[#This Row],[Annual Salary]])</f>
        <v>67171</v>
      </c>
      <c r="R615" s="10" t="str">
        <f>IF(Table1[[#This Row],[Annual Salary]]&gt;=100000,"High",
   IF(Table1[[#This Row],[Annual Salary]]&gt;=50000,"Medium","Low"))</f>
        <v>Medium</v>
      </c>
    </row>
    <row r="616" spans="1:18" ht="15.75" x14ac:dyDescent="0.25">
      <c r="A616" s="5" t="s">
        <v>1304</v>
      </c>
      <c r="B616" s="5" t="s">
        <v>1305</v>
      </c>
      <c r="C616" s="5" t="s">
        <v>1923</v>
      </c>
      <c r="D616" s="5" t="s">
        <v>58</v>
      </c>
      <c r="E616" s="5" t="s">
        <v>34</v>
      </c>
      <c r="F616" s="5" t="s">
        <v>18</v>
      </c>
      <c r="G616" s="5" t="s">
        <v>84</v>
      </c>
      <c r="H616" s="5">
        <v>28</v>
      </c>
      <c r="I616" s="5">
        <v>2019</v>
      </c>
      <c r="J616" s="6">
        <v>152036</v>
      </c>
      <c r="K616" s="9">
        <v>0.15</v>
      </c>
      <c r="L616" s="5" t="s">
        <v>92</v>
      </c>
      <c r="M616" s="5" t="s">
        <v>98</v>
      </c>
      <c r="N616" s="5"/>
      <c r="O616" s="7" t="str">
        <f>IF(ISBLANK(Table1[[#This Row],[Exit Year]]), "Active", "Exited")</f>
        <v>Active</v>
      </c>
      <c r="P616" s="8">
        <f ca="1">IF(ISBLANK(Table1[[#This Row],[Exit Year]]), YEAR(TODAY()) - Table1[[#This Row],[Hire Year]], Table1[[#This Row],[Exit Year]] - Table1[[#This Row],[Hire Year]])</f>
        <v>6</v>
      </c>
      <c r="Q616" s="13">
        <f>Table1[[#This Row],[Annual Salary]] + (Table1[[#This Row],[Bonus %]] * Table1[[#This Row],[Annual Salary]])</f>
        <v>174841.4</v>
      </c>
      <c r="R616" s="10" t="str">
        <f>IF(Table1[[#This Row],[Annual Salary]]&gt;=100000,"High",
   IF(Table1[[#This Row],[Annual Salary]]&gt;=50000,"Medium","Low"))</f>
        <v>High</v>
      </c>
    </row>
    <row r="617" spans="1:18" ht="15.75" x14ac:dyDescent="0.25">
      <c r="A617" s="5" t="s">
        <v>1306</v>
      </c>
      <c r="B617" s="5" t="s">
        <v>1307</v>
      </c>
      <c r="C617" s="5" t="s">
        <v>67</v>
      </c>
      <c r="D617" s="5" t="s">
        <v>68</v>
      </c>
      <c r="E617" s="5" t="s">
        <v>25</v>
      </c>
      <c r="F617" s="5" t="s">
        <v>18</v>
      </c>
      <c r="G617" s="5" t="s">
        <v>19</v>
      </c>
      <c r="H617" s="5">
        <v>55</v>
      </c>
      <c r="I617" s="5">
        <v>2021</v>
      </c>
      <c r="J617" s="6">
        <v>95562</v>
      </c>
      <c r="K617" s="9">
        <v>0</v>
      </c>
      <c r="L617" s="5" t="s">
        <v>20</v>
      </c>
      <c r="M617" s="5" t="s">
        <v>36</v>
      </c>
      <c r="N617" s="5"/>
      <c r="O617" s="7" t="str">
        <f>IF(ISBLANK(Table1[[#This Row],[Exit Year]]), "Active", "Exited")</f>
        <v>Active</v>
      </c>
      <c r="P617" s="8">
        <f ca="1">IF(ISBLANK(Table1[[#This Row],[Exit Year]]), YEAR(TODAY()) - Table1[[#This Row],[Hire Year]], Table1[[#This Row],[Exit Year]] - Table1[[#This Row],[Hire Year]])</f>
        <v>4</v>
      </c>
      <c r="Q617" s="13">
        <f>Table1[[#This Row],[Annual Salary]] + (Table1[[#This Row],[Bonus %]] * Table1[[#This Row],[Annual Salary]])</f>
        <v>95562</v>
      </c>
      <c r="R617" s="10" t="str">
        <f>IF(Table1[[#This Row],[Annual Salary]]&gt;=100000,"High",
   IF(Table1[[#This Row],[Annual Salary]]&gt;=50000,"Medium","Low"))</f>
        <v>Medium</v>
      </c>
    </row>
    <row r="618" spans="1:18" ht="15.75" x14ac:dyDescent="0.25">
      <c r="A618" s="5" t="s">
        <v>1308</v>
      </c>
      <c r="B618" s="5" t="s">
        <v>1309</v>
      </c>
      <c r="C618" s="5" t="s">
        <v>42</v>
      </c>
      <c r="D618" s="5" t="s">
        <v>47</v>
      </c>
      <c r="E618" s="5" t="s">
        <v>17</v>
      </c>
      <c r="F618" s="5" t="s">
        <v>26</v>
      </c>
      <c r="G618" s="5" t="s">
        <v>35</v>
      </c>
      <c r="H618" s="5">
        <v>30</v>
      </c>
      <c r="I618" s="5">
        <v>2019</v>
      </c>
      <c r="J618" s="6">
        <v>96092</v>
      </c>
      <c r="K618" s="9">
        <v>0</v>
      </c>
      <c r="L618" s="5" t="s">
        <v>20</v>
      </c>
      <c r="M618" s="5" t="s">
        <v>59</v>
      </c>
      <c r="N618" s="5"/>
      <c r="O618" s="7" t="str">
        <f>IF(ISBLANK(Table1[[#This Row],[Exit Year]]), "Active", "Exited")</f>
        <v>Active</v>
      </c>
      <c r="P618" s="8">
        <f ca="1">IF(ISBLANK(Table1[[#This Row],[Exit Year]]), YEAR(TODAY()) - Table1[[#This Row],[Hire Year]], Table1[[#This Row],[Exit Year]] - Table1[[#This Row],[Hire Year]])</f>
        <v>6</v>
      </c>
      <c r="Q618" s="13">
        <f>Table1[[#This Row],[Annual Salary]] + (Table1[[#This Row],[Bonus %]] * Table1[[#This Row],[Annual Salary]])</f>
        <v>96092</v>
      </c>
      <c r="R618" s="10" t="str">
        <f>IF(Table1[[#This Row],[Annual Salary]]&gt;=100000,"High",
   IF(Table1[[#This Row],[Annual Salary]]&gt;=50000,"Medium","Low"))</f>
        <v>Medium</v>
      </c>
    </row>
    <row r="619" spans="1:18" ht="15.75" x14ac:dyDescent="0.25">
      <c r="A619" s="5" t="s">
        <v>1310</v>
      </c>
      <c r="B619" s="5" t="s">
        <v>1311</v>
      </c>
      <c r="C619" s="5" t="s">
        <v>78</v>
      </c>
      <c r="D619" s="5" t="s">
        <v>68</v>
      </c>
      <c r="E619" s="5" t="s">
        <v>25</v>
      </c>
      <c r="F619" s="5" t="s">
        <v>26</v>
      </c>
      <c r="G619" s="5" t="s">
        <v>27</v>
      </c>
      <c r="H619" s="5">
        <v>63</v>
      </c>
      <c r="I619" s="5">
        <v>2013</v>
      </c>
      <c r="J619" s="6">
        <v>254289</v>
      </c>
      <c r="K619" s="9">
        <v>0.39</v>
      </c>
      <c r="L619" s="5" t="s">
        <v>20</v>
      </c>
      <c r="M619" s="5" t="s">
        <v>36</v>
      </c>
      <c r="N619" s="5"/>
      <c r="O619" s="7" t="str">
        <f>IF(ISBLANK(Table1[[#This Row],[Exit Year]]), "Active", "Exited")</f>
        <v>Active</v>
      </c>
      <c r="P619" s="8">
        <f ca="1">IF(ISBLANK(Table1[[#This Row],[Exit Year]]), YEAR(TODAY()) - Table1[[#This Row],[Hire Year]], Table1[[#This Row],[Exit Year]] - Table1[[#This Row],[Hire Year]])</f>
        <v>12</v>
      </c>
      <c r="Q619" s="13">
        <f>Table1[[#This Row],[Annual Salary]] + (Table1[[#This Row],[Bonus %]] * Table1[[#This Row],[Annual Salary]])</f>
        <v>353461.71</v>
      </c>
      <c r="R619" s="10" t="str">
        <f>IF(Table1[[#This Row],[Annual Salary]]&gt;=100000,"High",
   IF(Table1[[#This Row],[Annual Salary]]&gt;=50000,"Medium","Low"))</f>
        <v>High</v>
      </c>
    </row>
    <row r="620" spans="1:18" ht="15.75" x14ac:dyDescent="0.25">
      <c r="A620" s="5" t="s">
        <v>1312</v>
      </c>
      <c r="B620" s="5" t="s">
        <v>1313</v>
      </c>
      <c r="C620" s="5" t="s">
        <v>39</v>
      </c>
      <c r="D620" s="5" t="s">
        <v>16</v>
      </c>
      <c r="E620" s="5" t="s">
        <v>17</v>
      </c>
      <c r="F620" s="5" t="s">
        <v>26</v>
      </c>
      <c r="G620" s="5" t="s">
        <v>35</v>
      </c>
      <c r="H620" s="5">
        <v>26</v>
      </c>
      <c r="I620" s="5">
        <v>2019</v>
      </c>
      <c r="J620" s="6">
        <v>69110</v>
      </c>
      <c r="K620" s="9">
        <v>0.05</v>
      </c>
      <c r="L620" s="5" t="s">
        <v>20</v>
      </c>
      <c r="M620" s="5" t="s">
        <v>36</v>
      </c>
      <c r="N620" s="5"/>
      <c r="O620" s="7" t="str">
        <f>IF(ISBLANK(Table1[[#This Row],[Exit Year]]), "Active", "Exited")</f>
        <v>Active</v>
      </c>
      <c r="P620" s="8">
        <f ca="1">IF(ISBLANK(Table1[[#This Row],[Exit Year]]), YEAR(TODAY()) - Table1[[#This Row],[Hire Year]], Table1[[#This Row],[Exit Year]] - Table1[[#This Row],[Hire Year]])</f>
        <v>6</v>
      </c>
      <c r="Q620" s="13">
        <f>Table1[[#This Row],[Annual Salary]] + (Table1[[#This Row],[Bonus %]] * Table1[[#This Row],[Annual Salary]])</f>
        <v>72565.5</v>
      </c>
      <c r="R620" s="10" t="str">
        <f>IF(Table1[[#This Row],[Annual Salary]]&gt;=100000,"High",
   IF(Table1[[#This Row],[Annual Salary]]&gt;=50000,"Medium","Low"))</f>
        <v>Medium</v>
      </c>
    </row>
    <row r="621" spans="1:18" ht="15.75" x14ac:dyDescent="0.25">
      <c r="A621" s="5" t="s">
        <v>1314</v>
      </c>
      <c r="B621" s="5" t="s">
        <v>1315</v>
      </c>
      <c r="C621" s="5" t="s">
        <v>78</v>
      </c>
      <c r="D621" s="5" t="s">
        <v>79</v>
      </c>
      <c r="E621" s="5" t="s">
        <v>34</v>
      </c>
      <c r="F621" s="5" t="s">
        <v>26</v>
      </c>
      <c r="G621" s="5" t="s">
        <v>35</v>
      </c>
      <c r="H621" s="5">
        <v>52</v>
      </c>
      <c r="I621" s="5">
        <v>2002</v>
      </c>
      <c r="J621" s="6">
        <v>236314</v>
      </c>
      <c r="K621" s="9">
        <v>0.34</v>
      </c>
      <c r="L621" s="5" t="s">
        <v>20</v>
      </c>
      <c r="M621" s="5" t="s">
        <v>55</v>
      </c>
      <c r="N621" s="5"/>
      <c r="O621" s="7" t="str">
        <f>IF(ISBLANK(Table1[[#This Row],[Exit Year]]), "Active", "Exited")</f>
        <v>Active</v>
      </c>
      <c r="P621" s="8">
        <f ca="1">IF(ISBLANK(Table1[[#This Row],[Exit Year]]), YEAR(TODAY()) - Table1[[#This Row],[Hire Year]], Table1[[#This Row],[Exit Year]] - Table1[[#This Row],[Hire Year]])</f>
        <v>23</v>
      </c>
      <c r="Q621" s="13">
        <f>Table1[[#This Row],[Annual Salary]] + (Table1[[#This Row],[Bonus %]] * Table1[[#This Row],[Annual Salary]])</f>
        <v>316660.76</v>
      </c>
      <c r="R621" s="10" t="str">
        <f>IF(Table1[[#This Row],[Annual Salary]]&gt;=100000,"High",
   IF(Table1[[#This Row],[Annual Salary]]&gt;=50000,"Medium","Low"))</f>
        <v>High</v>
      </c>
    </row>
    <row r="622" spans="1:18" ht="15.75" x14ac:dyDescent="0.25">
      <c r="A622" s="5" t="s">
        <v>1316</v>
      </c>
      <c r="B622" s="5" t="s">
        <v>1317</v>
      </c>
      <c r="C622" s="5" t="s">
        <v>54</v>
      </c>
      <c r="D622" s="5" t="s">
        <v>79</v>
      </c>
      <c r="E622" s="5" t="s">
        <v>48</v>
      </c>
      <c r="F622" s="5" t="s">
        <v>26</v>
      </c>
      <c r="G622" s="5" t="s">
        <v>84</v>
      </c>
      <c r="H622" s="5">
        <v>51</v>
      </c>
      <c r="I622" s="5">
        <v>2007</v>
      </c>
      <c r="J622" s="6">
        <v>45206</v>
      </c>
      <c r="K622" s="9">
        <v>0</v>
      </c>
      <c r="L622" s="5" t="s">
        <v>20</v>
      </c>
      <c r="M622" s="5" t="s">
        <v>87</v>
      </c>
      <c r="N622" s="5"/>
      <c r="O622" s="7" t="str">
        <f>IF(ISBLANK(Table1[[#This Row],[Exit Year]]), "Active", "Exited")</f>
        <v>Active</v>
      </c>
      <c r="P622" s="8">
        <f ca="1">IF(ISBLANK(Table1[[#This Row],[Exit Year]]), YEAR(TODAY()) - Table1[[#This Row],[Hire Year]], Table1[[#This Row],[Exit Year]] - Table1[[#This Row],[Hire Year]])</f>
        <v>18</v>
      </c>
      <c r="Q622" s="13">
        <f>Table1[[#This Row],[Annual Salary]] + (Table1[[#This Row],[Bonus %]] * Table1[[#This Row],[Annual Salary]])</f>
        <v>45206</v>
      </c>
      <c r="R622" s="10" t="str">
        <f>IF(Table1[[#This Row],[Annual Salary]]&gt;=100000,"High",
   IF(Table1[[#This Row],[Annual Salary]]&gt;=50000,"Medium","Low"))</f>
        <v>Low</v>
      </c>
    </row>
    <row r="623" spans="1:18" ht="15.75" x14ac:dyDescent="0.25">
      <c r="A623" s="5" t="s">
        <v>1318</v>
      </c>
      <c r="B623" s="5" t="s">
        <v>1319</v>
      </c>
      <c r="C623" s="5" t="s">
        <v>78</v>
      </c>
      <c r="D623" s="5" t="s">
        <v>33</v>
      </c>
      <c r="E623" s="5" t="s">
        <v>17</v>
      </c>
      <c r="F623" s="5" t="s">
        <v>18</v>
      </c>
      <c r="G623" s="5" t="s">
        <v>27</v>
      </c>
      <c r="H623" s="5">
        <v>25</v>
      </c>
      <c r="I623" s="5">
        <v>2021</v>
      </c>
      <c r="J623" s="6">
        <v>210708</v>
      </c>
      <c r="K623" s="9">
        <v>0.33</v>
      </c>
      <c r="L623" s="5" t="s">
        <v>20</v>
      </c>
      <c r="M623" s="5" t="s">
        <v>36</v>
      </c>
      <c r="N623" s="5"/>
      <c r="O623" s="7" t="str">
        <f>IF(ISBLANK(Table1[[#This Row],[Exit Year]]), "Active", "Exited")</f>
        <v>Active</v>
      </c>
      <c r="P623" s="8">
        <f ca="1">IF(ISBLANK(Table1[[#This Row],[Exit Year]]), YEAR(TODAY()) - Table1[[#This Row],[Hire Year]], Table1[[#This Row],[Exit Year]] - Table1[[#This Row],[Hire Year]])</f>
        <v>4</v>
      </c>
      <c r="Q623" s="13">
        <f>Table1[[#This Row],[Annual Salary]] + (Table1[[#This Row],[Bonus %]] * Table1[[#This Row],[Annual Salary]])</f>
        <v>280241.64</v>
      </c>
      <c r="R623" s="10" t="str">
        <f>IF(Table1[[#This Row],[Annual Salary]]&gt;=100000,"High",
   IF(Table1[[#This Row],[Annual Salary]]&gt;=50000,"Medium","Low"))</f>
        <v>High</v>
      </c>
    </row>
    <row r="624" spans="1:18" ht="15.75" x14ac:dyDescent="0.25">
      <c r="A624" s="5" t="s">
        <v>1320</v>
      </c>
      <c r="B624" s="5" t="s">
        <v>1321</v>
      </c>
      <c r="C624" s="5" t="s">
        <v>298</v>
      </c>
      <c r="D624" s="5" t="s">
        <v>16</v>
      </c>
      <c r="E624" s="5" t="s">
        <v>48</v>
      </c>
      <c r="F624" s="5" t="s">
        <v>26</v>
      </c>
      <c r="G624" s="5" t="s">
        <v>84</v>
      </c>
      <c r="H624" s="5">
        <v>40</v>
      </c>
      <c r="I624" s="5">
        <v>2021</v>
      </c>
      <c r="J624" s="6">
        <v>87770</v>
      </c>
      <c r="K624" s="9">
        <v>0</v>
      </c>
      <c r="L624" s="5" t="s">
        <v>20</v>
      </c>
      <c r="M624" s="5" t="s">
        <v>59</v>
      </c>
      <c r="N624" s="5"/>
      <c r="O624" s="7" t="str">
        <f>IF(ISBLANK(Table1[[#This Row],[Exit Year]]), "Active", "Exited")</f>
        <v>Active</v>
      </c>
      <c r="P624" s="8">
        <f ca="1">IF(ISBLANK(Table1[[#This Row],[Exit Year]]), YEAR(TODAY()) - Table1[[#This Row],[Hire Year]], Table1[[#This Row],[Exit Year]] - Table1[[#This Row],[Hire Year]])</f>
        <v>4</v>
      </c>
      <c r="Q624" s="13">
        <f>Table1[[#This Row],[Annual Salary]] + (Table1[[#This Row],[Bonus %]] * Table1[[#This Row],[Annual Salary]])</f>
        <v>87770</v>
      </c>
      <c r="R624" s="10" t="str">
        <f>IF(Table1[[#This Row],[Annual Salary]]&gt;=100000,"High",
   IF(Table1[[#This Row],[Annual Salary]]&gt;=50000,"Medium","Low"))</f>
        <v>Medium</v>
      </c>
    </row>
    <row r="625" spans="1:18" ht="15.75" x14ac:dyDescent="0.25">
      <c r="A625" s="5" t="s">
        <v>1322</v>
      </c>
      <c r="B625" s="5" t="s">
        <v>1323</v>
      </c>
      <c r="C625" s="5" t="s">
        <v>51</v>
      </c>
      <c r="D625" s="5" t="s">
        <v>58</v>
      </c>
      <c r="E625" s="5" t="s">
        <v>48</v>
      </c>
      <c r="F625" s="5" t="s">
        <v>18</v>
      </c>
      <c r="G625" s="5" t="s">
        <v>35</v>
      </c>
      <c r="H625" s="5">
        <v>38</v>
      </c>
      <c r="I625" s="5">
        <v>2015</v>
      </c>
      <c r="J625" s="6">
        <v>106858</v>
      </c>
      <c r="K625" s="9">
        <v>0.05</v>
      </c>
      <c r="L625" s="5" t="s">
        <v>20</v>
      </c>
      <c r="M625" s="5" t="s">
        <v>21</v>
      </c>
      <c r="N625" s="5"/>
      <c r="O625" s="7" t="str">
        <f>IF(ISBLANK(Table1[[#This Row],[Exit Year]]), "Active", "Exited")</f>
        <v>Active</v>
      </c>
      <c r="P625" s="8">
        <f ca="1">IF(ISBLANK(Table1[[#This Row],[Exit Year]]), YEAR(TODAY()) - Table1[[#This Row],[Hire Year]], Table1[[#This Row],[Exit Year]] - Table1[[#This Row],[Hire Year]])</f>
        <v>10</v>
      </c>
      <c r="Q625" s="13">
        <f>Table1[[#This Row],[Annual Salary]] + (Table1[[#This Row],[Bonus %]] * Table1[[#This Row],[Annual Salary]])</f>
        <v>112200.9</v>
      </c>
      <c r="R625" s="10" t="str">
        <f>IF(Table1[[#This Row],[Annual Salary]]&gt;=100000,"High",
   IF(Table1[[#This Row],[Annual Salary]]&gt;=50000,"Medium","Low"))</f>
        <v>High</v>
      </c>
    </row>
    <row r="626" spans="1:18" ht="15.75" x14ac:dyDescent="0.25">
      <c r="A626" s="5" t="s">
        <v>1324</v>
      </c>
      <c r="B626" s="5" t="s">
        <v>1325</v>
      </c>
      <c r="C626" s="5" t="s">
        <v>32</v>
      </c>
      <c r="D626" s="5" t="s">
        <v>64</v>
      </c>
      <c r="E626" s="5" t="s">
        <v>48</v>
      </c>
      <c r="F626" s="5" t="s">
        <v>26</v>
      </c>
      <c r="G626" s="5" t="s">
        <v>35</v>
      </c>
      <c r="H626" s="5">
        <v>60</v>
      </c>
      <c r="I626" s="5">
        <v>2015</v>
      </c>
      <c r="J626" s="6">
        <v>155788</v>
      </c>
      <c r="K626" s="9">
        <v>0.17</v>
      </c>
      <c r="L626" s="5" t="s">
        <v>20</v>
      </c>
      <c r="M626" s="5" t="s">
        <v>21</v>
      </c>
      <c r="N626" s="5"/>
      <c r="O626" s="7" t="str">
        <f>IF(ISBLANK(Table1[[#This Row],[Exit Year]]), "Active", "Exited")</f>
        <v>Active</v>
      </c>
      <c r="P626" s="8">
        <f ca="1">IF(ISBLANK(Table1[[#This Row],[Exit Year]]), YEAR(TODAY()) - Table1[[#This Row],[Hire Year]], Table1[[#This Row],[Exit Year]] - Table1[[#This Row],[Hire Year]])</f>
        <v>10</v>
      </c>
      <c r="Q626" s="13">
        <f>Table1[[#This Row],[Annual Salary]] + (Table1[[#This Row],[Bonus %]] * Table1[[#This Row],[Annual Salary]])</f>
        <v>182271.96</v>
      </c>
      <c r="R626" s="10" t="str">
        <f>IF(Table1[[#This Row],[Annual Salary]]&gt;=100000,"High",
   IF(Table1[[#This Row],[Annual Salary]]&gt;=50000,"Medium","Low"))</f>
        <v>High</v>
      </c>
    </row>
    <row r="627" spans="1:18" ht="15.75" x14ac:dyDescent="0.25">
      <c r="A627" s="5" t="s">
        <v>1326</v>
      </c>
      <c r="B627" s="5" t="s">
        <v>1327</v>
      </c>
      <c r="C627" s="5" t="s">
        <v>142</v>
      </c>
      <c r="D627" s="5" t="s">
        <v>64</v>
      </c>
      <c r="E627" s="5" t="s">
        <v>34</v>
      </c>
      <c r="F627" s="5" t="s">
        <v>18</v>
      </c>
      <c r="G627" s="5" t="s">
        <v>84</v>
      </c>
      <c r="H627" s="5">
        <v>45</v>
      </c>
      <c r="I627" s="5">
        <v>2019</v>
      </c>
      <c r="J627" s="6">
        <v>74891</v>
      </c>
      <c r="K627" s="9">
        <v>0</v>
      </c>
      <c r="L627" s="5" t="s">
        <v>92</v>
      </c>
      <c r="M627" s="5" t="s">
        <v>98</v>
      </c>
      <c r="N627" s="5"/>
      <c r="O627" s="7" t="str">
        <f>IF(ISBLANK(Table1[[#This Row],[Exit Year]]), "Active", "Exited")</f>
        <v>Active</v>
      </c>
      <c r="P627" s="8">
        <f ca="1">IF(ISBLANK(Table1[[#This Row],[Exit Year]]), YEAR(TODAY()) - Table1[[#This Row],[Hire Year]], Table1[[#This Row],[Exit Year]] - Table1[[#This Row],[Hire Year]])</f>
        <v>6</v>
      </c>
      <c r="Q627" s="13">
        <f>Table1[[#This Row],[Annual Salary]] + (Table1[[#This Row],[Bonus %]] * Table1[[#This Row],[Annual Salary]])</f>
        <v>74891</v>
      </c>
      <c r="R627" s="10" t="str">
        <f>IF(Table1[[#This Row],[Annual Salary]]&gt;=100000,"High",
   IF(Table1[[#This Row],[Annual Salary]]&gt;=50000,"Medium","Low"))</f>
        <v>Medium</v>
      </c>
    </row>
    <row r="628" spans="1:18" ht="15.75" x14ac:dyDescent="0.25">
      <c r="A628" s="5" t="s">
        <v>1328</v>
      </c>
      <c r="B628" s="5" t="s">
        <v>1329</v>
      </c>
      <c r="C628" s="5" t="s">
        <v>67</v>
      </c>
      <c r="D628" s="5" t="s">
        <v>68</v>
      </c>
      <c r="E628" s="5" t="s">
        <v>48</v>
      </c>
      <c r="F628" s="5" t="s">
        <v>26</v>
      </c>
      <c r="G628" s="5" t="s">
        <v>27</v>
      </c>
      <c r="H628" s="5">
        <v>28</v>
      </c>
      <c r="I628" s="5">
        <v>2021</v>
      </c>
      <c r="J628" s="6">
        <v>95670</v>
      </c>
      <c r="K628" s="9">
        <v>0</v>
      </c>
      <c r="L628" s="5" t="s">
        <v>20</v>
      </c>
      <c r="M628" s="5" t="s">
        <v>43</v>
      </c>
      <c r="N628" s="5"/>
      <c r="O628" s="7" t="str">
        <f>IF(ISBLANK(Table1[[#This Row],[Exit Year]]), "Active", "Exited")</f>
        <v>Active</v>
      </c>
      <c r="P628" s="8">
        <f ca="1">IF(ISBLANK(Table1[[#This Row],[Exit Year]]), YEAR(TODAY()) - Table1[[#This Row],[Hire Year]], Table1[[#This Row],[Exit Year]] - Table1[[#This Row],[Hire Year]])</f>
        <v>4</v>
      </c>
      <c r="Q628" s="13">
        <f>Table1[[#This Row],[Annual Salary]] + (Table1[[#This Row],[Bonus %]] * Table1[[#This Row],[Annual Salary]])</f>
        <v>95670</v>
      </c>
      <c r="R628" s="10" t="str">
        <f>IF(Table1[[#This Row],[Annual Salary]]&gt;=100000,"High",
   IF(Table1[[#This Row],[Annual Salary]]&gt;=50000,"Medium","Low"))</f>
        <v>Medium</v>
      </c>
    </row>
    <row r="629" spans="1:18" ht="15.75" x14ac:dyDescent="0.25">
      <c r="A629" s="5" t="s">
        <v>1330</v>
      </c>
      <c r="B629" s="5" t="s">
        <v>1331</v>
      </c>
      <c r="C629" s="5" t="s">
        <v>46</v>
      </c>
      <c r="D629" s="5" t="s">
        <v>47</v>
      </c>
      <c r="E629" s="5" t="s">
        <v>17</v>
      </c>
      <c r="F629" s="5" t="s">
        <v>18</v>
      </c>
      <c r="G629" s="5" t="s">
        <v>19</v>
      </c>
      <c r="H629" s="5">
        <v>65</v>
      </c>
      <c r="I629" s="5">
        <v>2000</v>
      </c>
      <c r="J629" s="6">
        <v>67837</v>
      </c>
      <c r="K629" s="9">
        <v>0</v>
      </c>
      <c r="L629" s="5" t="s">
        <v>20</v>
      </c>
      <c r="M629" s="5" t="s">
        <v>59</v>
      </c>
      <c r="N629" s="5"/>
      <c r="O629" s="7" t="str">
        <f>IF(ISBLANK(Table1[[#This Row],[Exit Year]]), "Active", "Exited")</f>
        <v>Active</v>
      </c>
      <c r="P629" s="8">
        <f ca="1">IF(ISBLANK(Table1[[#This Row],[Exit Year]]), YEAR(TODAY()) - Table1[[#This Row],[Hire Year]], Table1[[#This Row],[Exit Year]] - Table1[[#This Row],[Hire Year]])</f>
        <v>25</v>
      </c>
      <c r="Q629" s="13">
        <f>Table1[[#This Row],[Annual Salary]] + (Table1[[#This Row],[Bonus %]] * Table1[[#This Row],[Annual Salary]])</f>
        <v>67837</v>
      </c>
      <c r="R629" s="10" t="str">
        <f>IF(Table1[[#This Row],[Annual Salary]]&gt;=100000,"High",
   IF(Table1[[#This Row],[Annual Salary]]&gt;=50000,"Medium","Low"))</f>
        <v>Medium</v>
      </c>
    </row>
    <row r="630" spans="1:18" ht="15.75" x14ac:dyDescent="0.25">
      <c r="A630" s="5" t="s">
        <v>1332</v>
      </c>
      <c r="B630" s="5" t="s">
        <v>1333</v>
      </c>
      <c r="C630" s="5" t="s">
        <v>123</v>
      </c>
      <c r="D630" s="5" t="s">
        <v>47</v>
      </c>
      <c r="E630" s="5" t="s">
        <v>17</v>
      </c>
      <c r="F630" s="5" t="s">
        <v>26</v>
      </c>
      <c r="G630" s="5" t="s">
        <v>27</v>
      </c>
      <c r="H630" s="5">
        <v>41</v>
      </c>
      <c r="I630" s="5">
        <v>2010</v>
      </c>
      <c r="J630" s="6">
        <v>72425</v>
      </c>
      <c r="K630" s="9">
        <v>0</v>
      </c>
      <c r="L630" s="5" t="s">
        <v>28</v>
      </c>
      <c r="M630" s="5" t="s">
        <v>113</v>
      </c>
      <c r="N630" s="5"/>
      <c r="O630" s="7" t="str">
        <f>IF(ISBLANK(Table1[[#This Row],[Exit Year]]), "Active", "Exited")</f>
        <v>Active</v>
      </c>
      <c r="P630" s="8">
        <f ca="1">IF(ISBLANK(Table1[[#This Row],[Exit Year]]), YEAR(TODAY()) - Table1[[#This Row],[Hire Year]], Table1[[#This Row],[Exit Year]] - Table1[[#This Row],[Hire Year]])</f>
        <v>15</v>
      </c>
      <c r="Q630" s="13">
        <f>Table1[[#This Row],[Annual Salary]] + (Table1[[#This Row],[Bonus %]] * Table1[[#This Row],[Annual Salary]])</f>
        <v>72425</v>
      </c>
      <c r="R630" s="10" t="str">
        <f>IF(Table1[[#This Row],[Annual Salary]]&gt;=100000,"High",
   IF(Table1[[#This Row],[Annual Salary]]&gt;=50000,"Medium","Low"))</f>
        <v>Medium</v>
      </c>
    </row>
    <row r="631" spans="1:18" ht="15.75" x14ac:dyDescent="0.25">
      <c r="A631" s="5" t="s">
        <v>1334</v>
      </c>
      <c r="B631" s="5" t="s">
        <v>1335</v>
      </c>
      <c r="C631" s="5" t="s">
        <v>42</v>
      </c>
      <c r="D631" s="5" t="s">
        <v>47</v>
      </c>
      <c r="E631" s="5" t="s">
        <v>48</v>
      </c>
      <c r="F631" s="5" t="s">
        <v>18</v>
      </c>
      <c r="G631" s="5" t="s">
        <v>84</v>
      </c>
      <c r="H631" s="5">
        <v>52</v>
      </c>
      <c r="I631" s="5">
        <v>1994</v>
      </c>
      <c r="J631" s="6">
        <v>93103</v>
      </c>
      <c r="K631" s="9">
        <v>0</v>
      </c>
      <c r="L631" s="5" t="s">
        <v>20</v>
      </c>
      <c r="M631" s="5" t="s">
        <v>43</v>
      </c>
      <c r="N631" s="5"/>
      <c r="O631" s="7" t="str">
        <f>IF(ISBLANK(Table1[[#This Row],[Exit Year]]), "Active", "Exited")</f>
        <v>Active</v>
      </c>
      <c r="P631" s="8">
        <f ca="1">IF(ISBLANK(Table1[[#This Row],[Exit Year]]), YEAR(TODAY()) - Table1[[#This Row],[Hire Year]], Table1[[#This Row],[Exit Year]] - Table1[[#This Row],[Hire Year]])</f>
        <v>31</v>
      </c>
      <c r="Q631" s="13">
        <f>Table1[[#This Row],[Annual Salary]] + (Table1[[#This Row],[Bonus %]] * Table1[[#This Row],[Annual Salary]])</f>
        <v>93103</v>
      </c>
      <c r="R631" s="10" t="str">
        <f>IF(Table1[[#This Row],[Annual Salary]]&gt;=100000,"High",
   IF(Table1[[#This Row],[Annual Salary]]&gt;=50000,"Medium","Low"))</f>
        <v>Medium</v>
      </c>
    </row>
    <row r="632" spans="1:18" ht="15.75" x14ac:dyDescent="0.25">
      <c r="A632" s="5" t="s">
        <v>1336</v>
      </c>
      <c r="B632" s="5" t="s">
        <v>1337</v>
      </c>
      <c r="C632" s="5" t="s">
        <v>67</v>
      </c>
      <c r="D632" s="5" t="s">
        <v>68</v>
      </c>
      <c r="E632" s="5" t="s">
        <v>48</v>
      </c>
      <c r="F632" s="5" t="s">
        <v>18</v>
      </c>
      <c r="G632" s="5" t="s">
        <v>35</v>
      </c>
      <c r="H632" s="5">
        <v>56</v>
      </c>
      <c r="I632" s="5">
        <v>2015</v>
      </c>
      <c r="J632" s="6">
        <v>76272</v>
      </c>
      <c r="K632" s="9">
        <v>0</v>
      </c>
      <c r="L632" s="5" t="s">
        <v>20</v>
      </c>
      <c r="M632" s="5" t="s">
        <v>55</v>
      </c>
      <c r="N632" s="5">
        <v>2021</v>
      </c>
      <c r="O632" s="7" t="str">
        <f>IF(ISBLANK(Table1[[#This Row],[Exit Year]]), "Active", "Exited")</f>
        <v>Exited</v>
      </c>
      <c r="P632" s="8">
        <f ca="1">IF(ISBLANK(Table1[[#This Row],[Exit Year]]), YEAR(TODAY()) - Table1[[#This Row],[Hire Year]], Table1[[#This Row],[Exit Year]] - Table1[[#This Row],[Hire Year]])</f>
        <v>6</v>
      </c>
      <c r="Q632" s="13">
        <f>Table1[[#This Row],[Annual Salary]] + (Table1[[#This Row],[Bonus %]] * Table1[[#This Row],[Annual Salary]])</f>
        <v>76272</v>
      </c>
      <c r="R632" s="10" t="str">
        <f>IF(Table1[[#This Row],[Annual Salary]]&gt;=100000,"High",
   IF(Table1[[#This Row],[Annual Salary]]&gt;=50000,"Medium","Low"))</f>
        <v>Medium</v>
      </c>
    </row>
    <row r="633" spans="1:18" ht="15.75" x14ac:dyDescent="0.25">
      <c r="A633" s="5" t="s">
        <v>1338</v>
      </c>
      <c r="B633" s="5" t="s">
        <v>1339</v>
      </c>
      <c r="C633" s="5" t="s">
        <v>123</v>
      </c>
      <c r="D633" s="5" t="s">
        <v>33</v>
      </c>
      <c r="E633" s="5" t="s">
        <v>25</v>
      </c>
      <c r="F633" s="5" t="s">
        <v>18</v>
      </c>
      <c r="G633" s="5" t="s">
        <v>27</v>
      </c>
      <c r="H633" s="5">
        <v>48</v>
      </c>
      <c r="I633" s="5">
        <v>2003</v>
      </c>
      <c r="J633" s="6">
        <v>55760</v>
      </c>
      <c r="K633" s="9">
        <v>0</v>
      </c>
      <c r="L633" s="5" t="s">
        <v>20</v>
      </c>
      <c r="M633" s="5" t="s">
        <v>59</v>
      </c>
      <c r="N633" s="5"/>
      <c r="O633" s="7" t="str">
        <f>IF(ISBLANK(Table1[[#This Row],[Exit Year]]), "Active", "Exited")</f>
        <v>Active</v>
      </c>
      <c r="P633" s="8">
        <f ca="1">IF(ISBLANK(Table1[[#This Row],[Exit Year]]), YEAR(TODAY()) - Table1[[#This Row],[Hire Year]], Table1[[#This Row],[Exit Year]] - Table1[[#This Row],[Hire Year]])</f>
        <v>22</v>
      </c>
      <c r="Q633" s="13">
        <f>Table1[[#This Row],[Annual Salary]] + (Table1[[#This Row],[Bonus %]] * Table1[[#This Row],[Annual Salary]])</f>
        <v>55760</v>
      </c>
      <c r="R633" s="10" t="str">
        <f>IF(Table1[[#This Row],[Annual Salary]]&gt;=100000,"High",
   IF(Table1[[#This Row],[Annual Salary]]&gt;=50000,"Medium","Low"))</f>
        <v>Medium</v>
      </c>
    </row>
    <row r="634" spans="1:18" ht="15.75" x14ac:dyDescent="0.25">
      <c r="A634" s="5" t="s">
        <v>1340</v>
      </c>
      <c r="B634" s="5" t="s">
        <v>1341</v>
      </c>
      <c r="C634" s="5" t="s">
        <v>78</v>
      </c>
      <c r="D634" s="5" t="s">
        <v>58</v>
      </c>
      <c r="E634" s="5" t="s">
        <v>48</v>
      </c>
      <c r="F634" s="5" t="s">
        <v>18</v>
      </c>
      <c r="G634" s="5" t="s">
        <v>35</v>
      </c>
      <c r="H634" s="5">
        <v>36</v>
      </c>
      <c r="I634" s="5">
        <v>2020</v>
      </c>
      <c r="J634" s="6">
        <v>253294</v>
      </c>
      <c r="K634" s="9">
        <v>0.4</v>
      </c>
      <c r="L634" s="5" t="s">
        <v>20</v>
      </c>
      <c r="M634" s="5" t="s">
        <v>55</v>
      </c>
      <c r="N634" s="5"/>
      <c r="O634" s="7" t="str">
        <f>IF(ISBLANK(Table1[[#This Row],[Exit Year]]), "Active", "Exited")</f>
        <v>Active</v>
      </c>
      <c r="P634" s="8">
        <f ca="1">IF(ISBLANK(Table1[[#This Row],[Exit Year]]), YEAR(TODAY()) - Table1[[#This Row],[Hire Year]], Table1[[#This Row],[Exit Year]] - Table1[[#This Row],[Hire Year]])</f>
        <v>5</v>
      </c>
      <c r="Q634" s="13">
        <f>Table1[[#This Row],[Annual Salary]] + (Table1[[#This Row],[Bonus %]] * Table1[[#This Row],[Annual Salary]])</f>
        <v>354611.6</v>
      </c>
      <c r="R634" s="10" t="str">
        <f>IF(Table1[[#This Row],[Annual Salary]]&gt;=100000,"High",
   IF(Table1[[#This Row],[Annual Salary]]&gt;=50000,"Medium","Low"))</f>
        <v>High</v>
      </c>
    </row>
    <row r="635" spans="1:18" ht="15.75" x14ac:dyDescent="0.25">
      <c r="A635" s="5" t="s">
        <v>1342</v>
      </c>
      <c r="B635" s="5" t="s">
        <v>1343</v>
      </c>
      <c r="C635" s="5" t="s">
        <v>123</v>
      </c>
      <c r="D635" s="5" t="s">
        <v>33</v>
      </c>
      <c r="E635" s="5" t="s">
        <v>48</v>
      </c>
      <c r="F635" s="5" t="s">
        <v>26</v>
      </c>
      <c r="G635" s="5" t="s">
        <v>35</v>
      </c>
      <c r="H635" s="5">
        <v>60</v>
      </c>
      <c r="I635" s="5">
        <v>2007</v>
      </c>
      <c r="J635" s="6">
        <v>58671</v>
      </c>
      <c r="K635" s="9">
        <v>0</v>
      </c>
      <c r="L635" s="5" t="s">
        <v>20</v>
      </c>
      <c r="M635" s="5" t="s">
        <v>87</v>
      </c>
      <c r="N635" s="5"/>
      <c r="O635" s="7" t="str">
        <f>IF(ISBLANK(Table1[[#This Row],[Exit Year]]), "Active", "Exited")</f>
        <v>Active</v>
      </c>
      <c r="P635" s="8">
        <f ca="1">IF(ISBLANK(Table1[[#This Row],[Exit Year]]), YEAR(TODAY()) - Table1[[#This Row],[Hire Year]], Table1[[#This Row],[Exit Year]] - Table1[[#This Row],[Hire Year]])</f>
        <v>18</v>
      </c>
      <c r="Q635" s="13">
        <f>Table1[[#This Row],[Annual Salary]] + (Table1[[#This Row],[Bonus %]] * Table1[[#This Row],[Annual Salary]])</f>
        <v>58671</v>
      </c>
      <c r="R635" s="10" t="str">
        <f>IF(Table1[[#This Row],[Annual Salary]]&gt;=100000,"High",
   IF(Table1[[#This Row],[Annual Salary]]&gt;=50000,"Medium","Low"))</f>
        <v>Medium</v>
      </c>
    </row>
    <row r="636" spans="1:18" ht="15.75" x14ac:dyDescent="0.25">
      <c r="A636" s="5" t="s">
        <v>1344</v>
      </c>
      <c r="B636" s="5" t="s">
        <v>1345</v>
      </c>
      <c r="C636" s="5" t="s">
        <v>46</v>
      </c>
      <c r="D636" s="5" t="s">
        <v>47</v>
      </c>
      <c r="E636" s="5" t="s">
        <v>17</v>
      </c>
      <c r="F636" s="5" t="s">
        <v>18</v>
      </c>
      <c r="G636" s="5" t="s">
        <v>27</v>
      </c>
      <c r="H636" s="5">
        <v>40</v>
      </c>
      <c r="I636" s="5">
        <v>2018</v>
      </c>
      <c r="J636" s="6">
        <v>55457</v>
      </c>
      <c r="K636" s="9">
        <v>0</v>
      </c>
      <c r="L636" s="5" t="s">
        <v>20</v>
      </c>
      <c r="M636" s="5" t="s">
        <v>87</v>
      </c>
      <c r="N636" s="5"/>
      <c r="O636" s="7" t="str">
        <f>IF(ISBLANK(Table1[[#This Row],[Exit Year]]), "Active", "Exited")</f>
        <v>Active</v>
      </c>
      <c r="P636" s="8">
        <f ca="1">IF(ISBLANK(Table1[[#This Row],[Exit Year]]), YEAR(TODAY()) - Table1[[#This Row],[Hire Year]], Table1[[#This Row],[Exit Year]] - Table1[[#This Row],[Hire Year]])</f>
        <v>7</v>
      </c>
      <c r="Q636" s="13">
        <f>Table1[[#This Row],[Annual Salary]] + (Table1[[#This Row],[Bonus %]] * Table1[[#This Row],[Annual Salary]])</f>
        <v>55457</v>
      </c>
      <c r="R636" s="10" t="str">
        <f>IF(Table1[[#This Row],[Annual Salary]]&gt;=100000,"High",
   IF(Table1[[#This Row],[Annual Salary]]&gt;=50000,"Medium","Low"))</f>
        <v>Medium</v>
      </c>
    </row>
    <row r="637" spans="1:18" ht="15.75" x14ac:dyDescent="0.25">
      <c r="A637" s="5" t="s">
        <v>1346</v>
      </c>
      <c r="B637" s="5" t="s">
        <v>1347</v>
      </c>
      <c r="C637" s="5" t="s">
        <v>46</v>
      </c>
      <c r="D637" s="5" t="s">
        <v>47</v>
      </c>
      <c r="E637" s="5" t="s">
        <v>25</v>
      </c>
      <c r="F637" s="5" t="s">
        <v>18</v>
      </c>
      <c r="G637" s="5" t="s">
        <v>27</v>
      </c>
      <c r="H637" s="5">
        <v>63</v>
      </c>
      <c r="I637" s="5">
        <v>2017</v>
      </c>
      <c r="J637" s="6">
        <v>72340</v>
      </c>
      <c r="K637" s="9">
        <v>0</v>
      </c>
      <c r="L637" s="5" t="s">
        <v>20</v>
      </c>
      <c r="M637" s="5" t="s">
        <v>43</v>
      </c>
      <c r="N637" s="5">
        <v>2019</v>
      </c>
      <c r="O637" s="7" t="str">
        <f>IF(ISBLANK(Table1[[#This Row],[Exit Year]]), "Active", "Exited")</f>
        <v>Exited</v>
      </c>
      <c r="P637" s="8">
        <f ca="1">IF(ISBLANK(Table1[[#This Row],[Exit Year]]), YEAR(TODAY()) - Table1[[#This Row],[Hire Year]], Table1[[#This Row],[Exit Year]] - Table1[[#This Row],[Hire Year]])</f>
        <v>2</v>
      </c>
      <c r="Q637" s="13">
        <f>Table1[[#This Row],[Annual Salary]] + (Table1[[#This Row],[Bonus %]] * Table1[[#This Row],[Annual Salary]])</f>
        <v>72340</v>
      </c>
      <c r="R637" s="10" t="str">
        <f>IF(Table1[[#This Row],[Annual Salary]]&gt;=100000,"High",
   IF(Table1[[#This Row],[Annual Salary]]&gt;=50000,"Medium","Low"))</f>
        <v>Medium</v>
      </c>
    </row>
    <row r="638" spans="1:18" ht="15.75" x14ac:dyDescent="0.25">
      <c r="A638" s="5" t="s">
        <v>1348</v>
      </c>
      <c r="B638" s="5" t="s">
        <v>1349</v>
      </c>
      <c r="C638" s="5" t="s">
        <v>51</v>
      </c>
      <c r="D638" s="5" t="s">
        <v>79</v>
      </c>
      <c r="E638" s="5" t="s">
        <v>48</v>
      </c>
      <c r="F638" s="5" t="s">
        <v>18</v>
      </c>
      <c r="G638" s="5" t="s">
        <v>35</v>
      </c>
      <c r="H638" s="5">
        <v>29</v>
      </c>
      <c r="I638" s="5">
        <v>2016</v>
      </c>
      <c r="J638" s="6">
        <v>122054</v>
      </c>
      <c r="K638" s="9">
        <v>0.06</v>
      </c>
      <c r="L638" s="5" t="s">
        <v>20</v>
      </c>
      <c r="M638" s="5" t="s">
        <v>43</v>
      </c>
      <c r="N638" s="5"/>
      <c r="O638" s="7" t="str">
        <f>IF(ISBLANK(Table1[[#This Row],[Exit Year]]), "Active", "Exited")</f>
        <v>Active</v>
      </c>
      <c r="P638" s="8">
        <f ca="1">IF(ISBLANK(Table1[[#This Row],[Exit Year]]), YEAR(TODAY()) - Table1[[#This Row],[Hire Year]], Table1[[#This Row],[Exit Year]] - Table1[[#This Row],[Hire Year]])</f>
        <v>9</v>
      </c>
      <c r="Q638" s="13">
        <f>Table1[[#This Row],[Annual Salary]] + (Table1[[#This Row],[Bonus %]] * Table1[[#This Row],[Annual Salary]])</f>
        <v>129377.24</v>
      </c>
      <c r="R638" s="10" t="str">
        <f>IF(Table1[[#This Row],[Annual Salary]]&gt;=100000,"High",
   IF(Table1[[#This Row],[Annual Salary]]&gt;=50000,"Medium","Low"))</f>
        <v>High</v>
      </c>
    </row>
    <row r="639" spans="1:18" ht="15.75" x14ac:dyDescent="0.25">
      <c r="A639" s="5" t="s">
        <v>1350</v>
      </c>
      <c r="B639" s="5" t="s">
        <v>1351</v>
      </c>
      <c r="C639" s="5" t="s">
        <v>32</v>
      </c>
      <c r="D639" s="5" t="s">
        <v>16</v>
      </c>
      <c r="E639" s="5" t="s">
        <v>25</v>
      </c>
      <c r="F639" s="5" t="s">
        <v>18</v>
      </c>
      <c r="G639" s="5" t="s">
        <v>27</v>
      </c>
      <c r="H639" s="5">
        <v>27</v>
      </c>
      <c r="I639" s="5">
        <v>2018</v>
      </c>
      <c r="J639" s="6">
        <v>167100</v>
      </c>
      <c r="K639" s="9">
        <v>0.2</v>
      </c>
      <c r="L639" s="5" t="s">
        <v>28</v>
      </c>
      <c r="M639" s="5" t="s">
        <v>133</v>
      </c>
      <c r="N639" s="5"/>
      <c r="O639" s="7" t="str">
        <f>IF(ISBLANK(Table1[[#This Row],[Exit Year]]), "Active", "Exited")</f>
        <v>Active</v>
      </c>
      <c r="P639" s="8">
        <f ca="1">IF(ISBLANK(Table1[[#This Row],[Exit Year]]), YEAR(TODAY()) - Table1[[#This Row],[Hire Year]], Table1[[#This Row],[Exit Year]] - Table1[[#This Row],[Hire Year]])</f>
        <v>7</v>
      </c>
      <c r="Q639" s="13">
        <f>Table1[[#This Row],[Annual Salary]] + (Table1[[#This Row],[Bonus %]] * Table1[[#This Row],[Annual Salary]])</f>
        <v>200520</v>
      </c>
      <c r="R639" s="10" t="str">
        <f>IF(Table1[[#This Row],[Annual Salary]]&gt;=100000,"High",
   IF(Table1[[#This Row],[Annual Salary]]&gt;=50000,"Medium","Low"))</f>
        <v>High</v>
      </c>
    </row>
    <row r="640" spans="1:18" ht="15.75" x14ac:dyDescent="0.25">
      <c r="A640" s="5" t="s">
        <v>1352</v>
      </c>
      <c r="B640" s="5" t="s">
        <v>1353</v>
      </c>
      <c r="C640" s="5" t="s">
        <v>24</v>
      </c>
      <c r="D640" s="5" t="s">
        <v>16</v>
      </c>
      <c r="E640" s="5" t="s">
        <v>48</v>
      </c>
      <c r="F640" s="5" t="s">
        <v>18</v>
      </c>
      <c r="G640" s="5" t="s">
        <v>35</v>
      </c>
      <c r="H640" s="5">
        <v>53</v>
      </c>
      <c r="I640" s="5">
        <v>1997</v>
      </c>
      <c r="J640" s="6">
        <v>78153</v>
      </c>
      <c r="K640" s="9">
        <v>0</v>
      </c>
      <c r="L640" s="5" t="s">
        <v>20</v>
      </c>
      <c r="M640" s="5" t="s">
        <v>55</v>
      </c>
      <c r="N640" s="5"/>
      <c r="O640" s="7" t="str">
        <f>IF(ISBLANK(Table1[[#This Row],[Exit Year]]), "Active", "Exited")</f>
        <v>Active</v>
      </c>
      <c r="P640" s="8">
        <f ca="1">IF(ISBLANK(Table1[[#This Row],[Exit Year]]), YEAR(TODAY()) - Table1[[#This Row],[Hire Year]], Table1[[#This Row],[Exit Year]] - Table1[[#This Row],[Hire Year]])</f>
        <v>28</v>
      </c>
      <c r="Q640" s="13">
        <f>Table1[[#This Row],[Annual Salary]] + (Table1[[#This Row],[Bonus %]] * Table1[[#This Row],[Annual Salary]])</f>
        <v>78153</v>
      </c>
      <c r="R640" s="10" t="str">
        <f>IF(Table1[[#This Row],[Annual Salary]]&gt;=100000,"High",
   IF(Table1[[#This Row],[Annual Salary]]&gt;=50000,"Medium","Low"))</f>
        <v>Medium</v>
      </c>
    </row>
    <row r="641" spans="1:18" ht="15.75" x14ac:dyDescent="0.25">
      <c r="A641" s="5" t="s">
        <v>1354</v>
      </c>
      <c r="B641" s="5" t="s">
        <v>1355</v>
      </c>
      <c r="C641" s="5" t="s">
        <v>51</v>
      </c>
      <c r="D641" s="5" t="s">
        <v>33</v>
      </c>
      <c r="E641" s="5" t="s">
        <v>25</v>
      </c>
      <c r="F641" s="5" t="s">
        <v>18</v>
      </c>
      <c r="G641" s="5" t="s">
        <v>35</v>
      </c>
      <c r="H641" s="5">
        <v>37</v>
      </c>
      <c r="I641" s="5">
        <v>2020</v>
      </c>
      <c r="J641" s="6">
        <v>103524</v>
      </c>
      <c r="K641" s="9">
        <v>0.09</v>
      </c>
      <c r="L641" s="5" t="s">
        <v>20</v>
      </c>
      <c r="M641" s="5" t="s">
        <v>43</v>
      </c>
      <c r="N641" s="5"/>
      <c r="O641" s="7" t="str">
        <f>IF(ISBLANK(Table1[[#This Row],[Exit Year]]), "Active", "Exited")</f>
        <v>Active</v>
      </c>
      <c r="P641" s="8">
        <f ca="1">IF(ISBLANK(Table1[[#This Row],[Exit Year]]), YEAR(TODAY()) - Table1[[#This Row],[Hire Year]], Table1[[#This Row],[Exit Year]] - Table1[[#This Row],[Hire Year]])</f>
        <v>5</v>
      </c>
      <c r="Q641" s="13">
        <f>Table1[[#This Row],[Annual Salary]] + (Table1[[#This Row],[Bonus %]] * Table1[[#This Row],[Annual Salary]])</f>
        <v>112841.16</v>
      </c>
      <c r="R641" s="10" t="str">
        <f>IF(Table1[[#This Row],[Annual Salary]]&gt;=100000,"High",
   IF(Table1[[#This Row],[Annual Salary]]&gt;=50000,"Medium","Low"))</f>
        <v>High</v>
      </c>
    </row>
    <row r="642" spans="1:18" ht="15.75" x14ac:dyDescent="0.25">
      <c r="A642" s="5" t="s">
        <v>1356</v>
      </c>
      <c r="B642" s="5" t="s">
        <v>1357</v>
      </c>
      <c r="C642" s="5" t="s">
        <v>51</v>
      </c>
      <c r="D642" s="5" t="s">
        <v>16</v>
      </c>
      <c r="E642" s="5" t="s">
        <v>48</v>
      </c>
      <c r="F642" s="5" t="s">
        <v>26</v>
      </c>
      <c r="G642" s="5" t="s">
        <v>35</v>
      </c>
      <c r="H642" s="5">
        <v>30</v>
      </c>
      <c r="I642" s="5">
        <v>2017</v>
      </c>
      <c r="J642" s="6">
        <v>119906</v>
      </c>
      <c r="K642" s="9">
        <v>0.05</v>
      </c>
      <c r="L642" s="5" t="s">
        <v>20</v>
      </c>
      <c r="M642" s="5" t="s">
        <v>87</v>
      </c>
      <c r="N642" s="5"/>
      <c r="O642" s="7" t="str">
        <f>IF(ISBLANK(Table1[[#This Row],[Exit Year]]), "Active", "Exited")</f>
        <v>Active</v>
      </c>
      <c r="P642" s="8">
        <f ca="1">IF(ISBLANK(Table1[[#This Row],[Exit Year]]), YEAR(TODAY()) - Table1[[#This Row],[Hire Year]], Table1[[#This Row],[Exit Year]] - Table1[[#This Row],[Hire Year]])</f>
        <v>8</v>
      </c>
      <c r="Q642" s="13">
        <f>Table1[[#This Row],[Annual Salary]] + (Table1[[#This Row],[Bonus %]] * Table1[[#This Row],[Annual Salary]])</f>
        <v>125901.3</v>
      </c>
      <c r="R642" s="10" t="str">
        <f>IF(Table1[[#This Row],[Annual Salary]]&gt;=100000,"High",
   IF(Table1[[#This Row],[Annual Salary]]&gt;=50000,"Medium","Low"))</f>
        <v>High</v>
      </c>
    </row>
    <row r="643" spans="1:18" ht="15.75" x14ac:dyDescent="0.25">
      <c r="A643" s="5" t="s">
        <v>1358</v>
      </c>
      <c r="B643" s="5" t="s">
        <v>1359</v>
      </c>
      <c r="C643" s="5" t="s">
        <v>54</v>
      </c>
      <c r="D643" s="5" t="s">
        <v>79</v>
      </c>
      <c r="E643" s="5" t="s">
        <v>34</v>
      </c>
      <c r="F643" s="5" t="s">
        <v>18</v>
      </c>
      <c r="G643" s="5" t="s">
        <v>35</v>
      </c>
      <c r="H643" s="5">
        <v>28</v>
      </c>
      <c r="I643" s="5">
        <v>2020</v>
      </c>
      <c r="J643" s="6">
        <v>45061</v>
      </c>
      <c r="K643" s="9">
        <v>0</v>
      </c>
      <c r="L643" s="5" t="s">
        <v>20</v>
      </c>
      <c r="M643" s="5" t="s">
        <v>55</v>
      </c>
      <c r="N643" s="5"/>
      <c r="O643" s="7" t="str">
        <f>IF(ISBLANK(Table1[[#This Row],[Exit Year]]), "Active", "Exited")</f>
        <v>Active</v>
      </c>
      <c r="P643" s="8">
        <f ca="1">IF(ISBLANK(Table1[[#This Row],[Exit Year]]), YEAR(TODAY()) - Table1[[#This Row],[Hire Year]], Table1[[#This Row],[Exit Year]] - Table1[[#This Row],[Hire Year]])</f>
        <v>5</v>
      </c>
      <c r="Q643" s="13">
        <f>Table1[[#This Row],[Annual Salary]] + (Table1[[#This Row],[Bonus %]] * Table1[[#This Row],[Annual Salary]])</f>
        <v>45061</v>
      </c>
      <c r="R643" s="10" t="str">
        <f>IF(Table1[[#This Row],[Annual Salary]]&gt;=100000,"High",
   IF(Table1[[#This Row],[Annual Salary]]&gt;=50000,"Medium","Low"))</f>
        <v>Low</v>
      </c>
    </row>
    <row r="644" spans="1:18" ht="15.75" x14ac:dyDescent="0.25">
      <c r="A644" s="5" t="s">
        <v>1360</v>
      </c>
      <c r="B644" s="5" t="s">
        <v>1361</v>
      </c>
      <c r="C644" s="5" t="s">
        <v>437</v>
      </c>
      <c r="D644" s="5" t="s">
        <v>16</v>
      </c>
      <c r="E644" s="5" t="s">
        <v>48</v>
      </c>
      <c r="F644" s="5" t="s">
        <v>26</v>
      </c>
      <c r="G644" s="5" t="s">
        <v>27</v>
      </c>
      <c r="H644" s="5">
        <v>51</v>
      </c>
      <c r="I644" s="5">
        <v>2003</v>
      </c>
      <c r="J644" s="6">
        <v>91399</v>
      </c>
      <c r="K644" s="9">
        <v>0</v>
      </c>
      <c r="L644" s="5" t="s">
        <v>20</v>
      </c>
      <c r="M644" s="5" t="s">
        <v>21</v>
      </c>
      <c r="N644" s="5"/>
      <c r="O644" s="7" t="str">
        <f>IF(ISBLANK(Table1[[#This Row],[Exit Year]]), "Active", "Exited")</f>
        <v>Active</v>
      </c>
      <c r="P644" s="8">
        <f ca="1">IF(ISBLANK(Table1[[#This Row],[Exit Year]]), YEAR(TODAY()) - Table1[[#This Row],[Hire Year]], Table1[[#This Row],[Exit Year]] - Table1[[#This Row],[Hire Year]])</f>
        <v>22</v>
      </c>
      <c r="Q644" s="13">
        <f>Table1[[#This Row],[Annual Salary]] + (Table1[[#This Row],[Bonus %]] * Table1[[#This Row],[Annual Salary]])</f>
        <v>91399</v>
      </c>
      <c r="R644" s="10" t="str">
        <f>IF(Table1[[#This Row],[Annual Salary]]&gt;=100000,"High",
   IF(Table1[[#This Row],[Annual Salary]]&gt;=50000,"Medium","Low"))</f>
        <v>Medium</v>
      </c>
    </row>
    <row r="645" spans="1:18" ht="15.75" x14ac:dyDescent="0.25">
      <c r="A645" s="5" t="s">
        <v>1362</v>
      </c>
      <c r="B645" s="5" t="s">
        <v>1363</v>
      </c>
      <c r="C645" s="5" t="s">
        <v>130</v>
      </c>
      <c r="D645" s="5" t="s">
        <v>16</v>
      </c>
      <c r="E645" s="5" t="s">
        <v>17</v>
      </c>
      <c r="F645" s="5" t="s">
        <v>26</v>
      </c>
      <c r="G645" s="5" t="s">
        <v>84</v>
      </c>
      <c r="H645" s="5">
        <v>28</v>
      </c>
      <c r="I645" s="5">
        <v>2017</v>
      </c>
      <c r="J645" s="6">
        <v>97336</v>
      </c>
      <c r="K645" s="9">
        <v>0</v>
      </c>
      <c r="L645" s="5" t="s">
        <v>20</v>
      </c>
      <c r="M645" s="5" t="s">
        <v>59</v>
      </c>
      <c r="N645" s="5"/>
      <c r="O645" s="7" t="str">
        <f>IF(ISBLANK(Table1[[#This Row],[Exit Year]]), "Active", "Exited")</f>
        <v>Active</v>
      </c>
      <c r="P645" s="8">
        <f ca="1">IF(ISBLANK(Table1[[#This Row],[Exit Year]]), YEAR(TODAY()) - Table1[[#This Row],[Hire Year]], Table1[[#This Row],[Exit Year]] - Table1[[#This Row],[Hire Year]])</f>
        <v>8</v>
      </c>
      <c r="Q645" s="13">
        <f>Table1[[#This Row],[Annual Salary]] + (Table1[[#This Row],[Bonus %]] * Table1[[#This Row],[Annual Salary]])</f>
        <v>97336</v>
      </c>
      <c r="R645" s="10" t="str">
        <f>IF(Table1[[#This Row],[Annual Salary]]&gt;=100000,"High",
   IF(Table1[[#This Row],[Annual Salary]]&gt;=50000,"Medium","Low"))</f>
        <v>Medium</v>
      </c>
    </row>
    <row r="646" spans="1:18" ht="15.75" x14ac:dyDescent="0.25">
      <c r="A646" s="5" t="s">
        <v>1364</v>
      </c>
      <c r="B646" s="5" t="s">
        <v>1365</v>
      </c>
      <c r="C646" s="5" t="s">
        <v>78</v>
      </c>
      <c r="D646" s="5" t="s">
        <v>64</v>
      </c>
      <c r="E646" s="5" t="s">
        <v>34</v>
      </c>
      <c r="F646" s="5" t="s">
        <v>18</v>
      </c>
      <c r="G646" s="5" t="s">
        <v>35</v>
      </c>
      <c r="H646" s="5">
        <v>28</v>
      </c>
      <c r="I646" s="5">
        <v>2021</v>
      </c>
      <c r="J646" s="6">
        <v>231850</v>
      </c>
      <c r="K646" s="9">
        <v>0.39</v>
      </c>
      <c r="L646" s="5" t="s">
        <v>20</v>
      </c>
      <c r="M646" s="5" t="s">
        <v>55</v>
      </c>
      <c r="N646" s="5"/>
      <c r="O646" s="7" t="str">
        <f>IF(ISBLANK(Table1[[#This Row],[Exit Year]]), "Active", "Exited")</f>
        <v>Active</v>
      </c>
      <c r="P646" s="8">
        <f ca="1">IF(ISBLANK(Table1[[#This Row],[Exit Year]]), YEAR(TODAY()) - Table1[[#This Row],[Hire Year]], Table1[[#This Row],[Exit Year]] - Table1[[#This Row],[Hire Year]])</f>
        <v>4</v>
      </c>
      <c r="Q646" s="13">
        <f>Table1[[#This Row],[Annual Salary]] + (Table1[[#This Row],[Bonus %]] * Table1[[#This Row],[Annual Salary]])</f>
        <v>322271.5</v>
      </c>
      <c r="R646" s="10" t="str">
        <f>IF(Table1[[#This Row],[Annual Salary]]&gt;=100000,"High",
   IF(Table1[[#This Row],[Annual Salary]]&gt;=50000,"Medium","Low"))</f>
        <v>High</v>
      </c>
    </row>
    <row r="647" spans="1:18" ht="15.75" x14ac:dyDescent="0.25">
      <c r="A647" s="5" t="s">
        <v>1366</v>
      </c>
      <c r="B647" s="5" t="s">
        <v>1367</v>
      </c>
      <c r="C647" s="5" t="s">
        <v>51</v>
      </c>
      <c r="D647" s="5" t="s">
        <v>58</v>
      </c>
      <c r="E647" s="5" t="s">
        <v>17</v>
      </c>
      <c r="F647" s="5" t="s">
        <v>26</v>
      </c>
      <c r="G647" s="5" t="s">
        <v>84</v>
      </c>
      <c r="H647" s="5">
        <v>34</v>
      </c>
      <c r="I647" s="5">
        <v>2018</v>
      </c>
      <c r="J647" s="6">
        <v>128329</v>
      </c>
      <c r="K647" s="9">
        <v>0.08</v>
      </c>
      <c r="L647" s="5" t="s">
        <v>20</v>
      </c>
      <c r="M647" s="5" t="s">
        <v>43</v>
      </c>
      <c r="N647" s="5"/>
      <c r="O647" s="7" t="str">
        <f>IF(ISBLANK(Table1[[#This Row],[Exit Year]]), "Active", "Exited")</f>
        <v>Active</v>
      </c>
      <c r="P647" s="8">
        <f ca="1">IF(ISBLANK(Table1[[#This Row],[Exit Year]]), YEAR(TODAY()) - Table1[[#This Row],[Hire Year]], Table1[[#This Row],[Exit Year]] - Table1[[#This Row],[Hire Year]])</f>
        <v>7</v>
      </c>
      <c r="Q647" s="13">
        <f>Table1[[#This Row],[Annual Salary]] + (Table1[[#This Row],[Bonus %]] * Table1[[#This Row],[Annual Salary]])</f>
        <v>138595.32</v>
      </c>
      <c r="R647" s="10" t="str">
        <f>IF(Table1[[#This Row],[Annual Salary]]&gt;=100000,"High",
   IF(Table1[[#This Row],[Annual Salary]]&gt;=50000,"Medium","Low"))</f>
        <v>High</v>
      </c>
    </row>
    <row r="648" spans="1:18" ht="15.75" x14ac:dyDescent="0.25">
      <c r="A648" s="5" t="s">
        <v>1368</v>
      </c>
      <c r="B648" s="5" t="s">
        <v>1369</v>
      </c>
      <c r="C648" s="5" t="s">
        <v>78</v>
      </c>
      <c r="D648" s="5" t="s">
        <v>79</v>
      </c>
      <c r="E648" s="5" t="s">
        <v>34</v>
      </c>
      <c r="F648" s="5" t="s">
        <v>26</v>
      </c>
      <c r="G648" s="5" t="s">
        <v>84</v>
      </c>
      <c r="H648" s="5">
        <v>44</v>
      </c>
      <c r="I648" s="5">
        <v>2021</v>
      </c>
      <c r="J648" s="6">
        <v>186033</v>
      </c>
      <c r="K648" s="9">
        <v>0.34</v>
      </c>
      <c r="L648" s="5" t="s">
        <v>92</v>
      </c>
      <c r="M648" s="5" t="s">
        <v>217</v>
      </c>
      <c r="N648" s="5"/>
      <c r="O648" s="7" t="str">
        <f>IF(ISBLANK(Table1[[#This Row],[Exit Year]]), "Active", "Exited")</f>
        <v>Active</v>
      </c>
      <c r="P648" s="8">
        <f ca="1">IF(ISBLANK(Table1[[#This Row],[Exit Year]]), YEAR(TODAY()) - Table1[[#This Row],[Hire Year]], Table1[[#This Row],[Exit Year]] - Table1[[#This Row],[Hire Year]])</f>
        <v>4</v>
      </c>
      <c r="Q648" s="13">
        <f>Table1[[#This Row],[Annual Salary]] + (Table1[[#This Row],[Bonus %]] * Table1[[#This Row],[Annual Salary]])</f>
        <v>249284.22</v>
      </c>
      <c r="R648" s="10" t="str">
        <f>IF(Table1[[#This Row],[Annual Salary]]&gt;=100000,"High",
   IF(Table1[[#This Row],[Annual Salary]]&gt;=50000,"Medium","Low"))</f>
        <v>High</v>
      </c>
    </row>
    <row r="649" spans="1:18" ht="15.75" x14ac:dyDescent="0.25">
      <c r="A649" s="5" t="s">
        <v>1370</v>
      </c>
      <c r="B649" s="5" t="s">
        <v>1371</v>
      </c>
      <c r="C649" s="5" t="s">
        <v>1923</v>
      </c>
      <c r="D649" s="5" t="s">
        <v>79</v>
      </c>
      <c r="E649" s="5" t="s">
        <v>25</v>
      </c>
      <c r="F649" s="5" t="s">
        <v>26</v>
      </c>
      <c r="G649" s="5" t="s">
        <v>27</v>
      </c>
      <c r="H649" s="5">
        <v>60</v>
      </c>
      <c r="I649" s="5">
        <v>2021</v>
      </c>
      <c r="J649" s="6">
        <v>121480</v>
      </c>
      <c r="K649" s="9">
        <v>0.14000000000000001</v>
      </c>
      <c r="L649" s="5" t="s">
        <v>20</v>
      </c>
      <c r="M649" s="5" t="s">
        <v>43</v>
      </c>
      <c r="N649" s="5"/>
      <c r="O649" s="7" t="str">
        <f>IF(ISBLANK(Table1[[#This Row],[Exit Year]]), "Active", "Exited")</f>
        <v>Active</v>
      </c>
      <c r="P649" s="8">
        <f ca="1">IF(ISBLANK(Table1[[#This Row],[Exit Year]]), YEAR(TODAY()) - Table1[[#This Row],[Hire Year]], Table1[[#This Row],[Exit Year]] - Table1[[#This Row],[Hire Year]])</f>
        <v>4</v>
      </c>
      <c r="Q649" s="13">
        <f>Table1[[#This Row],[Annual Salary]] + (Table1[[#This Row],[Bonus %]] * Table1[[#This Row],[Annual Salary]])</f>
        <v>138487.20000000001</v>
      </c>
      <c r="R649" s="10" t="str">
        <f>IF(Table1[[#This Row],[Annual Salary]]&gt;=100000,"High",
   IF(Table1[[#This Row],[Annual Salary]]&gt;=50000,"Medium","Low"))</f>
        <v>High</v>
      </c>
    </row>
    <row r="650" spans="1:18" ht="15.75" x14ac:dyDescent="0.25">
      <c r="A650" s="5" t="s">
        <v>1372</v>
      </c>
      <c r="B650" s="5" t="s">
        <v>1373</v>
      </c>
      <c r="C650" s="5" t="s">
        <v>32</v>
      </c>
      <c r="D650" s="5" t="s">
        <v>64</v>
      </c>
      <c r="E650" s="5" t="s">
        <v>34</v>
      </c>
      <c r="F650" s="5" t="s">
        <v>18</v>
      </c>
      <c r="G650" s="5" t="s">
        <v>35</v>
      </c>
      <c r="H650" s="5">
        <v>41</v>
      </c>
      <c r="I650" s="5">
        <v>2010</v>
      </c>
      <c r="J650" s="6">
        <v>153275</v>
      </c>
      <c r="K650" s="9">
        <v>0.24</v>
      </c>
      <c r="L650" s="5" t="s">
        <v>20</v>
      </c>
      <c r="M650" s="5" t="s">
        <v>87</v>
      </c>
      <c r="N650" s="5"/>
      <c r="O650" s="7" t="str">
        <f>IF(ISBLANK(Table1[[#This Row],[Exit Year]]), "Active", "Exited")</f>
        <v>Active</v>
      </c>
      <c r="P650" s="8">
        <f ca="1">IF(ISBLANK(Table1[[#This Row],[Exit Year]]), YEAR(TODAY()) - Table1[[#This Row],[Hire Year]], Table1[[#This Row],[Exit Year]] - Table1[[#This Row],[Hire Year]])</f>
        <v>15</v>
      </c>
      <c r="Q650" s="13">
        <f>Table1[[#This Row],[Annual Salary]] + (Table1[[#This Row],[Bonus %]] * Table1[[#This Row],[Annual Salary]])</f>
        <v>190061</v>
      </c>
      <c r="R650" s="10" t="str">
        <f>IF(Table1[[#This Row],[Annual Salary]]&gt;=100000,"High",
   IF(Table1[[#This Row],[Annual Salary]]&gt;=50000,"Medium","Low"))</f>
        <v>High</v>
      </c>
    </row>
    <row r="651" spans="1:18" ht="15.75" x14ac:dyDescent="0.25">
      <c r="A651" s="5" t="s">
        <v>1374</v>
      </c>
      <c r="B651" s="5" t="s">
        <v>1375</v>
      </c>
      <c r="C651" s="5" t="s">
        <v>42</v>
      </c>
      <c r="D651" s="5" t="s">
        <v>47</v>
      </c>
      <c r="E651" s="5" t="s">
        <v>17</v>
      </c>
      <c r="F651" s="5" t="s">
        <v>18</v>
      </c>
      <c r="G651" s="5" t="s">
        <v>27</v>
      </c>
      <c r="H651" s="5">
        <v>62</v>
      </c>
      <c r="I651" s="5">
        <v>2020</v>
      </c>
      <c r="J651" s="6">
        <v>97830</v>
      </c>
      <c r="K651" s="9">
        <v>0</v>
      </c>
      <c r="L651" s="5" t="s">
        <v>20</v>
      </c>
      <c r="M651" s="5" t="s">
        <v>59</v>
      </c>
      <c r="N651" s="5"/>
      <c r="O651" s="7" t="str">
        <f>IF(ISBLANK(Table1[[#This Row],[Exit Year]]), "Active", "Exited")</f>
        <v>Active</v>
      </c>
      <c r="P651" s="8">
        <f ca="1">IF(ISBLANK(Table1[[#This Row],[Exit Year]]), YEAR(TODAY()) - Table1[[#This Row],[Hire Year]], Table1[[#This Row],[Exit Year]] - Table1[[#This Row],[Hire Year]])</f>
        <v>5</v>
      </c>
      <c r="Q651" s="13">
        <f>Table1[[#This Row],[Annual Salary]] + (Table1[[#This Row],[Bonus %]] * Table1[[#This Row],[Annual Salary]])</f>
        <v>97830</v>
      </c>
      <c r="R651" s="10" t="str">
        <f>IF(Table1[[#This Row],[Annual Salary]]&gt;=100000,"High",
   IF(Table1[[#This Row],[Annual Salary]]&gt;=50000,"Medium","Low"))</f>
        <v>Medium</v>
      </c>
    </row>
    <row r="652" spans="1:18" ht="15.75" x14ac:dyDescent="0.25">
      <c r="A652" s="5" t="s">
        <v>1376</v>
      </c>
      <c r="B652" s="5" t="s">
        <v>1377</v>
      </c>
      <c r="C652" s="5" t="s">
        <v>78</v>
      </c>
      <c r="D652" s="5" t="s">
        <v>79</v>
      </c>
      <c r="E652" s="5" t="s">
        <v>48</v>
      </c>
      <c r="F652" s="5" t="s">
        <v>18</v>
      </c>
      <c r="G652" s="5" t="s">
        <v>84</v>
      </c>
      <c r="H652" s="5">
        <v>47</v>
      </c>
      <c r="I652" s="5">
        <v>1999</v>
      </c>
      <c r="J652" s="6">
        <v>239394</v>
      </c>
      <c r="K652" s="9">
        <v>0.32</v>
      </c>
      <c r="L652" s="5" t="s">
        <v>20</v>
      </c>
      <c r="M652" s="5" t="s">
        <v>59</v>
      </c>
      <c r="N652" s="5"/>
      <c r="O652" s="7" t="str">
        <f>IF(ISBLANK(Table1[[#This Row],[Exit Year]]), "Active", "Exited")</f>
        <v>Active</v>
      </c>
      <c r="P652" s="8">
        <f ca="1">IF(ISBLANK(Table1[[#This Row],[Exit Year]]), YEAR(TODAY()) - Table1[[#This Row],[Hire Year]], Table1[[#This Row],[Exit Year]] - Table1[[#This Row],[Hire Year]])</f>
        <v>26</v>
      </c>
      <c r="Q652" s="13">
        <f>Table1[[#This Row],[Annual Salary]] + (Table1[[#This Row],[Bonus %]] * Table1[[#This Row],[Annual Salary]])</f>
        <v>316000.08</v>
      </c>
      <c r="R652" s="10" t="str">
        <f>IF(Table1[[#This Row],[Annual Salary]]&gt;=100000,"High",
   IF(Table1[[#This Row],[Annual Salary]]&gt;=50000,"Medium","Low"))</f>
        <v>High</v>
      </c>
    </row>
    <row r="653" spans="1:18" ht="15.75" x14ac:dyDescent="0.25">
      <c r="A653" s="5" t="s">
        <v>1378</v>
      </c>
      <c r="B653" s="5" t="s">
        <v>1379</v>
      </c>
      <c r="C653" s="5" t="s">
        <v>54</v>
      </c>
      <c r="D653" s="5" t="s">
        <v>58</v>
      </c>
      <c r="E653" s="5" t="s">
        <v>25</v>
      </c>
      <c r="F653" s="5" t="s">
        <v>18</v>
      </c>
      <c r="G653" s="5" t="s">
        <v>84</v>
      </c>
      <c r="H653" s="5">
        <v>33</v>
      </c>
      <c r="I653" s="5">
        <v>2018</v>
      </c>
      <c r="J653" s="6">
        <v>45049</v>
      </c>
      <c r="K653" s="9">
        <v>0</v>
      </c>
      <c r="L653" s="5" t="s">
        <v>20</v>
      </c>
      <c r="M653" s="5" t="s">
        <v>21</v>
      </c>
      <c r="N653" s="5"/>
      <c r="O653" s="7" t="str">
        <f>IF(ISBLANK(Table1[[#This Row],[Exit Year]]), "Active", "Exited")</f>
        <v>Active</v>
      </c>
      <c r="P653" s="8">
        <f ca="1">IF(ISBLANK(Table1[[#This Row],[Exit Year]]), YEAR(TODAY()) - Table1[[#This Row],[Hire Year]], Table1[[#This Row],[Exit Year]] - Table1[[#This Row],[Hire Year]])</f>
        <v>7</v>
      </c>
      <c r="Q653" s="13">
        <f>Table1[[#This Row],[Annual Salary]] + (Table1[[#This Row],[Bonus %]] * Table1[[#This Row],[Annual Salary]])</f>
        <v>45049</v>
      </c>
      <c r="R653" s="10" t="str">
        <f>IF(Table1[[#This Row],[Annual Salary]]&gt;=100000,"High",
   IF(Table1[[#This Row],[Annual Salary]]&gt;=50000,"Medium","Low"))</f>
        <v>Low</v>
      </c>
    </row>
    <row r="654" spans="1:18" ht="15.75" x14ac:dyDescent="0.25">
      <c r="A654" s="5" t="s">
        <v>1380</v>
      </c>
      <c r="B654" s="5" t="s">
        <v>1381</v>
      </c>
      <c r="C654" s="5" t="s">
        <v>32</v>
      </c>
      <c r="D654" s="5" t="s">
        <v>33</v>
      </c>
      <c r="E654" s="5" t="s">
        <v>17</v>
      </c>
      <c r="F654" s="5" t="s">
        <v>18</v>
      </c>
      <c r="G654" s="5" t="s">
        <v>27</v>
      </c>
      <c r="H654" s="5">
        <v>27</v>
      </c>
      <c r="I654" s="5">
        <v>2020</v>
      </c>
      <c r="J654" s="6">
        <v>153628</v>
      </c>
      <c r="K654" s="9">
        <v>0.28999999999999998</v>
      </c>
      <c r="L654" s="5" t="s">
        <v>28</v>
      </c>
      <c r="M654" s="5" t="s">
        <v>29</v>
      </c>
      <c r="N654" s="5">
        <v>2020</v>
      </c>
      <c r="O654" s="7" t="str">
        <f>IF(ISBLANK(Table1[[#This Row],[Exit Year]]), "Active", "Exited")</f>
        <v>Exited</v>
      </c>
      <c r="P654" s="8">
        <f ca="1">IF(ISBLANK(Table1[[#This Row],[Exit Year]]), YEAR(TODAY()) - Table1[[#This Row],[Hire Year]], Table1[[#This Row],[Exit Year]] - Table1[[#This Row],[Hire Year]])</f>
        <v>0</v>
      </c>
      <c r="Q654" s="13">
        <f>Table1[[#This Row],[Annual Salary]] + (Table1[[#This Row],[Bonus %]] * Table1[[#This Row],[Annual Salary]])</f>
        <v>198180.12</v>
      </c>
      <c r="R654" s="10" t="str">
        <f>IF(Table1[[#This Row],[Annual Salary]]&gt;=100000,"High",
   IF(Table1[[#This Row],[Annual Salary]]&gt;=50000,"Medium","Low"))</f>
        <v>High</v>
      </c>
    </row>
    <row r="655" spans="1:18" ht="15.75" x14ac:dyDescent="0.25">
      <c r="A655" s="5" t="s">
        <v>1382</v>
      </c>
      <c r="B655" s="5" t="s">
        <v>1383</v>
      </c>
      <c r="C655" s="5" t="s">
        <v>1923</v>
      </c>
      <c r="D655" s="5" t="s">
        <v>47</v>
      </c>
      <c r="E655" s="5" t="s">
        <v>25</v>
      </c>
      <c r="F655" s="5" t="s">
        <v>26</v>
      </c>
      <c r="G655" s="5" t="s">
        <v>27</v>
      </c>
      <c r="H655" s="5">
        <v>25</v>
      </c>
      <c r="I655" s="5">
        <v>2021</v>
      </c>
      <c r="J655" s="6">
        <v>142731</v>
      </c>
      <c r="K655" s="9">
        <v>0.11</v>
      </c>
      <c r="L655" s="5" t="s">
        <v>28</v>
      </c>
      <c r="M655" s="5" t="s">
        <v>73</v>
      </c>
      <c r="N655" s="5">
        <v>2022</v>
      </c>
      <c r="O655" s="7" t="str">
        <f>IF(ISBLANK(Table1[[#This Row],[Exit Year]]), "Active", "Exited")</f>
        <v>Exited</v>
      </c>
      <c r="P655" s="8">
        <f ca="1">IF(ISBLANK(Table1[[#This Row],[Exit Year]]), YEAR(TODAY()) - Table1[[#This Row],[Hire Year]], Table1[[#This Row],[Exit Year]] - Table1[[#This Row],[Hire Year]])</f>
        <v>1</v>
      </c>
      <c r="Q655" s="13">
        <f>Table1[[#This Row],[Annual Salary]] + (Table1[[#This Row],[Bonus %]] * Table1[[#This Row],[Annual Salary]])</f>
        <v>158431.41</v>
      </c>
      <c r="R655" s="10" t="str">
        <f>IF(Table1[[#This Row],[Annual Salary]]&gt;=100000,"High",
   IF(Table1[[#This Row],[Annual Salary]]&gt;=50000,"Medium","Low"))</f>
        <v>High</v>
      </c>
    </row>
    <row r="656" spans="1:18" ht="15.75" x14ac:dyDescent="0.25">
      <c r="A656" s="5" t="s">
        <v>1384</v>
      </c>
      <c r="B656" s="5" t="s">
        <v>1385</v>
      </c>
      <c r="C656" s="5" t="s">
        <v>1923</v>
      </c>
      <c r="D656" s="5" t="s">
        <v>79</v>
      </c>
      <c r="E656" s="5" t="s">
        <v>34</v>
      </c>
      <c r="F656" s="5" t="s">
        <v>18</v>
      </c>
      <c r="G656" s="5" t="s">
        <v>84</v>
      </c>
      <c r="H656" s="5">
        <v>29</v>
      </c>
      <c r="I656" s="5">
        <v>2020</v>
      </c>
      <c r="J656" s="6">
        <v>137106</v>
      </c>
      <c r="K656" s="9">
        <v>0.12</v>
      </c>
      <c r="L656" s="5" t="s">
        <v>92</v>
      </c>
      <c r="M656" s="5" t="s">
        <v>217</v>
      </c>
      <c r="N656" s="5"/>
      <c r="O656" s="7" t="str">
        <f>IF(ISBLANK(Table1[[#This Row],[Exit Year]]), "Active", "Exited")</f>
        <v>Active</v>
      </c>
      <c r="P656" s="8">
        <f ca="1">IF(ISBLANK(Table1[[#This Row],[Exit Year]]), YEAR(TODAY()) - Table1[[#This Row],[Hire Year]], Table1[[#This Row],[Exit Year]] - Table1[[#This Row],[Hire Year]])</f>
        <v>5</v>
      </c>
      <c r="Q656" s="13">
        <f>Table1[[#This Row],[Annual Salary]] + (Table1[[#This Row],[Bonus %]] * Table1[[#This Row],[Annual Salary]])</f>
        <v>153558.72</v>
      </c>
      <c r="R656" s="10" t="str">
        <f>IF(Table1[[#This Row],[Annual Salary]]&gt;=100000,"High",
   IF(Table1[[#This Row],[Annual Salary]]&gt;=50000,"Medium","Low"))</f>
        <v>High</v>
      </c>
    </row>
    <row r="657" spans="1:18" ht="15.75" x14ac:dyDescent="0.25">
      <c r="A657" s="5" t="s">
        <v>1386</v>
      </c>
      <c r="B657" s="5" t="s">
        <v>1387</v>
      </c>
      <c r="C657" s="5" t="s">
        <v>54</v>
      </c>
      <c r="D657" s="5" t="s">
        <v>58</v>
      </c>
      <c r="E657" s="5" t="s">
        <v>17</v>
      </c>
      <c r="F657" s="5" t="s">
        <v>18</v>
      </c>
      <c r="G657" s="5" t="s">
        <v>27</v>
      </c>
      <c r="H657" s="5">
        <v>54</v>
      </c>
      <c r="I657" s="5">
        <v>2006</v>
      </c>
      <c r="J657" s="6">
        <v>55518</v>
      </c>
      <c r="K657" s="9">
        <v>0</v>
      </c>
      <c r="L657" s="5" t="s">
        <v>20</v>
      </c>
      <c r="M657" s="5" t="s">
        <v>87</v>
      </c>
      <c r="N657" s="5"/>
      <c r="O657" s="7" t="str">
        <f>IF(ISBLANK(Table1[[#This Row],[Exit Year]]), "Active", "Exited")</f>
        <v>Active</v>
      </c>
      <c r="P657" s="8">
        <f ca="1">IF(ISBLANK(Table1[[#This Row],[Exit Year]]), YEAR(TODAY()) - Table1[[#This Row],[Hire Year]], Table1[[#This Row],[Exit Year]] - Table1[[#This Row],[Hire Year]])</f>
        <v>19</v>
      </c>
      <c r="Q657" s="13">
        <f>Table1[[#This Row],[Annual Salary]] + (Table1[[#This Row],[Bonus %]] * Table1[[#This Row],[Annual Salary]])</f>
        <v>55518</v>
      </c>
      <c r="R657" s="10" t="str">
        <f>IF(Table1[[#This Row],[Annual Salary]]&gt;=100000,"High",
   IF(Table1[[#This Row],[Annual Salary]]&gt;=50000,"Medium","Low"))</f>
        <v>Medium</v>
      </c>
    </row>
    <row r="658" spans="1:18" ht="15.75" x14ac:dyDescent="0.25">
      <c r="A658" s="5" t="s">
        <v>1388</v>
      </c>
      <c r="B658" s="5" t="s">
        <v>1389</v>
      </c>
      <c r="C658" s="5" t="s">
        <v>51</v>
      </c>
      <c r="D658" s="5" t="s">
        <v>79</v>
      </c>
      <c r="E658" s="5" t="s">
        <v>25</v>
      </c>
      <c r="F658" s="5" t="s">
        <v>18</v>
      </c>
      <c r="G658" s="5" t="s">
        <v>27</v>
      </c>
      <c r="H658" s="5">
        <v>50</v>
      </c>
      <c r="I658" s="5">
        <v>2012</v>
      </c>
      <c r="J658" s="6">
        <v>108134</v>
      </c>
      <c r="K658" s="9">
        <v>0.1</v>
      </c>
      <c r="L658" s="5" t="s">
        <v>28</v>
      </c>
      <c r="M658" s="5" t="s">
        <v>73</v>
      </c>
      <c r="N658" s="5"/>
      <c r="O658" s="7" t="str">
        <f>IF(ISBLANK(Table1[[#This Row],[Exit Year]]), "Active", "Exited")</f>
        <v>Active</v>
      </c>
      <c r="P658" s="8">
        <f ca="1">IF(ISBLANK(Table1[[#This Row],[Exit Year]]), YEAR(TODAY()) - Table1[[#This Row],[Hire Year]], Table1[[#This Row],[Exit Year]] - Table1[[#This Row],[Hire Year]])</f>
        <v>13</v>
      </c>
      <c r="Q658" s="13">
        <f>Table1[[#This Row],[Annual Salary]] + (Table1[[#This Row],[Bonus %]] * Table1[[#This Row],[Annual Salary]])</f>
        <v>118947.4</v>
      </c>
      <c r="R658" s="10" t="str">
        <f>IF(Table1[[#This Row],[Annual Salary]]&gt;=100000,"High",
   IF(Table1[[#This Row],[Annual Salary]]&gt;=50000,"Medium","Low"))</f>
        <v>High</v>
      </c>
    </row>
    <row r="659" spans="1:18" ht="15.75" x14ac:dyDescent="0.25">
      <c r="A659" s="5" t="s">
        <v>1390</v>
      </c>
      <c r="B659" s="5" t="s">
        <v>1391</v>
      </c>
      <c r="C659" s="5" t="s">
        <v>51</v>
      </c>
      <c r="D659" s="5" t="s">
        <v>79</v>
      </c>
      <c r="E659" s="5" t="s">
        <v>17</v>
      </c>
      <c r="F659" s="5" t="s">
        <v>18</v>
      </c>
      <c r="G659" s="5" t="s">
        <v>19</v>
      </c>
      <c r="H659" s="5">
        <v>55</v>
      </c>
      <c r="I659" s="5">
        <v>1992</v>
      </c>
      <c r="J659" s="6">
        <v>113950</v>
      </c>
      <c r="K659" s="9">
        <v>0.09</v>
      </c>
      <c r="L659" s="5" t="s">
        <v>20</v>
      </c>
      <c r="M659" s="5" t="s">
        <v>55</v>
      </c>
      <c r="N659" s="5"/>
      <c r="O659" s="7" t="str">
        <f>IF(ISBLANK(Table1[[#This Row],[Exit Year]]), "Active", "Exited")</f>
        <v>Active</v>
      </c>
      <c r="P659" s="8">
        <f ca="1">IF(ISBLANK(Table1[[#This Row],[Exit Year]]), YEAR(TODAY()) - Table1[[#This Row],[Hire Year]], Table1[[#This Row],[Exit Year]] - Table1[[#This Row],[Hire Year]])</f>
        <v>33</v>
      </c>
      <c r="Q659" s="13">
        <f>Table1[[#This Row],[Annual Salary]] + (Table1[[#This Row],[Bonus %]] * Table1[[#This Row],[Annual Salary]])</f>
        <v>124205.5</v>
      </c>
      <c r="R659" s="10" t="str">
        <f>IF(Table1[[#This Row],[Annual Salary]]&gt;=100000,"High",
   IF(Table1[[#This Row],[Annual Salary]]&gt;=50000,"Medium","Low"))</f>
        <v>High</v>
      </c>
    </row>
    <row r="660" spans="1:18" ht="15.75" x14ac:dyDescent="0.25">
      <c r="A660" s="5" t="s">
        <v>1392</v>
      </c>
      <c r="B660" s="5" t="s">
        <v>1393</v>
      </c>
      <c r="C660" s="5" t="s">
        <v>46</v>
      </c>
      <c r="D660" s="5" t="s">
        <v>47</v>
      </c>
      <c r="E660" s="5" t="s">
        <v>48</v>
      </c>
      <c r="F660" s="5" t="s">
        <v>18</v>
      </c>
      <c r="G660" s="5" t="s">
        <v>19</v>
      </c>
      <c r="H660" s="5">
        <v>26</v>
      </c>
      <c r="I660" s="5">
        <v>2019</v>
      </c>
      <c r="J660" s="6">
        <v>66084</v>
      </c>
      <c r="K660" s="9">
        <v>0</v>
      </c>
      <c r="L660" s="5" t="s">
        <v>20</v>
      </c>
      <c r="M660" s="5" t="s">
        <v>21</v>
      </c>
      <c r="N660" s="5"/>
      <c r="O660" s="7" t="str">
        <f>IF(ISBLANK(Table1[[#This Row],[Exit Year]]), "Active", "Exited")</f>
        <v>Active</v>
      </c>
      <c r="P660" s="8">
        <f ca="1">IF(ISBLANK(Table1[[#This Row],[Exit Year]]), YEAR(TODAY()) - Table1[[#This Row],[Hire Year]], Table1[[#This Row],[Exit Year]] - Table1[[#This Row],[Hire Year]])</f>
        <v>6</v>
      </c>
      <c r="Q660" s="13">
        <f>Table1[[#This Row],[Annual Salary]] + (Table1[[#This Row],[Bonus %]] * Table1[[#This Row],[Annual Salary]])</f>
        <v>66084</v>
      </c>
      <c r="R660" s="10" t="str">
        <f>IF(Table1[[#This Row],[Annual Salary]]&gt;=100000,"High",
   IF(Table1[[#This Row],[Annual Salary]]&gt;=50000,"Medium","Low"))</f>
        <v>Medium</v>
      </c>
    </row>
    <row r="661" spans="1:18" ht="15.75" x14ac:dyDescent="0.25">
      <c r="A661" s="5" t="s">
        <v>1394</v>
      </c>
      <c r="B661" s="5" t="s">
        <v>1395</v>
      </c>
      <c r="C661" s="5" t="s">
        <v>682</v>
      </c>
      <c r="D661" s="5" t="s">
        <v>16</v>
      </c>
      <c r="E661" s="5" t="s">
        <v>34</v>
      </c>
      <c r="F661" s="5" t="s">
        <v>18</v>
      </c>
      <c r="G661" s="5" t="s">
        <v>84</v>
      </c>
      <c r="H661" s="5">
        <v>43</v>
      </c>
      <c r="I661" s="5">
        <v>2010</v>
      </c>
      <c r="J661" s="6">
        <v>76912</v>
      </c>
      <c r="K661" s="9">
        <v>0</v>
      </c>
      <c r="L661" s="5" t="s">
        <v>92</v>
      </c>
      <c r="M661" s="5" t="s">
        <v>217</v>
      </c>
      <c r="N661" s="5"/>
      <c r="O661" s="7" t="str">
        <f>IF(ISBLANK(Table1[[#This Row],[Exit Year]]), "Active", "Exited")</f>
        <v>Active</v>
      </c>
      <c r="P661" s="8">
        <f ca="1">IF(ISBLANK(Table1[[#This Row],[Exit Year]]), YEAR(TODAY()) - Table1[[#This Row],[Hire Year]], Table1[[#This Row],[Exit Year]] - Table1[[#This Row],[Hire Year]])</f>
        <v>15</v>
      </c>
      <c r="Q661" s="13">
        <f>Table1[[#This Row],[Annual Salary]] + (Table1[[#This Row],[Bonus %]] * Table1[[#This Row],[Annual Salary]])</f>
        <v>76912</v>
      </c>
      <c r="R661" s="10" t="str">
        <f>IF(Table1[[#This Row],[Annual Salary]]&gt;=100000,"High",
   IF(Table1[[#This Row],[Annual Salary]]&gt;=50000,"Medium","Low"))</f>
        <v>Medium</v>
      </c>
    </row>
    <row r="662" spans="1:18" ht="15.75" x14ac:dyDescent="0.25">
      <c r="A662" s="5" t="s">
        <v>1396</v>
      </c>
      <c r="B662" s="5" t="s">
        <v>1397</v>
      </c>
      <c r="C662" s="5" t="s">
        <v>222</v>
      </c>
      <c r="D662" s="5" t="s">
        <v>68</v>
      </c>
      <c r="E662" s="5" t="s">
        <v>17</v>
      </c>
      <c r="F662" s="5" t="s">
        <v>18</v>
      </c>
      <c r="G662" s="5" t="s">
        <v>27</v>
      </c>
      <c r="H662" s="5">
        <v>63</v>
      </c>
      <c r="I662" s="5">
        <v>2018</v>
      </c>
      <c r="J662" s="6">
        <v>67987</v>
      </c>
      <c r="K662" s="9">
        <v>0</v>
      </c>
      <c r="L662" s="5" t="s">
        <v>20</v>
      </c>
      <c r="M662" s="5" t="s">
        <v>55</v>
      </c>
      <c r="N662" s="5"/>
      <c r="O662" s="7" t="str">
        <f>IF(ISBLANK(Table1[[#This Row],[Exit Year]]), "Active", "Exited")</f>
        <v>Active</v>
      </c>
      <c r="P662" s="8">
        <f ca="1">IF(ISBLANK(Table1[[#This Row],[Exit Year]]), YEAR(TODAY()) - Table1[[#This Row],[Hire Year]], Table1[[#This Row],[Exit Year]] - Table1[[#This Row],[Hire Year]])</f>
        <v>7</v>
      </c>
      <c r="Q662" s="13">
        <f>Table1[[#This Row],[Annual Salary]] + (Table1[[#This Row],[Bonus %]] * Table1[[#This Row],[Annual Salary]])</f>
        <v>67987</v>
      </c>
      <c r="R662" s="10" t="str">
        <f>IF(Table1[[#This Row],[Annual Salary]]&gt;=100000,"High",
   IF(Table1[[#This Row],[Annual Salary]]&gt;=50000,"Medium","Low"))</f>
        <v>Medium</v>
      </c>
    </row>
    <row r="663" spans="1:18" ht="15.75" x14ac:dyDescent="0.25">
      <c r="A663" s="5" t="s">
        <v>1398</v>
      </c>
      <c r="B663" s="5" t="s">
        <v>1399</v>
      </c>
      <c r="C663" s="5" t="s">
        <v>123</v>
      </c>
      <c r="D663" s="5" t="s">
        <v>79</v>
      </c>
      <c r="E663" s="5" t="s">
        <v>25</v>
      </c>
      <c r="F663" s="5" t="s">
        <v>26</v>
      </c>
      <c r="G663" s="5" t="s">
        <v>35</v>
      </c>
      <c r="H663" s="5">
        <v>65</v>
      </c>
      <c r="I663" s="5">
        <v>2005</v>
      </c>
      <c r="J663" s="6">
        <v>59833</v>
      </c>
      <c r="K663" s="9">
        <v>0</v>
      </c>
      <c r="L663" s="5" t="s">
        <v>20</v>
      </c>
      <c r="M663" s="5" t="s">
        <v>87</v>
      </c>
      <c r="N663" s="5"/>
      <c r="O663" s="7" t="str">
        <f>IF(ISBLANK(Table1[[#This Row],[Exit Year]]), "Active", "Exited")</f>
        <v>Active</v>
      </c>
      <c r="P663" s="8">
        <f ca="1">IF(ISBLANK(Table1[[#This Row],[Exit Year]]), YEAR(TODAY()) - Table1[[#This Row],[Hire Year]], Table1[[#This Row],[Exit Year]] - Table1[[#This Row],[Hire Year]])</f>
        <v>20</v>
      </c>
      <c r="Q663" s="13">
        <f>Table1[[#This Row],[Annual Salary]] + (Table1[[#This Row],[Bonus %]] * Table1[[#This Row],[Annual Salary]])</f>
        <v>59833</v>
      </c>
      <c r="R663" s="10" t="str">
        <f>IF(Table1[[#This Row],[Annual Salary]]&gt;=100000,"High",
   IF(Table1[[#This Row],[Annual Salary]]&gt;=50000,"Medium","Low"))</f>
        <v>Medium</v>
      </c>
    </row>
    <row r="664" spans="1:18" ht="15.75" x14ac:dyDescent="0.25">
      <c r="A664" s="5" t="s">
        <v>1400</v>
      </c>
      <c r="B664" s="5" t="s">
        <v>1401</v>
      </c>
      <c r="C664" s="5" t="s">
        <v>1923</v>
      </c>
      <c r="D664" s="5" t="s">
        <v>79</v>
      </c>
      <c r="E664" s="5" t="s">
        <v>34</v>
      </c>
      <c r="F664" s="5" t="s">
        <v>26</v>
      </c>
      <c r="G664" s="5" t="s">
        <v>27</v>
      </c>
      <c r="H664" s="5">
        <v>45</v>
      </c>
      <c r="I664" s="5">
        <v>2005</v>
      </c>
      <c r="J664" s="6">
        <v>128468</v>
      </c>
      <c r="K664" s="9">
        <v>0.11</v>
      </c>
      <c r="L664" s="5" t="s">
        <v>20</v>
      </c>
      <c r="M664" s="5" t="s">
        <v>36</v>
      </c>
      <c r="N664" s="5"/>
      <c r="O664" s="7" t="str">
        <f>IF(ISBLANK(Table1[[#This Row],[Exit Year]]), "Active", "Exited")</f>
        <v>Active</v>
      </c>
      <c r="P664" s="8">
        <f ca="1">IF(ISBLANK(Table1[[#This Row],[Exit Year]]), YEAR(TODAY()) - Table1[[#This Row],[Hire Year]], Table1[[#This Row],[Exit Year]] - Table1[[#This Row],[Hire Year]])</f>
        <v>20</v>
      </c>
      <c r="Q664" s="13">
        <f>Table1[[#This Row],[Annual Salary]] + (Table1[[#This Row],[Bonus %]] * Table1[[#This Row],[Annual Salary]])</f>
        <v>142599.48000000001</v>
      </c>
      <c r="R664" s="10" t="str">
        <f>IF(Table1[[#This Row],[Annual Salary]]&gt;=100000,"High",
   IF(Table1[[#This Row],[Annual Salary]]&gt;=50000,"Medium","Low"))</f>
        <v>High</v>
      </c>
    </row>
    <row r="665" spans="1:18" ht="15.75" x14ac:dyDescent="0.25">
      <c r="A665" s="5" t="s">
        <v>1402</v>
      </c>
      <c r="B665" s="5" t="s">
        <v>1403</v>
      </c>
      <c r="C665" s="5" t="s">
        <v>78</v>
      </c>
      <c r="D665" s="5" t="s">
        <v>16</v>
      </c>
      <c r="E665" s="5" t="s">
        <v>34</v>
      </c>
      <c r="F665" s="5" t="s">
        <v>26</v>
      </c>
      <c r="G665" s="5" t="s">
        <v>19</v>
      </c>
      <c r="H665" s="5">
        <v>59</v>
      </c>
      <c r="I665" s="5">
        <v>2010</v>
      </c>
      <c r="J665" s="6">
        <v>246619</v>
      </c>
      <c r="K665" s="9">
        <v>0.36</v>
      </c>
      <c r="L665" s="5" t="s">
        <v>20</v>
      </c>
      <c r="M665" s="5" t="s">
        <v>55</v>
      </c>
      <c r="N665" s="5"/>
      <c r="O665" s="7" t="str">
        <f>IF(ISBLANK(Table1[[#This Row],[Exit Year]]), "Active", "Exited")</f>
        <v>Active</v>
      </c>
      <c r="P665" s="8">
        <f ca="1">IF(ISBLANK(Table1[[#This Row],[Exit Year]]), YEAR(TODAY()) - Table1[[#This Row],[Hire Year]], Table1[[#This Row],[Exit Year]] - Table1[[#This Row],[Hire Year]])</f>
        <v>15</v>
      </c>
      <c r="Q665" s="13">
        <f>Table1[[#This Row],[Annual Salary]] + (Table1[[#This Row],[Bonus %]] * Table1[[#This Row],[Annual Salary]])</f>
        <v>335401.83999999997</v>
      </c>
      <c r="R665" s="10" t="str">
        <f>IF(Table1[[#This Row],[Annual Salary]]&gt;=100000,"High",
   IF(Table1[[#This Row],[Annual Salary]]&gt;=50000,"Medium","Low"))</f>
        <v>High</v>
      </c>
    </row>
    <row r="666" spans="1:18" ht="15.75" x14ac:dyDescent="0.25">
      <c r="A666" s="5" t="s">
        <v>1404</v>
      </c>
      <c r="B666" s="5" t="s">
        <v>1405</v>
      </c>
      <c r="C666" s="5" t="s">
        <v>51</v>
      </c>
      <c r="D666" s="5" t="s">
        <v>64</v>
      </c>
      <c r="E666" s="5" t="s">
        <v>48</v>
      </c>
      <c r="F666" s="5" t="s">
        <v>18</v>
      </c>
      <c r="G666" s="5" t="s">
        <v>84</v>
      </c>
      <c r="H666" s="5">
        <v>42</v>
      </c>
      <c r="I666" s="5">
        <v>2017</v>
      </c>
      <c r="J666" s="6">
        <v>101143</v>
      </c>
      <c r="K666" s="9">
        <v>0.06</v>
      </c>
      <c r="L666" s="5" t="s">
        <v>20</v>
      </c>
      <c r="M666" s="5" t="s">
        <v>55</v>
      </c>
      <c r="N666" s="5"/>
      <c r="O666" s="7" t="str">
        <f>IF(ISBLANK(Table1[[#This Row],[Exit Year]]), "Active", "Exited")</f>
        <v>Active</v>
      </c>
      <c r="P666" s="8">
        <f ca="1">IF(ISBLANK(Table1[[#This Row],[Exit Year]]), YEAR(TODAY()) - Table1[[#This Row],[Hire Year]], Table1[[#This Row],[Exit Year]] - Table1[[#This Row],[Hire Year]])</f>
        <v>8</v>
      </c>
      <c r="Q666" s="13">
        <f>Table1[[#This Row],[Annual Salary]] + (Table1[[#This Row],[Bonus %]] * Table1[[#This Row],[Annual Salary]])</f>
        <v>107211.58</v>
      </c>
      <c r="R666" s="10" t="str">
        <f>IF(Table1[[#This Row],[Annual Salary]]&gt;=100000,"High",
   IF(Table1[[#This Row],[Annual Salary]]&gt;=50000,"Medium","Low"))</f>
        <v>High</v>
      </c>
    </row>
    <row r="667" spans="1:18" ht="15.75" x14ac:dyDescent="0.25">
      <c r="A667" s="5" t="s">
        <v>1406</v>
      </c>
      <c r="B667" s="5" t="s">
        <v>1407</v>
      </c>
      <c r="C667" s="5" t="s">
        <v>183</v>
      </c>
      <c r="D667" s="5" t="s">
        <v>64</v>
      </c>
      <c r="E667" s="5" t="s">
        <v>25</v>
      </c>
      <c r="F667" s="5" t="s">
        <v>18</v>
      </c>
      <c r="G667" s="5" t="s">
        <v>84</v>
      </c>
      <c r="H667" s="5">
        <v>45</v>
      </c>
      <c r="I667" s="5">
        <v>2005</v>
      </c>
      <c r="J667" s="6">
        <v>51404</v>
      </c>
      <c r="K667" s="9">
        <v>0</v>
      </c>
      <c r="L667" s="5" t="s">
        <v>92</v>
      </c>
      <c r="M667" s="5" t="s">
        <v>93</v>
      </c>
      <c r="N667" s="5">
        <v>2009</v>
      </c>
      <c r="O667" s="7" t="str">
        <f>IF(ISBLANK(Table1[[#This Row],[Exit Year]]), "Active", "Exited")</f>
        <v>Exited</v>
      </c>
      <c r="P667" s="8">
        <f ca="1">IF(ISBLANK(Table1[[#This Row],[Exit Year]]), YEAR(TODAY()) - Table1[[#This Row],[Hire Year]], Table1[[#This Row],[Exit Year]] - Table1[[#This Row],[Hire Year]])</f>
        <v>4</v>
      </c>
      <c r="Q667" s="13">
        <f>Table1[[#This Row],[Annual Salary]] + (Table1[[#This Row],[Bonus %]] * Table1[[#This Row],[Annual Salary]])</f>
        <v>51404</v>
      </c>
      <c r="R667" s="10" t="str">
        <f>IF(Table1[[#This Row],[Annual Salary]]&gt;=100000,"High",
   IF(Table1[[#This Row],[Annual Salary]]&gt;=50000,"Medium","Low"))</f>
        <v>Medium</v>
      </c>
    </row>
    <row r="668" spans="1:18" ht="15.75" x14ac:dyDescent="0.25">
      <c r="A668" s="5" t="s">
        <v>1408</v>
      </c>
      <c r="B668" s="5" t="s">
        <v>1409</v>
      </c>
      <c r="C668" s="5" t="s">
        <v>174</v>
      </c>
      <c r="D668" s="5" t="s">
        <v>68</v>
      </c>
      <c r="E668" s="5" t="s">
        <v>34</v>
      </c>
      <c r="F668" s="5" t="s">
        <v>26</v>
      </c>
      <c r="G668" s="5" t="s">
        <v>35</v>
      </c>
      <c r="H668" s="5">
        <v>45</v>
      </c>
      <c r="I668" s="5">
        <v>2015</v>
      </c>
      <c r="J668" s="6">
        <v>87292</v>
      </c>
      <c r="K668" s="9">
        <v>0</v>
      </c>
      <c r="L668" s="5" t="s">
        <v>20</v>
      </c>
      <c r="M668" s="5" t="s">
        <v>87</v>
      </c>
      <c r="N668" s="5"/>
      <c r="O668" s="7" t="str">
        <f>IF(ISBLANK(Table1[[#This Row],[Exit Year]]), "Active", "Exited")</f>
        <v>Active</v>
      </c>
      <c r="P668" s="8">
        <f ca="1">IF(ISBLANK(Table1[[#This Row],[Exit Year]]), YEAR(TODAY()) - Table1[[#This Row],[Hire Year]], Table1[[#This Row],[Exit Year]] - Table1[[#This Row],[Hire Year]])</f>
        <v>10</v>
      </c>
      <c r="Q668" s="13">
        <f>Table1[[#This Row],[Annual Salary]] + (Table1[[#This Row],[Bonus %]] * Table1[[#This Row],[Annual Salary]])</f>
        <v>87292</v>
      </c>
      <c r="R668" s="10" t="str">
        <f>IF(Table1[[#This Row],[Annual Salary]]&gt;=100000,"High",
   IF(Table1[[#This Row],[Annual Salary]]&gt;=50000,"Medium","Low"))</f>
        <v>Medium</v>
      </c>
    </row>
    <row r="669" spans="1:18" ht="15.75" x14ac:dyDescent="0.25">
      <c r="A669" s="5" t="s">
        <v>1410</v>
      </c>
      <c r="B669" s="5" t="s">
        <v>1411</v>
      </c>
      <c r="C669" s="5" t="s">
        <v>32</v>
      </c>
      <c r="D669" s="5" t="s">
        <v>79</v>
      </c>
      <c r="E669" s="5" t="s">
        <v>34</v>
      </c>
      <c r="F669" s="5" t="s">
        <v>18</v>
      </c>
      <c r="G669" s="5" t="s">
        <v>27</v>
      </c>
      <c r="H669" s="5">
        <v>28</v>
      </c>
      <c r="I669" s="5">
        <v>2019</v>
      </c>
      <c r="J669" s="6">
        <v>182321</v>
      </c>
      <c r="K669" s="9">
        <v>0.28000000000000003</v>
      </c>
      <c r="L669" s="5" t="s">
        <v>28</v>
      </c>
      <c r="M669" s="5" t="s">
        <v>113</v>
      </c>
      <c r="N669" s="5"/>
      <c r="O669" s="7" t="str">
        <f>IF(ISBLANK(Table1[[#This Row],[Exit Year]]), "Active", "Exited")</f>
        <v>Active</v>
      </c>
      <c r="P669" s="8">
        <f ca="1">IF(ISBLANK(Table1[[#This Row],[Exit Year]]), YEAR(TODAY()) - Table1[[#This Row],[Hire Year]], Table1[[#This Row],[Exit Year]] - Table1[[#This Row],[Hire Year]])</f>
        <v>6</v>
      </c>
      <c r="Q669" s="13">
        <f>Table1[[#This Row],[Annual Salary]] + (Table1[[#This Row],[Bonus %]] * Table1[[#This Row],[Annual Salary]])</f>
        <v>233370.88</v>
      </c>
      <c r="R669" s="10" t="str">
        <f>IF(Table1[[#This Row],[Annual Salary]]&gt;=100000,"High",
   IF(Table1[[#This Row],[Annual Salary]]&gt;=50000,"Medium","Low"))</f>
        <v>High</v>
      </c>
    </row>
    <row r="670" spans="1:18" ht="15.75" x14ac:dyDescent="0.25">
      <c r="A670" s="5" t="s">
        <v>1412</v>
      </c>
      <c r="B670" s="5" t="s">
        <v>1413</v>
      </c>
      <c r="C670" s="5" t="s">
        <v>78</v>
      </c>
      <c r="D670" s="5" t="s">
        <v>58</v>
      </c>
      <c r="E670" s="5" t="s">
        <v>25</v>
      </c>
      <c r="F670" s="5" t="s">
        <v>18</v>
      </c>
      <c r="G670" s="5" t="s">
        <v>27</v>
      </c>
      <c r="H670" s="5">
        <v>38</v>
      </c>
      <c r="I670" s="5">
        <v>2012</v>
      </c>
      <c r="J670" s="6">
        <v>191571</v>
      </c>
      <c r="K670" s="9">
        <v>0.32</v>
      </c>
      <c r="L670" s="5" t="s">
        <v>20</v>
      </c>
      <c r="M670" s="5" t="s">
        <v>59</v>
      </c>
      <c r="N670" s="5"/>
      <c r="O670" s="7" t="str">
        <f>IF(ISBLANK(Table1[[#This Row],[Exit Year]]), "Active", "Exited")</f>
        <v>Active</v>
      </c>
      <c r="P670" s="8">
        <f ca="1">IF(ISBLANK(Table1[[#This Row],[Exit Year]]), YEAR(TODAY()) - Table1[[#This Row],[Hire Year]], Table1[[#This Row],[Exit Year]] - Table1[[#This Row],[Hire Year]])</f>
        <v>13</v>
      </c>
      <c r="Q670" s="13">
        <f>Table1[[#This Row],[Annual Salary]] + (Table1[[#This Row],[Bonus %]] * Table1[[#This Row],[Annual Salary]])</f>
        <v>252873.72</v>
      </c>
      <c r="R670" s="10" t="str">
        <f>IF(Table1[[#This Row],[Annual Salary]]&gt;=100000,"High",
   IF(Table1[[#This Row],[Annual Salary]]&gt;=50000,"Medium","Low"))</f>
        <v>High</v>
      </c>
    </row>
    <row r="671" spans="1:18" ht="15.75" x14ac:dyDescent="0.25">
      <c r="A671" s="5" t="s">
        <v>1414</v>
      </c>
      <c r="B671" s="5" t="s">
        <v>1415</v>
      </c>
      <c r="C671" s="5" t="s">
        <v>1923</v>
      </c>
      <c r="D671" s="5" t="s">
        <v>58</v>
      </c>
      <c r="E671" s="5" t="s">
        <v>48</v>
      </c>
      <c r="F671" s="5" t="s">
        <v>18</v>
      </c>
      <c r="G671" s="5" t="s">
        <v>35</v>
      </c>
      <c r="H671" s="5">
        <v>62</v>
      </c>
      <c r="I671" s="5">
        <v>2009</v>
      </c>
      <c r="J671" s="6">
        <v>150555</v>
      </c>
      <c r="K671" s="9">
        <v>0.13</v>
      </c>
      <c r="L671" s="5" t="s">
        <v>20</v>
      </c>
      <c r="M671" s="5" t="s">
        <v>43</v>
      </c>
      <c r="N671" s="5"/>
      <c r="O671" s="7" t="str">
        <f>IF(ISBLANK(Table1[[#This Row],[Exit Year]]), "Active", "Exited")</f>
        <v>Active</v>
      </c>
      <c r="P671" s="8">
        <f ca="1">IF(ISBLANK(Table1[[#This Row],[Exit Year]]), YEAR(TODAY()) - Table1[[#This Row],[Hire Year]], Table1[[#This Row],[Exit Year]] - Table1[[#This Row],[Hire Year]])</f>
        <v>16</v>
      </c>
      <c r="Q671" s="13">
        <f>Table1[[#This Row],[Annual Salary]] + (Table1[[#This Row],[Bonus %]] * Table1[[#This Row],[Annual Salary]])</f>
        <v>170127.15</v>
      </c>
      <c r="R671" s="10" t="str">
        <f>IF(Table1[[#This Row],[Annual Salary]]&gt;=100000,"High",
   IF(Table1[[#This Row],[Annual Salary]]&gt;=50000,"Medium","Low"))</f>
        <v>High</v>
      </c>
    </row>
    <row r="672" spans="1:18" ht="15.75" x14ac:dyDescent="0.25">
      <c r="A672" s="5" t="s">
        <v>1416</v>
      </c>
      <c r="B672" s="5" t="s">
        <v>1417</v>
      </c>
      <c r="C672" s="5" t="s">
        <v>51</v>
      </c>
      <c r="D672" s="5" t="s">
        <v>33</v>
      </c>
      <c r="E672" s="5" t="s">
        <v>48</v>
      </c>
      <c r="F672" s="5" t="s">
        <v>26</v>
      </c>
      <c r="G672" s="5" t="s">
        <v>27</v>
      </c>
      <c r="H672" s="5">
        <v>52</v>
      </c>
      <c r="I672" s="5">
        <v>2009</v>
      </c>
      <c r="J672" s="6">
        <v>122890</v>
      </c>
      <c r="K672" s="9">
        <v>7.0000000000000007E-2</v>
      </c>
      <c r="L672" s="5" t="s">
        <v>28</v>
      </c>
      <c r="M672" s="5" t="s">
        <v>73</v>
      </c>
      <c r="N672" s="5"/>
      <c r="O672" s="7" t="str">
        <f>IF(ISBLANK(Table1[[#This Row],[Exit Year]]), "Active", "Exited")</f>
        <v>Active</v>
      </c>
      <c r="P672" s="8">
        <f ca="1">IF(ISBLANK(Table1[[#This Row],[Exit Year]]), YEAR(TODAY()) - Table1[[#This Row],[Hire Year]], Table1[[#This Row],[Exit Year]] - Table1[[#This Row],[Hire Year]])</f>
        <v>16</v>
      </c>
      <c r="Q672" s="13">
        <f>Table1[[#This Row],[Annual Salary]] + (Table1[[#This Row],[Bonus %]] * Table1[[#This Row],[Annual Salary]])</f>
        <v>131492.29999999999</v>
      </c>
      <c r="R672" s="10" t="str">
        <f>IF(Table1[[#This Row],[Annual Salary]]&gt;=100000,"High",
   IF(Table1[[#This Row],[Annual Salary]]&gt;=50000,"Medium","Low"))</f>
        <v>High</v>
      </c>
    </row>
    <row r="673" spans="1:18" ht="15.75" x14ac:dyDescent="0.25">
      <c r="A673" s="5" t="s">
        <v>1418</v>
      </c>
      <c r="B673" s="5" t="s">
        <v>1419</v>
      </c>
      <c r="C673" s="5" t="s">
        <v>78</v>
      </c>
      <c r="D673" s="5" t="s">
        <v>33</v>
      </c>
      <c r="E673" s="5" t="s">
        <v>17</v>
      </c>
      <c r="F673" s="5" t="s">
        <v>26</v>
      </c>
      <c r="G673" s="5" t="s">
        <v>27</v>
      </c>
      <c r="H673" s="5">
        <v>52</v>
      </c>
      <c r="I673" s="5">
        <v>1997</v>
      </c>
      <c r="J673" s="6">
        <v>216999</v>
      </c>
      <c r="K673" s="9">
        <v>0.37</v>
      </c>
      <c r="L673" s="5" t="s">
        <v>20</v>
      </c>
      <c r="M673" s="5" t="s">
        <v>55</v>
      </c>
      <c r="N673" s="5"/>
      <c r="O673" s="7" t="str">
        <f>IF(ISBLANK(Table1[[#This Row],[Exit Year]]), "Active", "Exited")</f>
        <v>Active</v>
      </c>
      <c r="P673" s="8">
        <f ca="1">IF(ISBLANK(Table1[[#This Row],[Exit Year]]), YEAR(TODAY()) - Table1[[#This Row],[Hire Year]], Table1[[#This Row],[Exit Year]] - Table1[[#This Row],[Hire Year]])</f>
        <v>28</v>
      </c>
      <c r="Q673" s="13">
        <f>Table1[[#This Row],[Annual Salary]] + (Table1[[#This Row],[Bonus %]] * Table1[[#This Row],[Annual Salary]])</f>
        <v>297288.63</v>
      </c>
      <c r="R673" s="10" t="str">
        <f>IF(Table1[[#This Row],[Annual Salary]]&gt;=100000,"High",
   IF(Table1[[#This Row],[Annual Salary]]&gt;=50000,"Medium","Low"))</f>
        <v>High</v>
      </c>
    </row>
    <row r="674" spans="1:18" ht="15.75" x14ac:dyDescent="0.25">
      <c r="A674" s="5" t="s">
        <v>1420</v>
      </c>
      <c r="B674" s="5" t="s">
        <v>1421</v>
      </c>
      <c r="C674" s="5" t="s">
        <v>51</v>
      </c>
      <c r="D674" s="5" t="s">
        <v>64</v>
      </c>
      <c r="E674" s="5" t="s">
        <v>48</v>
      </c>
      <c r="F674" s="5" t="s">
        <v>26</v>
      </c>
      <c r="G674" s="5" t="s">
        <v>27</v>
      </c>
      <c r="H674" s="5">
        <v>48</v>
      </c>
      <c r="I674" s="5">
        <v>2015</v>
      </c>
      <c r="J674" s="6">
        <v>110565</v>
      </c>
      <c r="K674" s="9">
        <v>0.09</v>
      </c>
      <c r="L674" s="5" t="s">
        <v>28</v>
      </c>
      <c r="M674" s="5" t="s">
        <v>113</v>
      </c>
      <c r="N674" s="5"/>
      <c r="O674" s="7" t="str">
        <f>IF(ISBLANK(Table1[[#This Row],[Exit Year]]), "Active", "Exited")</f>
        <v>Active</v>
      </c>
      <c r="P674" s="8">
        <f ca="1">IF(ISBLANK(Table1[[#This Row],[Exit Year]]), YEAR(TODAY()) - Table1[[#This Row],[Hire Year]], Table1[[#This Row],[Exit Year]] - Table1[[#This Row],[Hire Year]])</f>
        <v>10</v>
      </c>
      <c r="Q674" s="13">
        <f>Table1[[#This Row],[Annual Salary]] + (Table1[[#This Row],[Bonus %]] * Table1[[#This Row],[Annual Salary]])</f>
        <v>120515.85</v>
      </c>
      <c r="R674" s="10" t="str">
        <f>IF(Table1[[#This Row],[Annual Salary]]&gt;=100000,"High",
   IF(Table1[[#This Row],[Annual Salary]]&gt;=50000,"Medium","Low"))</f>
        <v>High</v>
      </c>
    </row>
    <row r="675" spans="1:18" ht="15.75" x14ac:dyDescent="0.25">
      <c r="A675" s="5" t="s">
        <v>1422</v>
      </c>
      <c r="B675" s="5" t="s">
        <v>1423</v>
      </c>
      <c r="C675" s="5" t="s">
        <v>118</v>
      </c>
      <c r="D675" s="5" t="s">
        <v>16</v>
      </c>
      <c r="E675" s="5" t="s">
        <v>34</v>
      </c>
      <c r="F675" s="5" t="s">
        <v>26</v>
      </c>
      <c r="G675" s="5" t="s">
        <v>35</v>
      </c>
      <c r="H675" s="5">
        <v>38</v>
      </c>
      <c r="I675" s="5">
        <v>2015</v>
      </c>
      <c r="J675" s="6">
        <v>48762</v>
      </c>
      <c r="K675" s="9">
        <v>0</v>
      </c>
      <c r="L675" s="5" t="s">
        <v>20</v>
      </c>
      <c r="M675" s="5" t="s">
        <v>21</v>
      </c>
      <c r="N675" s="5"/>
      <c r="O675" s="7" t="str">
        <f>IF(ISBLANK(Table1[[#This Row],[Exit Year]]), "Active", "Exited")</f>
        <v>Active</v>
      </c>
      <c r="P675" s="8">
        <f ca="1">IF(ISBLANK(Table1[[#This Row],[Exit Year]]), YEAR(TODAY()) - Table1[[#This Row],[Hire Year]], Table1[[#This Row],[Exit Year]] - Table1[[#This Row],[Hire Year]])</f>
        <v>10</v>
      </c>
      <c r="Q675" s="13">
        <f>Table1[[#This Row],[Annual Salary]] + (Table1[[#This Row],[Bonus %]] * Table1[[#This Row],[Annual Salary]])</f>
        <v>48762</v>
      </c>
      <c r="R675" s="10" t="str">
        <f>IF(Table1[[#This Row],[Annual Salary]]&gt;=100000,"High",
   IF(Table1[[#This Row],[Annual Salary]]&gt;=50000,"Medium","Low"))</f>
        <v>Low</v>
      </c>
    </row>
    <row r="676" spans="1:18" ht="15.75" x14ac:dyDescent="0.25">
      <c r="A676" s="5" t="s">
        <v>1424</v>
      </c>
      <c r="B676" s="5" t="s">
        <v>1425</v>
      </c>
      <c r="C676" s="5" t="s">
        <v>276</v>
      </c>
      <c r="D676" s="5" t="s">
        <v>68</v>
      </c>
      <c r="E676" s="5" t="s">
        <v>34</v>
      </c>
      <c r="F676" s="5" t="s">
        <v>18</v>
      </c>
      <c r="G676" s="5" t="s">
        <v>27</v>
      </c>
      <c r="H676" s="5">
        <v>51</v>
      </c>
      <c r="I676" s="5">
        <v>2017</v>
      </c>
      <c r="J676" s="6">
        <v>87036</v>
      </c>
      <c r="K676" s="9">
        <v>0</v>
      </c>
      <c r="L676" s="5" t="s">
        <v>28</v>
      </c>
      <c r="M676" s="5" t="s">
        <v>29</v>
      </c>
      <c r="N676" s="5"/>
      <c r="O676" s="7" t="str">
        <f>IF(ISBLANK(Table1[[#This Row],[Exit Year]]), "Active", "Exited")</f>
        <v>Active</v>
      </c>
      <c r="P676" s="8">
        <f ca="1">IF(ISBLANK(Table1[[#This Row],[Exit Year]]), YEAR(TODAY()) - Table1[[#This Row],[Hire Year]], Table1[[#This Row],[Exit Year]] - Table1[[#This Row],[Hire Year]])</f>
        <v>8</v>
      </c>
      <c r="Q676" s="13">
        <f>Table1[[#This Row],[Annual Salary]] + (Table1[[#This Row],[Bonus %]] * Table1[[#This Row],[Annual Salary]])</f>
        <v>87036</v>
      </c>
      <c r="R676" s="10" t="str">
        <f>IF(Table1[[#This Row],[Annual Salary]]&gt;=100000,"High",
   IF(Table1[[#This Row],[Annual Salary]]&gt;=50000,"Medium","Low"))</f>
        <v>Medium</v>
      </c>
    </row>
    <row r="677" spans="1:18" ht="15.75" x14ac:dyDescent="0.25">
      <c r="A677" s="5" t="s">
        <v>1426</v>
      </c>
      <c r="B677" s="5" t="s">
        <v>1427</v>
      </c>
      <c r="C677" s="5" t="s">
        <v>32</v>
      </c>
      <c r="D677" s="5" t="s">
        <v>79</v>
      </c>
      <c r="E677" s="5" t="s">
        <v>34</v>
      </c>
      <c r="F677" s="5" t="s">
        <v>26</v>
      </c>
      <c r="G677" s="5" t="s">
        <v>35</v>
      </c>
      <c r="H677" s="5">
        <v>32</v>
      </c>
      <c r="I677" s="5">
        <v>2016</v>
      </c>
      <c r="J677" s="6">
        <v>177443</v>
      </c>
      <c r="K677" s="9">
        <v>0.16</v>
      </c>
      <c r="L677" s="5" t="s">
        <v>20</v>
      </c>
      <c r="M677" s="5" t="s">
        <v>21</v>
      </c>
      <c r="N677" s="5"/>
      <c r="O677" s="7" t="str">
        <f>IF(ISBLANK(Table1[[#This Row],[Exit Year]]), "Active", "Exited")</f>
        <v>Active</v>
      </c>
      <c r="P677" s="8">
        <f ca="1">IF(ISBLANK(Table1[[#This Row],[Exit Year]]), YEAR(TODAY()) - Table1[[#This Row],[Hire Year]], Table1[[#This Row],[Exit Year]] - Table1[[#This Row],[Hire Year]])</f>
        <v>9</v>
      </c>
      <c r="Q677" s="13">
        <f>Table1[[#This Row],[Annual Salary]] + (Table1[[#This Row],[Bonus %]] * Table1[[#This Row],[Annual Salary]])</f>
        <v>205833.88</v>
      </c>
      <c r="R677" s="10" t="str">
        <f>IF(Table1[[#This Row],[Annual Salary]]&gt;=100000,"High",
   IF(Table1[[#This Row],[Annual Salary]]&gt;=50000,"Medium","Low"))</f>
        <v>High</v>
      </c>
    </row>
    <row r="678" spans="1:18" ht="15.75" x14ac:dyDescent="0.25">
      <c r="A678" s="5" t="s">
        <v>1428</v>
      </c>
      <c r="B678" s="5" t="s">
        <v>1429</v>
      </c>
      <c r="C678" s="5" t="s">
        <v>130</v>
      </c>
      <c r="D678" s="5" t="s">
        <v>16</v>
      </c>
      <c r="E678" s="5" t="s">
        <v>17</v>
      </c>
      <c r="F678" s="5" t="s">
        <v>18</v>
      </c>
      <c r="G678" s="5" t="s">
        <v>27</v>
      </c>
      <c r="H678" s="5">
        <v>36</v>
      </c>
      <c r="I678" s="5">
        <v>2016</v>
      </c>
      <c r="J678" s="6">
        <v>75862</v>
      </c>
      <c r="K678" s="9">
        <v>0</v>
      </c>
      <c r="L678" s="5" t="s">
        <v>20</v>
      </c>
      <c r="M678" s="5" t="s">
        <v>59</v>
      </c>
      <c r="N678" s="5"/>
      <c r="O678" s="7" t="str">
        <f>IF(ISBLANK(Table1[[#This Row],[Exit Year]]), "Active", "Exited")</f>
        <v>Active</v>
      </c>
      <c r="P678" s="8">
        <f ca="1">IF(ISBLANK(Table1[[#This Row],[Exit Year]]), YEAR(TODAY()) - Table1[[#This Row],[Hire Year]], Table1[[#This Row],[Exit Year]] - Table1[[#This Row],[Hire Year]])</f>
        <v>9</v>
      </c>
      <c r="Q678" s="13">
        <f>Table1[[#This Row],[Annual Salary]] + (Table1[[#This Row],[Bonus %]] * Table1[[#This Row],[Annual Salary]])</f>
        <v>75862</v>
      </c>
      <c r="R678" s="10" t="str">
        <f>IF(Table1[[#This Row],[Annual Salary]]&gt;=100000,"High",
   IF(Table1[[#This Row],[Annual Salary]]&gt;=50000,"Medium","Low"))</f>
        <v>Medium</v>
      </c>
    </row>
    <row r="679" spans="1:18" ht="15.75" x14ac:dyDescent="0.25">
      <c r="A679" s="5" t="s">
        <v>1430</v>
      </c>
      <c r="B679" s="5" t="s">
        <v>1431</v>
      </c>
      <c r="C679" s="5" t="s">
        <v>142</v>
      </c>
      <c r="D679" s="5" t="s">
        <v>64</v>
      </c>
      <c r="E679" s="5" t="s">
        <v>17</v>
      </c>
      <c r="F679" s="5" t="s">
        <v>18</v>
      </c>
      <c r="G679" s="5" t="s">
        <v>27</v>
      </c>
      <c r="H679" s="5">
        <v>45</v>
      </c>
      <c r="I679" s="5">
        <v>2019</v>
      </c>
      <c r="J679" s="6">
        <v>90870</v>
      </c>
      <c r="K679" s="9">
        <v>0</v>
      </c>
      <c r="L679" s="5" t="s">
        <v>20</v>
      </c>
      <c r="M679" s="5" t="s">
        <v>36</v>
      </c>
      <c r="N679" s="5"/>
      <c r="O679" s="7" t="str">
        <f>IF(ISBLANK(Table1[[#This Row],[Exit Year]]), "Active", "Exited")</f>
        <v>Active</v>
      </c>
      <c r="P679" s="8">
        <f ca="1">IF(ISBLANK(Table1[[#This Row],[Exit Year]]), YEAR(TODAY()) - Table1[[#This Row],[Hire Year]], Table1[[#This Row],[Exit Year]] - Table1[[#This Row],[Hire Year]])</f>
        <v>6</v>
      </c>
      <c r="Q679" s="13">
        <f>Table1[[#This Row],[Annual Salary]] + (Table1[[#This Row],[Bonus %]] * Table1[[#This Row],[Annual Salary]])</f>
        <v>90870</v>
      </c>
      <c r="R679" s="10" t="str">
        <f>IF(Table1[[#This Row],[Annual Salary]]&gt;=100000,"High",
   IF(Table1[[#This Row],[Annual Salary]]&gt;=50000,"Medium","Low"))</f>
        <v>Medium</v>
      </c>
    </row>
    <row r="680" spans="1:18" ht="15.75" x14ac:dyDescent="0.25">
      <c r="A680" s="5" t="s">
        <v>1432</v>
      </c>
      <c r="B680" s="5" t="s">
        <v>1433</v>
      </c>
      <c r="C680" s="5" t="s">
        <v>112</v>
      </c>
      <c r="D680" s="5" t="s">
        <v>68</v>
      </c>
      <c r="E680" s="5" t="s">
        <v>48</v>
      </c>
      <c r="F680" s="5" t="s">
        <v>18</v>
      </c>
      <c r="G680" s="5" t="s">
        <v>27</v>
      </c>
      <c r="H680" s="5">
        <v>32</v>
      </c>
      <c r="I680" s="5">
        <v>2014</v>
      </c>
      <c r="J680" s="6">
        <v>99202</v>
      </c>
      <c r="K680" s="9">
        <v>0.11</v>
      </c>
      <c r="L680" s="5" t="s">
        <v>20</v>
      </c>
      <c r="M680" s="5" t="s">
        <v>43</v>
      </c>
      <c r="N680" s="5"/>
      <c r="O680" s="7" t="str">
        <f>IF(ISBLANK(Table1[[#This Row],[Exit Year]]), "Active", "Exited")</f>
        <v>Active</v>
      </c>
      <c r="P680" s="8">
        <f ca="1">IF(ISBLANK(Table1[[#This Row],[Exit Year]]), YEAR(TODAY()) - Table1[[#This Row],[Hire Year]], Table1[[#This Row],[Exit Year]] - Table1[[#This Row],[Hire Year]])</f>
        <v>11</v>
      </c>
      <c r="Q680" s="13">
        <f>Table1[[#This Row],[Annual Salary]] + (Table1[[#This Row],[Bonus %]] * Table1[[#This Row],[Annual Salary]])</f>
        <v>110114.22</v>
      </c>
      <c r="R680" s="10" t="str">
        <f>IF(Table1[[#This Row],[Annual Salary]]&gt;=100000,"High",
   IF(Table1[[#This Row],[Annual Salary]]&gt;=50000,"Medium","Low"))</f>
        <v>Medium</v>
      </c>
    </row>
    <row r="681" spans="1:18" ht="15.75" x14ac:dyDescent="0.25">
      <c r="A681" s="5" t="s">
        <v>1434</v>
      </c>
      <c r="B681" s="5" t="s">
        <v>1435</v>
      </c>
      <c r="C681" s="5" t="s">
        <v>42</v>
      </c>
      <c r="D681" s="5" t="s">
        <v>79</v>
      </c>
      <c r="E681" s="5" t="s">
        <v>48</v>
      </c>
      <c r="F681" s="5" t="s">
        <v>26</v>
      </c>
      <c r="G681" s="5" t="s">
        <v>27</v>
      </c>
      <c r="H681" s="5">
        <v>45</v>
      </c>
      <c r="I681" s="5">
        <v>2007</v>
      </c>
      <c r="J681" s="6">
        <v>92293</v>
      </c>
      <c r="K681" s="9">
        <v>0</v>
      </c>
      <c r="L681" s="5" t="s">
        <v>28</v>
      </c>
      <c r="M681" s="5" t="s">
        <v>133</v>
      </c>
      <c r="N681" s="5"/>
      <c r="O681" s="7" t="str">
        <f>IF(ISBLANK(Table1[[#This Row],[Exit Year]]), "Active", "Exited")</f>
        <v>Active</v>
      </c>
      <c r="P681" s="8">
        <f ca="1">IF(ISBLANK(Table1[[#This Row],[Exit Year]]), YEAR(TODAY()) - Table1[[#This Row],[Hire Year]], Table1[[#This Row],[Exit Year]] - Table1[[#This Row],[Hire Year]])</f>
        <v>18</v>
      </c>
      <c r="Q681" s="13">
        <f>Table1[[#This Row],[Annual Salary]] + (Table1[[#This Row],[Bonus %]] * Table1[[#This Row],[Annual Salary]])</f>
        <v>92293</v>
      </c>
      <c r="R681" s="10" t="str">
        <f>IF(Table1[[#This Row],[Annual Salary]]&gt;=100000,"High",
   IF(Table1[[#This Row],[Annual Salary]]&gt;=50000,"Medium","Low"))</f>
        <v>Medium</v>
      </c>
    </row>
    <row r="682" spans="1:18" ht="15.75" x14ac:dyDescent="0.25">
      <c r="A682" s="5" t="s">
        <v>1436</v>
      </c>
      <c r="B682" s="5" t="s">
        <v>1437</v>
      </c>
      <c r="C682" s="5" t="s">
        <v>682</v>
      </c>
      <c r="D682" s="5" t="s">
        <v>16</v>
      </c>
      <c r="E682" s="5" t="s">
        <v>48</v>
      </c>
      <c r="F682" s="5" t="s">
        <v>26</v>
      </c>
      <c r="G682" s="5" t="s">
        <v>35</v>
      </c>
      <c r="H682" s="5">
        <v>54</v>
      </c>
      <c r="I682" s="5">
        <v>1992</v>
      </c>
      <c r="J682" s="6">
        <v>63196</v>
      </c>
      <c r="K682" s="9">
        <v>0</v>
      </c>
      <c r="L682" s="5" t="s">
        <v>20</v>
      </c>
      <c r="M682" s="5" t="s">
        <v>36</v>
      </c>
      <c r="N682" s="5">
        <v>2014</v>
      </c>
      <c r="O682" s="7" t="str">
        <f>IF(ISBLANK(Table1[[#This Row],[Exit Year]]), "Active", "Exited")</f>
        <v>Exited</v>
      </c>
      <c r="P682" s="8">
        <f ca="1">IF(ISBLANK(Table1[[#This Row],[Exit Year]]), YEAR(TODAY()) - Table1[[#This Row],[Hire Year]], Table1[[#This Row],[Exit Year]] - Table1[[#This Row],[Hire Year]])</f>
        <v>22</v>
      </c>
      <c r="Q682" s="13">
        <f>Table1[[#This Row],[Annual Salary]] + (Table1[[#This Row],[Bonus %]] * Table1[[#This Row],[Annual Salary]])</f>
        <v>63196</v>
      </c>
      <c r="R682" s="10" t="str">
        <f>IF(Table1[[#This Row],[Annual Salary]]&gt;=100000,"High",
   IF(Table1[[#This Row],[Annual Salary]]&gt;=50000,"Medium","Low"))</f>
        <v>Medium</v>
      </c>
    </row>
    <row r="683" spans="1:18" ht="15.75" x14ac:dyDescent="0.25">
      <c r="A683" s="5" t="s">
        <v>1438</v>
      </c>
      <c r="B683" s="5" t="s">
        <v>1439</v>
      </c>
      <c r="C683" s="5" t="s">
        <v>276</v>
      </c>
      <c r="D683" s="5" t="s">
        <v>68</v>
      </c>
      <c r="E683" s="5" t="s">
        <v>34</v>
      </c>
      <c r="F683" s="5" t="s">
        <v>18</v>
      </c>
      <c r="G683" s="5" t="s">
        <v>27</v>
      </c>
      <c r="H683" s="5">
        <v>48</v>
      </c>
      <c r="I683" s="5">
        <v>2012</v>
      </c>
      <c r="J683" s="6">
        <v>65340</v>
      </c>
      <c r="K683" s="9">
        <v>0</v>
      </c>
      <c r="L683" s="5" t="s">
        <v>28</v>
      </c>
      <c r="M683" s="5" t="s">
        <v>73</v>
      </c>
      <c r="N683" s="5">
        <v>2018</v>
      </c>
      <c r="O683" s="7" t="str">
        <f>IF(ISBLANK(Table1[[#This Row],[Exit Year]]), "Active", "Exited")</f>
        <v>Exited</v>
      </c>
      <c r="P683" s="8">
        <f ca="1">IF(ISBLANK(Table1[[#This Row],[Exit Year]]), YEAR(TODAY()) - Table1[[#This Row],[Hire Year]], Table1[[#This Row],[Exit Year]] - Table1[[#This Row],[Hire Year]])</f>
        <v>6</v>
      </c>
      <c r="Q683" s="13">
        <f>Table1[[#This Row],[Annual Salary]] + (Table1[[#This Row],[Bonus %]] * Table1[[#This Row],[Annual Salary]])</f>
        <v>65340</v>
      </c>
      <c r="R683" s="10" t="str">
        <f>IF(Table1[[#This Row],[Annual Salary]]&gt;=100000,"High",
   IF(Table1[[#This Row],[Annual Salary]]&gt;=50000,"Medium","Low"))</f>
        <v>Medium</v>
      </c>
    </row>
    <row r="684" spans="1:18" ht="15.75" x14ac:dyDescent="0.25">
      <c r="A684" s="5" t="s">
        <v>1440</v>
      </c>
      <c r="B684" s="5" t="s">
        <v>1441</v>
      </c>
      <c r="C684" s="5" t="s">
        <v>78</v>
      </c>
      <c r="D684" s="5" t="s">
        <v>79</v>
      </c>
      <c r="E684" s="5" t="s">
        <v>48</v>
      </c>
      <c r="F684" s="5" t="s">
        <v>26</v>
      </c>
      <c r="G684" s="5" t="s">
        <v>27</v>
      </c>
      <c r="H684" s="5">
        <v>45</v>
      </c>
      <c r="I684" s="5">
        <v>2015</v>
      </c>
      <c r="J684" s="6">
        <v>202680</v>
      </c>
      <c r="K684" s="9">
        <v>0.32</v>
      </c>
      <c r="L684" s="5" t="s">
        <v>20</v>
      </c>
      <c r="M684" s="5" t="s">
        <v>43</v>
      </c>
      <c r="N684" s="5">
        <v>2022</v>
      </c>
      <c r="O684" s="7" t="str">
        <f>IF(ISBLANK(Table1[[#This Row],[Exit Year]]), "Active", "Exited")</f>
        <v>Exited</v>
      </c>
      <c r="P684" s="8">
        <f ca="1">IF(ISBLANK(Table1[[#This Row],[Exit Year]]), YEAR(TODAY()) - Table1[[#This Row],[Hire Year]], Table1[[#This Row],[Exit Year]] - Table1[[#This Row],[Hire Year]])</f>
        <v>7</v>
      </c>
      <c r="Q684" s="13">
        <f>Table1[[#This Row],[Annual Salary]] + (Table1[[#This Row],[Bonus %]] * Table1[[#This Row],[Annual Salary]])</f>
        <v>267537.59999999998</v>
      </c>
      <c r="R684" s="10" t="str">
        <f>IF(Table1[[#This Row],[Annual Salary]]&gt;=100000,"High",
   IF(Table1[[#This Row],[Annual Salary]]&gt;=50000,"Medium","Low"))</f>
        <v>High</v>
      </c>
    </row>
    <row r="685" spans="1:18" ht="15.75" x14ac:dyDescent="0.25">
      <c r="A685" s="5" t="s">
        <v>1442</v>
      </c>
      <c r="B685" s="5" t="s">
        <v>1443</v>
      </c>
      <c r="C685" s="5" t="s">
        <v>39</v>
      </c>
      <c r="D685" s="5" t="s">
        <v>16</v>
      </c>
      <c r="E685" s="5" t="s">
        <v>25</v>
      </c>
      <c r="F685" s="5" t="s">
        <v>18</v>
      </c>
      <c r="G685" s="5" t="s">
        <v>84</v>
      </c>
      <c r="H685" s="5">
        <v>46</v>
      </c>
      <c r="I685" s="5">
        <v>2017</v>
      </c>
      <c r="J685" s="6">
        <v>77461</v>
      </c>
      <c r="K685" s="9">
        <v>0.09</v>
      </c>
      <c r="L685" s="5" t="s">
        <v>92</v>
      </c>
      <c r="M685" s="5" t="s">
        <v>217</v>
      </c>
      <c r="N685" s="5"/>
      <c r="O685" s="7" t="str">
        <f>IF(ISBLANK(Table1[[#This Row],[Exit Year]]), "Active", "Exited")</f>
        <v>Active</v>
      </c>
      <c r="P685" s="8">
        <f ca="1">IF(ISBLANK(Table1[[#This Row],[Exit Year]]), YEAR(TODAY()) - Table1[[#This Row],[Hire Year]], Table1[[#This Row],[Exit Year]] - Table1[[#This Row],[Hire Year]])</f>
        <v>8</v>
      </c>
      <c r="Q685" s="13">
        <f>Table1[[#This Row],[Annual Salary]] + (Table1[[#This Row],[Bonus %]] * Table1[[#This Row],[Annual Salary]])</f>
        <v>84432.49</v>
      </c>
      <c r="R685" s="10" t="str">
        <f>IF(Table1[[#This Row],[Annual Salary]]&gt;=100000,"High",
   IF(Table1[[#This Row],[Annual Salary]]&gt;=50000,"Medium","Low"))</f>
        <v>Medium</v>
      </c>
    </row>
    <row r="686" spans="1:18" ht="15.75" x14ac:dyDescent="0.25">
      <c r="A686" s="5" t="s">
        <v>1444</v>
      </c>
      <c r="B686" s="5" t="s">
        <v>1445</v>
      </c>
      <c r="C686" s="5" t="s">
        <v>180</v>
      </c>
      <c r="D686" s="5" t="s">
        <v>68</v>
      </c>
      <c r="E686" s="5" t="s">
        <v>17</v>
      </c>
      <c r="F686" s="5" t="s">
        <v>18</v>
      </c>
      <c r="G686" s="5" t="s">
        <v>27</v>
      </c>
      <c r="H686" s="5">
        <v>40</v>
      </c>
      <c r="I686" s="5">
        <v>2016</v>
      </c>
      <c r="J686" s="6">
        <v>109680</v>
      </c>
      <c r="K686" s="9">
        <v>0</v>
      </c>
      <c r="L686" s="5" t="s">
        <v>28</v>
      </c>
      <c r="M686" s="5" t="s">
        <v>133</v>
      </c>
      <c r="N686" s="5"/>
      <c r="O686" s="7" t="str">
        <f>IF(ISBLANK(Table1[[#This Row],[Exit Year]]), "Active", "Exited")</f>
        <v>Active</v>
      </c>
      <c r="P686" s="8">
        <f ca="1">IF(ISBLANK(Table1[[#This Row],[Exit Year]]), YEAR(TODAY()) - Table1[[#This Row],[Hire Year]], Table1[[#This Row],[Exit Year]] - Table1[[#This Row],[Hire Year]])</f>
        <v>9</v>
      </c>
      <c r="Q686" s="13">
        <f>Table1[[#This Row],[Annual Salary]] + (Table1[[#This Row],[Bonus %]] * Table1[[#This Row],[Annual Salary]])</f>
        <v>109680</v>
      </c>
      <c r="R686" s="10" t="str">
        <f>IF(Table1[[#This Row],[Annual Salary]]&gt;=100000,"High",
   IF(Table1[[#This Row],[Annual Salary]]&gt;=50000,"Medium","Low"))</f>
        <v>High</v>
      </c>
    </row>
    <row r="687" spans="1:18" ht="15.75" x14ac:dyDescent="0.25">
      <c r="A687" s="5" t="s">
        <v>1446</v>
      </c>
      <c r="B687" s="5" t="s">
        <v>1447</v>
      </c>
      <c r="C687" s="5" t="s">
        <v>276</v>
      </c>
      <c r="D687" s="5" t="s">
        <v>68</v>
      </c>
      <c r="E687" s="5" t="s">
        <v>34</v>
      </c>
      <c r="F687" s="5" t="s">
        <v>26</v>
      </c>
      <c r="G687" s="5" t="s">
        <v>84</v>
      </c>
      <c r="H687" s="5">
        <v>54</v>
      </c>
      <c r="I687" s="5">
        <v>2012</v>
      </c>
      <c r="J687" s="6">
        <v>94407</v>
      </c>
      <c r="K687" s="9">
        <v>0</v>
      </c>
      <c r="L687" s="5" t="s">
        <v>92</v>
      </c>
      <c r="M687" s="5" t="s">
        <v>217</v>
      </c>
      <c r="N687" s="5"/>
      <c r="O687" s="7" t="str">
        <f>IF(ISBLANK(Table1[[#This Row],[Exit Year]]), "Active", "Exited")</f>
        <v>Active</v>
      </c>
      <c r="P687" s="8">
        <f ca="1">IF(ISBLANK(Table1[[#This Row],[Exit Year]]), YEAR(TODAY()) - Table1[[#This Row],[Hire Year]], Table1[[#This Row],[Exit Year]] - Table1[[#This Row],[Hire Year]])</f>
        <v>13</v>
      </c>
      <c r="Q687" s="13">
        <f>Table1[[#This Row],[Annual Salary]] + (Table1[[#This Row],[Bonus %]] * Table1[[#This Row],[Annual Salary]])</f>
        <v>94407</v>
      </c>
      <c r="R687" s="10" t="str">
        <f>IF(Table1[[#This Row],[Annual Salary]]&gt;=100000,"High",
   IF(Table1[[#This Row],[Annual Salary]]&gt;=50000,"Medium","Low"))</f>
        <v>Medium</v>
      </c>
    </row>
    <row r="688" spans="1:18" ht="15.75" x14ac:dyDescent="0.25">
      <c r="A688" s="5" t="s">
        <v>1448</v>
      </c>
      <c r="B688" s="5" t="s">
        <v>1449</v>
      </c>
      <c r="C688" s="5" t="s">
        <v>78</v>
      </c>
      <c r="D688" s="5" t="s">
        <v>64</v>
      </c>
      <c r="E688" s="5" t="s">
        <v>48</v>
      </c>
      <c r="F688" s="5" t="s">
        <v>26</v>
      </c>
      <c r="G688" s="5" t="s">
        <v>84</v>
      </c>
      <c r="H688" s="5">
        <v>62</v>
      </c>
      <c r="I688" s="5">
        <v>2002</v>
      </c>
      <c r="J688" s="6">
        <v>234594</v>
      </c>
      <c r="K688" s="9">
        <v>0.33</v>
      </c>
      <c r="L688" s="5" t="s">
        <v>20</v>
      </c>
      <c r="M688" s="5" t="s">
        <v>21</v>
      </c>
      <c r="N688" s="5"/>
      <c r="O688" s="7" t="str">
        <f>IF(ISBLANK(Table1[[#This Row],[Exit Year]]), "Active", "Exited")</f>
        <v>Active</v>
      </c>
      <c r="P688" s="8">
        <f ca="1">IF(ISBLANK(Table1[[#This Row],[Exit Year]]), YEAR(TODAY()) - Table1[[#This Row],[Hire Year]], Table1[[#This Row],[Exit Year]] - Table1[[#This Row],[Hire Year]])</f>
        <v>23</v>
      </c>
      <c r="Q688" s="13">
        <f>Table1[[#This Row],[Annual Salary]] + (Table1[[#This Row],[Bonus %]] * Table1[[#This Row],[Annual Salary]])</f>
        <v>312010.02</v>
      </c>
      <c r="R688" s="10" t="str">
        <f>IF(Table1[[#This Row],[Annual Salary]]&gt;=100000,"High",
   IF(Table1[[#This Row],[Annual Salary]]&gt;=50000,"Medium","Low"))</f>
        <v>High</v>
      </c>
    </row>
    <row r="689" spans="1:18" ht="15.75" x14ac:dyDescent="0.25">
      <c r="A689" s="5" t="s">
        <v>1450</v>
      </c>
      <c r="B689" s="5" t="s">
        <v>1451</v>
      </c>
      <c r="C689" s="5" t="s">
        <v>329</v>
      </c>
      <c r="D689" s="5" t="s">
        <v>16</v>
      </c>
      <c r="E689" s="5" t="s">
        <v>34</v>
      </c>
      <c r="F689" s="5" t="s">
        <v>26</v>
      </c>
      <c r="G689" s="5" t="s">
        <v>35</v>
      </c>
      <c r="H689" s="5">
        <v>48</v>
      </c>
      <c r="I689" s="5">
        <v>2002</v>
      </c>
      <c r="J689" s="6">
        <v>43080</v>
      </c>
      <c r="K689" s="9">
        <v>0</v>
      </c>
      <c r="L689" s="5" t="s">
        <v>20</v>
      </c>
      <c r="M689" s="5" t="s">
        <v>59</v>
      </c>
      <c r="N689" s="5"/>
      <c r="O689" s="7" t="str">
        <f>IF(ISBLANK(Table1[[#This Row],[Exit Year]]), "Active", "Exited")</f>
        <v>Active</v>
      </c>
      <c r="P689" s="8">
        <f ca="1">IF(ISBLANK(Table1[[#This Row],[Exit Year]]), YEAR(TODAY()) - Table1[[#This Row],[Hire Year]], Table1[[#This Row],[Exit Year]] - Table1[[#This Row],[Hire Year]])</f>
        <v>23</v>
      </c>
      <c r="Q689" s="13">
        <f>Table1[[#This Row],[Annual Salary]] + (Table1[[#This Row],[Bonus %]] * Table1[[#This Row],[Annual Salary]])</f>
        <v>43080</v>
      </c>
      <c r="R689" s="10" t="str">
        <f>IF(Table1[[#This Row],[Annual Salary]]&gt;=100000,"High",
   IF(Table1[[#This Row],[Annual Salary]]&gt;=50000,"Medium","Low"))</f>
        <v>Low</v>
      </c>
    </row>
    <row r="690" spans="1:18" ht="15.75" x14ac:dyDescent="0.25">
      <c r="A690" s="5" t="s">
        <v>1452</v>
      </c>
      <c r="B690" s="5" t="s">
        <v>1453</v>
      </c>
      <c r="C690" s="5" t="s">
        <v>51</v>
      </c>
      <c r="D690" s="5" t="s">
        <v>79</v>
      </c>
      <c r="E690" s="5" t="s">
        <v>25</v>
      </c>
      <c r="F690" s="5" t="s">
        <v>18</v>
      </c>
      <c r="G690" s="5" t="s">
        <v>84</v>
      </c>
      <c r="H690" s="5">
        <v>29</v>
      </c>
      <c r="I690" s="5">
        <v>2021</v>
      </c>
      <c r="J690" s="6">
        <v>129541</v>
      </c>
      <c r="K690" s="9">
        <v>0.08</v>
      </c>
      <c r="L690" s="5" t="s">
        <v>20</v>
      </c>
      <c r="M690" s="5" t="s">
        <v>43</v>
      </c>
      <c r="N690" s="5">
        <v>2021</v>
      </c>
      <c r="O690" s="7" t="str">
        <f>IF(ISBLANK(Table1[[#This Row],[Exit Year]]), "Active", "Exited")</f>
        <v>Exited</v>
      </c>
      <c r="P690" s="8">
        <f ca="1">IF(ISBLANK(Table1[[#This Row],[Exit Year]]), YEAR(TODAY()) - Table1[[#This Row],[Hire Year]], Table1[[#This Row],[Exit Year]] - Table1[[#This Row],[Hire Year]])</f>
        <v>0</v>
      </c>
      <c r="Q690" s="13">
        <f>Table1[[#This Row],[Annual Salary]] + (Table1[[#This Row],[Bonus %]] * Table1[[#This Row],[Annual Salary]])</f>
        <v>139904.28</v>
      </c>
      <c r="R690" s="10" t="str">
        <f>IF(Table1[[#This Row],[Annual Salary]]&gt;=100000,"High",
   IF(Table1[[#This Row],[Annual Salary]]&gt;=50000,"Medium","Low"))</f>
        <v>High</v>
      </c>
    </row>
    <row r="691" spans="1:18" ht="15.75" x14ac:dyDescent="0.25">
      <c r="A691" s="5" t="s">
        <v>1454</v>
      </c>
      <c r="B691" s="5" t="s">
        <v>1455</v>
      </c>
      <c r="C691" s="5" t="s">
        <v>32</v>
      </c>
      <c r="D691" s="5" t="s">
        <v>47</v>
      </c>
      <c r="E691" s="5" t="s">
        <v>17</v>
      </c>
      <c r="F691" s="5" t="s">
        <v>26</v>
      </c>
      <c r="G691" s="5" t="s">
        <v>84</v>
      </c>
      <c r="H691" s="5">
        <v>39</v>
      </c>
      <c r="I691" s="5">
        <v>2013</v>
      </c>
      <c r="J691" s="6">
        <v>165756</v>
      </c>
      <c r="K691" s="9">
        <v>0.28000000000000003</v>
      </c>
      <c r="L691" s="5" t="s">
        <v>20</v>
      </c>
      <c r="M691" s="5" t="s">
        <v>87</v>
      </c>
      <c r="N691" s="5">
        <v>2020</v>
      </c>
      <c r="O691" s="7" t="str">
        <f>IF(ISBLANK(Table1[[#This Row],[Exit Year]]), "Active", "Exited")</f>
        <v>Exited</v>
      </c>
      <c r="P691" s="8">
        <f ca="1">IF(ISBLANK(Table1[[#This Row],[Exit Year]]), YEAR(TODAY()) - Table1[[#This Row],[Hire Year]], Table1[[#This Row],[Exit Year]] - Table1[[#This Row],[Hire Year]])</f>
        <v>7</v>
      </c>
      <c r="Q691" s="13">
        <f>Table1[[#This Row],[Annual Salary]] + (Table1[[#This Row],[Bonus %]] * Table1[[#This Row],[Annual Salary]])</f>
        <v>212167.67999999999</v>
      </c>
      <c r="R691" s="10" t="str">
        <f>IF(Table1[[#This Row],[Annual Salary]]&gt;=100000,"High",
   IF(Table1[[#This Row],[Annual Salary]]&gt;=50000,"Medium","Low"))</f>
        <v>High</v>
      </c>
    </row>
    <row r="692" spans="1:18" ht="15.75" x14ac:dyDescent="0.25">
      <c r="A692" s="5" t="s">
        <v>1456</v>
      </c>
      <c r="B692" s="5" t="s">
        <v>1457</v>
      </c>
      <c r="C692" s="5" t="s">
        <v>1923</v>
      </c>
      <c r="D692" s="5" t="s">
        <v>33</v>
      </c>
      <c r="E692" s="5" t="s">
        <v>34</v>
      </c>
      <c r="F692" s="5" t="s">
        <v>26</v>
      </c>
      <c r="G692" s="5" t="s">
        <v>27</v>
      </c>
      <c r="H692" s="5">
        <v>44</v>
      </c>
      <c r="I692" s="5">
        <v>2010</v>
      </c>
      <c r="J692" s="6">
        <v>142878</v>
      </c>
      <c r="K692" s="9">
        <v>0.12</v>
      </c>
      <c r="L692" s="5" t="s">
        <v>20</v>
      </c>
      <c r="M692" s="5" t="s">
        <v>87</v>
      </c>
      <c r="N692" s="5"/>
      <c r="O692" s="7" t="str">
        <f>IF(ISBLANK(Table1[[#This Row],[Exit Year]]), "Active", "Exited")</f>
        <v>Active</v>
      </c>
      <c r="P692" s="8">
        <f ca="1">IF(ISBLANK(Table1[[#This Row],[Exit Year]]), YEAR(TODAY()) - Table1[[#This Row],[Hire Year]], Table1[[#This Row],[Exit Year]] - Table1[[#This Row],[Hire Year]])</f>
        <v>15</v>
      </c>
      <c r="Q692" s="13">
        <f>Table1[[#This Row],[Annual Salary]] + (Table1[[#This Row],[Bonus %]] * Table1[[#This Row],[Annual Salary]])</f>
        <v>160023.35999999999</v>
      </c>
      <c r="R692" s="10" t="str">
        <f>IF(Table1[[#This Row],[Annual Salary]]&gt;=100000,"High",
   IF(Table1[[#This Row],[Annual Salary]]&gt;=50000,"Medium","Low"))</f>
        <v>High</v>
      </c>
    </row>
    <row r="693" spans="1:18" ht="15.75" x14ac:dyDescent="0.25">
      <c r="A693" s="5" t="s">
        <v>1458</v>
      </c>
      <c r="B693" s="5" t="s">
        <v>1459</v>
      </c>
      <c r="C693" s="5" t="s">
        <v>32</v>
      </c>
      <c r="D693" s="5" t="s">
        <v>68</v>
      </c>
      <c r="E693" s="5" t="s">
        <v>25</v>
      </c>
      <c r="F693" s="5" t="s">
        <v>26</v>
      </c>
      <c r="G693" s="5" t="s">
        <v>35</v>
      </c>
      <c r="H693" s="5">
        <v>52</v>
      </c>
      <c r="I693" s="5">
        <v>2006</v>
      </c>
      <c r="J693" s="6">
        <v>187992</v>
      </c>
      <c r="K693" s="9">
        <v>0.28000000000000003</v>
      </c>
      <c r="L693" s="5" t="s">
        <v>20</v>
      </c>
      <c r="M693" s="5" t="s">
        <v>55</v>
      </c>
      <c r="N693" s="5"/>
      <c r="O693" s="7" t="str">
        <f>IF(ISBLANK(Table1[[#This Row],[Exit Year]]), "Active", "Exited")</f>
        <v>Active</v>
      </c>
      <c r="P693" s="8">
        <f ca="1">IF(ISBLANK(Table1[[#This Row],[Exit Year]]), YEAR(TODAY()) - Table1[[#This Row],[Hire Year]], Table1[[#This Row],[Exit Year]] - Table1[[#This Row],[Hire Year]])</f>
        <v>19</v>
      </c>
      <c r="Q693" s="13">
        <f>Table1[[#This Row],[Annual Salary]] + (Table1[[#This Row],[Bonus %]] * Table1[[#This Row],[Annual Salary]])</f>
        <v>240629.76000000001</v>
      </c>
      <c r="R693" s="10" t="str">
        <f>IF(Table1[[#This Row],[Annual Salary]]&gt;=100000,"High",
   IF(Table1[[#This Row],[Annual Salary]]&gt;=50000,"Medium","Low"))</f>
        <v>High</v>
      </c>
    </row>
    <row r="694" spans="1:18" ht="15.75" x14ac:dyDescent="0.25">
      <c r="A694" s="5" t="s">
        <v>1460</v>
      </c>
      <c r="B694" s="5" t="s">
        <v>1461</v>
      </c>
      <c r="C694" s="5" t="s">
        <v>78</v>
      </c>
      <c r="D694" s="5" t="s">
        <v>64</v>
      </c>
      <c r="E694" s="5" t="s">
        <v>34</v>
      </c>
      <c r="F694" s="5" t="s">
        <v>18</v>
      </c>
      <c r="G694" s="5" t="s">
        <v>84</v>
      </c>
      <c r="H694" s="5">
        <v>45</v>
      </c>
      <c r="I694" s="5">
        <v>2019</v>
      </c>
      <c r="J694" s="6">
        <v>249801</v>
      </c>
      <c r="K694" s="9">
        <v>0.39</v>
      </c>
      <c r="L694" s="5" t="s">
        <v>92</v>
      </c>
      <c r="M694" s="5" t="s">
        <v>217</v>
      </c>
      <c r="N694" s="5"/>
      <c r="O694" s="7" t="str">
        <f>IF(ISBLANK(Table1[[#This Row],[Exit Year]]), "Active", "Exited")</f>
        <v>Active</v>
      </c>
      <c r="P694" s="8">
        <f ca="1">IF(ISBLANK(Table1[[#This Row],[Exit Year]]), YEAR(TODAY()) - Table1[[#This Row],[Hire Year]], Table1[[#This Row],[Exit Year]] - Table1[[#This Row],[Hire Year]])</f>
        <v>6</v>
      </c>
      <c r="Q694" s="13">
        <f>Table1[[#This Row],[Annual Salary]] + (Table1[[#This Row],[Bonus %]] * Table1[[#This Row],[Annual Salary]])</f>
        <v>347223.39</v>
      </c>
      <c r="R694" s="10" t="str">
        <f>IF(Table1[[#This Row],[Annual Salary]]&gt;=100000,"High",
   IF(Table1[[#This Row],[Annual Salary]]&gt;=50000,"Medium","Low"))</f>
        <v>High</v>
      </c>
    </row>
    <row r="695" spans="1:18" ht="15.75" x14ac:dyDescent="0.25">
      <c r="A695" s="5" t="s">
        <v>1462</v>
      </c>
      <c r="B695" s="5" t="s">
        <v>1463</v>
      </c>
      <c r="C695" s="5" t="s">
        <v>479</v>
      </c>
      <c r="D695" s="5" t="s">
        <v>16</v>
      </c>
      <c r="E695" s="5" t="s">
        <v>17</v>
      </c>
      <c r="F695" s="5" t="s">
        <v>26</v>
      </c>
      <c r="G695" s="5" t="s">
        <v>35</v>
      </c>
      <c r="H695" s="5">
        <v>48</v>
      </c>
      <c r="I695" s="5">
        <v>2006</v>
      </c>
      <c r="J695" s="6">
        <v>76505</v>
      </c>
      <c r="K695" s="9">
        <v>0</v>
      </c>
      <c r="L695" s="5" t="s">
        <v>20</v>
      </c>
      <c r="M695" s="5" t="s">
        <v>21</v>
      </c>
      <c r="N695" s="5">
        <v>2007</v>
      </c>
      <c r="O695" s="7" t="str">
        <f>IF(ISBLANK(Table1[[#This Row],[Exit Year]]), "Active", "Exited")</f>
        <v>Exited</v>
      </c>
      <c r="P695" s="8">
        <f ca="1">IF(ISBLANK(Table1[[#This Row],[Exit Year]]), YEAR(TODAY()) - Table1[[#This Row],[Hire Year]], Table1[[#This Row],[Exit Year]] - Table1[[#This Row],[Hire Year]])</f>
        <v>1</v>
      </c>
      <c r="Q695" s="13">
        <f>Table1[[#This Row],[Annual Salary]] + (Table1[[#This Row],[Bonus %]] * Table1[[#This Row],[Annual Salary]])</f>
        <v>76505</v>
      </c>
      <c r="R695" s="10" t="str">
        <f>IF(Table1[[#This Row],[Annual Salary]]&gt;=100000,"High",
   IF(Table1[[#This Row],[Annual Salary]]&gt;=50000,"Medium","Low"))</f>
        <v>Medium</v>
      </c>
    </row>
    <row r="696" spans="1:18" ht="15.75" x14ac:dyDescent="0.25">
      <c r="A696" s="5" t="s">
        <v>1464</v>
      </c>
      <c r="B696" s="5" t="s">
        <v>1465</v>
      </c>
      <c r="C696" s="5" t="s">
        <v>456</v>
      </c>
      <c r="D696" s="5" t="s">
        <v>16</v>
      </c>
      <c r="E696" s="5" t="s">
        <v>48</v>
      </c>
      <c r="F696" s="5" t="s">
        <v>26</v>
      </c>
      <c r="G696" s="5" t="s">
        <v>84</v>
      </c>
      <c r="H696" s="5">
        <v>39</v>
      </c>
      <c r="I696" s="5">
        <v>2016</v>
      </c>
      <c r="J696" s="6">
        <v>84297</v>
      </c>
      <c r="K696" s="9">
        <v>0</v>
      </c>
      <c r="L696" s="5" t="s">
        <v>92</v>
      </c>
      <c r="M696" s="5" t="s">
        <v>93</v>
      </c>
      <c r="N696" s="5"/>
      <c r="O696" s="7" t="str">
        <f>IF(ISBLANK(Table1[[#This Row],[Exit Year]]), "Active", "Exited")</f>
        <v>Active</v>
      </c>
      <c r="P696" s="8">
        <f ca="1">IF(ISBLANK(Table1[[#This Row],[Exit Year]]), YEAR(TODAY()) - Table1[[#This Row],[Hire Year]], Table1[[#This Row],[Exit Year]] - Table1[[#This Row],[Hire Year]])</f>
        <v>9</v>
      </c>
      <c r="Q696" s="13">
        <f>Table1[[#This Row],[Annual Salary]] + (Table1[[#This Row],[Bonus %]] * Table1[[#This Row],[Annual Salary]])</f>
        <v>84297</v>
      </c>
      <c r="R696" s="10" t="str">
        <f>IF(Table1[[#This Row],[Annual Salary]]&gt;=100000,"High",
   IF(Table1[[#This Row],[Annual Salary]]&gt;=50000,"Medium","Low"))</f>
        <v>Medium</v>
      </c>
    </row>
    <row r="697" spans="1:18" ht="15.75" x14ac:dyDescent="0.25">
      <c r="A697" s="5" t="s">
        <v>1466</v>
      </c>
      <c r="B697" s="5" t="s">
        <v>1467</v>
      </c>
      <c r="C697" s="5" t="s">
        <v>42</v>
      </c>
      <c r="D697" s="5" t="s">
        <v>47</v>
      </c>
      <c r="E697" s="5" t="s">
        <v>34</v>
      </c>
      <c r="F697" s="5" t="s">
        <v>18</v>
      </c>
      <c r="G697" s="5" t="s">
        <v>84</v>
      </c>
      <c r="H697" s="5">
        <v>53</v>
      </c>
      <c r="I697" s="5">
        <v>2017</v>
      </c>
      <c r="J697" s="6">
        <v>75769</v>
      </c>
      <c r="K697" s="9">
        <v>0</v>
      </c>
      <c r="L697" s="5" t="s">
        <v>92</v>
      </c>
      <c r="M697" s="5" t="s">
        <v>93</v>
      </c>
      <c r="N697" s="5">
        <v>2020</v>
      </c>
      <c r="O697" s="7" t="str">
        <f>IF(ISBLANK(Table1[[#This Row],[Exit Year]]), "Active", "Exited")</f>
        <v>Exited</v>
      </c>
      <c r="P697" s="8">
        <f ca="1">IF(ISBLANK(Table1[[#This Row],[Exit Year]]), YEAR(TODAY()) - Table1[[#This Row],[Hire Year]], Table1[[#This Row],[Exit Year]] - Table1[[#This Row],[Hire Year]])</f>
        <v>3</v>
      </c>
      <c r="Q697" s="13">
        <f>Table1[[#This Row],[Annual Salary]] + (Table1[[#This Row],[Bonus %]] * Table1[[#This Row],[Annual Salary]])</f>
        <v>75769</v>
      </c>
      <c r="R697" s="10" t="str">
        <f>IF(Table1[[#This Row],[Annual Salary]]&gt;=100000,"High",
   IF(Table1[[#This Row],[Annual Salary]]&gt;=50000,"Medium","Low"))</f>
        <v>Medium</v>
      </c>
    </row>
    <row r="698" spans="1:18" ht="15.75" x14ac:dyDescent="0.25">
      <c r="A698" s="5" t="s">
        <v>1468</v>
      </c>
      <c r="B698" s="5" t="s">
        <v>1469</v>
      </c>
      <c r="C698" s="5" t="s">
        <v>32</v>
      </c>
      <c r="D698" s="5" t="s">
        <v>68</v>
      </c>
      <c r="E698" s="5" t="s">
        <v>34</v>
      </c>
      <c r="F698" s="5" t="s">
        <v>26</v>
      </c>
      <c r="G698" s="5" t="s">
        <v>84</v>
      </c>
      <c r="H698" s="5">
        <v>40</v>
      </c>
      <c r="I698" s="5">
        <v>2020</v>
      </c>
      <c r="J698" s="6">
        <v>187187</v>
      </c>
      <c r="K698" s="9">
        <v>0.18</v>
      </c>
      <c r="L698" s="5" t="s">
        <v>92</v>
      </c>
      <c r="M698" s="5" t="s">
        <v>93</v>
      </c>
      <c r="N698" s="5"/>
      <c r="O698" s="7" t="str">
        <f>IF(ISBLANK(Table1[[#This Row],[Exit Year]]), "Active", "Exited")</f>
        <v>Active</v>
      </c>
      <c r="P698" s="8">
        <f ca="1">IF(ISBLANK(Table1[[#This Row],[Exit Year]]), YEAR(TODAY()) - Table1[[#This Row],[Hire Year]], Table1[[#This Row],[Exit Year]] - Table1[[#This Row],[Hire Year]])</f>
        <v>5</v>
      </c>
      <c r="Q698" s="13">
        <f>Table1[[#This Row],[Annual Salary]] + (Table1[[#This Row],[Bonus %]] * Table1[[#This Row],[Annual Salary]])</f>
        <v>220880.66</v>
      </c>
      <c r="R698" s="10" t="str">
        <f>IF(Table1[[#This Row],[Annual Salary]]&gt;=100000,"High",
   IF(Table1[[#This Row],[Annual Salary]]&gt;=50000,"Medium","Low"))</f>
        <v>High</v>
      </c>
    </row>
    <row r="699" spans="1:18" ht="15.75" x14ac:dyDescent="0.25">
      <c r="A699" s="5" t="s">
        <v>1470</v>
      </c>
      <c r="B699" s="5" t="s">
        <v>1471</v>
      </c>
      <c r="C699" s="5" t="s">
        <v>32</v>
      </c>
      <c r="D699" s="5" t="s">
        <v>68</v>
      </c>
      <c r="E699" s="5" t="s">
        <v>34</v>
      </c>
      <c r="F699" s="5" t="s">
        <v>26</v>
      </c>
      <c r="G699" s="5" t="s">
        <v>35</v>
      </c>
      <c r="H699" s="5">
        <v>41</v>
      </c>
      <c r="I699" s="5">
        <v>2007</v>
      </c>
      <c r="J699" s="6">
        <v>155926</v>
      </c>
      <c r="K699" s="9">
        <v>0.24</v>
      </c>
      <c r="L699" s="5" t="s">
        <v>20</v>
      </c>
      <c r="M699" s="5" t="s">
        <v>87</v>
      </c>
      <c r="N699" s="5">
        <v>2008</v>
      </c>
      <c r="O699" s="7" t="str">
        <f>IF(ISBLANK(Table1[[#This Row],[Exit Year]]), "Active", "Exited")</f>
        <v>Exited</v>
      </c>
      <c r="P699" s="8">
        <f ca="1">IF(ISBLANK(Table1[[#This Row],[Exit Year]]), YEAR(TODAY()) - Table1[[#This Row],[Hire Year]], Table1[[#This Row],[Exit Year]] - Table1[[#This Row],[Hire Year]])</f>
        <v>1</v>
      </c>
      <c r="Q699" s="13">
        <f>Table1[[#This Row],[Annual Salary]] + (Table1[[#This Row],[Bonus %]] * Table1[[#This Row],[Annual Salary]])</f>
        <v>193348.24</v>
      </c>
      <c r="R699" s="10" t="str">
        <f>IF(Table1[[#This Row],[Annual Salary]]&gt;=100000,"High",
   IF(Table1[[#This Row],[Annual Salary]]&gt;=50000,"Medium","Low"))</f>
        <v>High</v>
      </c>
    </row>
    <row r="700" spans="1:18" ht="15.75" x14ac:dyDescent="0.25">
      <c r="A700" s="5" t="s">
        <v>1472</v>
      </c>
      <c r="B700" s="5" t="s">
        <v>1473</v>
      </c>
      <c r="C700" s="5" t="s">
        <v>42</v>
      </c>
      <c r="D700" s="5" t="s">
        <v>58</v>
      </c>
      <c r="E700" s="5" t="s">
        <v>34</v>
      </c>
      <c r="F700" s="5" t="s">
        <v>26</v>
      </c>
      <c r="G700" s="5" t="s">
        <v>27</v>
      </c>
      <c r="H700" s="5">
        <v>54</v>
      </c>
      <c r="I700" s="5">
        <v>2016</v>
      </c>
      <c r="J700" s="6">
        <v>93668</v>
      </c>
      <c r="K700" s="9">
        <v>0</v>
      </c>
      <c r="L700" s="5" t="s">
        <v>20</v>
      </c>
      <c r="M700" s="5" t="s">
        <v>36</v>
      </c>
      <c r="N700" s="5"/>
      <c r="O700" s="7" t="str">
        <f>IF(ISBLANK(Table1[[#This Row],[Exit Year]]), "Active", "Exited")</f>
        <v>Active</v>
      </c>
      <c r="P700" s="8">
        <f ca="1">IF(ISBLANK(Table1[[#This Row],[Exit Year]]), YEAR(TODAY()) - Table1[[#This Row],[Hire Year]], Table1[[#This Row],[Exit Year]] - Table1[[#This Row],[Hire Year]])</f>
        <v>9</v>
      </c>
      <c r="Q700" s="13">
        <f>Table1[[#This Row],[Annual Salary]] + (Table1[[#This Row],[Bonus %]] * Table1[[#This Row],[Annual Salary]])</f>
        <v>93668</v>
      </c>
      <c r="R700" s="10" t="str">
        <f>IF(Table1[[#This Row],[Annual Salary]]&gt;=100000,"High",
   IF(Table1[[#This Row],[Annual Salary]]&gt;=50000,"Medium","Low"))</f>
        <v>Medium</v>
      </c>
    </row>
    <row r="701" spans="1:18" ht="15.75" x14ac:dyDescent="0.25">
      <c r="A701" s="5" t="s">
        <v>1474</v>
      </c>
      <c r="B701" s="5" t="s">
        <v>1475</v>
      </c>
      <c r="C701" s="5" t="s">
        <v>163</v>
      </c>
      <c r="D701" s="5" t="s">
        <v>64</v>
      </c>
      <c r="E701" s="5" t="s">
        <v>17</v>
      </c>
      <c r="F701" s="5" t="s">
        <v>26</v>
      </c>
      <c r="G701" s="5" t="s">
        <v>35</v>
      </c>
      <c r="H701" s="5">
        <v>38</v>
      </c>
      <c r="I701" s="5">
        <v>2019</v>
      </c>
      <c r="J701" s="6">
        <v>69647</v>
      </c>
      <c r="K701" s="9">
        <v>0</v>
      </c>
      <c r="L701" s="5" t="s">
        <v>20</v>
      </c>
      <c r="M701" s="5" t="s">
        <v>55</v>
      </c>
      <c r="N701" s="5">
        <v>2022</v>
      </c>
      <c r="O701" s="7" t="str">
        <f>IF(ISBLANK(Table1[[#This Row],[Exit Year]]), "Active", "Exited")</f>
        <v>Exited</v>
      </c>
      <c r="P701" s="8">
        <f ca="1">IF(ISBLANK(Table1[[#This Row],[Exit Year]]), YEAR(TODAY()) - Table1[[#This Row],[Hire Year]], Table1[[#This Row],[Exit Year]] - Table1[[#This Row],[Hire Year]])</f>
        <v>3</v>
      </c>
      <c r="Q701" s="13">
        <f>Table1[[#This Row],[Annual Salary]] + (Table1[[#This Row],[Bonus %]] * Table1[[#This Row],[Annual Salary]])</f>
        <v>69647</v>
      </c>
      <c r="R701" s="10" t="str">
        <f>IF(Table1[[#This Row],[Annual Salary]]&gt;=100000,"High",
   IF(Table1[[#This Row],[Annual Salary]]&gt;=50000,"Medium","Low"))</f>
        <v>Medium</v>
      </c>
    </row>
    <row r="702" spans="1:18" ht="15.75" x14ac:dyDescent="0.25">
      <c r="A702" s="5" t="s">
        <v>1476</v>
      </c>
      <c r="B702" s="5" t="s">
        <v>1477</v>
      </c>
      <c r="C702" s="5" t="s">
        <v>298</v>
      </c>
      <c r="D702" s="5" t="s">
        <v>16</v>
      </c>
      <c r="E702" s="5" t="s">
        <v>48</v>
      </c>
      <c r="F702" s="5" t="s">
        <v>26</v>
      </c>
      <c r="G702" s="5" t="s">
        <v>27</v>
      </c>
      <c r="H702" s="5">
        <v>57</v>
      </c>
      <c r="I702" s="5">
        <v>2003</v>
      </c>
      <c r="J702" s="6">
        <v>63318</v>
      </c>
      <c r="K702" s="9">
        <v>0</v>
      </c>
      <c r="L702" s="5" t="s">
        <v>20</v>
      </c>
      <c r="M702" s="5" t="s">
        <v>87</v>
      </c>
      <c r="N702" s="5"/>
      <c r="O702" s="7" t="str">
        <f>IF(ISBLANK(Table1[[#This Row],[Exit Year]]), "Active", "Exited")</f>
        <v>Active</v>
      </c>
      <c r="P702" s="8">
        <f ca="1">IF(ISBLANK(Table1[[#This Row],[Exit Year]]), YEAR(TODAY()) - Table1[[#This Row],[Hire Year]], Table1[[#This Row],[Exit Year]] - Table1[[#This Row],[Hire Year]])</f>
        <v>22</v>
      </c>
      <c r="Q702" s="13">
        <f>Table1[[#This Row],[Annual Salary]] + (Table1[[#This Row],[Bonus %]] * Table1[[#This Row],[Annual Salary]])</f>
        <v>63318</v>
      </c>
      <c r="R702" s="10" t="str">
        <f>IF(Table1[[#This Row],[Annual Salary]]&gt;=100000,"High",
   IF(Table1[[#This Row],[Annual Salary]]&gt;=50000,"Medium","Low"))</f>
        <v>Medium</v>
      </c>
    </row>
    <row r="703" spans="1:18" ht="15.75" x14ac:dyDescent="0.25">
      <c r="A703" s="5" t="s">
        <v>1478</v>
      </c>
      <c r="B703" s="5" t="s">
        <v>1479</v>
      </c>
      <c r="C703" s="5" t="s">
        <v>42</v>
      </c>
      <c r="D703" s="5" t="s">
        <v>79</v>
      </c>
      <c r="E703" s="5" t="s">
        <v>25</v>
      </c>
      <c r="F703" s="5" t="s">
        <v>26</v>
      </c>
      <c r="G703" s="5" t="s">
        <v>27</v>
      </c>
      <c r="H703" s="5">
        <v>63</v>
      </c>
      <c r="I703" s="5">
        <v>2017</v>
      </c>
      <c r="J703" s="6">
        <v>77629</v>
      </c>
      <c r="K703" s="9">
        <v>0</v>
      </c>
      <c r="L703" s="5" t="s">
        <v>28</v>
      </c>
      <c r="M703" s="5" t="s">
        <v>113</v>
      </c>
      <c r="N703" s="5"/>
      <c r="O703" s="7" t="str">
        <f>IF(ISBLANK(Table1[[#This Row],[Exit Year]]), "Active", "Exited")</f>
        <v>Active</v>
      </c>
      <c r="P703" s="8">
        <f ca="1">IF(ISBLANK(Table1[[#This Row],[Exit Year]]), YEAR(TODAY()) - Table1[[#This Row],[Hire Year]], Table1[[#This Row],[Exit Year]] - Table1[[#This Row],[Hire Year]])</f>
        <v>8</v>
      </c>
      <c r="Q703" s="13">
        <f>Table1[[#This Row],[Annual Salary]] + (Table1[[#This Row],[Bonus %]] * Table1[[#This Row],[Annual Salary]])</f>
        <v>77629</v>
      </c>
      <c r="R703" s="10" t="str">
        <f>IF(Table1[[#This Row],[Annual Salary]]&gt;=100000,"High",
   IF(Table1[[#This Row],[Annual Salary]]&gt;=50000,"Medium","Low"))</f>
        <v>Medium</v>
      </c>
    </row>
    <row r="704" spans="1:18" ht="15.75" x14ac:dyDescent="0.25">
      <c r="A704" s="5" t="s">
        <v>1480</v>
      </c>
      <c r="B704" s="5" t="s">
        <v>1481</v>
      </c>
      <c r="C704" s="5" t="s">
        <v>1923</v>
      </c>
      <c r="D704" s="5" t="s">
        <v>64</v>
      </c>
      <c r="E704" s="5" t="s">
        <v>25</v>
      </c>
      <c r="F704" s="5" t="s">
        <v>26</v>
      </c>
      <c r="G704" s="5" t="s">
        <v>27</v>
      </c>
      <c r="H704" s="5">
        <v>62</v>
      </c>
      <c r="I704" s="5">
        <v>2017</v>
      </c>
      <c r="J704" s="6">
        <v>138808</v>
      </c>
      <c r="K704" s="9">
        <v>0.15</v>
      </c>
      <c r="L704" s="5" t="s">
        <v>28</v>
      </c>
      <c r="M704" s="5" t="s">
        <v>29</v>
      </c>
      <c r="N704" s="5"/>
      <c r="O704" s="7" t="str">
        <f>IF(ISBLANK(Table1[[#This Row],[Exit Year]]), "Active", "Exited")</f>
        <v>Active</v>
      </c>
      <c r="P704" s="8">
        <f ca="1">IF(ISBLANK(Table1[[#This Row],[Exit Year]]), YEAR(TODAY()) - Table1[[#This Row],[Hire Year]], Table1[[#This Row],[Exit Year]] - Table1[[#This Row],[Hire Year]])</f>
        <v>8</v>
      </c>
      <c r="Q704" s="13">
        <f>Table1[[#This Row],[Annual Salary]] + (Table1[[#This Row],[Bonus %]] * Table1[[#This Row],[Annual Salary]])</f>
        <v>159629.20000000001</v>
      </c>
      <c r="R704" s="10" t="str">
        <f>IF(Table1[[#This Row],[Annual Salary]]&gt;=100000,"High",
   IF(Table1[[#This Row],[Annual Salary]]&gt;=50000,"Medium","Low"))</f>
        <v>High</v>
      </c>
    </row>
    <row r="705" spans="1:18" ht="15.75" x14ac:dyDescent="0.25">
      <c r="A705" s="5" t="s">
        <v>1482</v>
      </c>
      <c r="B705" s="5" t="s">
        <v>1483</v>
      </c>
      <c r="C705" s="5" t="s">
        <v>130</v>
      </c>
      <c r="D705" s="5" t="s">
        <v>16</v>
      </c>
      <c r="E705" s="5" t="s">
        <v>17</v>
      </c>
      <c r="F705" s="5" t="s">
        <v>18</v>
      </c>
      <c r="G705" s="5" t="s">
        <v>35</v>
      </c>
      <c r="H705" s="5">
        <v>49</v>
      </c>
      <c r="I705" s="5">
        <v>2014</v>
      </c>
      <c r="J705" s="6">
        <v>88777</v>
      </c>
      <c r="K705" s="9">
        <v>0</v>
      </c>
      <c r="L705" s="5" t="s">
        <v>20</v>
      </c>
      <c r="M705" s="5" t="s">
        <v>36</v>
      </c>
      <c r="N705" s="5"/>
      <c r="O705" s="7" t="str">
        <f>IF(ISBLANK(Table1[[#This Row],[Exit Year]]), "Active", "Exited")</f>
        <v>Active</v>
      </c>
      <c r="P705" s="8">
        <f ca="1">IF(ISBLANK(Table1[[#This Row],[Exit Year]]), YEAR(TODAY()) - Table1[[#This Row],[Hire Year]], Table1[[#This Row],[Exit Year]] - Table1[[#This Row],[Hire Year]])</f>
        <v>11</v>
      </c>
      <c r="Q705" s="13">
        <f>Table1[[#This Row],[Annual Salary]] + (Table1[[#This Row],[Bonus %]] * Table1[[#This Row],[Annual Salary]])</f>
        <v>88777</v>
      </c>
      <c r="R705" s="10" t="str">
        <f>IF(Table1[[#This Row],[Annual Salary]]&gt;=100000,"High",
   IF(Table1[[#This Row],[Annual Salary]]&gt;=50000,"Medium","Low"))</f>
        <v>Medium</v>
      </c>
    </row>
    <row r="706" spans="1:18" ht="15.75" x14ac:dyDescent="0.25">
      <c r="A706" s="5" t="s">
        <v>1484</v>
      </c>
      <c r="B706" s="5" t="s">
        <v>1485</v>
      </c>
      <c r="C706" s="5" t="s">
        <v>32</v>
      </c>
      <c r="D706" s="5" t="s">
        <v>58</v>
      </c>
      <c r="E706" s="5" t="s">
        <v>48</v>
      </c>
      <c r="F706" s="5" t="s">
        <v>18</v>
      </c>
      <c r="G706" s="5" t="s">
        <v>27</v>
      </c>
      <c r="H706" s="5">
        <v>60</v>
      </c>
      <c r="I706" s="5">
        <v>2004</v>
      </c>
      <c r="J706" s="6">
        <v>186378</v>
      </c>
      <c r="K706" s="9">
        <v>0.26</v>
      </c>
      <c r="L706" s="5" t="s">
        <v>28</v>
      </c>
      <c r="M706" s="5" t="s">
        <v>29</v>
      </c>
      <c r="N706" s="5"/>
      <c r="O706" s="7" t="str">
        <f>IF(ISBLANK(Table1[[#This Row],[Exit Year]]), "Active", "Exited")</f>
        <v>Active</v>
      </c>
      <c r="P706" s="8">
        <f ca="1">IF(ISBLANK(Table1[[#This Row],[Exit Year]]), YEAR(TODAY()) - Table1[[#This Row],[Hire Year]], Table1[[#This Row],[Exit Year]] - Table1[[#This Row],[Hire Year]])</f>
        <v>21</v>
      </c>
      <c r="Q706" s="13">
        <f>Table1[[#This Row],[Annual Salary]] + (Table1[[#This Row],[Bonus %]] * Table1[[#This Row],[Annual Salary]])</f>
        <v>234836.28</v>
      </c>
      <c r="R706" s="10" t="str">
        <f>IF(Table1[[#This Row],[Annual Salary]]&gt;=100000,"High",
   IF(Table1[[#This Row],[Annual Salary]]&gt;=50000,"Medium","Low"))</f>
        <v>High</v>
      </c>
    </row>
    <row r="707" spans="1:18" ht="15.75" x14ac:dyDescent="0.25">
      <c r="A707" s="5" t="s">
        <v>1486</v>
      </c>
      <c r="B707" s="5" t="s">
        <v>1487</v>
      </c>
      <c r="C707" s="5" t="s">
        <v>107</v>
      </c>
      <c r="D707" s="5" t="s">
        <v>68</v>
      </c>
      <c r="E707" s="5" t="s">
        <v>17</v>
      </c>
      <c r="F707" s="5" t="s">
        <v>18</v>
      </c>
      <c r="G707" s="5" t="s">
        <v>27</v>
      </c>
      <c r="H707" s="5">
        <v>45</v>
      </c>
      <c r="I707" s="5">
        <v>2015</v>
      </c>
      <c r="J707" s="6">
        <v>60017</v>
      </c>
      <c r="K707" s="9">
        <v>0</v>
      </c>
      <c r="L707" s="5" t="s">
        <v>20</v>
      </c>
      <c r="M707" s="5" t="s">
        <v>36</v>
      </c>
      <c r="N707" s="5"/>
      <c r="O707" s="7" t="str">
        <f>IF(ISBLANK(Table1[[#This Row],[Exit Year]]), "Active", "Exited")</f>
        <v>Active</v>
      </c>
      <c r="P707" s="8">
        <f ca="1">IF(ISBLANK(Table1[[#This Row],[Exit Year]]), YEAR(TODAY()) - Table1[[#This Row],[Hire Year]], Table1[[#This Row],[Exit Year]] - Table1[[#This Row],[Hire Year]])</f>
        <v>10</v>
      </c>
      <c r="Q707" s="13">
        <f>Table1[[#This Row],[Annual Salary]] + (Table1[[#This Row],[Bonus %]] * Table1[[#This Row],[Annual Salary]])</f>
        <v>60017</v>
      </c>
      <c r="R707" s="10" t="str">
        <f>IF(Table1[[#This Row],[Annual Salary]]&gt;=100000,"High",
   IF(Table1[[#This Row],[Annual Salary]]&gt;=50000,"Medium","Low"))</f>
        <v>Medium</v>
      </c>
    </row>
    <row r="708" spans="1:18" ht="15.75" x14ac:dyDescent="0.25">
      <c r="A708" s="5" t="s">
        <v>1488</v>
      </c>
      <c r="B708" s="5" t="s">
        <v>1489</v>
      </c>
      <c r="C708" s="5" t="s">
        <v>1923</v>
      </c>
      <c r="D708" s="5" t="s">
        <v>47</v>
      </c>
      <c r="E708" s="5" t="s">
        <v>34</v>
      </c>
      <c r="F708" s="5" t="s">
        <v>18</v>
      </c>
      <c r="G708" s="5" t="s">
        <v>84</v>
      </c>
      <c r="H708" s="5">
        <v>45</v>
      </c>
      <c r="I708" s="5">
        <v>2018</v>
      </c>
      <c r="J708" s="6">
        <v>148991</v>
      </c>
      <c r="K708" s="9">
        <v>0.12</v>
      </c>
      <c r="L708" s="5" t="s">
        <v>92</v>
      </c>
      <c r="M708" s="5" t="s">
        <v>217</v>
      </c>
      <c r="N708" s="5"/>
      <c r="O708" s="7" t="str">
        <f>IF(ISBLANK(Table1[[#This Row],[Exit Year]]), "Active", "Exited")</f>
        <v>Active</v>
      </c>
      <c r="P708" s="8">
        <f ca="1">IF(ISBLANK(Table1[[#This Row],[Exit Year]]), YEAR(TODAY()) - Table1[[#This Row],[Hire Year]], Table1[[#This Row],[Exit Year]] - Table1[[#This Row],[Hire Year]])</f>
        <v>7</v>
      </c>
      <c r="Q708" s="13">
        <f>Table1[[#This Row],[Annual Salary]] + (Table1[[#This Row],[Bonus %]] * Table1[[#This Row],[Annual Salary]])</f>
        <v>166869.91999999998</v>
      </c>
      <c r="R708" s="10" t="str">
        <f>IF(Table1[[#This Row],[Annual Salary]]&gt;=100000,"High",
   IF(Table1[[#This Row],[Annual Salary]]&gt;=50000,"Medium","Low"))</f>
        <v>High</v>
      </c>
    </row>
    <row r="709" spans="1:18" ht="15.75" x14ac:dyDescent="0.25">
      <c r="A709" s="5" t="s">
        <v>1490</v>
      </c>
      <c r="B709" s="5" t="s">
        <v>1491</v>
      </c>
      <c r="C709" s="5" t="s">
        <v>174</v>
      </c>
      <c r="D709" s="5" t="s">
        <v>68</v>
      </c>
      <c r="E709" s="5" t="s">
        <v>34</v>
      </c>
      <c r="F709" s="5" t="s">
        <v>18</v>
      </c>
      <c r="G709" s="5" t="s">
        <v>84</v>
      </c>
      <c r="H709" s="5">
        <v>52</v>
      </c>
      <c r="I709" s="5">
        <v>2008</v>
      </c>
      <c r="J709" s="6">
        <v>97398</v>
      </c>
      <c r="K709" s="9">
        <v>0</v>
      </c>
      <c r="L709" s="5" t="s">
        <v>92</v>
      </c>
      <c r="M709" s="5" t="s">
        <v>93</v>
      </c>
      <c r="N709" s="5"/>
      <c r="O709" s="7" t="str">
        <f>IF(ISBLANK(Table1[[#This Row],[Exit Year]]), "Active", "Exited")</f>
        <v>Active</v>
      </c>
      <c r="P709" s="8">
        <f ca="1">IF(ISBLANK(Table1[[#This Row],[Exit Year]]), YEAR(TODAY()) - Table1[[#This Row],[Hire Year]], Table1[[#This Row],[Exit Year]] - Table1[[#This Row],[Hire Year]])</f>
        <v>17</v>
      </c>
      <c r="Q709" s="13">
        <f>Table1[[#This Row],[Annual Salary]] + (Table1[[#This Row],[Bonus %]] * Table1[[#This Row],[Annual Salary]])</f>
        <v>97398</v>
      </c>
      <c r="R709" s="10" t="str">
        <f>IF(Table1[[#This Row],[Annual Salary]]&gt;=100000,"High",
   IF(Table1[[#This Row],[Annual Salary]]&gt;=50000,"Medium","Low"))</f>
        <v>Medium</v>
      </c>
    </row>
    <row r="710" spans="1:18" ht="15.75" x14ac:dyDescent="0.25">
      <c r="A710" s="5" t="s">
        <v>1492</v>
      </c>
      <c r="B710" s="5" t="s">
        <v>1493</v>
      </c>
      <c r="C710" s="5" t="s">
        <v>142</v>
      </c>
      <c r="D710" s="5" t="s">
        <v>64</v>
      </c>
      <c r="E710" s="5" t="s">
        <v>25</v>
      </c>
      <c r="F710" s="5" t="s">
        <v>18</v>
      </c>
      <c r="G710" s="5" t="s">
        <v>27</v>
      </c>
      <c r="H710" s="5">
        <v>63</v>
      </c>
      <c r="I710" s="5">
        <v>2007</v>
      </c>
      <c r="J710" s="6">
        <v>72805</v>
      </c>
      <c r="K710" s="9">
        <v>0</v>
      </c>
      <c r="L710" s="5" t="s">
        <v>28</v>
      </c>
      <c r="M710" s="5" t="s">
        <v>73</v>
      </c>
      <c r="N710" s="5"/>
      <c r="O710" s="7" t="str">
        <f>IF(ISBLANK(Table1[[#This Row],[Exit Year]]), "Active", "Exited")</f>
        <v>Active</v>
      </c>
      <c r="P710" s="8">
        <f ca="1">IF(ISBLANK(Table1[[#This Row],[Exit Year]]), YEAR(TODAY()) - Table1[[#This Row],[Hire Year]], Table1[[#This Row],[Exit Year]] - Table1[[#This Row],[Hire Year]])</f>
        <v>18</v>
      </c>
      <c r="Q710" s="13">
        <f>Table1[[#This Row],[Annual Salary]] + (Table1[[#This Row],[Bonus %]] * Table1[[#This Row],[Annual Salary]])</f>
        <v>72805</v>
      </c>
      <c r="R710" s="10" t="str">
        <f>IF(Table1[[#This Row],[Annual Salary]]&gt;=100000,"High",
   IF(Table1[[#This Row],[Annual Salary]]&gt;=50000,"Medium","Low"))</f>
        <v>Medium</v>
      </c>
    </row>
    <row r="711" spans="1:18" ht="15.75" x14ac:dyDescent="0.25">
      <c r="A711" s="5" t="s">
        <v>1494</v>
      </c>
      <c r="B711" s="5" t="s">
        <v>1495</v>
      </c>
      <c r="C711" s="5" t="s">
        <v>293</v>
      </c>
      <c r="D711" s="5" t="s">
        <v>47</v>
      </c>
      <c r="E711" s="5" t="s">
        <v>17</v>
      </c>
      <c r="F711" s="5" t="s">
        <v>18</v>
      </c>
      <c r="G711" s="5" t="s">
        <v>27</v>
      </c>
      <c r="H711" s="5">
        <v>46</v>
      </c>
      <c r="I711" s="5">
        <v>2021</v>
      </c>
      <c r="J711" s="6">
        <v>72131</v>
      </c>
      <c r="K711" s="9">
        <v>0</v>
      </c>
      <c r="L711" s="5" t="s">
        <v>28</v>
      </c>
      <c r="M711" s="5" t="s">
        <v>73</v>
      </c>
      <c r="N711" s="5"/>
      <c r="O711" s="7" t="str">
        <f>IF(ISBLANK(Table1[[#This Row],[Exit Year]]), "Active", "Exited")</f>
        <v>Active</v>
      </c>
      <c r="P711" s="8">
        <f ca="1">IF(ISBLANK(Table1[[#This Row],[Exit Year]]), YEAR(TODAY()) - Table1[[#This Row],[Hire Year]], Table1[[#This Row],[Exit Year]] - Table1[[#This Row],[Hire Year]])</f>
        <v>4</v>
      </c>
      <c r="Q711" s="13">
        <f>Table1[[#This Row],[Annual Salary]] + (Table1[[#This Row],[Bonus %]] * Table1[[#This Row],[Annual Salary]])</f>
        <v>72131</v>
      </c>
      <c r="R711" s="10" t="str">
        <f>IF(Table1[[#This Row],[Annual Salary]]&gt;=100000,"High",
   IF(Table1[[#This Row],[Annual Salary]]&gt;=50000,"Medium","Low"))</f>
        <v>Medium</v>
      </c>
    </row>
    <row r="712" spans="1:18" ht="15.75" x14ac:dyDescent="0.25">
      <c r="A712" s="5" t="s">
        <v>1496</v>
      </c>
      <c r="B712" s="5" t="s">
        <v>1497</v>
      </c>
      <c r="C712" s="5" t="s">
        <v>51</v>
      </c>
      <c r="D712" s="5" t="s">
        <v>64</v>
      </c>
      <c r="E712" s="5" t="s">
        <v>25</v>
      </c>
      <c r="F712" s="5" t="s">
        <v>26</v>
      </c>
      <c r="G712" s="5" t="s">
        <v>35</v>
      </c>
      <c r="H712" s="5">
        <v>64</v>
      </c>
      <c r="I712" s="5">
        <v>1992</v>
      </c>
      <c r="J712" s="6">
        <v>104668</v>
      </c>
      <c r="K712" s="9">
        <v>0.08</v>
      </c>
      <c r="L712" s="5" t="s">
        <v>20</v>
      </c>
      <c r="M712" s="5" t="s">
        <v>87</v>
      </c>
      <c r="N712" s="5"/>
      <c r="O712" s="7" t="str">
        <f>IF(ISBLANK(Table1[[#This Row],[Exit Year]]), "Active", "Exited")</f>
        <v>Active</v>
      </c>
      <c r="P712" s="8">
        <f ca="1">IF(ISBLANK(Table1[[#This Row],[Exit Year]]), YEAR(TODAY()) - Table1[[#This Row],[Hire Year]], Table1[[#This Row],[Exit Year]] - Table1[[#This Row],[Hire Year]])</f>
        <v>33</v>
      </c>
      <c r="Q712" s="13">
        <f>Table1[[#This Row],[Annual Salary]] + (Table1[[#This Row],[Bonus %]] * Table1[[#This Row],[Annual Salary]])</f>
        <v>113041.44</v>
      </c>
      <c r="R712" s="10" t="str">
        <f>IF(Table1[[#This Row],[Annual Salary]]&gt;=100000,"High",
   IF(Table1[[#This Row],[Annual Salary]]&gt;=50000,"Medium","Low"))</f>
        <v>High</v>
      </c>
    </row>
    <row r="713" spans="1:18" ht="15.75" x14ac:dyDescent="0.25">
      <c r="A713" s="5" t="s">
        <v>1498</v>
      </c>
      <c r="B713" s="5" t="s">
        <v>1499</v>
      </c>
      <c r="C713" s="5" t="s">
        <v>42</v>
      </c>
      <c r="D713" s="5" t="s">
        <v>47</v>
      </c>
      <c r="E713" s="5" t="s">
        <v>25</v>
      </c>
      <c r="F713" s="5" t="s">
        <v>18</v>
      </c>
      <c r="G713" s="5" t="s">
        <v>35</v>
      </c>
      <c r="H713" s="5">
        <v>53</v>
      </c>
      <c r="I713" s="5">
        <v>2017</v>
      </c>
      <c r="J713" s="6">
        <v>89769</v>
      </c>
      <c r="K713" s="9">
        <v>0</v>
      </c>
      <c r="L713" s="5" t="s">
        <v>20</v>
      </c>
      <c r="M713" s="5" t="s">
        <v>21</v>
      </c>
      <c r="N713" s="5"/>
      <c r="O713" s="7" t="str">
        <f>IF(ISBLANK(Table1[[#This Row],[Exit Year]]), "Active", "Exited")</f>
        <v>Active</v>
      </c>
      <c r="P713" s="8">
        <f ca="1">IF(ISBLANK(Table1[[#This Row],[Exit Year]]), YEAR(TODAY()) - Table1[[#This Row],[Hire Year]], Table1[[#This Row],[Exit Year]] - Table1[[#This Row],[Hire Year]])</f>
        <v>8</v>
      </c>
      <c r="Q713" s="13">
        <f>Table1[[#This Row],[Annual Salary]] + (Table1[[#This Row],[Bonus %]] * Table1[[#This Row],[Annual Salary]])</f>
        <v>89769</v>
      </c>
      <c r="R713" s="10" t="str">
        <f>IF(Table1[[#This Row],[Annual Salary]]&gt;=100000,"High",
   IF(Table1[[#This Row],[Annual Salary]]&gt;=50000,"Medium","Low"))</f>
        <v>Medium</v>
      </c>
    </row>
    <row r="714" spans="1:18" ht="15.75" x14ac:dyDescent="0.25">
      <c r="A714" s="5" t="s">
        <v>1500</v>
      </c>
      <c r="B714" s="5" t="s">
        <v>1501</v>
      </c>
      <c r="C714" s="5" t="s">
        <v>51</v>
      </c>
      <c r="D714" s="5" t="s">
        <v>47</v>
      </c>
      <c r="E714" s="5" t="s">
        <v>48</v>
      </c>
      <c r="F714" s="5" t="s">
        <v>18</v>
      </c>
      <c r="G714" s="5" t="s">
        <v>27</v>
      </c>
      <c r="H714" s="5">
        <v>27</v>
      </c>
      <c r="I714" s="5">
        <v>2018</v>
      </c>
      <c r="J714" s="6">
        <v>127616</v>
      </c>
      <c r="K714" s="9">
        <v>7.0000000000000007E-2</v>
      </c>
      <c r="L714" s="5" t="s">
        <v>20</v>
      </c>
      <c r="M714" s="5" t="s">
        <v>87</v>
      </c>
      <c r="N714" s="5"/>
      <c r="O714" s="7" t="str">
        <f>IF(ISBLANK(Table1[[#This Row],[Exit Year]]), "Active", "Exited")</f>
        <v>Active</v>
      </c>
      <c r="P714" s="8">
        <f ca="1">IF(ISBLANK(Table1[[#This Row],[Exit Year]]), YEAR(TODAY()) - Table1[[#This Row],[Hire Year]], Table1[[#This Row],[Exit Year]] - Table1[[#This Row],[Hire Year]])</f>
        <v>7</v>
      </c>
      <c r="Q714" s="13">
        <f>Table1[[#This Row],[Annual Salary]] + (Table1[[#This Row],[Bonus %]] * Table1[[#This Row],[Annual Salary]])</f>
        <v>136549.12</v>
      </c>
      <c r="R714" s="10" t="str">
        <f>IF(Table1[[#This Row],[Annual Salary]]&gt;=100000,"High",
   IF(Table1[[#This Row],[Annual Salary]]&gt;=50000,"Medium","Low"))</f>
        <v>High</v>
      </c>
    </row>
    <row r="715" spans="1:18" ht="15.75" x14ac:dyDescent="0.25">
      <c r="A715" s="5" t="s">
        <v>1502</v>
      </c>
      <c r="B715" s="5" t="s">
        <v>1503</v>
      </c>
      <c r="C715" s="5" t="s">
        <v>183</v>
      </c>
      <c r="D715" s="5" t="s">
        <v>64</v>
      </c>
      <c r="E715" s="5" t="s">
        <v>25</v>
      </c>
      <c r="F715" s="5" t="s">
        <v>18</v>
      </c>
      <c r="G715" s="5" t="s">
        <v>27</v>
      </c>
      <c r="H715" s="5">
        <v>25</v>
      </c>
      <c r="I715" s="5">
        <v>2021</v>
      </c>
      <c r="J715" s="6">
        <v>47974</v>
      </c>
      <c r="K715" s="9">
        <v>0</v>
      </c>
      <c r="L715" s="5" t="s">
        <v>28</v>
      </c>
      <c r="M715" s="5" t="s">
        <v>29</v>
      </c>
      <c r="N715" s="5"/>
      <c r="O715" s="7" t="str">
        <f>IF(ISBLANK(Table1[[#This Row],[Exit Year]]), "Active", "Exited")</f>
        <v>Active</v>
      </c>
      <c r="P715" s="8">
        <f ca="1">IF(ISBLANK(Table1[[#This Row],[Exit Year]]), YEAR(TODAY()) - Table1[[#This Row],[Hire Year]], Table1[[#This Row],[Exit Year]] - Table1[[#This Row],[Hire Year]])</f>
        <v>4</v>
      </c>
      <c r="Q715" s="13">
        <f>Table1[[#This Row],[Annual Salary]] + (Table1[[#This Row],[Bonus %]] * Table1[[#This Row],[Annual Salary]])</f>
        <v>47974</v>
      </c>
      <c r="R715" s="10" t="str">
        <f>IF(Table1[[#This Row],[Annual Salary]]&gt;=100000,"High",
   IF(Table1[[#This Row],[Annual Salary]]&gt;=50000,"Medium","Low"))</f>
        <v>Low</v>
      </c>
    </row>
    <row r="716" spans="1:18" ht="15.75" x14ac:dyDescent="0.25">
      <c r="A716" s="5" t="s">
        <v>1504</v>
      </c>
      <c r="B716" s="5" t="s">
        <v>1505</v>
      </c>
      <c r="C716" s="5" t="s">
        <v>1923</v>
      </c>
      <c r="D716" s="5" t="s">
        <v>16</v>
      </c>
      <c r="E716" s="5" t="s">
        <v>34</v>
      </c>
      <c r="F716" s="5" t="s">
        <v>18</v>
      </c>
      <c r="G716" s="5" t="s">
        <v>35</v>
      </c>
      <c r="H716" s="5">
        <v>43</v>
      </c>
      <c r="I716" s="5">
        <v>2015</v>
      </c>
      <c r="J716" s="6">
        <v>120321</v>
      </c>
      <c r="K716" s="9">
        <v>0.12</v>
      </c>
      <c r="L716" s="5" t="s">
        <v>20</v>
      </c>
      <c r="M716" s="5" t="s">
        <v>59</v>
      </c>
      <c r="N716" s="5"/>
      <c r="O716" s="7" t="str">
        <f>IF(ISBLANK(Table1[[#This Row],[Exit Year]]), "Active", "Exited")</f>
        <v>Active</v>
      </c>
      <c r="P716" s="8">
        <f ca="1">IF(ISBLANK(Table1[[#This Row],[Exit Year]]), YEAR(TODAY()) - Table1[[#This Row],[Hire Year]], Table1[[#This Row],[Exit Year]] - Table1[[#This Row],[Hire Year]])</f>
        <v>10</v>
      </c>
      <c r="Q716" s="13">
        <f>Table1[[#This Row],[Annual Salary]] + (Table1[[#This Row],[Bonus %]] * Table1[[#This Row],[Annual Salary]])</f>
        <v>134759.51999999999</v>
      </c>
      <c r="R716" s="10" t="str">
        <f>IF(Table1[[#This Row],[Annual Salary]]&gt;=100000,"High",
   IF(Table1[[#This Row],[Annual Salary]]&gt;=50000,"Medium","Low"))</f>
        <v>High</v>
      </c>
    </row>
    <row r="717" spans="1:18" ht="15.75" x14ac:dyDescent="0.25">
      <c r="A717" s="5" t="s">
        <v>1506</v>
      </c>
      <c r="B717" s="5" t="s">
        <v>1507</v>
      </c>
      <c r="C717" s="5" t="s">
        <v>118</v>
      </c>
      <c r="D717" s="5" t="s">
        <v>16</v>
      </c>
      <c r="E717" s="5" t="s">
        <v>25</v>
      </c>
      <c r="F717" s="5" t="s">
        <v>18</v>
      </c>
      <c r="G717" s="5" t="s">
        <v>84</v>
      </c>
      <c r="H717" s="5">
        <v>61</v>
      </c>
      <c r="I717" s="5">
        <v>2014</v>
      </c>
      <c r="J717" s="6">
        <v>57446</v>
      </c>
      <c r="K717" s="9">
        <v>0</v>
      </c>
      <c r="L717" s="5" t="s">
        <v>20</v>
      </c>
      <c r="M717" s="5" t="s">
        <v>43</v>
      </c>
      <c r="N717" s="5"/>
      <c r="O717" s="7" t="str">
        <f>IF(ISBLANK(Table1[[#This Row],[Exit Year]]), "Active", "Exited")</f>
        <v>Active</v>
      </c>
      <c r="P717" s="8">
        <f ca="1">IF(ISBLANK(Table1[[#This Row],[Exit Year]]), YEAR(TODAY()) - Table1[[#This Row],[Hire Year]], Table1[[#This Row],[Exit Year]] - Table1[[#This Row],[Hire Year]])</f>
        <v>11</v>
      </c>
      <c r="Q717" s="13">
        <f>Table1[[#This Row],[Annual Salary]] + (Table1[[#This Row],[Bonus %]] * Table1[[#This Row],[Annual Salary]])</f>
        <v>57446</v>
      </c>
      <c r="R717" s="10" t="str">
        <f>IF(Table1[[#This Row],[Annual Salary]]&gt;=100000,"High",
   IF(Table1[[#This Row],[Annual Salary]]&gt;=50000,"Medium","Low"))</f>
        <v>Medium</v>
      </c>
    </row>
    <row r="718" spans="1:18" ht="15.75" x14ac:dyDescent="0.25">
      <c r="A718" s="5" t="s">
        <v>1508</v>
      </c>
      <c r="B718" s="5" t="s">
        <v>1509</v>
      </c>
      <c r="C718" s="5" t="s">
        <v>32</v>
      </c>
      <c r="D718" s="5" t="s">
        <v>58</v>
      </c>
      <c r="E718" s="5" t="s">
        <v>17</v>
      </c>
      <c r="F718" s="5" t="s">
        <v>18</v>
      </c>
      <c r="G718" s="5" t="s">
        <v>35</v>
      </c>
      <c r="H718" s="5">
        <v>42</v>
      </c>
      <c r="I718" s="5">
        <v>2009</v>
      </c>
      <c r="J718" s="6">
        <v>174099</v>
      </c>
      <c r="K718" s="9">
        <v>0.26</v>
      </c>
      <c r="L718" s="5" t="s">
        <v>20</v>
      </c>
      <c r="M718" s="5" t="s">
        <v>59</v>
      </c>
      <c r="N718" s="5"/>
      <c r="O718" s="7" t="str">
        <f>IF(ISBLANK(Table1[[#This Row],[Exit Year]]), "Active", "Exited")</f>
        <v>Active</v>
      </c>
      <c r="P718" s="8">
        <f ca="1">IF(ISBLANK(Table1[[#This Row],[Exit Year]]), YEAR(TODAY()) - Table1[[#This Row],[Hire Year]], Table1[[#This Row],[Exit Year]] - Table1[[#This Row],[Hire Year]])</f>
        <v>16</v>
      </c>
      <c r="Q718" s="13">
        <f>Table1[[#This Row],[Annual Salary]] + (Table1[[#This Row],[Bonus %]] * Table1[[#This Row],[Annual Salary]])</f>
        <v>219364.74</v>
      </c>
      <c r="R718" s="10" t="str">
        <f>IF(Table1[[#This Row],[Annual Salary]]&gt;=100000,"High",
   IF(Table1[[#This Row],[Annual Salary]]&gt;=50000,"Medium","Low"))</f>
        <v>High</v>
      </c>
    </row>
    <row r="719" spans="1:18" ht="15.75" x14ac:dyDescent="0.25">
      <c r="A719" s="5" t="s">
        <v>1510</v>
      </c>
      <c r="B719" s="5" t="s">
        <v>1511</v>
      </c>
      <c r="C719" s="5" t="s">
        <v>1923</v>
      </c>
      <c r="D719" s="5" t="s">
        <v>33</v>
      </c>
      <c r="E719" s="5" t="s">
        <v>25</v>
      </c>
      <c r="F719" s="5" t="s">
        <v>26</v>
      </c>
      <c r="G719" s="5" t="s">
        <v>27</v>
      </c>
      <c r="H719" s="5">
        <v>63</v>
      </c>
      <c r="I719" s="5">
        <v>2002</v>
      </c>
      <c r="J719" s="6">
        <v>128703</v>
      </c>
      <c r="K719" s="9">
        <v>0.13</v>
      </c>
      <c r="L719" s="5" t="s">
        <v>20</v>
      </c>
      <c r="M719" s="5" t="s">
        <v>59</v>
      </c>
      <c r="N719" s="5"/>
      <c r="O719" s="7" t="str">
        <f>IF(ISBLANK(Table1[[#This Row],[Exit Year]]), "Active", "Exited")</f>
        <v>Active</v>
      </c>
      <c r="P719" s="8">
        <f ca="1">IF(ISBLANK(Table1[[#This Row],[Exit Year]]), YEAR(TODAY()) - Table1[[#This Row],[Hire Year]], Table1[[#This Row],[Exit Year]] - Table1[[#This Row],[Hire Year]])</f>
        <v>23</v>
      </c>
      <c r="Q719" s="13">
        <f>Table1[[#This Row],[Annual Salary]] + (Table1[[#This Row],[Bonus %]] * Table1[[#This Row],[Annual Salary]])</f>
        <v>145434.39000000001</v>
      </c>
      <c r="R719" s="10" t="str">
        <f>IF(Table1[[#This Row],[Annual Salary]]&gt;=100000,"High",
   IF(Table1[[#This Row],[Annual Salary]]&gt;=50000,"Medium","Low"))</f>
        <v>High</v>
      </c>
    </row>
    <row r="720" spans="1:18" ht="15.75" x14ac:dyDescent="0.25">
      <c r="A720" s="5" t="s">
        <v>1512</v>
      </c>
      <c r="B720" s="5" t="s">
        <v>1513</v>
      </c>
      <c r="C720" s="5" t="s">
        <v>174</v>
      </c>
      <c r="D720" s="5" t="s">
        <v>68</v>
      </c>
      <c r="E720" s="5" t="s">
        <v>48</v>
      </c>
      <c r="F720" s="5" t="s">
        <v>18</v>
      </c>
      <c r="G720" s="5" t="s">
        <v>35</v>
      </c>
      <c r="H720" s="5">
        <v>32</v>
      </c>
      <c r="I720" s="5">
        <v>2015</v>
      </c>
      <c r="J720" s="6">
        <v>65247</v>
      </c>
      <c r="K720" s="9">
        <v>0</v>
      </c>
      <c r="L720" s="5" t="s">
        <v>20</v>
      </c>
      <c r="M720" s="5" t="s">
        <v>43</v>
      </c>
      <c r="N720" s="5"/>
      <c r="O720" s="7" t="str">
        <f>IF(ISBLANK(Table1[[#This Row],[Exit Year]]), "Active", "Exited")</f>
        <v>Active</v>
      </c>
      <c r="P720" s="8">
        <f ca="1">IF(ISBLANK(Table1[[#This Row],[Exit Year]]), YEAR(TODAY()) - Table1[[#This Row],[Hire Year]], Table1[[#This Row],[Exit Year]] - Table1[[#This Row],[Hire Year]])</f>
        <v>10</v>
      </c>
      <c r="Q720" s="13">
        <f>Table1[[#This Row],[Annual Salary]] + (Table1[[#This Row],[Bonus %]] * Table1[[#This Row],[Annual Salary]])</f>
        <v>65247</v>
      </c>
      <c r="R720" s="10" t="str">
        <f>IF(Table1[[#This Row],[Annual Salary]]&gt;=100000,"High",
   IF(Table1[[#This Row],[Annual Salary]]&gt;=50000,"Medium","Low"))</f>
        <v>Medium</v>
      </c>
    </row>
    <row r="721" spans="1:18" ht="15.75" x14ac:dyDescent="0.25">
      <c r="A721" s="5" t="s">
        <v>1514</v>
      </c>
      <c r="B721" s="5" t="s">
        <v>1515</v>
      </c>
      <c r="C721" s="5" t="s">
        <v>107</v>
      </c>
      <c r="D721" s="5" t="s">
        <v>68</v>
      </c>
      <c r="E721" s="5" t="s">
        <v>17</v>
      </c>
      <c r="F721" s="5" t="s">
        <v>26</v>
      </c>
      <c r="G721" s="5" t="s">
        <v>84</v>
      </c>
      <c r="H721" s="5">
        <v>27</v>
      </c>
      <c r="I721" s="5">
        <v>2018</v>
      </c>
      <c r="J721" s="6">
        <v>64247</v>
      </c>
      <c r="K721" s="9">
        <v>0</v>
      </c>
      <c r="L721" s="5" t="s">
        <v>92</v>
      </c>
      <c r="M721" s="5" t="s">
        <v>98</v>
      </c>
      <c r="N721" s="5"/>
      <c r="O721" s="7" t="str">
        <f>IF(ISBLANK(Table1[[#This Row],[Exit Year]]), "Active", "Exited")</f>
        <v>Active</v>
      </c>
      <c r="P721" s="8">
        <f ca="1">IF(ISBLANK(Table1[[#This Row],[Exit Year]]), YEAR(TODAY()) - Table1[[#This Row],[Hire Year]], Table1[[#This Row],[Exit Year]] - Table1[[#This Row],[Hire Year]])</f>
        <v>7</v>
      </c>
      <c r="Q721" s="13">
        <f>Table1[[#This Row],[Annual Salary]] + (Table1[[#This Row],[Bonus %]] * Table1[[#This Row],[Annual Salary]])</f>
        <v>64247</v>
      </c>
      <c r="R721" s="10" t="str">
        <f>IF(Table1[[#This Row],[Annual Salary]]&gt;=100000,"High",
   IF(Table1[[#This Row],[Annual Salary]]&gt;=50000,"Medium","Low"))</f>
        <v>Medium</v>
      </c>
    </row>
    <row r="722" spans="1:18" ht="15.75" x14ac:dyDescent="0.25">
      <c r="A722" s="5" t="s">
        <v>1516</v>
      </c>
      <c r="B722" s="5" t="s">
        <v>1517</v>
      </c>
      <c r="C722" s="5" t="s">
        <v>51</v>
      </c>
      <c r="D722" s="5" t="s">
        <v>64</v>
      </c>
      <c r="E722" s="5" t="s">
        <v>17</v>
      </c>
      <c r="F722" s="5" t="s">
        <v>18</v>
      </c>
      <c r="G722" s="5" t="s">
        <v>35</v>
      </c>
      <c r="H722" s="5">
        <v>33</v>
      </c>
      <c r="I722" s="5">
        <v>2012</v>
      </c>
      <c r="J722" s="6">
        <v>118253</v>
      </c>
      <c r="K722" s="9">
        <v>0.08</v>
      </c>
      <c r="L722" s="5" t="s">
        <v>20</v>
      </c>
      <c r="M722" s="5" t="s">
        <v>59</v>
      </c>
      <c r="N722" s="5"/>
      <c r="O722" s="7" t="str">
        <f>IF(ISBLANK(Table1[[#This Row],[Exit Year]]), "Active", "Exited")</f>
        <v>Active</v>
      </c>
      <c r="P722" s="8">
        <f ca="1">IF(ISBLANK(Table1[[#This Row],[Exit Year]]), YEAR(TODAY()) - Table1[[#This Row],[Hire Year]], Table1[[#This Row],[Exit Year]] - Table1[[#This Row],[Hire Year]])</f>
        <v>13</v>
      </c>
      <c r="Q722" s="13">
        <f>Table1[[#This Row],[Annual Salary]] + (Table1[[#This Row],[Bonus %]] * Table1[[#This Row],[Annual Salary]])</f>
        <v>127713.24</v>
      </c>
      <c r="R722" s="10" t="str">
        <f>IF(Table1[[#This Row],[Annual Salary]]&gt;=100000,"High",
   IF(Table1[[#This Row],[Annual Salary]]&gt;=50000,"Medium","Low"))</f>
        <v>High</v>
      </c>
    </row>
    <row r="723" spans="1:18" ht="15.75" x14ac:dyDescent="0.25">
      <c r="A723" s="5" t="s">
        <v>1518</v>
      </c>
      <c r="B723" s="5" t="s">
        <v>1519</v>
      </c>
      <c r="C723" s="5" t="s">
        <v>180</v>
      </c>
      <c r="D723" s="5" t="s">
        <v>68</v>
      </c>
      <c r="E723" s="5" t="s">
        <v>25</v>
      </c>
      <c r="F723" s="5" t="s">
        <v>18</v>
      </c>
      <c r="G723" s="5" t="s">
        <v>27</v>
      </c>
      <c r="H723" s="5">
        <v>45</v>
      </c>
      <c r="I723" s="5">
        <v>2004</v>
      </c>
      <c r="J723" s="6">
        <v>109422</v>
      </c>
      <c r="K723" s="9">
        <v>0</v>
      </c>
      <c r="L723" s="5" t="s">
        <v>28</v>
      </c>
      <c r="M723" s="5" t="s">
        <v>29</v>
      </c>
      <c r="N723" s="5"/>
      <c r="O723" s="7" t="str">
        <f>IF(ISBLANK(Table1[[#This Row],[Exit Year]]), "Active", "Exited")</f>
        <v>Active</v>
      </c>
      <c r="P723" s="8">
        <f ca="1">IF(ISBLANK(Table1[[#This Row],[Exit Year]]), YEAR(TODAY()) - Table1[[#This Row],[Hire Year]], Table1[[#This Row],[Exit Year]] - Table1[[#This Row],[Hire Year]])</f>
        <v>21</v>
      </c>
      <c r="Q723" s="13">
        <f>Table1[[#This Row],[Annual Salary]] + (Table1[[#This Row],[Bonus %]] * Table1[[#This Row],[Annual Salary]])</f>
        <v>109422</v>
      </c>
      <c r="R723" s="10" t="str">
        <f>IF(Table1[[#This Row],[Annual Salary]]&gt;=100000,"High",
   IF(Table1[[#This Row],[Annual Salary]]&gt;=50000,"Medium","Low"))</f>
        <v>High</v>
      </c>
    </row>
    <row r="724" spans="1:18" ht="15.75" x14ac:dyDescent="0.25">
      <c r="A724" s="5" t="s">
        <v>1520</v>
      </c>
      <c r="B724" s="5" t="s">
        <v>1521</v>
      </c>
      <c r="C724" s="5" t="s">
        <v>51</v>
      </c>
      <c r="D724" s="5" t="s">
        <v>64</v>
      </c>
      <c r="E724" s="5" t="s">
        <v>48</v>
      </c>
      <c r="F724" s="5" t="s">
        <v>26</v>
      </c>
      <c r="G724" s="5" t="s">
        <v>27</v>
      </c>
      <c r="H724" s="5">
        <v>41</v>
      </c>
      <c r="I724" s="5">
        <v>2019</v>
      </c>
      <c r="J724" s="6">
        <v>126950</v>
      </c>
      <c r="K724" s="9">
        <v>0.1</v>
      </c>
      <c r="L724" s="5" t="s">
        <v>20</v>
      </c>
      <c r="M724" s="5" t="s">
        <v>36</v>
      </c>
      <c r="N724" s="5"/>
      <c r="O724" s="7" t="str">
        <f>IF(ISBLANK(Table1[[#This Row],[Exit Year]]), "Active", "Exited")</f>
        <v>Active</v>
      </c>
      <c r="P724" s="8">
        <f ca="1">IF(ISBLANK(Table1[[#This Row],[Exit Year]]), YEAR(TODAY()) - Table1[[#This Row],[Hire Year]], Table1[[#This Row],[Exit Year]] - Table1[[#This Row],[Hire Year]])</f>
        <v>6</v>
      </c>
      <c r="Q724" s="13">
        <f>Table1[[#This Row],[Annual Salary]] + (Table1[[#This Row],[Bonus %]] * Table1[[#This Row],[Annual Salary]])</f>
        <v>139645</v>
      </c>
      <c r="R724" s="10" t="str">
        <f>IF(Table1[[#This Row],[Annual Salary]]&gt;=100000,"High",
   IF(Table1[[#This Row],[Annual Salary]]&gt;=50000,"Medium","Low"))</f>
        <v>High</v>
      </c>
    </row>
    <row r="725" spans="1:18" ht="15.75" x14ac:dyDescent="0.25">
      <c r="A725" s="5" t="s">
        <v>1522</v>
      </c>
      <c r="B725" s="5" t="s">
        <v>1523</v>
      </c>
      <c r="C725" s="5" t="s">
        <v>130</v>
      </c>
      <c r="D725" s="5" t="s">
        <v>16</v>
      </c>
      <c r="E725" s="5" t="s">
        <v>25</v>
      </c>
      <c r="F725" s="5" t="s">
        <v>18</v>
      </c>
      <c r="G725" s="5" t="s">
        <v>27</v>
      </c>
      <c r="H725" s="5">
        <v>36</v>
      </c>
      <c r="I725" s="5">
        <v>2014</v>
      </c>
      <c r="J725" s="6">
        <v>97500</v>
      </c>
      <c r="K725" s="9">
        <v>0</v>
      </c>
      <c r="L725" s="5" t="s">
        <v>20</v>
      </c>
      <c r="M725" s="5" t="s">
        <v>55</v>
      </c>
      <c r="N725" s="5"/>
      <c r="O725" s="7" t="str">
        <f>IF(ISBLANK(Table1[[#This Row],[Exit Year]]), "Active", "Exited")</f>
        <v>Active</v>
      </c>
      <c r="P725" s="8">
        <f ca="1">IF(ISBLANK(Table1[[#This Row],[Exit Year]]), YEAR(TODAY()) - Table1[[#This Row],[Hire Year]], Table1[[#This Row],[Exit Year]] - Table1[[#This Row],[Hire Year]])</f>
        <v>11</v>
      </c>
      <c r="Q725" s="13">
        <f>Table1[[#This Row],[Annual Salary]] + (Table1[[#This Row],[Bonus %]] * Table1[[#This Row],[Annual Salary]])</f>
        <v>97500</v>
      </c>
      <c r="R725" s="10" t="str">
        <f>IF(Table1[[#This Row],[Annual Salary]]&gt;=100000,"High",
   IF(Table1[[#This Row],[Annual Salary]]&gt;=50000,"Medium","Low"))</f>
        <v>Medium</v>
      </c>
    </row>
    <row r="726" spans="1:18" ht="15.75" x14ac:dyDescent="0.25">
      <c r="A726" s="5" t="s">
        <v>1524</v>
      </c>
      <c r="B726" s="5" t="s">
        <v>1525</v>
      </c>
      <c r="C726" s="5" t="s">
        <v>118</v>
      </c>
      <c r="D726" s="5" t="s">
        <v>16</v>
      </c>
      <c r="E726" s="5" t="s">
        <v>25</v>
      </c>
      <c r="F726" s="5" t="s">
        <v>26</v>
      </c>
      <c r="G726" s="5" t="s">
        <v>27</v>
      </c>
      <c r="H726" s="5">
        <v>25</v>
      </c>
      <c r="I726" s="5">
        <v>2021</v>
      </c>
      <c r="J726" s="6">
        <v>41844</v>
      </c>
      <c r="K726" s="9">
        <v>0</v>
      </c>
      <c r="L726" s="5" t="s">
        <v>28</v>
      </c>
      <c r="M726" s="5" t="s">
        <v>29</v>
      </c>
      <c r="N726" s="5"/>
      <c r="O726" s="7" t="str">
        <f>IF(ISBLANK(Table1[[#This Row],[Exit Year]]), "Active", "Exited")</f>
        <v>Active</v>
      </c>
      <c r="P726" s="8">
        <f ca="1">IF(ISBLANK(Table1[[#This Row],[Exit Year]]), YEAR(TODAY()) - Table1[[#This Row],[Hire Year]], Table1[[#This Row],[Exit Year]] - Table1[[#This Row],[Hire Year]])</f>
        <v>4</v>
      </c>
      <c r="Q726" s="13">
        <f>Table1[[#This Row],[Annual Salary]] + (Table1[[#This Row],[Bonus %]] * Table1[[#This Row],[Annual Salary]])</f>
        <v>41844</v>
      </c>
      <c r="R726" s="10" t="str">
        <f>IF(Table1[[#This Row],[Annual Salary]]&gt;=100000,"High",
   IF(Table1[[#This Row],[Annual Salary]]&gt;=50000,"Medium","Low"))</f>
        <v>Low</v>
      </c>
    </row>
    <row r="727" spans="1:18" ht="15.75" x14ac:dyDescent="0.25">
      <c r="A727" s="5" t="s">
        <v>1526</v>
      </c>
      <c r="B727" s="5" t="s">
        <v>1527</v>
      </c>
      <c r="C727" s="5" t="s">
        <v>123</v>
      </c>
      <c r="D727" s="5" t="s">
        <v>58</v>
      </c>
      <c r="E727" s="5" t="s">
        <v>17</v>
      </c>
      <c r="F727" s="5" t="s">
        <v>26</v>
      </c>
      <c r="G727" s="5" t="s">
        <v>27</v>
      </c>
      <c r="H727" s="5">
        <v>43</v>
      </c>
      <c r="I727" s="5">
        <v>2014</v>
      </c>
      <c r="J727" s="6">
        <v>58875</v>
      </c>
      <c r="K727" s="9">
        <v>0</v>
      </c>
      <c r="L727" s="5" t="s">
        <v>28</v>
      </c>
      <c r="M727" s="5" t="s">
        <v>133</v>
      </c>
      <c r="N727" s="5"/>
      <c r="O727" s="7" t="str">
        <f>IF(ISBLANK(Table1[[#This Row],[Exit Year]]), "Active", "Exited")</f>
        <v>Active</v>
      </c>
      <c r="P727" s="8">
        <f ca="1">IF(ISBLANK(Table1[[#This Row],[Exit Year]]), YEAR(TODAY()) - Table1[[#This Row],[Hire Year]], Table1[[#This Row],[Exit Year]] - Table1[[#This Row],[Hire Year]])</f>
        <v>11</v>
      </c>
      <c r="Q727" s="13">
        <f>Table1[[#This Row],[Annual Salary]] + (Table1[[#This Row],[Bonus %]] * Table1[[#This Row],[Annual Salary]])</f>
        <v>58875</v>
      </c>
      <c r="R727" s="10" t="str">
        <f>IF(Table1[[#This Row],[Annual Salary]]&gt;=100000,"High",
   IF(Table1[[#This Row],[Annual Salary]]&gt;=50000,"Medium","Low"))</f>
        <v>Medium</v>
      </c>
    </row>
    <row r="728" spans="1:18" ht="15.75" x14ac:dyDescent="0.25">
      <c r="A728" s="5" t="s">
        <v>1528</v>
      </c>
      <c r="B728" s="5" t="s">
        <v>1529</v>
      </c>
      <c r="C728" s="5" t="s">
        <v>46</v>
      </c>
      <c r="D728" s="5" t="s">
        <v>47</v>
      </c>
      <c r="E728" s="5" t="s">
        <v>25</v>
      </c>
      <c r="F728" s="5" t="s">
        <v>18</v>
      </c>
      <c r="G728" s="5" t="s">
        <v>27</v>
      </c>
      <c r="H728" s="5">
        <v>37</v>
      </c>
      <c r="I728" s="5">
        <v>2015</v>
      </c>
      <c r="J728" s="6">
        <v>64204</v>
      </c>
      <c r="K728" s="9">
        <v>0</v>
      </c>
      <c r="L728" s="5" t="s">
        <v>20</v>
      </c>
      <c r="M728" s="5" t="s">
        <v>87</v>
      </c>
      <c r="N728" s="5">
        <v>2021</v>
      </c>
      <c r="O728" s="7" t="str">
        <f>IF(ISBLANK(Table1[[#This Row],[Exit Year]]), "Active", "Exited")</f>
        <v>Exited</v>
      </c>
      <c r="P728" s="8">
        <f ca="1">IF(ISBLANK(Table1[[#This Row],[Exit Year]]), YEAR(TODAY()) - Table1[[#This Row],[Hire Year]], Table1[[#This Row],[Exit Year]] - Table1[[#This Row],[Hire Year]])</f>
        <v>6</v>
      </c>
      <c r="Q728" s="13">
        <f>Table1[[#This Row],[Annual Salary]] + (Table1[[#This Row],[Bonus %]] * Table1[[#This Row],[Annual Salary]])</f>
        <v>64204</v>
      </c>
      <c r="R728" s="10" t="str">
        <f>IF(Table1[[#This Row],[Annual Salary]]&gt;=100000,"High",
   IF(Table1[[#This Row],[Annual Salary]]&gt;=50000,"Medium","Low"))</f>
        <v>Medium</v>
      </c>
    </row>
    <row r="729" spans="1:18" ht="15.75" x14ac:dyDescent="0.25">
      <c r="A729" s="5" t="s">
        <v>1530</v>
      </c>
      <c r="B729" s="5" t="s">
        <v>1531</v>
      </c>
      <c r="C729" s="5" t="s">
        <v>123</v>
      </c>
      <c r="D729" s="5" t="s">
        <v>47</v>
      </c>
      <c r="E729" s="5" t="s">
        <v>48</v>
      </c>
      <c r="F729" s="5" t="s">
        <v>18</v>
      </c>
      <c r="G729" s="5" t="s">
        <v>27</v>
      </c>
      <c r="H729" s="5">
        <v>42</v>
      </c>
      <c r="I729" s="5">
        <v>2010</v>
      </c>
      <c r="J729" s="6">
        <v>67743</v>
      </c>
      <c r="K729" s="9">
        <v>0</v>
      </c>
      <c r="L729" s="5" t="s">
        <v>28</v>
      </c>
      <c r="M729" s="5" t="s">
        <v>113</v>
      </c>
      <c r="N729" s="5">
        <v>2014</v>
      </c>
      <c r="O729" s="7" t="str">
        <f>IF(ISBLANK(Table1[[#This Row],[Exit Year]]), "Active", "Exited")</f>
        <v>Exited</v>
      </c>
      <c r="P729" s="8">
        <f ca="1">IF(ISBLANK(Table1[[#This Row],[Exit Year]]), YEAR(TODAY()) - Table1[[#This Row],[Hire Year]], Table1[[#This Row],[Exit Year]] - Table1[[#This Row],[Hire Year]])</f>
        <v>4</v>
      </c>
      <c r="Q729" s="13">
        <f>Table1[[#This Row],[Annual Salary]] + (Table1[[#This Row],[Bonus %]] * Table1[[#This Row],[Annual Salary]])</f>
        <v>67743</v>
      </c>
      <c r="R729" s="10" t="str">
        <f>IF(Table1[[#This Row],[Annual Salary]]&gt;=100000,"High",
   IF(Table1[[#This Row],[Annual Salary]]&gt;=50000,"Medium","Low"))</f>
        <v>Medium</v>
      </c>
    </row>
    <row r="730" spans="1:18" ht="15.75" x14ac:dyDescent="0.25">
      <c r="A730" s="5" t="s">
        <v>1532</v>
      </c>
      <c r="B730" s="5" t="s">
        <v>1199</v>
      </c>
      <c r="C730" s="5" t="s">
        <v>293</v>
      </c>
      <c r="D730" s="5" t="s">
        <v>47</v>
      </c>
      <c r="E730" s="5" t="s">
        <v>34</v>
      </c>
      <c r="F730" s="5" t="s">
        <v>18</v>
      </c>
      <c r="G730" s="5" t="s">
        <v>19</v>
      </c>
      <c r="H730" s="5">
        <v>60</v>
      </c>
      <c r="I730" s="5">
        <v>1997</v>
      </c>
      <c r="J730" s="6">
        <v>71677</v>
      </c>
      <c r="K730" s="9">
        <v>0</v>
      </c>
      <c r="L730" s="5" t="s">
        <v>20</v>
      </c>
      <c r="M730" s="5" t="s">
        <v>87</v>
      </c>
      <c r="N730" s="5"/>
      <c r="O730" s="7" t="str">
        <f>IF(ISBLANK(Table1[[#This Row],[Exit Year]]), "Active", "Exited")</f>
        <v>Active</v>
      </c>
      <c r="P730" s="8">
        <f ca="1">IF(ISBLANK(Table1[[#This Row],[Exit Year]]), YEAR(TODAY()) - Table1[[#This Row],[Hire Year]], Table1[[#This Row],[Exit Year]] - Table1[[#This Row],[Hire Year]])</f>
        <v>28</v>
      </c>
      <c r="Q730" s="13">
        <f>Table1[[#This Row],[Annual Salary]] + (Table1[[#This Row],[Bonus %]] * Table1[[#This Row],[Annual Salary]])</f>
        <v>71677</v>
      </c>
      <c r="R730" s="10" t="str">
        <f>IF(Table1[[#This Row],[Annual Salary]]&gt;=100000,"High",
   IF(Table1[[#This Row],[Annual Salary]]&gt;=50000,"Medium","Low"))</f>
        <v>Medium</v>
      </c>
    </row>
    <row r="731" spans="1:18" ht="15.75" x14ac:dyDescent="0.25">
      <c r="A731" s="5" t="s">
        <v>1533</v>
      </c>
      <c r="B731" s="5" t="s">
        <v>1534</v>
      </c>
      <c r="C731" s="5" t="s">
        <v>118</v>
      </c>
      <c r="D731" s="5" t="s">
        <v>16</v>
      </c>
      <c r="E731" s="5" t="s">
        <v>34</v>
      </c>
      <c r="F731" s="5" t="s">
        <v>26</v>
      </c>
      <c r="G731" s="5" t="s">
        <v>27</v>
      </c>
      <c r="H731" s="5">
        <v>61</v>
      </c>
      <c r="I731" s="5">
        <v>2000</v>
      </c>
      <c r="J731" s="6">
        <v>40063</v>
      </c>
      <c r="K731" s="9">
        <v>0</v>
      </c>
      <c r="L731" s="5" t="s">
        <v>20</v>
      </c>
      <c r="M731" s="5" t="s">
        <v>55</v>
      </c>
      <c r="N731" s="5"/>
      <c r="O731" s="7" t="str">
        <f>IF(ISBLANK(Table1[[#This Row],[Exit Year]]), "Active", "Exited")</f>
        <v>Active</v>
      </c>
      <c r="P731" s="8">
        <f ca="1">IF(ISBLANK(Table1[[#This Row],[Exit Year]]), YEAR(TODAY()) - Table1[[#This Row],[Hire Year]], Table1[[#This Row],[Exit Year]] - Table1[[#This Row],[Hire Year]])</f>
        <v>25</v>
      </c>
      <c r="Q731" s="13">
        <f>Table1[[#This Row],[Annual Salary]] + (Table1[[#This Row],[Bonus %]] * Table1[[#This Row],[Annual Salary]])</f>
        <v>40063</v>
      </c>
      <c r="R731" s="10" t="str">
        <f>IF(Table1[[#This Row],[Annual Salary]]&gt;=100000,"High",
   IF(Table1[[#This Row],[Annual Salary]]&gt;=50000,"Medium","Low"))</f>
        <v>Low</v>
      </c>
    </row>
    <row r="732" spans="1:18" ht="15.75" x14ac:dyDescent="0.25">
      <c r="A732" s="5" t="s">
        <v>1535</v>
      </c>
      <c r="B732" s="5" t="s">
        <v>1536</v>
      </c>
      <c r="C732" s="5" t="s">
        <v>118</v>
      </c>
      <c r="D732" s="5" t="s">
        <v>16</v>
      </c>
      <c r="E732" s="5" t="s">
        <v>25</v>
      </c>
      <c r="F732" s="5" t="s">
        <v>18</v>
      </c>
      <c r="G732" s="5" t="s">
        <v>35</v>
      </c>
      <c r="H732" s="5">
        <v>55</v>
      </c>
      <c r="I732" s="5">
        <v>2004</v>
      </c>
      <c r="J732" s="6">
        <v>40124</v>
      </c>
      <c r="K732" s="9">
        <v>0</v>
      </c>
      <c r="L732" s="5" t="s">
        <v>20</v>
      </c>
      <c r="M732" s="5" t="s">
        <v>59</v>
      </c>
      <c r="N732" s="5"/>
      <c r="O732" s="7" t="str">
        <f>IF(ISBLANK(Table1[[#This Row],[Exit Year]]), "Active", "Exited")</f>
        <v>Active</v>
      </c>
      <c r="P732" s="8">
        <f ca="1">IF(ISBLANK(Table1[[#This Row],[Exit Year]]), YEAR(TODAY()) - Table1[[#This Row],[Hire Year]], Table1[[#This Row],[Exit Year]] - Table1[[#This Row],[Hire Year]])</f>
        <v>21</v>
      </c>
      <c r="Q732" s="13">
        <f>Table1[[#This Row],[Annual Salary]] + (Table1[[#This Row],[Bonus %]] * Table1[[#This Row],[Annual Salary]])</f>
        <v>40124</v>
      </c>
      <c r="R732" s="10" t="str">
        <f>IF(Table1[[#This Row],[Annual Salary]]&gt;=100000,"High",
   IF(Table1[[#This Row],[Annual Salary]]&gt;=50000,"Medium","Low"))</f>
        <v>Low</v>
      </c>
    </row>
    <row r="733" spans="1:18" ht="15.75" x14ac:dyDescent="0.25">
      <c r="A733" s="5" t="s">
        <v>1537</v>
      </c>
      <c r="B733" s="5" t="s">
        <v>1538</v>
      </c>
      <c r="C733" s="5" t="s">
        <v>177</v>
      </c>
      <c r="D733" s="5" t="s">
        <v>68</v>
      </c>
      <c r="E733" s="5" t="s">
        <v>25</v>
      </c>
      <c r="F733" s="5" t="s">
        <v>26</v>
      </c>
      <c r="G733" s="5" t="s">
        <v>27</v>
      </c>
      <c r="H733" s="5">
        <v>57</v>
      </c>
      <c r="I733" s="5">
        <v>2018</v>
      </c>
      <c r="J733" s="6">
        <v>103183</v>
      </c>
      <c r="K733" s="9">
        <v>0</v>
      </c>
      <c r="L733" s="5" t="s">
        <v>20</v>
      </c>
      <c r="M733" s="5" t="s">
        <v>59</v>
      </c>
      <c r="N733" s="5">
        <v>2021</v>
      </c>
      <c r="O733" s="7" t="str">
        <f>IF(ISBLANK(Table1[[#This Row],[Exit Year]]), "Active", "Exited")</f>
        <v>Exited</v>
      </c>
      <c r="P733" s="8">
        <f ca="1">IF(ISBLANK(Table1[[#This Row],[Exit Year]]), YEAR(TODAY()) - Table1[[#This Row],[Hire Year]], Table1[[#This Row],[Exit Year]] - Table1[[#This Row],[Hire Year]])</f>
        <v>3</v>
      </c>
      <c r="Q733" s="13">
        <f>Table1[[#This Row],[Annual Salary]] + (Table1[[#This Row],[Bonus %]] * Table1[[#This Row],[Annual Salary]])</f>
        <v>103183</v>
      </c>
      <c r="R733" s="10" t="str">
        <f>IF(Table1[[#This Row],[Annual Salary]]&gt;=100000,"High",
   IF(Table1[[#This Row],[Annual Salary]]&gt;=50000,"Medium","Low"))</f>
        <v>High</v>
      </c>
    </row>
    <row r="734" spans="1:18" ht="15.75" x14ac:dyDescent="0.25">
      <c r="A734" s="5" t="s">
        <v>1539</v>
      </c>
      <c r="B734" s="5" t="s">
        <v>1540</v>
      </c>
      <c r="C734" s="5" t="s">
        <v>298</v>
      </c>
      <c r="D734" s="5" t="s">
        <v>16</v>
      </c>
      <c r="E734" s="5" t="s">
        <v>48</v>
      </c>
      <c r="F734" s="5" t="s">
        <v>26</v>
      </c>
      <c r="G734" s="5" t="s">
        <v>27</v>
      </c>
      <c r="H734" s="5">
        <v>54</v>
      </c>
      <c r="I734" s="5">
        <v>1998</v>
      </c>
      <c r="J734" s="6">
        <v>95239</v>
      </c>
      <c r="K734" s="9">
        <v>0</v>
      </c>
      <c r="L734" s="5" t="s">
        <v>20</v>
      </c>
      <c r="M734" s="5" t="s">
        <v>43</v>
      </c>
      <c r="N734" s="5"/>
      <c r="O734" s="7" t="str">
        <f>IF(ISBLANK(Table1[[#This Row],[Exit Year]]), "Active", "Exited")</f>
        <v>Active</v>
      </c>
      <c r="P734" s="8">
        <f ca="1">IF(ISBLANK(Table1[[#This Row],[Exit Year]]), YEAR(TODAY()) - Table1[[#This Row],[Hire Year]], Table1[[#This Row],[Exit Year]] - Table1[[#This Row],[Hire Year]])</f>
        <v>27</v>
      </c>
      <c r="Q734" s="13">
        <f>Table1[[#This Row],[Annual Salary]] + (Table1[[#This Row],[Bonus %]] * Table1[[#This Row],[Annual Salary]])</f>
        <v>95239</v>
      </c>
      <c r="R734" s="10" t="str">
        <f>IF(Table1[[#This Row],[Annual Salary]]&gt;=100000,"High",
   IF(Table1[[#This Row],[Annual Salary]]&gt;=50000,"Medium","Low"))</f>
        <v>Medium</v>
      </c>
    </row>
    <row r="735" spans="1:18" ht="15.75" x14ac:dyDescent="0.25">
      <c r="A735" s="5" t="s">
        <v>1541</v>
      </c>
      <c r="B735" s="5" t="s">
        <v>1271</v>
      </c>
      <c r="C735" s="5" t="s">
        <v>276</v>
      </c>
      <c r="D735" s="5" t="s">
        <v>68</v>
      </c>
      <c r="E735" s="5" t="s">
        <v>25</v>
      </c>
      <c r="F735" s="5" t="s">
        <v>18</v>
      </c>
      <c r="G735" s="5" t="s">
        <v>27</v>
      </c>
      <c r="H735" s="5">
        <v>29</v>
      </c>
      <c r="I735" s="5">
        <v>2019</v>
      </c>
      <c r="J735" s="6">
        <v>75012</v>
      </c>
      <c r="K735" s="9">
        <v>0</v>
      </c>
      <c r="L735" s="5" t="s">
        <v>20</v>
      </c>
      <c r="M735" s="5" t="s">
        <v>36</v>
      </c>
      <c r="N735" s="5"/>
      <c r="O735" s="7" t="str">
        <f>IF(ISBLANK(Table1[[#This Row],[Exit Year]]), "Active", "Exited")</f>
        <v>Active</v>
      </c>
      <c r="P735" s="8">
        <f ca="1">IF(ISBLANK(Table1[[#This Row],[Exit Year]]), YEAR(TODAY()) - Table1[[#This Row],[Hire Year]], Table1[[#This Row],[Exit Year]] - Table1[[#This Row],[Hire Year]])</f>
        <v>6</v>
      </c>
      <c r="Q735" s="13">
        <f>Table1[[#This Row],[Annual Salary]] + (Table1[[#This Row],[Bonus %]] * Table1[[#This Row],[Annual Salary]])</f>
        <v>75012</v>
      </c>
      <c r="R735" s="10" t="str">
        <f>IF(Table1[[#This Row],[Annual Salary]]&gt;=100000,"High",
   IF(Table1[[#This Row],[Annual Salary]]&gt;=50000,"Medium","Low"))</f>
        <v>Medium</v>
      </c>
    </row>
    <row r="736" spans="1:18" ht="15.75" x14ac:dyDescent="0.25">
      <c r="A736" s="5" t="s">
        <v>1542</v>
      </c>
      <c r="B736" s="5" t="s">
        <v>1543</v>
      </c>
      <c r="C736" s="5" t="s">
        <v>247</v>
      </c>
      <c r="D736" s="5" t="s">
        <v>16</v>
      </c>
      <c r="E736" s="5" t="s">
        <v>25</v>
      </c>
      <c r="F736" s="5" t="s">
        <v>18</v>
      </c>
      <c r="G736" s="5" t="s">
        <v>27</v>
      </c>
      <c r="H736" s="5">
        <v>33</v>
      </c>
      <c r="I736" s="5">
        <v>2014</v>
      </c>
      <c r="J736" s="6">
        <v>96366</v>
      </c>
      <c r="K736" s="9">
        <v>0</v>
      </c>
      <c r="L736" s="5" t="s">
        <v>28</v>
      </c>
      <c r="M736" s="5" t="s">
        <v>133</v>
      </c>
      <c r="N736" s="5"/>
      <c r="O736" s="7" t="str">
        <f>IF(ISBLANK(Table1[[#This Row],[Exit Year]]), "Active", "Exited")</f>
        <v>Active</v>
      </c>
      <c r="P736" s="8">
        <f ca="1">IF(ISBLANK(Table1[[#This Row],[Exit Year]]), YEAR(TODAY()) - Table1[[#This Row],[Hire Year]], Table1[[#This Row],[Exit Year]] - Table1[[#This Row],[Hire Year]])</f>
        <v>11</v>
      </c>
      <c r="Q736" s="13">
        <f>Table1[[#This Row],[Annual Salary]] + (Table1[[#This Row],[Bonus %]] * Table1[[#This Row],[Annual Salary]])</f>
        <v>96366</v>
      </c>
      <c r="R736" s="10" t="str">
        <f>IF(Table1[[#This Row],[Annual Salary]]&gt;=100000,"High",
   IF(Table1[[#This Row],[Annual Salary]]&gt;=50000,"Medium","Low"))</f>
        <v>Medium</v>
      </c>
    </row>
    <row r="737" spans="1:18" ht="15.75" x14ac:dyDescent="0.25">
      <c r="A737" s="5" t="s">
        <v>1544</v>
      </c>
      <c r="B737" s="5" t="s">
        <v>1545</v>
      </c>
      <c r="C737" s="5" t="s">
        <v>54</v>
      </c>
      <c r="D737" s="5" t="s">
        <v>79</v>
      </c>
      <c r="E737" s="5" t="s">
        <v>48</v>
      </c>
      <c r="F737" s="5" t="s">
        <v>18</v>
      </c>
      <c r="G737" s="5" t="s">
        <v>27</v>
      </c>
      <c r="H737" s="5">
        <v>39</v>
      </c>
      <c r="I737" s="5">
        <v>2014</v>
      </c>
      <c r="J737" s="6">
        <v>40897</v>
      </c>
      <c r="K737" s="9">
        <v>0</v>
      </c>
      <c r="L737" s="5" t="s">
        <v>20</v>
      </c>
      <c r="M737" s="5" t="s">
        <v>21</v>
      </c>
      <c r="N737" s="5"/>
      <c r="O737" s="7" t="str">
        <f>IF(ISBLANK(Table1[[#This Row],[Exit Year]]), "Active", "Exited")</f>
        <v>Active</v>
      </c>
      <c r="P737" s="8">
        <f ca="1">IF(ISBLANK(Table1[[#This Row],[Exit Year]]), YEAR(TODAY()) - Table1[[#This Row],[Hire Year]], Table1[[#This Row],[Exit Year]] - Table1[[#This Row],[Hire Year]])</f>
        <v>11</v>
      </c>
      <c r="Q737" s="13">
        <f>Table1[[#This Row],[Annual Salary]] + (Table1[[#This Row],[Bonus %]] * Table1[[#This Row],[Annual Salary]])</f>
        <v>40897</v>
      </c>
      <c r="R737" s="10" t="str">
        <f>IF(Table1[[#This Row],[Annual Salary]]&gt;=100000,"High",
   IF(Table1[[#This Row],[Annual Salary]]&gt;=50000,"Medium","Low"))</f>
        <v>Low</v>
      </c>
    </row>
    <row r="738" spans="1:18" ht="15.75" x14ac:dyDescent="0.25">
      <c r="A738" s="5" t="s">
        <v>1546</v>
      </c>
      <c r="B738" s="5" t="s">
        <v>1547</v>
      </c>
      <c r="C738" s="5" t="s">
        <v>51</v>
      </c>
      <c r="D738" s="5" t="s">
        <v>33</v>
      </c>
      <c r="E738" s="5" t="s">
        <v>17</v>
      </c>
      <c r="F738" s="5" t="s">
        <v>18</v>
      </c>
      <c r="G738" s="5" t="s">
        <v>27</v>
      </c>
      <c r="H738" s="5">
        <v>37</v>
      </c>
      <c r="I738" s="5">
        <v>2016</v>
      </c>
      <c r="J738" s="6">
        <v>124928</v>
      </c>
      <c r="K738" s="9">
        <v>0.06</v>
      </c>
      <c r="L738" s="5" t="s">
        <v>28</v>
      </c>
      <c r="M738" s="5" t="s">
        <v>29</v>
      </c>
      <c r="N738" s="5"/>
      <c r="O738" s="7" t="str">
        <f>IF(ISBLANK(Table1[[#This Row],[Exit Year]]), "Active", "Exited")</f>
        <v>Active</v>
      </c>
      <c r="P738" s="8">
        <f ca="1">IF(ISBLANK(Table1[[#This Row],[Exit Year]]), YEAR(TODAY()) - Table1[[#This Row],[Hire Year]], Table1[[#This Row],[Exit Year]] - Table1[[#This Row],[Hire Year]])</f>
        <v>9</v>
      </c>
      <c r="Q738" s="13">
        <f>Table1[[#This Row],[Annual Salary]] + (Table1[[#This Row],[Bonus %]] * Table1[[#This Row],[Annual Salary]])</f>
        <v>132423.67999999999</v>
      </c>
      <c r="R738" s="10" t="str">
        <f>IF(Table1[[#This Row],[Annual Salary]]&gt;=100000,"High",
   IF(Table1[[#This Row],[Annual Salary]]&gt;=50000,"Medium","Low"))</f>
        <v>High</v>
      </c>
    </row>
    <row r="739" spans="1:18" ht="15.75" x14ac:dyDescent="0.25">
      <c r="A739" s="5" t="s">
        <v>1548</v>
      </c>
      <c r="B739" s="5" t="s">
        <v>1549</v>
      </c>
      <c r="C739" s="5" t="s">
        <v>51</v>
      </c>
      <c r="D739" s="5" t="s">
        <v>33</v>
      </c>
      <c r="E739" s="5" t="s">
        <v>34</v>
      </c>
      <c r="F739" s="5" t="s">
        <v>18</v>
      </c>
      <c r="G739" s="5" t="s">
        <v>84</v>
      </c>
      <c r="H739" s="5">
        <v>51</v>
      </c>
      <c r="I739" s="5">
        <v>2013</v>
      </c>
      <c r="J739" s="6">
        <v>108221</v>
      </c>
      <c r="K739" s="9">
        <v>0.05</v>
      </c>
      <c r="L739" s="5" t="s">
        <v>92</v>
      </c>
      <c r="M739" s="5" t="s">
        <v>93</v>
      </c>
      <c r="N739" s="5"/>
      <c r="O739" s="7" t="str">
        <f>IF(ISBLANK(Table1[[#This Row],[Exit Year]]), "Active", "Exited")</f>
        <v>Active</v>
      </c>
      <c r="P739" s="8">
        <f ca="1">IF(ISBLANK(Table1[[#This Row],[Exit Year]]), YEAR(TODAY()) - Table1[[#This Row],[Hire Year]], Table1[[#This Row],[Exit Year]] - Table1[[#This Row],[Hire Year]])</f>
        <v>12</v>
      </c>
      <c r="Q739" s="13">
        <f>Table1[[#This Row],[Annual Salary]] + (Table1[[#This Row],[Bonus %]] * Table1[[#This Row],[Annual Salary]])</f>
        <v>113632.05</v>
      </c>
      <c r="R739" s="10" t="str">
        <f>IF(Table1[[#This Row],[Annual Salary]]&gt;=100000,"High",
   IF(Table1[[#This Row],[Annual Salary]]&gt;=50000,"Medium","Low"))</f>
        <v>High</v>
      </c>
    </row>
    <row r="740" spans="1:18" ht="15.75" x14ac:dyDescent="0.25">
      <c r="A740" s="5" t="s">
        <v>1550</v>
      </c>
      <c r="B740" s="5" t="s">
        <v>1551</v>
      </c>
      <c r="C740" s="5" t="s">
        <v>1923</v>
      </c>
      <c r="D740" s="5" t="s">
        <v>64</v>
      </c>
      <c r="E740" s="5" t="s">
        <v>25</v>
      </c>
      <c r="F740" s="5" t="s">
        <v>26</v>
      </c>
      <c r="G740" s="5" t="s">
        <v>84</v>
      </c>
      <c r="H740" s="5">
        <v>41</v>
      </c>
      <c r="I740" s="5">
        <v>2015</v>
      </c>
      <c r="J740" s="6">
        <v>129903</v>
      </c>
      <c r="K740" s="9">
        <v>0.13</v>
      </c>
      <c r="L740" s="5" t="s">
        <v>92</v>
      </c>
      <c r="M740" s="5" t="s">
        <v>217</v>
      </c>
      <c r="N740" s="5"/>
      <c r="O740" s="7" t="str">
        <f>IF(ISBLANK(Table1[[#This Row],[Exit Year]]), "Active", "Exited")</f>
        <v>Active</v>
      </c>
      <c r="P740" s="8">
        <f ca="1">IF(ISBLANK(Table1[[#This Row],[Exit Year]]), YEAR(TODAY()) - Table1[[#This Row],[Hire Year]], Table1[[#This Row],[Exit Year]] - Table1[[#This Row],[Hire Year]])</f>
        <v>10</v>
      </c>
      <c r="Q740" s="13">
        <f>Table1[[#This Row],[Annual Salary]] + (Table1[[#This Row],[Bonus %]] * Table1[[#This Row],[Annual Salary]])</f>
        <v>146790.39000000001</v>
      </c>
      <c r="R740" s="10" t="str">
        <f>IF(Table1[[#This Row],[Annual Salary]]&gt;=100000,"High",
   IF(Table1[[#This Row],[Annual Salary]]&gt;=50000,"Medium","Low"))</f>
        <v>High</v>
      </c>
    </row>
    <row r="741" spans="1:18" ht="15.75" x14ac:dyDescent="0.25">
      <c r="A741" s="5" t="s">
        <v>1552</v>
      </c>
      <c r="B741" s="5" t="s">
        <v>1553</v>
      </c>
      <c r="C741" s="5" t="s">
        <v>32</v>
      </c>
      <c r="D741" s="5" t="s">
        <v>33</v>
      </c>
      <c r="E741" s="5" t="s">
        <v>17</v>
      </c>
      <c r="F741" s="5" t="s">
        <v>18</v>
      </c>
      <c r="G741" s="5" t="s">
        <v>27</v>
      </c>
      <c r="H741" s="5">
        <v>25</v>
      </c>
      <c r="I741" s="5">
        <v>2021</v>
      </c>
      <c r="J741" s="6">
        <v>186870</v>
      </c>
      <c r="K741" s="9">
        <v>0.2</v>
      </c>
      <c r="L741" s="5" t="s">
        <v>28</v>
      </c>
      <c r="M741" s="5" t="s">
        <v>73</v>
      </c>
      <c r="N741" s="5"/>
      <c r="O741" s="7" t="str">
        <f>IF(ISBLANK(Table1[[#This Row],[Exit Year]]), "Active", "Exited")</f>
        <v>Active</v>
      </c>
      <c r="P741" s="8">
        <f ca="1">IF(ISBLANK(Table1[[#This Row],[Exit Year]]), YEAR(TODAY()) - Table1[[#This Row],[Hire Year]], Table1[[#This Row],[Exit Year]] - Table1[[#This Row],[Hire Year]])</f>
        <v>4</v>
      </c>
      <c r="Q741" s="13">
        <f>Table1[[#This Row],[Annual Salary]] + (Table1[[#This Row],[Bonus %]] * Table1[[#This Row],[Annual Salary]])</f>
        <v>224244</v>
      </c>
      <c r="R741" s="10" t="str">
        <f>IF(Table1[[#This Row],[Annual Salary]]&gt;=100000,"High",
   IF(Table1[[#This Row],[Annual Salary]]&gt;=50000,"Medium","Low"))</f>
        <v>High</v>
      </c>
    </row>
    <row r="742" spans="1:18" ht="15.75" x14ac:dyDescent="0.25">
      <c r="A742" s="5" t="s">
        <v>1554</v>
      </c>
      <c r="B742" s="5" t="s">
        <v>1555</v>
      </c>
      <c r="C742" s="5" t="s">
        <v>123</v>
      </c>
      <c r="D742" s="5" t="s">
        <v>47</v>
      </c>
      <c r="E742" s="5" t="s">
        <v>17</v>
      </c>
      <c r="F742" s="5" t="s">
        <v>26</v>
      </c>
      <c r="G742" s="5" t="s">
        <v>35</v>
      </c>
      <c r="H742" s="5">
        <v>37</v>
      </c>
      <c r="I742" s="5">
        <v>2010</v>
      </c>
      <c r="J742" s="6">
        <v>57531</v>
      </c>
      <c r="K742" s="9">
        <v>0</v>
      </c>
      <c r="L742" s="5" t="s">
        <v>20</v>
      </c>
      <c r="M742" s="5" t="s">
        <v>36</v>
      </c>
      <c r="N742" s="5"/>
      <c r="O742" s="7" t="str">
        <f>IF(ISBLANK(Table1[[#This Row],[Exit Year]]), "Active", "Exited")</f>
        <v>Active</v>
      </c>
      <c r="P742" s="8">
        <f ca="1">IF(ISBLANK(Table1[[#This Row],[Exit Year]]), YEAR(TODAY()) - Table1[[#This Row],[Hire Year]], Table1[[#This Row],[Exit Year]] - Table1[[#This Row],[Hire Year]])</f>
        <v>15</v>
      </c>
      <c r="Q742" s="13">
        <f>Table1[[#This Row],[Annual Salary]] + (Table1[[#This Row],[Bonus %]] * Table1[[#This Row],[Annual Salary]])</f>
        <v>57531</v>
      </c>
      <c r="R742" s="10" t="str">
        <f>IF(Table1[[#This Row],[Annual Salary]]&gt;=100000,"High",
   IF(Table1[[#This Row],[Annual Salary]]&gt;=50000,"Medium","Low"))</f>
        <v>Medium</v>
      </c>
    </row>
    <row r="743" spans="1:18" ht="15.75" x14ac:dyDescent="0.25">
      <c r="A743" s="5" t="s">
        <v>1556</v>
      </c>
      <c r="B743" s="5" t="s">
        <v>1557</v>
      </c>
      <c r="C743" s="5" t="s">
        <v>54</v>
      </c>
      <c r="D743" s="5" t="s">
        <v>33</v>
      </c>
      <c r="E743" s="5" t="s">
        <v>17</v>
      </c>
      <c r="F743" s="5" t="s">
        <v>26</v>
      </c>
      <c r="G743" s="5" t="s">
        <v>27</v>
      </c>
      <c r="H743" s="5">
        <v>46</v>
      </c>
      <c r="I743" s="5">
        <v>2011</v>
      </c>
      <c r="J743" s="6">
        <v>55894</v>
      </c>
      <c r="K743" s="9">
        <v>0</v>
      </c>
      <c r="L743" s="5" t="s">
        <v>20</v>
      </c>
      <c r="M743" s="5" t="s">
        <v>21</v>
      </c>
      <c r="N743" s="5"/>
      <c r="O743" s="7" t="str">
        <f>IF(ISBLANK(Table1[[#This Row],[Exit Year]]), "Active", "Exited")</f>
        <v>Active</v>
      </c>
      <c r="P743" s="8">
        <f ca="1">IF(ISBLANK(Table1[[#This Row],[Exit Year]]), YEAR(TODAY()) - Table1[[#This Row],[Hire Year]], Table1[[#This Row],[Exit Year]] - Table1[[#This Row],[Hire Year]])</f>
        <v>14</v>
      </c>
      <c r="Q743" s="13">
        <f>Table1[[#This Row],[Annual Salary]] + (Table1[[#This Row],[Bonus %]] * Table1[[#This Row],[Annual Salary]])</f>
        <v>55894</v>
      </c>
      <c r="R743" s="10" t="str">
        <f>IF(Table1[[#This Row],[Annual Salary]]&gt;=100000,"High",
   IF(Table1[[#This Row],[Annual Salary]]&gt;=50000,"Medium","Low"))</f>
        <v>Medium</v>
      </c>
    </row>
    <row r="744" spans="1:18" ht="15.75" x14ac:dyDescent="0.25">
      <c r="A744" s="5" t="s">
        <v>1558</v>
      </c>
      <c r="B744" s="5" t="s">
        <v>1559</v>
      </c>
      <c r="C744" s="5" t="s">
        <v>174</v>
      </c>
      <c r="D744" s="5" t="s">
        <v>68</v>
      </c>
      <c r="E744" s="5" t="s">
        <v>25</v>
      </c>
      <c r="F744" s="5" t="s">
        <v>18</v>
      </c>
      <c r="G744" s="5" t="s">
        <v>27</v>
      </c>
      <c r="H744" s="5">
        <v>42</v>
      </c>
      <c r="I744" s="5">
        <v>2012</v>
      </c>
      <c r="J744" s="6">
        <v>72903</v>
      </c>
      <c r="K744" s="9">
        <v>0</v>
      </c>
      <c r="L744" s="5" t="s">
        <v>20</v>
      </c>
      <c r="M744" s="5" t="s">
        <v>43</v>
      </c>
      <c r="N744" s="5"/>
      <c r="O744" s="7" t="str">
        <f>IF(ISBLANK(Table1[[#This Row],[Exit Year]]), "Active", "Exited")</f>
        <v>Active</v>
      </c>
      <c r="P744" s="8">
        <f ca="1">IF(ISBLANK(Table1[[#This Row],[Exit Year]]), YEAR(TODAY()) - Table1[[#This Row],[Hire Year]], Table1[[#This Row],[Exit Year]] - Table1[[#This Row],[Hire Year]])</f>
        <v>13</v>
      </c>
      <c r="Q744" s="13">
        <f>Table1[[#This Row],[Annual Salary]] + (Table1[[#This Row],[Bonus %]] * Table1[[#This Row],[Annual Salary]])</f>
        <v>72903</v>
      </c>
      <c r="R744" s="10" t="str">
        <f>IF(Table1[[#This Row],[Annual Salary]]&gt;=100000,"High",
   IF(Table1[[#This Row],[Annual Salary]]&gt;=50000,"Medium","Low"))</f>
        <v>Medium</v>
      </c>
    </row>
    <row r="745" spans="1:18" ht="15.75" x14ac:dyDescent="0.25">
      <c r="A745" s="5" t="s">
        <v>1560</v>
      </c>
      <c r="B745" s="5" t="s">
        <v>1561</v>
      </c>
      <c r="C745" s="5" t="s">
        <v>51</v>
      </c>
      <c r="D745" s="5" t="s">
        <v>33</v>
      </c>
      <c r="E745" s="5" t="s">
        <v>34</v>
      </c>
      <c r="F745" s="5" t="s">
        <v>26</v>
      </c>
      <c r="G745" s="5" t="s">
        <v>35</v>
      </c>
      <c r="H745" s="5">
        <v>60</v>
      </c>
      <c r="I745" s="5">
        <v>2010</v>
      </c>
      <c r="J745" s="6">
        <v>106578</v>
      </c>
      <c r="K745" s="9">
        <v>0.09</v>
      </c>
      <c r="L745" s="5" t="s">
        <v>20</v>
      </c>
      <c r="M745" s="5" t="s">
        <v>55</v>
      </c>
      <c r="N745" s="5"/>
      <c r="O745" s="7" t="str">
        <f>IF(ISBLANK(Table1[[#This Row],[Exit Year]]), "Active", "Exited")</f>
        <v>Active</v>
      </c>
      <c r="P745" s="8">
        <f ca="1">IF(ISBLANK(Table1[[#This Row],[Exit Year]]), YEAR(TODAY()) - Table1[[#This Row],[Hire Year]], Table1[[#This Row],[Exit Year]] - Table1[[#This Row],[Hire Year]])</f>
        <v>15</v>
      </c>
      <c r="Q745" s="13">
        <f>Table1[[#This Row],[Annual Salary]] + (Table1[[#This Row],[Bonus %]] * Table1[[#This Row],[Annual Salary]])</f>
        <v>116170.02</v>
      </c>
      <c r="R745" s="10" t="str">
        <f>IF(Table1[[#This Row],[Annual Salary]]&gt;=100000,"High",
   IF(Table1[[#This Row],[Annual Salary]]&gt;=50000,"Medium","Low"))</f>
        <v>High</v>
      </c>
    </row>
    <row r="746" spans="1:18" ht="15.75" x14ac:dyDescent="0.25">
      <c r="A746" s="5" t="s">
        <v>1562</v>
      </c>
      <c r="B746" s="5" t="s">
        <v>1563</v>
      </c>
      <c r="C746" s="5" t="s">
        <v>142</v>
      </c>
      <c r="D746" s="5" t="s">
        <v>64</v>
      </c>
      <c r="E746" s="5" t="s">
        <v>17</v>
      </c>
      <c r="F746" s="5" t="s">
        <v>18</v>
      </c>
      <c r="G746" s="5" t="s">
        <v>84</v>
      </c>
      <c r="H746" s="5">
        <v>52</v>
      </c>
      <c r="I746" s="5">
        <v>1999</v>
      </c>
      <c r="J746" s="6">
        <v>92994</v>
      </c>
      <c r="K746" s="9">
        <v>0</v>
      </c>
      <c r="L746" s="5" t="s">
        <v>20</v>
      </c>
      <c r="M746" s="5" t="s">
        <v>36</v>
      </c>
      <c r="N746" s="5"/>
      <c r="O746" s="7" t="str">
        <f>IF(ISBLANK(Table1[[#This Row],[Exit Year]]), "Active", "Exited")</f>
        <v>Active</v>
      </c>
      <c r="P746" s="8">
        <f ca="1">IF(ISBLANK(Table1[[#This Row],[Exit Year]]), YEAR(TODAY()) - Table1[[#This Row],[Hire Year]], Table1[[#This Row],[Exit Year]] - Table1[[#This Row],[Hire Year]])</f>
        <v>26</v>
      </c>
      <c r="Q746" s="13">
        <f>Table1[[#This Row],[Annual Salary]] + (Table1[[#This Row],[Bonus %]] * Table1[[#This Row],[Annual Salary]])</f>
        <v>92994</v>
      </c>
      <c r="R746" s="10" t="str">
        <f>IF(Table1[[#This Row],[Annual Salary]]&gt;=100000,"High",
   IF(Table1[[#This Row],[Annual Salary]]&gt;=50000,"Medium","Low"))</f>
        <v>Medium</v>
      </c>
    </row>
    <row r="747" spans="1:18" ht="15.75" x14ac:dyDescent="0.25">
      <c r="A747" s="5" t="s">
        <v>1564</v>
      </c>
      <c r="B747" s="5" t="s">
        <v>1565</v>
      </c>
      <c r="C747" s="5" t="s">
        <v>42</v>
      </c>
      <c r="D747" s="5" t="s">
        <v>47</v>
      </c>
      <c r="E747" s="5" t="s">
        <v>34</v>
      </c>
      <c r="F747" s="5" t="s">
        <v>26</v>
      </c>
      <c r="G747" s="5" t="s">
        <v>27</v>
      </c>
      <c r="H747" s="5">
        <v>59</v>
      </c>
      <c r="I747" s="5">
        <v>1997</v>
      </c>
      <c r="J747" s="6">
        <v>83685</v>
      </c>
      <c r="K747" s="9">
        <v>0</v>
      </c>
      <c r="L747" s="5" t="s">
        <v>28</v>
      </c>
      <c r="M747" s="5" t="s">
        <v>113</v>
      </c>
      <c r="N747" s="5"/>
      <c r="O747" s="7" t="str">
        <f>IF(ISBLANK(Table1[[#This Row],[Exit Year]]), "Active", "Exited")</f>
        <v>Active</v>
      </c>
      <c r="P747" s="8">
        <f ca="1">IF(ISBLANK(Table1[[#This Row],[Exit Year]]), YEAR(TODAY()) - Table1[[#This Row],[Hire Year]], Table1[[#This Row],[Exit Year]] - Table1[[#This Row],[Hire Year]])</f>
        <v>28</v>
      </c>
      <c r="Q747" s="13">
        <f>Table1[[#This Row],[Annual Salary]] + (Table1[[#This Row],[Bonus %]] * Table1[[#This Row],[Annual Salary]])</f>
        <v>83685</v>
      </c>
      <c r="R747" s="10" t="str">
        <f>IF(Table1[[#This Row],[Annual Salary]]&gt;=100000,"High",
   IF(Table1[[#This Row],[Annual Salary]]&gt;=50000,"Medium","Low"))</f>
        <v>Medium</v>
      </c>
    </row>
    <row r="748" spans="1:18" ht="15.75" x14ac:dyDescent="0.25">
      <c r="A748" s="5" t="s">
        <v>1566</v>
      </c>
      <c r="B748" s="5" t="s">
        <v>1567</v>
      </c>
      <c r="C748" s="5" t="s">
        <v>1923</v>
      </c>
      <c r="D748" s="5" t="s">
        <v>64</v>
      </c>
      <c r="E748" s="5" t="s">
        <v>25</v>
      </c>
      <c r="F748" s="5" t="s">
        <v>26</v>
      </c>
      <c r="G748" s="5" t="s">
        <v>35</v>
      </c>
      <c r="H748" s="5">
        <v>42</v>
      </c>
      <c r="I748" s="5">
        <v>2013</v>
      </c>
      <c r="J748" s="6">
        <v>131179</v>
      </c>
      <c r="K748" s="9">
        <v>0.15</v>
      </c>
      <c r="L748" s="5" t="s">
        <v>20</v>
      </c>
      <c r="M748" s="5" t="s">
        <v>87</v>
      </c>
      <c r="N748" s="5"/>
      <c r="O748" s="7" t="str">
        <f>IF(ISBLANK(Table1[[#This Row],[Exit Year]]), "Active", "Exited")</f>
        <v>Active</v>
      </c>
      <c r="P748" s="8">
        <f ca="1">IF(ISBLANK(Table1[[#This Row],[Exit Year]]), YEAR(TODAY()) - Table1[[#This Row],[Hire Year]], Table1[[#This Row],[Exit Year]] - Table1[[#This Row],[Hire Year]])</f>
        <v>12</v>
      </c>
      <c r="Q748" s="13">
        <f>Table1[[#This Row],[Annual Salary]] + (Table1[[#This Row],[Bonus %]] * Table1[[#This Row],[Annual Salary]])</f>
        <v>150855.85</v>
      </c>
      <c r="R748" s="10" t="str">
        <f>IF(Table1[[#This Row],[Annual Salary]]&gt;=100000,"High",
   IF(Table1[[#This Row],[Annual Salary]]&gt;=50000,"Medium","Low"))</f>
        <v>High</v>
      </c>
    </row>
    <row r="749" spans="1:18" ht="15.75" x14ac:dyDescent="0.25">
      <c r="A749" s="5" t="s">
        <v>1568</v>
      </c>
      <c r="B749" s="5" t="s">
        <v>1569</v>
      </c>
      <c r="C749" s="5" t="s">
        <v>39</v>
      </c>
      <c r="D749" s="5" t="s">
        <v>16</v>
      </c>
      <c r="E749" s="5" t="s">
        <v>34</v>
      </c>
      <c r="F749" s="5" t="s">
        <v>26</v>
      </c>
      <c r="G749" s="5" t="s">
        <v>27</v>
      </c>
      <c r="H749" s="5">
        <v>35</v>
      </c>
      <c r="I749" s="5">
        <v>2016</v>
      </c>
      <c r="J749" s="6">
        <v>73899</v>
      </c>
      <c r="K749" s="9">
        <v>0.05</v>
      </c>
      <c r="L749" s="5" t="s">
        <v>28</v>
      </c>
      <c r="M749" s="5" t="s">
        <v>133</v>
      </c>
      <c r="N749" s="5"/>
      <c r="O749" s="7" t="str">
        <f>IF(ISBLANK(Table1[[#This Row],[Exit Year]]), "Active", "Exited")</f>
        <v>Active</v>
      </c>
      <c r="P749" s="8">
        <f ca="1">IF(ISBLANK(Table1[[#This Row],[Exit Year]]), YEAR(TODAY()) - Table1[[#This Row],[Hire Year]], Table1[[#This Row],[Exit Year]] - Table1[[#This Row],[Hire Year]])</f>
        <v>9</v>
      </c>
      <c r="Q749" s="13">
        <f>Table1[[#This Row],[Annual Salary]] + (Table1[[#This Row],[Bonus %]] * Table1[[#This Row],[Annual Salary]])</f>
        <v>77593.95</v>
      </c>
      <c r="R749" s="10" t="str">
        <f>IF(Table1[[#This Row],[Annual Salary]]&gt;=100000,"High",
   IF(Table1[[#This Row],[Annual Salary]]&gt;=50000,"Medium","Low"))</f>
        <v>Medium</v>
      </c>
    </row>
    <row r="750" spans="1:18" ht="15.75" x14ac:dyDescent="0.25">
      <c r="A750" s="5" t="s">
        <v>1570</v>
      </c>
      <c r="B750" s="5" t="s">
        <v>1571</v>
      </c>
      <c r="C750" s="5" t="s">
        <v>78</v>
      </c>
      <c r="D750" s="5" t="s">
        <v>58</v>
      </c>
      <c r="E750" s="5" t="s">
        <v>25</v>
      </c>
      <c r="F750" s="5" t="s">
        <v>26</v>
      </c>
      <c r="G750" s="5" t="s">
        <v>27</v>
      </c>
      <c r="H750" s="5">
        <v>64</v>
      </c>
      <c r="I750" s="5">
        <v>2013</v>
      </c>
      <c r="J750" s="6">
        <v>252325</v>
      </c>
      <c r="K750" s="9">
        <v>0.4</v>
      </c>
      <c r="L750" s="5" t="s">
        <v>20</v>
      </c>
      <c r="M750" s="5" t="s">
        <v>87</v>
      </c>
      <c r="N750" s="5"/>
      <c r="O750" s="7" t="str">
        <f>IF(ISBLANK(Table1[[#This Row],[Exit Year]]), "Active", "Exited")</f>
        <v>Active</v>
      </c>
      <c r="P750" s="8">
        <f ca="1">IF(ISBLANK(Table1[[#This Row],[Exit Year]]), YEAR(TODAY()) - Table1[[#This Row],[Hire Year]], Table1[[#This Row],[Exit Year]] - Table1[[#This Row],[Hire Year]])</f>
        <v>12</v>
      </c>
      <c r="Q750" s="13">
        <f>Table1[[#This Row],[Annual Salary]] + (Table1[[#This Row],[Bonus %]] * Table1[[#This Row],[Annual Salary]])</f>
        <v>353255</v>
      </c>
      <c r="R750" s="10" t="str">
        <f>IF(Table1[[#This Row],[Annual Salary]]&gt;=100000,"High",
   IF(Table1[[#This Row],[Annual Salary]]&gt;=50000,"Medium","Low"))</f>
        <v>High</v>
      </c>
    </row>
    <row r="751" spans="1:18" ht="15.75" x14ac:dyDescent="0.25">
      <c r="A751" s="5" t="s">
        <v>1572</v>
      </c>
      <c r="B751" s="5" t="s">
        <v>1573</v>
      </c>
      <c r="C751" s="5" t="s">
        <v>123</v>
      </c>
      <c r="D751" s="5" t="s">
        <v>33</v>
      </c>
      <c r="E751" s="5" t="s">
        <v>17</v>
      </c>
      <c r="F751" s="5" t="s">
        <v>18</v>
      </c>
      <c r="G751" s="5" t="s">
        <v>35</v>
      </c>
      <c r="H751" s="5">
        <v>30</v>
      </c>
      <c r="I751" s="5">
        <v>2015</v>
      </c>
      <c r="J751" s="6">
        <v>52697</v>
      </c>
      <c r="K751" s="9">
        <v>0</v>
      </c>
      <c r="L751" s="5" t="s">
        <v>20</v>
      </c>
      <c r="M751" s="5" t="s">
        <v>21</v>
      </c>
      <c r="N751" s="5"/>
      <c r="O751" s="7" t="str">
        <f>IF(ISBLANK(Table1[[#This Row],[Exit Year]]), "Active", "Exited")</f>
        <v>Active</v>
      </c>
      <c r="P751" s="8">
        <f ca="1">IF(ISBLANK(Table1[[#This Row],[Exit Year]]), YEAR(TODAY()) - Table1[[#This Row],[Hire Year]], Table1[[#This Row],[Exit Year]] - Table1[[#This Row],[Hire Year]])</f>
        <v>10</v>
      </c>
      <c r="Q751" s="13">
        <f>Table1[[#This Row],[Annual Salary]] + (Table1[[#This Row],[Bonus %]] * Table1[[#This Row],[Annual Salary]])</f>
        <v>52697</v>
      </c>
      <c r="R751" s="10" t="str">
        <f>IF(Table1[[#This Row],[Annual Salary]]&gt;=100000,"High",
   IF(Table1[[#This Row],[Annual Salary]]&gt;=50000,"Medium","Low"))</f>
        <v>Medium</v>
      </c>
    </row>
    <row r="752" spans="1:18" ht="15.75" x14ac:dyDescent="0.25">
      <c r="A752" s="5" t="s">
        <v>1574</v>
      </c>
      <c r="B752" s="5" t="s">
        <v>1575</v>
      </c>
      <c r="C752" s="5" t="s">
        <v>78</v>
      </c>
      <c r="D752" s="5" t="s">
        <v>58</v>
      </c>
      <c r="E752" s="5" t="s">
        <v>48</v>
      </c>
      <c r="F752" s="5" t="s">
        <v>18</v>
      </c>
      <c r="G752" s="5" t="s">
        <v>27</v>
      </c>
      <c r="H752" s="5">
        <v>47</v>
      </c>
      <c r="I752" s="5">
        <v>2021</v>
      </c>
      <c r="J752" s="6">
        <v>243568</v>
      </c>
      <c r="K752" s="9">
        <v>0.33</v>
      </c>
      <c r="L752" s="5" t="s">
        <v>20</v>
      </c>
      <c r="M752" s="5" t="s">
        <v>59</v>
      </c>
      <c r="N752" s="5"/>
      <c r="O752" s="7" t="str">
        <f>IF(ISBLANK(Table1[[#This Row],[Exit Year]]), "Active", "Exited")</f>
        <v>Active</v>
      </c>
      <c r="P752" s="8">
        <f ca="1">IF(ISBLANK(Table1[[#This Row],[Exit Year]]), YEAR(TODAY()) - Table1[[#This Row],[Hire Year]], Table1[[#This Row],[Exit Year]] - Table1[[#This Row],[Hire Year]])</f>
        <v>4</v>
      </c>
      <c r="Q752" s="13">
        <f>Table1[[#This Row],[Annual Salary]] + (Table1[[#This Row],[Bonus %]] * Table1[[#This Row],[Annual Salary]])</f>
        <v>323945.44</v>
      </c>
      <c r="R752" s="10" t="str">
        <f>IF(Table1[[#This Row],[Annual Salary]]&gt;=100000,"High",
   IF(Table1[[#This Row],[Annual Salary]]&gt;=50000,"Medium","Low"))</f>
        <v>High</v>
      </c>
    </row>
    <row r="753" spans="1:18" ht="15.75" x14ac:dyDescent="0.25">
      <c r="A753" s="5" t="s">
        <v>1576</v>
      </c>
      <c r="B753" s="5" t="s">
        <v>1577</v>
      </c>
      <c r="C753" s="5" t="s">
        <v>32</v>
      </c>
      <c r="D753" s="5" t="s">
        <v>79</v>
      </c>
      <c r="E753" s="5" t="s">
        <v>34</v>
      </c>
      <c r="F753" s="5" t="s">
        <v>18</v>
      </c>
      <c r="G753" s="5" t="s">
        <v>27</v>
      </c>
      <c r="H753" s="5">
        <v>53</v>
      </c>
      <c r="I753" s="5">
        <v>1997</v>
      </c>
      <c r="J753" s="6">
        <v>164399</v>
      </c>
      <c r="K753" s="9">
        <v>0.25</v>
      </c>
      <c r="L753" s="5" t="s">
        <v>20</v>
      </c>
      <c r="M753" s="5" t="s">
        <v>21</v>
      </c>
      <c r="N753" s="5"/>
      <c r="O753" s="7" t="str">
        <f>IF(ISBLANK(Table1[[#This Row],[Exit Year]]), "Active", "Exited")</f>
        <v>Active</v>
      </c>
      <c r="P753" s="8">
        <f ca="1">IF(ISBLANK(Table1[[#This Row],[Exit Year]]), YEAR(TODAY()) - Table1[[#This Row],[Hire Year]], Table1[[#This Row],[Exit Year]] - Table1[[#This Row],[Hire Year]])</f>
        <v>28</v>
      </c>
      <c r="Q753" s="13">
        <f>Table1[[#This Row],[Annual Salary]] + (Table1[[#This Row],[Bonus %]] * Table1[[#This Row],[Annual Salary]])</f>
        <v>205498.75</v>
      </c>
      <c r="R753" s="10" t="str">
        <f>IF(Table1[[#This Row],[Annual Salary]]&gt;=100000,"High",
   IF(Table1[[#This Row],[Annual Salary]]&gt;=50000,"Medium","Low"))</f>
        <v>High</v>
      </c>
    </row>
    <row r="754" spans="1:18" ht="15.75" x14ac:dyDescent="0.25">
      <c r="A754" s="5" t="s">
        <v>1578</v>
      </c>
      <c r="B754" s="5" t="s">
        <v>1579</v>
      </c>
      <c r="C754" s="5" t="s">
        <v>1923</v>
      </c>
      <c r="D754" s="5" t="s">
        <v>64</v>
      </c>
      <c r="E754" s="5" t="s">
        <v>25</v>
      </c>
      <c r="F754" s="5" t="s">
        <v>18</v>
      </c>
      <c r="G754" s="5" t="s">
        <v>27</v>
      </c>
      <c r="H754" s="5">
        <v>32</v>
      </c>
      <c r="I754" s="5">
        <v>2017</v>
      </c>
      <c r="J754" s="6">
        <v>154956</v>
      </c>
      <c r="K754" s="9">
        <v>0.13</v>
      </c>
      <c r="L754" s="5" t="s">
        <v>20</v>
      </c>
      <c r="M754" s="5" t="s">
        <v>43</v>
      </c>
      <c r="N754" s="5"/>
      <c r="O754" s="7" t="str">
        <f>IF(ISBLANK(Table1[[#This Row],[Exit Year]]), "Active", "Exited")</f>
        <v>Active</v>
      </c>
      <c r="P754" s="8">
        <f ca="1">IF(ISBLANK(Table1[[#This Row],[Exit Year]]), YEAR(TODAY()) - Table1[[#This Row],[Hire Year]], Table1[[#This Row],[Exit Year]] - Table1[[#This Row],[Hire Year]])</f>
        <v>8</v>
      </c>
      <c r="Q754" s="13">
        <f>Table1[[#This Row],[Annual Salary]] + (Table1[[#This Row],[Bonus %]] * Table1[[#This Row],[Annual Salary]])</f>
        <v>175100.28</v>
      </c>
      <c r="R754" s="10" t="str">
        <f>IF(Table1[[#This Row],[Annual Salary]]&gt;=100000,"High",
   IF(Table1[[#This Row],[Annual Salary]]&gt;=50000,"Medium","Low"))</f>
        <v>High</v>
      </c>
    </row>
    <row r="755" spans="1:18" ht="15.75" x14ac:dyDescent="0.25">
      <c r="A755" s="5" t="s">
        <v>1580</v>
      </c>
      <c r="B755" s="5" t="s">
        <v>1581</v>
      </c>
      <c r="C755" s="5" t="s">
        <v>1923</v>
      </c>
      <c r="D755" s="5" t="s">
        <v>79</v>
      </c>
      <c r="E755" s="5" t="s">
        <v>25</v>
      </c>
      <c r="F755" s="5" t="s">
        <v>26</v>
      </c>
      <c r="G755" s="5" t="s">
        <v>27</v>
      </c>
      <c r="H755" s="5">
        <v>32</v>
      </c>
      <c r="I755" s="5">
        <v>2017</v>
      </c>
      <c r="J755" s="6">
        <v>143970</v>
      </c>
      <c r="K755" s="9">
        <v>0.12</v>
      </c>
      <c r="L755" s="5" t="s">
        <v>20</v>
      </c>
      <c r="M755" s="5" t="s">
        <v>21</v>
      </c>
      <c r="N755" s="5">
        <v>2017</v>
      </c>
      <c r="O755" s="7" t="str">
        <f>IF(ISBLANK(Table1[[#This Row],[Exit Year]]), "Active", "Exited")</f>
        <v>Exited</v>
      </c>
      <c r="P755" s="8">
        <f ca="1">IF(ISBLANK(Table1[[#This Row],[Exit Year]]), YEAR(TODAY()) - Table1[[#This Row],[Hire Year]], Table1[[#This Row],[Exit Year]] - Table1[[#This Row],[Hire Year]])</f>
        <v>0</v>
      </c>
      <c r="Q755" s="13">
        <f>Table1[[#This Row],[Annual Salary]] + (Table1[[#This Row],[Bonus %]] * Table1[[#This Row],[Annual Salary]])</f>
        <v>161246.39999999999</v>
      </c>
      <c r="R755" s="10" t="str">
        <f>IF(Table1[[#This Row],[Annual Salary]]&gt;=100000,"High",
   IF(Table1[[#This Row],[Annual Salary]]&gt;=50000,"Medium","Low"))</f>
        <v>High</v>
      </c>
    </row>
    <row r="756" spans="1:18" ht="15.75" x14ac:dyDescent="0.25">
      <c r="A756" s="5" t="s">
        <v>1582</v>
      </c>
      <c r="B756" s="5" t="s">
        <v>1583</v>
      </c>
      <c r="C756" s="5" t="s">
        <v>32</v>
      </c>
      <c r="D756" s="5" t="s">
        <v>47</v>
      </c>
      <c r="E756" s="5" t="s">
        <v>48</v>
      </c>
      <c r="F756" s="5" t="s">
        <v>26</v>
      </c>
      <c r="G756" s="5" t="s">
        <v>84</v>
      </c>
      <c r="H756" s="5">
        <v>52</v>
      </c>
      <c r="I756" s="5">
        <v>2020</v>
      </c>
      <c r="J756" s="6">
        <v>163143</v>
      </c>
      <c r="K756" s="9">
        <v>0.28000000000000003</v>
      </c>
      <c r="L756" s="5" t="s">
        <v>92</v>
      </c>
      <c r="M756" s="5" t="s">
        <v>217</v>
      </c>
      <c r="N756" s="5"/>
      <c r="O756" s="7" t="str">
        <f>IF(ISBLANK(Table1[[#This Row],[Exit Year]]), "Active", "Exited")</f>
        <v>Active</v>
      </c>
      <c r="P756" s="8">
        <f ca="1">IF(ISBLANK(Table1[[#This Row],[Exit Year]]), YEAR(TODAY()) - Table1[[#This Row],[Hire Year]], Table1[[#This Row],[Exit Year]] - Table1[[#This Row],[Hire Year]])</f>
        <v>5</v>
      </c>
      <c r="Q756" s="13">
        <f>Table1[[#This Row],[Annual Salary]] + (Table1[[#This Row],[Bonus %]] * Table1[[#This Row],[Annual Salary]])</f>
        <v>208823.04000000001</v>
      </c>
      <c r="R756" s="10" t="str">
        <f>IF(Table1[[#This Row],[Annual Salary]]&gt;=100000,"High",
   IF(Table1[[#This Row],[Annual Salary]]&gt;=50000,"Medium","Low"))</f>
        <v>High</v>
      </c>
    </row>
    <row r="757" spans="1:18" ht="15.75" x14ac:dyDescent="0.25">
      <c r="A757" s="5" t="s">
        <v>1584</v>
      </c>
      <c r="B757" s="5" t="s">
        <v>1585</v>
      </c>
      <c r="C757" s="5" t="s">
        <v>42</v>
      </c>
      <c r="D757" s="5" t="s">
        <v>58</v>
      </c>
      <c r="E757" s="5" t="s">
        <v>34</v>
      </c>
      <c r="F757" s="5" t="s">
        <v>18</v>
      </c>
      <c r="G757" s="5" t="s">
        <v>35</v>
      </c>
      <c r="H757" s="5">
        <v>38</v>
      </c>
      <c r="I757" s="5">
        <v>2020</v>
      </c>
      <c r="J757" s="6">
        <v>89390</v>
      </c>
      <c r="K757" s="9">
        <v>0</v>
      </c>
      <c r="L757" s="5" t="s">
        <v>20</v>
      </c>
      <c r="M757" s="5" t="s">
        <v>21</v>
      </c>
      <c r="N757" s="5"/>
      <c r="O757" s="7" t="str">
        <f>IF(ISBLANK(Table1[[#This Row],[Exit Year]]), "Active", "Exited")</f>
        <v>Active</v>
      </c>
      <c r="P757" s="8">
        <f ca="1">IF(ISBLANK(Table1[[#This Row],[Exit Year]]), YEAR(TODAY()) - Table1[[#This Row],[Hire Year]], Table1[[#This Row],[Exit Year]] - Table1[[#This Row],[Hire Year]])</f>
        <v>5</v>
      </c>
      <c r="Q757" s="13">
        <f>Table1[[#This Row],[Annual Salary]] + (Table1[[#This Row],[Bonus %]] * Table1[[#This Row],[Annual Salary]])</f>
        <v>89390</v>
      </c>
      <c r="R757" s="10" t="str">
        <f>IF(Table1[[#This Row],[Annual Salary]]&gt;=100000,"High",
   IF(Table1[[#This Row],[Annual Salary]]&gt;=50000,"Medium","Low"))</f>
        <v>Medium</v>
      </c>
    </row>
    <row r="758" spans="1:18" ht="15.75" x14ac:dyDescent="0.25">
      <c r="A758" s="5" t="s">
        <v>1586</v>
      </c>
      <c r="B758" s="5" t="s">
        <v>1587</v>
      </c>
      <c r="C758" s="5" t="s">
        <v>247</v>
      </c>
      <c r="D758" s="5" t="s">
        <v>16</v>
      </c>
      <c r="E758" s="5" t="s">
        <v>25</v>
      </c>
      <c r="F758" s="5" t="s">
        <v>26</v>
      </c>
      <c r="G758" s="5" t="s">
        <v>35</v>
      </c>
      <c r="H758" s="5">
        <v>41</v>
      </c>
      <c r="I758" s="5">
        <v>2017</v>
      </c>
      <c r="J758" s="6">
        <v>67468</v>
      </c>
      <c r="K758" s="9">
        <v>0</v>
      </c>
      <c r="L758" s="5" t="s">
        <v>20</v>
      </c>
      <c r="M758" s="5" t="s">
        <v>55</v>
      </c>
      <c r="N758" s="5"/>
      <c r="O758" s="7" t="str">
        <f>IF(ISBLANK(Table1[[#This Row],[Exit Year]]), "Active", "Exited")</f>
        <v>Active</v>
      </c>
      <c r="P758" s="8">
        <f ca="1">IF(ISBLANK(Table1[[#This Row],[Exit Year]]), YEAR(TODAY()) - Table1[[#This Row],[Hire Year]], Table1[[#This Row],[Exit Year]] - Table1[[#This Row],[Hire Year]])</f>
        <v>8</v>
      </c>
      <c r="Q758" s="13">
        <f>Table1[[#This Row],[Annual Salary]] + (Table1[[#This Row],[Bonus %]] * Table1[[#This Row],[Annual Salary]])</f>
        <v>67468</v>
      </c>
      <c r="R758" s="10" t="str">
        <f>IF(Table1[[#This Row],[Annual Salary]]&gt;=100000,"High",
   IF(Table1[[#This Row],[Annual Salary]]&gt;=50000,"Medium","Low"))</f>
        <v>Medium</v>
      </c>
    </row>
    <row r="759" spans="1:18" ht="15.75" x14ac:dyDescent="0.25">
      <c r="A759" s="5" t="s">
        <v>1588</v>
      </c>
      <c r="B759" s="5" t="s">
        <v>1589</v>
      </c>
      <c r="C759" s="5" t="s">
        <v>112</v>
      </c>
      <c r="D759" s="5" t="s">
        <v>68</v>
      </c>
      <c r="E759" s="5" t="s">
        <v>25</v>
      </c>
      <c r="F759" s="5" t="s">
        <v>18</v>
      </c>
      <c r="G759" s="5" t="s">
        <v>84</v>
      </c>
      <c r="H759" s="5">
        <v>49</v>
      </c>
      <c r="I759" s="5">
        <v>2016</v>
      </c>
      <c r="J759" s="6">
        <v>100810</v>
      </c>
      <c r="K759" s="9">
        <v>0.12</v>
      </c>
      <c r="L759" s="5" t="s">
        <v>92</v>
      </c>
      <c r="M759" s="5" t="s">
        <v>98</v>
      </c>
      <c r="N759" s="5"/>
      <c r="O759" s="7" t="str">
        <f>IF(ISBLANK(Table1[[#This Row],[Exit Year]]), "Active", "Exited")</f>
        <v>Active</v>
      </c>
      <c r="P759" s="8">
        <f ca="1">IF(ISBLANK(Table1[[#This Row],[Exit Year]]), YEAR(TODAY()) - Table1[[#This Row],[Hire Year]], Table1[[#This Row],[Exit Year]] - Table1[[#This Row],[Hire Year]])</f>
        <v>9</v>
      </c>
      <c r="Q759" s="13">
        <f>Table1[[#This Row],[Annual Salary]] + (Table1[[#This Row],[Bonus %]] * Table1[[#This Row],[Annual Salary]])</f>
        <v>112907.2</v>
      </c>
      <c r="R759" s="10" t="str">
        <f>IF(Table1[[#This Row],[Annual Salary]]&gt;=100000,"High",
   IF(Table1[[#This Row],[Annual Salary]]&gt;=50000,"Medium","Low"))</f>
        <v>High</v>
      </c>
    </row>
    <row r="760" spans="1:18" ht="15.75" x14ac:dyDescent="0.25">
      <c r="A760" s="5" t="s">
        <v>1590</v>
      </c>
      <c r="B760" s="5" t="s">
        <v>1591</v>
      </c>
      <c r="C760" s="5" t="s">
        <v>42</v>
      </c>
      <c r="D760" s="5" t="s">
        <v>33</v>
      </c>
      <c r="E760" s="5" t="s">
        <v>25</v>
      </c>
      <c r="F760" s="5" t="s">
        <v>18</v>
      </c>
      <c r="G760" s="5" t="s">
        <v>27</v>
      </c>
      <c r="H760" s="5">
        <v>35</v>
      </c>
      <c r="I760" s="5">
        <v>2019</v>
      </c>
      <c r="J760" s="6">
        <v>74779</v>
      </c>
      <c r="K760" s="9">
        <v>0</v>
      </c>
      <c r="L760" s="5" t="s">
        <v>20</v>
      </c>
      <c r="M760" s="5" t="s">
        <v>43</v>
      </c>
      <c r="N760" s="5"/>
      <c r="O760" s="7" t="str">
        <f>IF(ISBLANK(Table1[[#This Row],[Exit Year]]), "Active", "Exited")</f>
        <v>Active</v>
      </c>
      <c r="P760" s="8">
        <f ca="1">IF(ISBLANK(Table1[[#This Row],[Exit Year]]), YEAR(TODAY()) - Table1[[#This Row],[Hire Year]], Table1[[#This Row],[Exit Year]] - Table1[[#This Row],[Hire Year]])</f>
        <v>6</v>
      </c>
      <c r="Q760" s="13">
        <f>Table1[[#This Row],[Annual Salary]] + (Table1[[#This Row],[Bonus %]] * Table1[[#This Row],[Annual Salary]])</f>
        <v>74779</v>
      </c>
      <c r="R760" s="10" t="str">
        <f>IF(Table1[[#This Row],[Annual Salary]]&gt;=100000,"High",
   IF(Table1[[#This Row],[Annual Salary]]&gt;=50000,"Medium","Low"))</f>
        <v>Medium</v>
      </c>
    </row>
    <row r="761" spans="1:18" ht="15.75" x14ac:dyDescent="0.25">
      <c r="A761" s="5" t="s">
        <v>1592</v>
      </c>
      <c r="B761" s="5" t="s">
        <v>1593</v>
      </c>
      <c r="C761" s="5" t="s">
        <v>682</v>
      </c>
      <c r="D761" s="5" t="s">
        <v>16</v>
      </c>
      <c r="E761" s="5" t="s">
        <v>25</v>
      </c>
      <c r="F761" s="5" t="s">
        <v>18</v>
      </c>
      <c r="G761" s="5" t="s">
        <v>35</v>
      </c>
      <c r="H761" s="5">
        <v>64</v>
      </c>
      <c r="I761" s="5">
        <v>2004</v>
      </c>
      <c r="J761" s="6">
        <v>77903</v>
      </c>
      <c r="K761" s="9">
        <v>0</v>
      </c>
      <c r="L761" s="5" t="s">
        <v>20</v>
      </c>
      <c r="M761" s="5" t="s">
        <v>21</v>
      </c>
      <c r="N761" s="5"/>
      <c r="O761" s="7" t="str">
        <f>IF(ISBLANK(Table1[[#This Row],[Exit Year]]), "Active", "Exited")</f>
        <v>Active</v>
      </c>
      <c r="P761" s="8">
        <f ca="1">IF(ISBLANK(Table1[[#This Row],[Exit Year]]), YEAR(TODAY()) - Table1[[#This Row],[Hire Year]], Table1[[#This Row],[Exit Year]] - Table1[[#This Row],[Hire Year]])</f>
        <v>21</v>
      </c>
      <c r="Q761" s="13">
        <f>Table1[[#This Row],[Annual Salary]] + (Table1[[#This Row],[Bonus %]] * Table1[[#This Row],[Annual Salary]])</f>
        <v>77903</v>
      </c>
      <c r="R761" s="10" t="str">
        <f>IF(Table1[[#This Row],[Annual Salary]]&gt;=100000,"High",
   IF(Table1[[#This Row],[Annual Salary]]&gt;=50000,"Medium","Low"))</f>
        <v>Medium</v>
      </c>
    </row>
    <row r="762" spans="1:18" ht="15.75" x14ac:dyDescent="0.25">
      <c r="A762" s="5" t="s">
        <v>1594</v>
      </c>
      <c r="B762" s="5" t="s">
        <v>1595</v>
      </c>
      <c r="C762" s="5" t="s">
        <v>32</v>
      </c>
      <c r="D762" s="5" t="s">
        <v>79</v>
      </c>
      <c r="E762" s="5" t="s">
        <v>48</v>
      </c>
      <c r="F762" s="5" t="s">
        <v>26</v>
      </c>
      <c r="G762" s="5" t="s">
        <v>35</v>
      </c>
      <c r="H762" s="5">
        <v>33</v>
      </c>
      <c r="I762" s="5">
        <v>2017</v>
      </c>
      <c r="J762" s="6">
        <v>164396</v>
      </c>
      <c r="K762" s="9">
        <v>0.28999999999999998</v>
      </c>
      <c r="L762" s="5" t="s">
        <v>20</v>
      </c>
      <c r="M762" s="5" t="s">
        <v>87</v>
      </c>
      <c r="N762" s="5"/>
      <c r="O762" s="7" t="str">
        <f>IF(ISBLANK(Table1[[#This Row],[Exit Year]]), "Active", "Exited")</f>
        <v>Active</v>
      </c>
      <c r="P762" s="8">
        <f ca="1">IF(ISBLANK(Table1[[#This Row],[Exit Year]]), YEAR(TODAY()) - Table1[[#This Row],[Hire Year]], Table1[[#This Row],[Exit Year]] - Table1[[#This Row],[Hire Year]])</f>
        <v>8</v>
      </c>
      <c r="Q762" s="13">
        <f>Table1[[#This Row],[Annual Salary]] + (Table1[[#This Row],[Bonus %]] * Table1[[#This Row],[Annual Salary]])</f>
        <v>212070.84</v>
      </c>
      <c r="R762" s="10" t="str">
        <f>IF(Table1[[#This Row],[Annual Salary]]&gt;=100000,"High",
   IF(Table1[[#This Row],[Annual Salary]]&gt;=50000,"Medium","Low"))</f>
        <v>High</v>
      </c>
    </row>
    <row r="763" spans="1:18" ht="15.75" x14ac:dyDescent="0.25">
      <c r="A763" s="5" t="s">
        <v>1596</v>
      </c>
      <c r="B763" s="5" t="s">
        <v>1597</v>
      </c>
      <c r="C763" s="5" t="s">
        <v>437</v>
      </c>
      <c r="D763" s="5" t="s">
        <v>16</v>
      </c>
      <c r="E763" s="5" t="s">
        <v>48</v>
      </c>
      <c r="F763" s="5" t="s">
        <v>26</v>
      </c>
      <c r="G763" s="5" t="s">
        <v>27</v>
      </c>
      <c r="H763" s="5">
        <v>29</v>
      </c>
      <c r="I763" s="5">
        <v>2021</v>
      </c>
      <c r="J763" s="6">
        <v>71234</v>
      </c>
      <c r="K763" s="9">
        <v>0</v>
      </c>
      <c r="L763" s="5" t="s">
        <v>20</v>
      </c>
      <c r="M763" s="5" t="s">
        <v>21</v>
      </c>
      <c r="N763" s="5"/>
      <c r="O763" s="7" t="str">
        <f>IF(ISBLANK(Table1[[#This Row],[Exit Year]]), "Active", "Exited")</f>
        <v>Active</v>
      </c>
      <c r="P763" s="8">
        <f ca="1">IF(ISBLANK(Table1[[#This Row],[Exit Year]]), YEAR(TODAY()) - Table1[[#This Row],[Hire Year]], Table1[[#This Row],[Exit Year]] - Table1[[#This Row],[Hire Year]])</f>
        <v>4</v>
      </c>
      <c r="Q763" s="13">
        <f>Table1[[#This Row],[Annual Salary]] + (Table1[[#This Row],[Bonus %]] * Table1[[#This Row],[Annual Salary]])</f>
        <v>71234</v>
      </c>
      <c r="R763" s="10" t="str">
        <f>IF(Table1[[#This Row],[Annual Salary]]&gt;=100000,"High",
   IF(Table1[[#This Row],[Annual Salary]]&gt;=50000,"Medium","Low"))</f>
        <v>Medium</v>
      </c>
    </row>
    <row r="764" spans="1:18" ht="15.75" x14ac:dyDescent="0.25">
      <c r="A764" s="5" t="s">
        <v>1598</v>
      </c>
      <c r="B764" s="5" t="s">
        <v>1599</v>
      </c>
      <c r="C764" s="5" t="s">
        <v>51</v>
      </c>
      <c r="D764" s="5" t="s">
        <v>33</v>
      </c>
      <c r="E764" s="5" t="s">
        <v>48</v>
      </c>
      <c r="F764" s="5" t="s">
        <v>26</v>
      </c>
      <c r="G764" s="5" t="s">
        <v>27</v>
      </c>
      <c r="H764" s="5">
        <v>63</v>
      </c>
      <c r="I764" s="5">
        <v>2004</v>
      </c>
      <c r="J764" s="6">
        <v>122487</v>
      </c>
      <c r="K764" s="9">
        <v>0.08</v>
      </c>
      <c r="L764" s="5" t="s">
        <v>28</v>
      </c>
      <c r="M764" s="5" t="s">
        <v>73</v>
      </c>
      <c r="N764" s="5"/>
      <c r="O764" s="7" t="str">
        <f>IF(ISBLANK(Table1[[#This Row],[Exit Year]]), "Active", "Exited")</f>
        <v>Active</v>
      </c>
      <c r="P764" s="8">
        <f ca="1">IF(ISBLANK(Table1[[#This Row],[Exit Year]]), YEAR(TODAY()) - Table1[[#This Row],[Hire Year]], Table1[[#This Row],[Exit Year]] - Table1[[#This Row],[Hire Year]])</f>
        <v>21</v>
      </c>
      <c r="Q764" s="13">
        <f>Table1[[#This Row],[Annual Salary]] + (Table1[[#This Row],[Bonus %]] * Table1[[#This Row],[Annual Salary]])</f>
        <v>132285.96</v>
      </c>
      <c r="R764" s="10" t="str">
        <f>IF(Table1[[#This Row],[Annual Salary]]&gt;=100000,"High",
   IF(Table1[[#This Row],[Annual Salary]]&gt;=50000,"Medium","Low"))</f>
        <v>High</v>
      </c>
    </row>
    <row r="765" spans="1:18" ht="15.75" x14ac:dyDescent="0.25">
      <c r="A765" s="5" t="s">
        <v>1600</v>
      </c>
      <c r="B765" s="5" t="s">
        <v>1601</v>
      </c>
      <c r="C765" s="5" t="s">
        <v>51</v>
      </c>
      <c r="D765" s="5" t="s">
        <v>64</v>
      </c>
      <c r="E765" s="5" t="s">
        <v>34</v>
      </c>
      <c r="F765" s="5" t="s">
        <v>18</v>
      </c>
      <c r="G765" s="5" t="s">
        <v>27</v>
      </c>
      <c r="H765" s="5">
        <v>32</v>
      </c>
      <c r="I765" s="5">
        <v>2017</v>
      </c>
      <c r="J765" s="6">
        <v>101870</v>
      </c>
      <c r="K765" s="9">
        <v>0.1</v>
      </c>
      <c r="L765" s="5" t="s">
        <v>20</v>
      </c>
      <c r="M765" s="5" t="s">
        <v>43</v>
      </c>
      <c r="N765" s="5"/>
      <c r="O765" s="7" t="str">
        <f>IF(ISBLANK(Table1[[#This Row],[Exit Year]]), "Active", "Exited")</f>
        <v>Active</v>
      </c>
      <c r="P765" s="8">
        <f ca="1">IF(ISBLANK(Table1[[#This Row],[Exit Year]]), YEAR(TODAY()) - Table1[[#This Row],[Hire Year]], Table1[[#This Row],[Exit Year]] - Table1[[#This Row],[Hire Year]])</f>
        <v>8</v>
      </c>
      <c r="Q765" s="13">
        <f>Table1[[#This Row],[Annual Salary]] + (Table1[[#This Row],[Bonus %]] * Table1[[#This Row],[Annual Salary]])</f>
        <v>112057</v>
      </c>
      <c r="R765" s="10" t="str">
        <f>IF(Table1[[#This Row],[Annual Salary]]&gt;=100000,"High",
   IF(Table1[[#This Row],[Annual Salary]]&gt;=50000,"Medium","Low"))</f>
        <v>High</v>
      </c>
    </row>
    <row r="766" spans="1:18" ht="15.75" x14ac:dyDescent="0.25">
      <c r="A766" s="5" t="s">
        <v>1602</v>
      </c>
      <c r="B766" s="5" t="s">
        <v>1603</v>
      </c>
      <c r="C766" s="5" t="s">
        <v>329</v>
      </c>
      <c r="D766" s="5" t="s">
        <v>16</v>
      </c>
      <c r="E766" s="5" t="s">
        <v>17</v>
      </c>
      <c r="F766" s="5" t="s">
        <v>26</v>
      </c>
      <c r="G766" s="5" t="s">
        <v>84</v>
      </c>
      <c r="H766" s="5">
        <v>64</v>
      </c>
      <c r="I766" s="5">
        <v>2020</v>
      </c>
      <c r="J766" s="6">
        <v>40316</v>
      </c>
      <c r="K766" s="9">
        <v>0</v>
      </c>
      <c r="L766" s="5" t="s">
        <v>92</v>
      </c>
      <c r="M766" s="5" t="s">
        <v>93</v>
      </c>
      <c r="N766" s="5"/>
      <c r="O766" s="7" t="str">
        <f>IF(ISBLANK(Table1[[#This Row],[Exit Year]]), "Active", "Exited")</f>
        <v>Active</v>
      </c>
      <c r="P766" s="8">
        <f ca="1">IF(ISBLANK(Table1[[#This Row],[Exit Year]]), YEAR(TODAY()) - Table1[[#This Row],[Hire Year]], Table1[[#This Row],[Exit Year]] - Table1[[#This Row],[Hire Year]])</f>
        <v>5</v>
      </c>
      <c r="Q766" s="13">
        <f>Table1[[#This Row],[Annual Salary]] + (Table1[[#This Row],[Bonus %]] * Table1[[#This Row],[Annual Salary]])</f>
        <v>40316</v>
      </c>
      <c r="R766" s="10" t="str">
        <f>IF(Table1[[#This Row],[Annual Salary]]&gt;=100000,"High",
   IF(Table1[[#This Row],[Annual Salary]]&gt;=50000,"Medium","Low"))</f>
        <v>Low</v>
      </c>
    </row>
    <row r="767" spans="1:18" ht="15.75" x14ac:dyDescent="0.25">
      <c r="A767" s="5" t="s">
        <v>1604</v>
      </c>
      <c r="B767" s="5" t="s">
        <v>1605</v>
      </c>
      <c r="C767" s="5" t="s">
        <v>51</v>
      </c>
      <c r="D767" s="5" t="s">
        <v>16</v>
      </c>
      <c r="E767" s="5" t="s">
        <v>17</v>
      </c>
      <c r="F767" s="5" t="s">
        <v>18</v>
      </c>
      <c r="G767" s="5" t="s">
        <v>27</v>
      </c>
      <c r="H767" s="5">
        <v>55</v>
      </c>
      <c r="I767" s="5">
        <v>2005</v>
      </c>
      <c r="J767" s="6">
        <v>115145</v>
      </c>
      <c r="K767" s="9">
        <v>0.05</v>
      </c>
      <c r="L767" s="5" t="s">
        <v>28</v>
      </c>
      <c r="M767" s="5" t="s">
        <v>29</v>
      </c>
      <c r="N767" s="5"/>
      <c r="O767" s="7" t="str">
        <f>IF(ISBLANK(Table1[[#This Row],[Exit Year]]), "Active", "Exited")</f>
        <v>Active</v>
      </c>
      <c r="P767" s="8">
        <f ca="1">IF(ISBLANK(Table1[[#This Row],[Exit Year]]), YEAR(TODAY()) - Table1[[#This Row],[Hire Year]], Table1[[#This Row],[Exit Year]] - Table1[[#This Row],[Hire Year]])</f>
        <v>20</v>
      </c>
      <c r="Q767" s="13">
        <f>Table1[[#This Row],[Annual Salary]] + (Table1[[#This Row],[Bonus %]] * Table1[[#This Row],[Annual Salary]])</f>
        <v>120902.25</v>
      </c>
      <c r="R767" s="10" t="str">
        <f>IF(Table1[[#This Row],[Annual Salary]]&gt;=100000,"High",
   IF(Table1[[#This Row],[Annual Salary]]&gt;=50000,"Medium","Low"))</f>
        <v>High</v>
      </c>
    </row>
    <row r="768" spans="1:18" ht="15.75" x14ac:dyDescent="0.25">
      <c r="A768" s="5" t="s">
        <v>1606</v>
      </c>
      <c r="B768" s="5" t="s">
        <v>1607</v>
      </c>
      <c r="C768" s="5" t="s">
        <v>206</v>
      </c>
      <c r="D768" s="5" t="s">
        <v>16</v>
      </c>
      <c r="E768" s="5" t="s">
        <v>25</v>
      </c>
      <c r="F768" s="5" t="s">
        <v>18</v>
      </c>
      <c r="G768" s="5" t="s">
        <v>84</v>
      </c>
      <c r="H768" s="5">
        <v>43</v>
      </c>
      <c r="I768" s="5">
        <v>2009</v>
      </c>
      <c r="J768" s="6">
        <v>62335</v>
      </c>
      <c r="K768" s="9">
        <v>0</v>
      </c>
      <c r="L768" s="5" t="s">
        <v>92</v>
      </c>
      <c r="M768" s="5" t="s">
        <v>93</v>
      </c>
      <c r="N768" s="5"/>
      <c r="O768" s="7" t="str">
        <f>IF(ISBLANK(Table1[[#This Row],[Exit Year]]), "Active", "Exited")</f>
        <v>Active</v>
      </c>
      <c r="P768" s="8">
        <f ca="1">IF(ISBLANK(Table1[[#This Row],[Exit Year]]), YEAR(TODAY()) - Table1[[#This Row],[Hire Year]], Table1[[#This Row],[Exit Year]] - Table1[[#This Row],[Hire Year]])</f>
        <v>16</v>
      </c>
      <c r="Q768" s="13">
        <f>Table1[[#This Row],[Annual Salary]] + (Table1[[#This Row],[Bonus %]] * Table1[[#This Row],[Annual Salary]])</f>
        <v>62335</v>
      </c>
      <c r="R768" s="10" t="str">
        <f>IF(Table1[[#This Row],[Annual Salary]]&gt;=100000,"High",
   IF(Table1[[#This Row],[Annual Salary]]&gt;=50000,"Medium","Low"))</f>
        <v>Medium</v>
      </c>
    </row>
    <row r="769" spans="1:18" ht="15.75" x14ac:dyDescent="0.25">
      <c r="A769" s="5" t="s">
        <v>1608</v>
      </c>
      <c r="B769" s="5" t="s">
        <v>1609</v>
      </c>
      <c r="C769" s="5" t="s">
        <v>54</v>
      </c>
      <c r="D769" s="5" t="s">
        <v>33</v>
      </c>
      <c r="E769" s="5" t="s">
        <v>25</v>
      </c>
      <c r="F769" s="5" t="s">
        <v>26</v>
      </c>
      <c r="G769" s="5" t="s">
        <v>27</v>
      </c>
      <c r="H769" s="5">
        <v>56</v>
      </c>
      <c r="I769" s="5">
        <v>2006</v>
      </c>
      <c r="J769" s="6">
        <v>41561</v>
      </c>
      <c r="K769" s="9">
        <v>0</v>
      </c>
      <c r="L769" s="5" t="s">
        <v>20</v>
      </c>
      <c r="M769" s="5" t="s">
        <v>59</v>
      </c>
      <c r="N769" s="5"/>
      <c r="O769" s="7" t="str">
        <f>IF(ISBLANK(Table1[[#This Row],[Exit Year]]), "Active", "Exited")</f>
        <v>Active</v>
      </c>
      <c r="P769" s="8">
        <f ca="1">IF(ISBLANK(Table1[[#This Row],[Exit Year]]), YEAR(TODAY()) - Table1[[#This Row],[Hire Year]], Table1[[#This Row],[Exit Year]] - Table1[[#This Row],[Hire Year]])</f>
        <v>19</v>
      </c>
      <c r="Q769" s="13">
        <f>Table1[[#This Row],[Annual Salary]] + (Table1[[#This Row],[Bonus %]] * Table1[[#This Row],[Annual Salary]])</f>
        <v>41561</v>
      </c>
      <c r="R769" s="10" t="str">
        <f>IF(Table1[[#This Row],[Annual Salary]]&gt;=100000,"High",
   IF(Table1[[#This Row],[Annual Salary]]&gt;=50000,"Medium","Low"))</f>
        <v>Low</v>
      </c>
    </row>
    <row r="770" spans="1:18" ht="15.75" x14ac:dyDescent="0.25">
      <c r="A770" s="5" t="s">
        <v>1610</v>
      </c>
      <c r="B770" s="5" t="s">
        <v>1611</v>
      </c>
      <c r="C770" s="5" t="s">
        <v>1923</v>
      </c>
      <c r="D770" s="5" t="s">
        <v>33</v>
      </c>
      <c r="E770" s="5" t="s">
        <v>34</v>
      </c>
      <c r="F770" s="5" t="s">
        <v>18</v>
      </c>
      <c r="G770" s="5" t="s">
        <v>27</v>
      </c>
      <c r="H770" s="5">
        <v>37</v>
      </c>
      <c r="I770" s="5">
        <v>2011</v>
      </c>
      <c r="J770" s="6">
        <v>131183</v>
      </c>
      <c r="K770" s="9">
        <v>0.14000000000000001</v>
      </c>
      <c r="L770" s="5" t="s">
        <v>28</v>
      </c>
      <c r="M770" s="5" t="s">
        <v>73</v>
      </c>
      <c r="N770" s="5">
        <v>2016</v>
      </c>
      <c r="O770" s="7" t="str">
        <f>IF(ISBLANK(Table1[[#This Row],[Exit Year]]), "Active", "Exited")</f>
        <v>Exited</v>
      </c>
      <c r="P770" s="8">
        <f ca="1">IF(ISBLANK(Table1[[#This Row],[Exit Year]]), YEAR(TODAY()) - Table1[[#This Row],[Hire Year]], Table1[[#This Row],[Exit Year]] - Table1[[#This Row],[Hire Year]])</f>
        <v>5</v>
      </c>
      <c r="Q770" s="13">
        <f>Table1[[#This Row],[Annual Salary]] + (Table1[[#This Row],[Bonus %]] * Table1[[#This Row],[Annual Salary]])</f>
        <v>149548.62</v>
      </c>
      <c r="R770" s="10" t="str">
        <f>IF(Table1[[#This Row],[Annual Salary]]&gt;=100000,"High",
   IF(Table1[[#This Row],[Annual Salary]]&gt;=50000,"Medium","Low"))</f>
        <v>High</v>
      </c>
    </row>
    <row r="771" spans="1:18" ht="15.75" x14ac:dyDescent="0.25">
      <c r="A771" s="5" t="s">
        <v>1612</v>
      </c>
      <c r="B771" s="5" t="s">
        <v>1613</v>
      </c>
      <c r="C771" s="5" t="s">
        <v>130</v>
      </c>
      <c r="D771" s="5" t="s">
        <v>16</v>
      </c>
      <c r="E771" s="5" t="s">
        <v>34</v>
      </c>
      <c r="F771" s="5" t="s">
        <v>18</v>
      </c>
      <c r="G771" s="5" t="s">
        <v>35</v>
      </c>
      <c r="H771" s="5">
        <v>61</v>
      </c>
      <c r="I771" s="5">
        <v>2005</v>
      </c>
      <c r="J771" s="6">
        <v>64462</v>
      </c>
      <c r="K771" s="9">
        <v>0</v>
      </c>
      <c r="L771" s="5" t="s">
        <v>20</v>
      </c>
      <c r="M771" s="5" t="s">
        <v>36</v>
      </c>
      <c r="N771" s="5"/>
      <c r="O771" s="7" t="str">
        <f>IF(ISBLANK(Table1[[#This Row],[Exit Year]]), "Active", "Exited")</f>
        <v>Active</v>
      </c>
      <c r="P771" s="8">
        <f ca="1">IF(ISBLANK(Table1[[#This Row],[Exit Year]]), YEAR(TODAY()) - Table1[[#This Row],[Hire Year]], Table1[[#This Row],[Exit Year]] - Table1[[#This Row],[Hire Year]])</f>
        <v>20</v>
      </c>
      <c r="Q771" s="13">
        <f>Table1[[#This Row],[Annual Salary]] + (Table1[[#This Row],[Bonus %]] * Table1[[#This Row],[Annual Salary]])</f>
        <v>64462</v>
      </c>
      <c r="R771" s="10" t="str">
        <f>IF(Table1[[#This Row],[Annual Salary]]&gt;=100000,"High",
   IF(Table1[[#This Row],[Annual Salary]]&gt;=50000,"Medium","Low"))</f>
        <v>Medium</v>
      </c>
    </row>
    <row r="772" spans="1:18" ht="15.75" x14ac:dyDescent="0.25">
      <c r="A772" s="5" t="s">
        <v>1614</v>
      </c>
      <c r="B772" s="5" t="s">
        <v>1615</v>
      </c>
      <c r="C772" s="5" t="s">
        <v>107</v>
      </c>
      <c r="D772" s="5" t="s">
        <v>68</v>
      </c>
      <c r="E772" s="5" t="s">
        <v>48</v>
      </c>
      <c r="F772" s="5" t="s">
        <v>18</v>
      </c>
      <c r="G772" s="5" t="s">
        <v>35</v>
      </c>
      <c r="H772" s="5">
        <v>41</v>
      </c>
      <c r="I772" s="5">
        <v>2005</v>
      </c>
      <c r="J772" s="6">
        <v>79352</v>
      </c>
      <c r="K772" s="9">
        <v>0</v>
      </c>
      <c r="L772" s="5" t="s">
        <v>20</v>
      </c>
      <c r="M772" s="5" t="s">
        <v>21</v>
      </c>
      <c r="N772" s="5"/>
      <c r="O772" s="7" t="str">
        <f>IF(ISBLANK(Table1[[#This Row],[Exit Year]]), "Active", "Exited")</f>
        <v>Active</v>
      </c>
      <c r="P772" s="8">
        <f ca="1">IF(ISBLANK(Table1[[#This Row],[Exit Year]]), YEAR(TODAY()) - Table1[[#This Row],[Hire Year]], Table1[[#This Row],[Exit Year]] - Table1[[#This Row],[Hire Year]])</f>
        <v>20</v>
      </c>
      <c r="Q772" s="13">
        <f>Table1[[#This Row],[Annual Salary]] + (Table1[[#This Row],[Bonus %]] * Table1[[#This Row],[Annual Salary]])</f>
        <v>79352</v>
      </c>
      <c r="R772" s="10" t="str">
        <f>IF(Table1[[#This Row],[Annual Salary]]&gt;=100000,"High",
   IF(Table1[[#This Row],[Annual Salary]]&gt;=50000,"Medium","Low"))</f>
        <v>Medium</v>
      </c>
    </row>
    <row r="773" spans="1:18" ht="15.75" x14ac:dyDescent="0.25">
      <c r="A773" s="5" t="s">
        <v>1616</v>
      </c>
      <c r="B773" s="5" t="s">
        <v>1617</v>
      </c>
      <c r="C773" s="5" t="s">
        <v>1923</v>
      </c>
      <c r="D773" s="5" t="s">
        <v>79</v>
      </c>
      <c r="E773" s="5" t="s">
        <v>34</v>
      </c>
      <c r="F773" s="5" t="s">
        <v>18</v>
      </c>
      <c r="G773" s="5" t="s">
        <v>35</v>
      </c>
      <c r="H773" s="5">
        <v>55</v>
      </c>
      <c r="I773" s="5">
        <v>2001</v>
      </c>
      <c r="J773" s="6">
        <v>157812</v>
      </c>
      <c r="K773" s="9">
        <v>0.11</v>
      </c>
      <c r="L773" s="5" t="s">
        <v>20</v>
      </c>
      <c r="M773" s="5" t="s">
        <v>55</v>
      </c>
      <c r="N773" s="5"/>
      <c r="O773" s="7" t="str">
        <f>IF(ISBLANK(Table1[[#This Row],[Exit Year]]), "Active", "Exited")</f>
        <v>Active</v>
      </c>
      <c r="P773" s="8">
        <f ca="1">IF(ISBLANK(Table1[[#This Row],[Exit Year]]), YEAR(TODAY()) - Table1[[#This Row],[Hire Year]], Table1[[#This Row],[Exit Year]] - Table1[[#This Row],[Hire Year]])</f>
        <v>24</v>
      </c>
      <c r="Q773" s="13">
        <f>Table1[[#This Row],[Annual Salary]] + (Table1[[#This Row],[Bonus %]] * Table1[[#This Row],[Annual Salary]])</f>
        <v>175171.32</v>
      </c>
      <c r="R773" s="10" t="str">
        <f>IF(Table1[[#This Row],[Annual Salary]]&gt;=100000,"High",
   IF(Table1[[#This Row],[Annual Salary]]&gt;=50000,"Medium","Low"))</f>
        <v>High</v>
      </c>
    </row>
    <row r="774" spans="1:18" ht="15.75" x14ac:dyDescent="0.25">
      <c r="A774" s="5" t="s">
        <v>1618</v>
      </c>
      <c r="B774" s="5" t="s">
        <v>1619</v>
      </c>
      <c r="C774" s="5" t="s">
        <v>107</v>
      </c>
      <c r="D774" s="5" t="s">
        <v>68</v>
      </c>
      <c r="E774" s="5" t="s">
        <v>48</v>
      </c>
      <c r="F774" s="5" t="s">
        <v>26</v>
      </c>
      <c r="G774" s="5" t="s">
        <v>35</v>
      </c>
      <c r="H774" s="5">
        <v>27</v>
      </c>
      <c r="I774" s="5">
        <v>2018</v>
      </c>
      <c r="J774" s="6">
        <v>80745</v>
      </c>
      <c r="K774" s="9">
        <v>0</v>
      </c>
      <c r="L774" s="5" t="s">
        <v>20</v>
      </c>
      <c r="M774" s="5" t="s">
        <v>36</v>
      </c>
      <c r="N774" s="5"/>
      <c r="O774" s="7" t="str">
        <f>IF(ISBLANK(Table1[[#This Row],[Exit Year]]), "Active", "Exited")</f>
        <v>Active</v>
      </c>
      <c r="P774" s="8">
        <f ca="1">IF(ISBLANK(Table1[[#This Row],[Exit Year]]), YEAR(TODAY()) - Table1[[#This Row],[Hire Year]], Table1[[#This Row],[Exit Year]] - Table1[[#This Row],[Hire Year]])</f>
        <v>7</v>
      </c>
      <c r="Q774" s="13">
        <f>Table1[[#This Row],[Annual Salary]] + (Table1[[#This Row],[Bonus %]] * Table1[[#This Row],[Annual Salary]])</f>
        <v>80745</v>
      </c>
      <c r="R774" s="10" t="str">
        <f>IF(Table1[[#This Row],[Annual Salary]]&gt;=100000,"High",
   IF(Table1[[#This Row],[Annual Salary]]&gt;=50000,"Medium","Low"))</f>
        <v>Medium</v>
      </c>
    </row>
    <row r="775" spans="1:18" ht="15.75" x14ac:dyDescent="0.25">
      <c r="A775" s="5" t="s">
        <v>1620</v>
      </c>
      <c r="B775" s="5" t="s">
        <v>1621</v>
      </c>
      <c r="C775" s="5" t="s">
        <v>298</v>
      </c>
      <c r="D775" s="5" t="s">
        <v>16</v>
      </c>
      <c r="E775" s="5" t="s">
        <v>25</v>
      </c>
      <c r="F775" s="5" t="s">
        <v>18</v>
      </c>
      <c r="G775" s="5" t="s">
        <v>35</v>
      </c>
      <c r="H775" s="5">
        <v>57</v>
      </c>
      <c r="I775" s="5">
        <v>1996</v>
      </c>
      <c r="J775" s="6">
        <v>75354</v>
      </c>
      <c r="K775" s="9">
        <v>0</v>
      </c>
      <c r="L775" s="5" t="s">
        <v>20</v>
      </c>
      <c r="M775" s="5" t="s">
        <v>59</v>
      </c>
      <c r="N775" s="5">
        <v>1996</v>
      </c>
      <c r="O775" s="7" t="str">
        <f>IF(ISBLANK(Table1[[#This Row],[Exit Year]]), "Active", "Exited")</f>
        <v>Exited</v>
      </c>
      <c r="P775" s="8">
        <f ca="1">IF(ISBLANK(Table1[[#This Row],[Exit Year]]), YEAR(TODAY()) - Table1[[#This Row],[Hire Year]], Table1[[#This Row],[Exit Year]] - Table1[[#This Row],[Hire Year]])</f>
        <v>0</v>
      </c>
      <c r="Q775" s="13">
        <f>Table1[[#This Row],[Annual Salary]] + (Table1[[#This Row],[Bonus %]] * Table1[[#This Row],[Annual Salary]])</f>
        <v>75354</v>
      </c>
      <c r="R775" s="10" t="str">
        <f>IF(Table1[[#This Row],[Annual Salary]]&gt;=100000,"High",
   IF(Table1[[#This Row],[Annual Salary]]&gt;=50000,"Medium","Low"))</f>
        <v>Medium</v>
      </c>
    </row>
    <row r="776" spans="1:18" ht="15.75" x14ac:dyDescent="0.25">
      <c r="A776" s="5" t="s">
        <v>1622</v>
      </c>
      <c r="B776" s="5" t="s">
        <v>1623</v>
      </c>
      <c r="C776" s="5" t="s">
        <v>112</v>
      </c>
      <c r="D776" s="5" t="s">
        <v>68</v>
      </c>
      <c r="E776" s="5" t="s">
        <v>17</v>
      </c>
      <c r="F776" s="5" t="s">
        <v>26</v>
      </c>
      <c r="G776" s="5" t="s">
        <v>84</v>
      </c>
      <c r="H776" s="5">
        <v>56</v>
      </c>
      <c r="I776" s="5">
        <v>2018</v>
      </c>
      <c r="J776" s="6">
        <v>78938</v>
      </c>
      <c r="K776" s="9">
        <v>0.14000000000000001</v>
      </c>
      <c r="L776" s="5" t="s">
        <v>20</v>
      </c>
      <c r="M776" s="5" t="s">
        <v>43</v>
      </c>
      <c r="N776" s="5"/>
      <c r="O776" s="7" t="str">
        <f>IF(ISBLANK(Table1[[#This Row],[Exit Year]]), "Active", "Exited")</f>
        <v>Active</v>
      </c>
      <c r="P776" s="8">
        <f ca="1">IF(ISBLANK(Table1[[#This Row],[Exit Year]]), YEAR(TODAY()) - Table1[[#This Row],[Hire Year]], Table1[[#This Row],[Exit Year]] - Table1[[#This Row],[Hire Year]])</f>
        <v>7</v>
      </c>
      <c r="Q776" s="13">
        <f>Table1[[#This Row],[Annual Salary]] + (Table1[[#This Row],[Bonus %]] * Table1[[#This Row],[Annual Salary]])</f>
        <v>89989.32</v>
      </c>
      <c r="R776" s="10" t="str">
        <f>IF(Table1[[#This Row],[Annual Salary]]&gt;=100000,"High",
   IF(Table1[[#This Row],[Annual Salary]]&gt;=50000,"Medium","Low"))</f>
        <v>Medium</v>
      </c>
    </row>
    <row r="777" spans="1:18" ht="15.75" x14ac:dyDescent="0.25">
      <c r="A777" s="5" t="s">
        <v>1624</v>
      </c>
      <c r="B777" s="5" t="s">
        <v>1625</v>
      </c>
      <c r="C777" s="5" t="s">
        <v>180</v>
      </c>
      <c r="D777" s="5" t="s">
        <v>68</v>
      </c>
      <c r="E777" s="5" t="s">
        <v>48</v>
      </c>
      <c r="F777" s="5" t="s">
        <v>26</v>
      </c>
      <c r="G777" s="5" t="s">
        <v>84</v>
      </c>
      <c r="H777" s="5">
        <v>59</v>
      </c>
      <c r="I777" s="5">
        <v>2008</v>
      </c>
      <c r="J777" s="6">
        <v>96313</v>
      </c>
      <c r="K777" s="9">
        <v>0</v>
      </c>
      <c r="L777" s="5" t="s">
        <v>20</v>
      </c>
      <c r="M777" s="5" t="s">
        <v>59</v>
      </c>
      <c r="N777" s="5"/>
      <c r="O777" s="7" t="str">
        <f>IF(ISBLANK(Table1[[#This Row],[Exit Year]]), "Active", "Exited")</f>
        <v>Active</v>
      </c>
      <c r="P777" s="8">
        <f ca="1">IF(ISBLANK(Table1[[#This Row],[Exit Year]]), YEAR(TODAY()) - Table1[[#This Row],[Hire Year]], Table1[[#This Row],[Exit Year]] - Table1[[#This Row],[Hire Year]])</f>
        <v>17</v>
      </c>
      <c r="Q777" s="13">
        <f>Table1[[#This Row],[Annual Salary]] + (Table1[[#This Row],[Bonus %]] * Table1[[#This Row],[Annual Salary]])</f>
        <v>96313</v>
      </c>
      <c r="R777" s="10" t="str">
        <f>IF(Table1[[#This Row],[Annual Salary]]&gt;=100000,"High",
   IF(Table1[[#This Row],[Annual Salary]]&gt;=50000,"Medium","Low"))</f>
        <v>Medium</v>
      </c>
    </row>
    <row r="778" spans="1:18" ht="15.75" x14ac:dyDescent="0.25">
      <c r="A778" s="5" t="s">
        <v>1626</v>
      </c>
      <c r="B778" s="5" t="s">
        <v>1627</v>
      </c>
      <c r="C778" s="5" t="s">
        <v>32</v>
      </c>
      <c r="D778" s="5" t="s">
        <v>68</v>
      </c>
      <c r="E778" s="5" t="s">
        <v>34</v>
      </c>
      <c r="F778" s="5" t="s">
        <v>26</v>
      </c>
      <c r="G778" s="5" t="s">
        <v>35</v>
      </c>
      <c r="H778" s="5">
        <v>45</v>
      </c>
      <c r="I778" s="5">
        <v>2010</v>
      </c>
      <c r="J778" s="6">
        <v>153767</v>
      </c>
      <c r="K778" s="9">
        <v>0.27</v>
      </c>
      <c r="L778" s="5" t="s">
        <v>20</v>
      </c>
      <c r="M778" s="5" t="s">
        <v>43</v>
      </c>
      <c r="N778" s="5"/>
      <c r="O778" s="7" t="str">
        <f>IF(ISBLANK(Table1[[#This Row],[Exit Year]]), "Active", "Exited")</f>
        <v>Active</v>
      </c>
      <c r="P778" s="8">
        <f ca="1">IF(ISBLANK(Table1[[#This Row],[Exit Year]]), YEAR(TODAY()) - Table1[[#This Row],[Hire Year]], Table1[[#This Row],[Exit Year]] - Table1[[#This Row],[Hire Year]])</f>
        <v>15</v>
      </c>
      <c r="Q778" s="13">
        <f>Table1[[#This Row],[Annual Salary]] + (Table1[[#This Row],[Bonus %]] * Table1[[#This Row],[Annual Salary]])</f>
        <v>195284.09</v>
      </c>
      <c r="R778" s="10" t="str">
        <f>IF(Table1[[#This Row],[Annual Salary]]&gt;=100000,"High",
   IF(Table1[[#This Row],[Annual Salary]]&gt;=50000,"Medium","Low"))</f>
        <v>High</v>
      </c>
    </row>
    <row r="779" spans="1:18" ht="15.75" x14ac:dyDescent="0.25">
      <c r="A779" s="5" t="s">
        <v>1628</v>
      </c>
      <c r="B779" s="5" t="s">
        <v>1629</v>
      </c>
      <c r="C779" s="5" t="s">
        <v>67</v>
      </c>
      <c r="D779" s="5" t="s">
        <v>68</v>
      </c>
      <c r="E779" s="5" t="s">
        <v>48</v>
      </c>
      <c r="F779" s="5" t="s">
        <v>18</v>
      </c>
      <c r="G779" s="5" t="s">
        <v>27</v>
      </c>
      <c r="H779" s="5">
        <v>25</v>
      </c>
      <c r="I779" s="5">
        <v>2021</v>
      </c>
      <c r="J779" s="6">
        <v>86464</v>
      </c>
      <c r="K779" s="9">
        <v>0</v>
      </c>
      <c r="L779" s="5" t="s">
        <v>28</v>
      </c>
      <c r="M779" s="5" t="s">
        <v>73</v>
      </c>
      <c r="N779" s="5"/>
      <c r="O779" s="7" t="str">
        <f>IF(ISBLANK(Table1[[#This Row],[Exit Year]]), "Active", "Exited")</f>
        <v>Active</v>
      </c>
      <c r="P779" s="8">
        <f ca="1">IF(ISBLANK(Table1[[#This Row],[Exit Year]]), YEAR(TODAY()) - Table1[[#This Row],[Hire Year]], Table1[[#This Row],[Exit Year]] - Table1[[#This Row],[Hire Year]])</f>
        <v>4</v>
      </c>
      <c r="Q779" s="13">
        <f>Table1[[#This Row],[Annual Salary]] + (Table1[[#This Row],[Bonus %]] * Table1[[#This Row],[Annual Salary]])</f>
        <v>86464</v>
      </c>
      <c r="R779" s="10" t="str">
        <f>IF(Table1[[#This Row],[Annual Salary]]&gt;=100000,"High",
   IF(Table1[[#This Row],[Annual Salary]]&gt;=50000,"Medium","Low"))</f>
        <v>Medium</v>
      </c>
    </row>
    <row r="780" spans="1:18" ht="15.75" x14ac:dyDescent="0.25">
      <c r="A780" s="5" t="s">
        <v>1630</v>
      </c>
      <c r="B780" s="5" t="s">
        <v>1631</v>
      </c>
      <c r="C780" s="5" t="s">
        <v>67</v>
      </c>
      <c r="D780" s="5" t="s">
        <v>68</v>
      </c>
      <c r="E780" s="5" t="s">
        <v>48</v>
      </c>
      <c r="F780" s="5" t="s">
        <v>18</v>
      </c>
      <c r="G780" s="5" t="s">
        <v>84</v>
      </c>
      <c r="H780" s="5">
        <v>29</v>
      </c>
      <c r="I780" s="5">
        <v>2018</v>
      </c>
      <c r="J780" s="6">
        <v>80516</v>
      </c>
      <c r="K780" s="9">
        <v>0</v>
      </c>
      <c r="L780" s="5" t="s">
        <v>92</v>
      </c>
      <c r="M780" s="5" t="s">
        <v>217</v>
      </c>
      <c r="N780" s="5"/>
      <c r="O780" s="7" t="str">
        <f>IF(ISBLANK(Table1[[#This Row],[Exit Year]]), "Active", "Exited")</f>
        <v>Active</v>
      </c>
      <c r="P780" s="8">
        <f ca="1">IF(ISBLANK(Table1[[#This Row],[Exit Year]]), YEAR(TODAY()) - Table1[[#This Row],[Hire Year]], Table1[[#This Row],[Exit Year]] - Table1[[#This Row],[Hire Year]])</f>
        <v>7</v>
      </c>
      <c r="Q780" s="13">
        <f>Table1[[#This Row],[Annual Salary]] + (Table1[[#This Row],[Bonus %]] * Table1[[#This Row],[Annual Salary]])</f>
        <v>80516</v>
      </c>
      <c r="R780" s="10" t="str">
        <f>IF(Table1[[#This Row],[Annual Salary]]&gt;=100000,"High",
   IF(Table1[[#This Row],[Annual Salary]]&gt;=50000,"Medium","Low"))</f>
        <v>Medium</v>
      </c>
    </row>
    <row r="781" spans="1:18" ht="15.75" x14ac:dyDescent="0.25">
      <c r="A781" s="5" t="s">
        <v>1632</v>
      </c>
      <c r="B781" s="5" t="s">
        <v>1633</v>
      </c>
      <c r="C781" s="5" t="s">
        <v>51</v>
      </c>
      <c r="D781" s="5" t="s">
        <v>64</v>
      </c>
      <c r="E781" s="5" t="s">
        <v>34</v>
      </c>
      <c r="F781" s="5" t="s">
        <v>18</v>
      </c>
      <c r="G781" s="5" t="s">
        <v>19</v>
      </c>
      <c r="H781" s="5">
        <v>33</v>
      </c>
      <c r="I781" s="5">
        <v>2013</v>
      </c>
      <c r="J781" s="6">
        <v>105390</v>
      </c>
      <c r="K781" s="9">
        <v>0.06</v>
      </c>
      <c r="L781" s="5" t="s">
        <v>20</v>
      </c>
      <c r="M781" s="5" t="s">
        <v>87</v>
      </c>
      <c r="N781" s="5"/>
      <c r="O781" s="7" t="str">
        <f>IF(ISBLANK(Table1[[#This Row],[Exit Year]]), "Active", "Exited")</f>
        <v>Active</v>
      </c>
      <c r="P781" s="8">
        <f ca="1">IF(ISBLANK(Table1[[#This Row],[Exit Year]]), YEAR(TODAY()) - Table1[[#This Row],[Hire Year]], Table1[[#This Row],[Exit Year]] - Table1[[#This Row],[Hire Year]])</f>
        <v>12</v>
      </c>
      <c r="Q781" s="13">
        <f>Table1[[#This Row],[Annual Salary]] + (Table1[[#This Row],[Bonus %]] * Table1[[#This Row],[Annual Salary]])</f>
        <v>111713.4</v>
      </c>
      <c r="R781" s="10" t="str">
        <f>IF(Table1[[#This Row],[Annual Salary]]&gt;=100000,"High",
   IF(Table1[[#This Row],[Annual Salary]]&gt;=50000,"Medium","Low"))</f>
        <v>High</v>
      </c>
    </row>
    <row r="782" spans="1:18" ht="15.75" x14ac:dyDescent="0.25">
      <c r="A782" s="5" t="s">
        <v>1634</v>
      </c>
      <c r="B782" s="5" t="s">
        <v>1635</v>
      </c>
      <c r="C782" s="5" t="s">
        <v>206</v>
      </c>
      <c r="D782" s="5" t="s">
        <v>16</v>
      </c>
      <c r="E782" s="5" t="s">
        <v>25</v>
      </c>
      <c r="F782" s="5" t="s">
        <v>18</v>
      </c>
      <c r="G782" s="5" t="s">
        <v>27</v>
      </c>
      <c r="H782" s="5">
        <v>50</v>
      </c>
      <c r="I782" s="5">
        <v>2021</v>
      </c>
      <c r="J782" s="6">
        <v>83418</v>
      </c>
      <c r="K782" s="9">
        <v>0</v>
      </c>
      <c r="L782" s="5" t="s">
        <v>28</v>
      </c>
      <c r="M782" s="5" t="s">
        <v>73</v>
      </c>
      <c r="N782" s="5"/>
      <c r="O782" s="7" t="str">
        <f>IF(ISBLANK(Table1[[#This Row],[Exit Year]]), "Active", "Exited")</f>
        <v>Active</v>
      </c>
      <c r="P782" s="8">
        <f ca="1">IF(ISBLANK(Table1[[#This Row],[Exit Year]]), YEAR(TODAY()) - Table1[[#This Row],[Hire Year]], Table1[[#This Row],[Exit Year]] - Table1[[#This Row],[Hire Year]])</f>
        <v>4</v>
      </c>
      <c r="Q782" s="13">
        <f>Table1[[#This Row],[Annual Salary]] + (Table1[[#This Row],[Bonus %]] * Table1[[#This Row],[Annual Salary]])</f>
        <v>83418</v>
      </c>
      <c r="R782" s="10" t="str">
        <f>IF(Table1[[#This Row],[Annual Salary]]&gt;=100000,"High",
   IF(Table1[[#This Row],[Annual Salary]]&gt;=50000,"Medium","Low"))</f>
        <v>Medium</v>
      </c>
    </row>
    <row r="783" spans="1:18" ht="15.75" x14ac:dyDescent="0.25">
      <c r="A783" s="5" t="s">
        <v>1636</v>
      </c>
      <c r="B783" s="5" t="s">
        <v>1637</v>
      </c>
      <c r="C783" s="5" t="s">
        <v>682</v>
      </c>
      <c r="D783" s="5" t="s">
        <v>16</v>
      </c>
      <c r="E783" s="5" t="s">
        <v>34</v>
      </c>
      <c r="F783" s="5" t="s">
        <v>18</v>
      </c>
      <c r="G783" s="5" t="s">
        <v>35</v>
      </c>
      <c r="H783" s="5">
        <v>45</v>
      </c>
      <c r="I783" s="5">
        <v>2017</v>
      </c>
      <c r="J783" s="6">
        <v>66660</v>
      </c>
      <c r="K783" s="9">
        <v>0</v>
      </c>
      <c r="L783" s="5" t="s">
        <v>20</v>
      </c>
      <c r="M783" s="5" t="s">
        <v>59</v>
      </c>
      <c r="N783" s="5"/>
      <c r="O783" s="7" t="str">
        <f>IF(ISBLANK(Table1[[#This Row],[Exit Year]]), "Active", "Exited")</f>
        <v>Active</v>
      </c>
      <c r="P783" s="8">
        <f ca="1">IF(ISBLANK(Table1[[#This Row],[Exit Year]]), YEAR(TODAY()) - Table1[[#This Row],[Hire Year]], Table1[[#This Row],[Exit Year]] - Table1[[#This Row],[Hire Year]])</f>
        <v>8</v>
      </c>
      <c r="Q783" s="13">
        <f>Table1[[#This Row],[Annual Salary]] + (Table1[[#This Row],[Bonus %]] * Table1[[#This Row],[Annual Salary]])</f>
        <v>66660</v>
      </c>
      <c r="R783" s="10" t="str">
        <f>IF(Table1[[#This Row],[Annual Salary]]&gt;=100000,"High",
   IF(Table1[[#This Row],[Annual Salary]]&gt;=50000,"Medium","Low"))</f>
        <v>Medium</v>
      </c>
    </row>
    <row r="784" spans="1:18" ht="15.75" x14ac:dyDescent="0.25">
      <c r="A784" s="5" t="s">
        <v>1638</v>
      </c>
      <c r="B784" s="5" t="s">
        <v>1639</v>
      </c>
      <c r="C784" s="5" t="s">
        <v>78</v>
      </c>
      <c r="D784" s="5" t="s">
        <v>33</v>
      </c>
      <c r="E784" s="5" t="s">
        <v>48</v>
      </c>
      <c r="F784" s="5" t="s">
        <v>26</v>
      </c>
      <c r="G784" s="5" t="s">
        <v>84</v>
      </c>
      <c r="H784" s="5">
        <v>29</v>
      </c>
      <c r="I784" s="5">
        <v>2018</v>
      </c>
      <c r="J784" s="6">
        <v>199504</v>
      </c>
      <c r="K784" s="9">
        <v>0.3</v>
      </c>
      <c r="L784" s="5" t="s">
        <v>20</v>
      </c>
      <c r="M784" s="5" t="s">
        <v>59</v>
      </c>
      <c r="N784" s="5"/>
      <c r="O784" s="7" t="str">
        <f>IF(ISBLANK(Table1[[#This Row],[Exit Year]]), "Active", "Exited")</f>
        <v>Active</v>
      </c>
      <c r="P784" s="8">
        <f ca="1">IF(ISBLANK(Table1[[#This Row],[Exit Year]]), YEAR(TODAY()) - Table1[[#This Row],[Hire Year]], Table1[[#This Row],[Exit Year]] - Table1[[#This Row],[Hire Year]])</f>
        <v>7</v>
      </c>
      <c r="Q784" s="13">
        <f>Table1[[#This Row],[Annual Salary]] + (Table1[[#This Row],[Bonus %]] * Table1[[#This Row],[Annual Salary]])</f>
        <v>259355.2</v>
      </c>
      <c r="R784" s="10" t="str">
        <f>IF(Table1[[#This Row],[Annual Salary]]&gt;=100000,"High",
   IF(Table1[[#This Row],[Annual Salary]]&gt;=50000,"Medium","Low"))</f>
        <v>High</v>
      </c>
    </row>
    <row r="785" spans="1:18" ht="15.75" x14ac:dyDescent="0.25">
      <c r="A785" s="5" t="s">
        <v>1640</v>
      </c>
      <c r="B785" s="5" t="s">
        <v>1641</v>
      </c>
      <c r="C785" s="5" t="s">
        <v>1923</v>
      </c>
      <c r="D785" s="5" t="s">
        <v>47</v>
      </c>
      <c r="E785" s="5" t="s">
        <v>48</v>
      </c>
      <c r="F785" s="5" t="s">
        <v>18</v>
      </c>
      <c r="G785" s="5" t="s">
        <v>84</v>
      </c>
      <c r="H785" s="5">
        <v>52</v>
      </c>
      <c r="I785" s="5">
        <v>2006</v>
      </c>
      <c r="J785" s="6">
        <v>147966</v>
      </c>
      <c r="K785" s="9">
        <v>0.11</v>
      </c>
      <c r="L785" s="5" t="s">
        <v>92</v>
      </c>
      <c r="M785" s="5" t="s">
        <v>98</v>
      </c>
      <c r="N785" s="5">
        <v>2019</v>
      </c>
      <c r="O785" s="7" t="str">
        <f>IF(ISBLANK(Table1[[#This Row],[Exit Year]]), "Active", "Exited")</f>
        <v>Exited</v>
      </c>
      <c r="P785" s="8">
        <f ca="1">IF(ISBLANK(Table1[[#This Row],[Exit Year]]), YEAR(TODAY()) - Table1[[#This Row],[Hire Year]], Table1[[#This Row],[Exit Year]] - Table1[[#This Row],[Hire Year]])</f>
        <v>13</v>
      </c>
      <c r="Q785" s="13">
        <f>Table1[[#This Row],[Annual Salary]] + (Table1[[#This Row],[Bonus %]] * Table1[[#This Row],[Annual Salary]])</f>
        <v>164242.26</v>
      </c>
      <c r="R785" s="10" t="str">
        <f>IF(Table1[[#This Row],[Annual Salary]]&gt;=100000,"High",
   IF(Table1[[#This Row],[Annual Salary]]&gt;=50000,"Medium","Low"))</f>
        <v>High</v>
      </c>
    </row>
    <row r="786" spans="1:18" ht="15.75" x14ac:dyDescent="0.25">
      <c r="A786" s="5" t="s">
        <v>1642</v>
      </c>
      <c r="B786" s="5" t="s">
        <v>1643</v>
      </c>
      <c r="C786" s="5" t="s">
        <v>32</v>
      </c>
      <c r="D786" s="5" t="s">
        <v>47</v>
      </c>
      <c r="E786" s="5" t="s">
        <v>48</v>
      </c>
      <c r="F786" s="5" t="s">
        <v>26</v>
      </c>
      <c r="G786" s="5" t="s">
        <v>27</v>
      </c>
      <c r="H786" s="5">
        <v>31</v>
      </c>
      <c r="I786" s="5">
        <v>2015</v>
      </c>
      <c r="J786" s="6">
        <v>191026</v>
      </c>
      <c r="K786" s="9">
        <v>0.16</v>
      </c>
      <c r="L786" s="5" t="s">
        <v>20</v>
      </c>
      <c r="M786" s="5" t="s">
        <v>87</v>
      </c>
      <c r="N786" s="5"/>
      <c r="O786" s="7" t="str">
        <f>IF(ISBLANK(Table1[[#This Row],[Exit Year]]), "Active", "Exited")</f>
        <v>Active</v>
      </c>
      <c r="P786" s="8">
        <f ca="1">IF(ISBLANK(Table1[[#This Row],[Exit Year]]), YEAR(TODAY()) - Table1[[#This Row],[Hire Year]], Table1[[#This Row],[Exit Year]] - Table1[[#This Row],[Hire Year]])</f>
        <v>10</v>
      </c>
      <c r="Q786" s="13">
        <f>Table1[[#This Row],[Annual Salary]] + (Table1[[#This Row],[Bonus %]] * Table1[[#This Row],[Annual Salary]])</f>
        <v>221590.16</v>
      </c>
      <c r="R786" s="10" t="str">
        <f>IF(Table1[[#This Row],[Annual Salary]]&gt;=100000,"High",
   IF(Table1[[#This Row],[Annual Salary]]&gt;=50000,"Medium","Low"))</f>
        <v>High</v>
      </c>
    </row>
    <row r="787" spans="1:18" ht="15.75" x14ac:dyDescent="0.25">
      <c r="A787" s="5" t="s">
        <v>1644</v>
      </c>
      <c r="B787" s="5" t="s">
        <v>1645</v>
      </c>
      <c r="C787" s="5" t="s">
        <v>78</v>
      </c>
      <c r="D787" s="5" t="s">
        <v>16</v>
      </c>
      <c r="E787" s="5" t="s">
        <v>17</v>
      </c>
      <c r="F787" s="5" t="s">
        <v>26</v>
      </c>
      <c r="G787" s="5" t="s">
        <v>84</v>
      </c>
      <c r="H787" s="5">
        <v>42</v>
      </c>
      <c r="I787" s="5">
        <v>2010</v>
      </c>
      <c r="J787" s="6">
        <v>186725</v>
      </c>
      <c r="K787" s="9">
        <v>0.32</v>
      </c>
      <c r="L787" s="5" t="s">
        <v>92</v>
      </c>
      <c r="M787" s="5" t="s">
        <v>93</v>
      </c>
      <c r="N787" s="5"/>
      <c r="O787" s="7" t="str">
        <f>IF(ISBLANK(Table1[[#This Row],[Exit Year]]), "Active", "Exited")</f>
        <v>Active</v>
      </c>
      <c r="P787" s="8">
        <f ca="1">IF(ISBLANK(Table1[[#This Row],[Exit Year]]), YEAR(TODAY()) - Table1[[#This Row],[Hire Year]], Table1[[#This Row],[Exit Year]] - Table1[[#This Row],[Hire Year]])</f>
        <v>15</v>
      </c>
      <c r="Q787" s="13">
        <f>Table1[[#This Row],[Annual Salary]] + (Table1[[#This Row],[Bonus %]] * Table1[[#This Row],[Annual Salary]])</f>
        <v>246477</v>
      </c>
      <c r="R787" s="10" t="str">
        <f>IF(Table1[[#This Row],[Annual Salary]]&gt;=100000,"High",
   IF(Table1[[#This Row],[Annual Salary]]&gt;=50000,"Medium","Low"))</f>
        <v>High</v>
      </c>
    </row>
    <row r="788" spans="1:18" ht="15.75" x14ac:dyDescent="0.25">
      <c r="A788" s="5" t="s">
        <v>1646</v>
      </c>
      <c r="B788" s="5" t="s">
        <v>1647</v>
      </c>
      <c r="C788" s="5" t="s">
        <v>183</v>
      </c>
      <c r="D788" s="5" t="s">
        <v>64</v>
      </c>
      <c r="E788" s="5" t="s">
        <v>17</v>
      </c>
      <c r="F788" s="5" t="s">
        <v>18</v>
      </c>
      <c r="G788" s="5" t="s">
        <v>35</v>
      </c>
      <c r="H788" s="5">
        <v>56</v>
      </c>
      <c r="I788" s="5">
        <v>2009</v>
      </c>
      <c r="J788" s="6">
        <v>52800</v>
      </c>
      <c r="K788" s="9">
        <v>0</v>
      </c>
      <c r="L788" s="5" t="s">
        <v>20</v>
      </c>
      <c r="M788" s="5" t="s">
        <v>43</v>
      </c>
      <c r="N788" s="5"/>
      <c r="O788" s="7" t="str">
        <f>IF(ISBLANK(Table1[[#This Row],[Exit Year]]), "Active", "Exited")</f>
        <v>Active</v>
      </c>
      <c r="P788" s="8">
        <f ca="1">IF(ISBLANK(Table1[[#This Row],[Exit Year]]), YEAR(TODAY()) - Table1[[#This Row],[Hire Year]], Table1[[#This Row],[Exit Year]] - Table1[[#This Row],[Hire Year]])</f>
        <v>16</v>
      </c>
      <c r="Q788" s="13">
        <f>Table1[[#This Row],[Annual Salary]] + (Table1[[#This Row],[Bonus %]] * Table1[[#This Row],[Annual Salary]])</f>
        <v>52800</v>
      </c>
      <c r="R788" s="10" t="str">
        <f>IF(Table1[[#This Row],[Annual Salary]]&gt;=100000,"High",
   IF(Table1[[#This Row],[Annual Salary]]&gt;=50000,"Medium","Low"))</f>
        <v>Medium</v>
      </c>
    </row>
    <row r="789" spans="1:18" ht="15.75" x14ac:dyDescent="0.25">
      <c r="A789" s="5" t="s">
        <v>1648</v>
      </c>
      <c r="B789" s="5" t="s">
        <v>1649</v>
      </c>
      <c r="C789" s="5" t="s">
        <v>180</v>
      </c>
      <c r="D789" s="5" t="s">
        <v>68</v>
      </c>
      <c r="E789" s="5" t="s">
        <v>34</v>
      </c>
      <c r="F789" s="5" t="s">
        <v>26</v>
      </c>
      <c r="G789" s="5" t="s">
        <v>35</v>
      </c>
      <c r="H789" s="5">
        <v>54</v>
      </c>
      <c r="I789" s="5">
        <v>2010</v>
      </c>
      <c r="J789" s="6">
        <v>113982</v>
      </c>
      <c r="K789" s="9">
        <v>0</v>
      </c>
      <c r="L789" s="5" t="s">
        <v>20</v>
      </c>
      <c r="M789" s="5" t="s">
        <v>21</v>
      </c>
      <c r="N789" s="5"/>
      <c r="O789" s="7" t="str">
        <f>IF(ISBLANK(Table1[[#This Row],[Exit Year]]), "Active", "Exited")</f>
        <v>Active</v>
      </c>
      <c r="P789" s="8">
        <f ca="1">IF(ISBLANK(Table1[[#This Row],[Exit Year]]), YEAR(TODAY()) - Table1[[#This Row],[Hire Year]], Table1[[#This Row],[Exit Year]] - Table1[[#This Row],[Hire Year]])</f>
        <v>15</v>
      </c>
      <c r="Q789" s="13">
        <f>Table1[[#This Row],[Annual Salary]] + (Table1[[#This Row],[Bonus %]] * Table1[[#This Row],[Annual Salary]])</f>
        <v>113982</v>
      </c>
      <c r="R789" s="10" t="str">
        <f>IF(Table1[[#This Row],[Annual Salary]]&gt;=100000,"High",
   IF(Table1[[#This Row],[Annual Salary]]&gt;=50000,"Medium","Low"))</f>
        <v>High</v>
      </c>
    </row>
    <row r="790" spans="1:18" ht="15.75" x14ac:dyDescent="0.25">
      <c r="A790" s="5" t="s">
        <v>1650</v>
      </c>
      <c r="B790" s="5" t="s">
        <v>1651</v>
      </c>
      <c r="C790" s="5" t="s">
        <v>46</v>
      </c>
      <c r="D790" s="5" t="s">
        <v>47</v>
      </c>
      <c r="E790" s="5" t="s">
        <v>17</v>
      </c>
      <c r="F790" s="5" t="s">
        <v>18</v>
      </c>
      <c r="G790" s="5" t="s">
        <v>27</v>
      </c>
      <c r="H790" s="5">
        <v>54</v>
      </c>
      <c r="I790" s="5">
        <v>2021</v>
      </c>
      <c r="J790" s="6">
        <v>56239</v>
      </c>
      <c r="K790" s="9">
        <v>0</v>
      </c>
      <c r="L790" s="5" t="s">
        <v>28</v>
      </c>
      <c r="M790" s="5" t="s">
        <v>29</v>
      </c>
      <c r="N790" s="5"/>
      <c r="O790" s="7" t="str">
        <f>IF(ISBLANK(Table1[[#This Row],[Exit Year]]), "Active", "Exited")</f>
        <v>Active</v>
      </c>
      <c r="P790" s="8">
        <f ca="1">IF(ISBLANK(Table1[[#This Row],[Exit Year]]), YEAR(TODAY()) - Table1[[#This Row],[Hire Year]], Table1[[#This Row],[Exit Year]] - Table1[[#This Row],[Hire Year]])</f>
        <v>4</v>
      </c>
      <c r="Q790" s="13">
        <f>Table1[[#This Row],[Annual Salary]] + (Table1[[#This Row],[Bonus %]] * Table1[[#This Row],[Annual Salary]])</f>
        <v>56239</v>
      </c>
      <c r="R790" s="10" t="str">
        <f>IF(Table1[[#This Row],[Annual Salary]]&gt;=100000,"High",
   IF(Table1[[#This Row],[Annual Salary]]&gt;=50000,"Medium","Low"))</f>
        <v>Medium</v>
      </c>
    </row>
    <row r="791" spans="1:18" ht="15.75" x14ac:dyDescent="0.25">
      <c r="A791" s="5" t="s">
        <v>1652</v>
      </c>
      <c r="B791" s="5" t="s">
        <v>1653</v>
      </c>
      <c r="C791" s="5" t="s">
        <v>32</v>
      </c>
      <c r="D791" s="5" t="s">
        <v>79</v>
      </c>
      <c r="E791" s="5" t="s">
        <v>48</v>
      </c>
      <c r="F791" s="5" t="s">
        <v>26</v>
      </c>
      <c r="G791" s="5" t="s">
        <v>27</v>
      </c>
      <c r="H791" s="5">
        <v>49</v>
      </c>
      <c r="I791" s="5">
        <v>2014</v>
      </c>
      <c r="J791" s="6">
        <v>153961</v>
      </c>
      <c r="K791" s="9">
        <v>0.25</v>
      </c>
      <c r="L791" s="5" t="s">
        <v>28</v>
      </c>
      <c r="M791" s="5" t="s">
        <v>73</v>
      </c>
      <c r="N791" s="5"/>
      <c r="O791" s="7" t="str">
        <f>IF(ISBLANK(Table1[[#This Row],[Exit Year]]), "Active", "Exited")</f>
        <v>Active</v>
      </c>
      <c r="P791" s="8">
        <f ca="1">IF(ISBLANK(Table1[[#This Row],[Exit Year]]), YEAR(TODAY()) - Table1[[#This Row],[Hire Year]], Table1[[#This Row],[Exit Year]] - Table1[[#This Row],[Hire Year]])</f>
        <v>11</v>
      </c>
      <c r="Q791" s="13">
        <f>Table1[[#This Row],[Annual Salary]] + (Table1[[#This Row],[Bonus %]] * Table1[[#This Row],[Annual Salary]])</f>
        <v>192451.25</v>
      </c>
      <c r="R791" s="10" t="str">
        <f>IF(Table1[[#This Row],[Annual Salary]]&gt;=100000,"High",
   IF(Table1[[#This Row],[Annual Salary]]&gt;=50000,"Medium","Low"))</f>
        <v>High</v>
      </c>
    </row>
    <row r="792" spans="1:18" ht="15.75" x14ac:dyDescent="0.25">
      <c r="A792" s="5" t="s">
        <v>1654</v>
      </c>
      <c r="B792" s="5" t="s">
        <v>1655</v>
      </c>
      <c r="C792" s="5" t="s">
        <v>1923</v>
      </c>
      <c r="D792" s="5" t="s">
        <v>64</v>
      </c>
      <c r="E792" s="5" t="s">
        <v>48</v>
      </c>
      <c r="F792" s="5" t="s">
        <v>26</v>
      </c>
      <c r="G792" s="5" t="s">
        <v>27</v>
      </c>
      <c r="H792" s="5">
        <v>45</v>
      </c>
      <c r="I792" s="5">
        <v>2010</v>
      </c>
      <c r="J792" s="6">
        <v>145093</v>
      </c>
      <c r="K792" s="9">
        <v>0.12</v>
      </c>
      <c r="L792" s="5" t="s">
        <v>20</v>
      </c>
      <c r="M792" s="5" t="s">
        <v>36</v>
      </c>
      <c r="N792" s="5"/>
      <c r="O792" s="7" t="str">
        <f>IF(ISBLANK(Table1[[#This Row],[Exit Year]]), "Active", "Exited")</f>
        <v>Active</v>
      </c>
      <c r="P792" s="8">
        <f ca="1">IF(ISBLANK(Table1[[#This Row],[Exit Year]]), YEAR(TODAY()) - Table1[[#This Row],[Hire Year]], Table1[[#This Row],[Exit Year]] - Table1[[#This Row],[Hire Year]])</f>
        <v>15</v>
      </c>
      <c r="Q792" s="13">
        <f>Table1[[#This Row],[Annual Salary]] + (Table1[[#This Row],[Bonus %]] * Table1[[#This Row],[Annual Salary]])</f>
        <v>162504.16</v>
      </c>
      <c r="R792" s="10" t="str">
        <f>IF(Table1[[#This Row],[Annual Salary]]&gt;=100000,"High",
   IF(Table1[[#This Row],[Annual Salary]]&gt;=50000,"Medium","Low"))</f>
        <v>High</v>
      </c>
    </row>
    <row r="793" spans="1:18" ht="15.75" x14ac:dyDescent="0.25">
      <c r="A793" s="5" t="s">
        <v>1656</v>
      </c>
      <c r="B793" s="5" t="s">
        <v>1657</v>
      </c>
      <c r="C793" s="5" t="s">
        <v>437</v>
      </c>
      <c r="D793" s="5" t="s">
        <v>16</v>
      </c>
      <c r="E793" s="5" t="s">
        <v>34</v>
      </c>
      <c r="F793" s="5" t="s">
        <v>18</v>
      </c>
      <c r="G793" s="5" t="s">
        <v>35</v>
      </c>
      <c r="H793" s="5">
        <v>26</v>
      </c>
      <c r="I793" s="5">
        <v>2021</v>
      </c>
      <c r="J793" s="6">
        <v>74170</v>
      </c>
      <c r="K793" s="9">
        <v>0</v>
      </c>
      <c r="L793" s="5" t="s">
        <v>20</v>
      </c>
      <c r="M793" s="5" t="s">
        <v>59</v>
      </c>
      <c r="N793" s="5"/>
      <c r="O793" s="7" t="str">
        <f>IF(ISBLANK(Table1[[#This Row],[Exit Year]]), "Active", "Exited")</f>
        <v>Active</v>
      </c>
      <c r="P793" s="8">
        <f ca="1">IF(ISBLANK(Table1[[#This Row],[Exit Year]]), YEAR(TODAY()) - Table1[[#This Row],[Hire Year]], Table1[[#This Row],[Exit Year]] - Table1[[#This Row],[Hire Year]])</f>
        <v>4</v>
      </c>
      <c r="Q793" s="13">
        <f>Table1[[#This Row],[Annual Salary]] + (Table1[[#This Row],[Bonus %]] * Table1[[#This Row],[Annual Salary]])</f>
        <v>74170</v>
      </c>
      <c r="R793" s="10" t="str">
        <f>IF(Table1[[#This Row],[Annual Salary]]&gt;=100000,"High",
   IF(Table1[[#This Row],[Annual Salary]]&gt;=50000,"Medium","Low"))</f>
        <v>Medium</v>
      </c>
    </row>
    <row r="794" spans="1:18" ht="15.75" x14ac:dyDescent="0.25">
      <c r="A794" s="5" t="s">
        <v>1658</v>
      </c>
      <c r="B794" s="5" t="s">
        <v>1659</v>
      </c>
      <c r="C794" s="5" t="s">
        <v>174</v>
      </c>
      <c r="D794" s="5" t="s">
        <v>68</v>
      </c>
      <c r="E794" s="5" t="s">
        <v>17</v>
      </c>
      <c r="F794" s="5" t="s">
        <v>26</v>
      </c>
      <c r="G794" s="5" t="s">
        <v>35</v>
      </c>
      <c r="H794" s="5">
        <v>59</v>
      </c>
      <c r="I794" s="5">
        <v>1996</v>
      </c>
      <c r="J794" s="6">
        <v>62605</v>
      </c>
      <c r="K794" s="9">
        <v>0</v>
      </c>
      <c r="L794" s="5" t="s">
        <v>20</v>
      </c>
      <c r="M794" s="5" t="s">
        <v>59</v>
      </c>
      <c r="N794" s="5"/>
      <c r="O794" s="7" t="str">
        <f>IF(ISBLANK(Table1[[#This Row],[Exit Year]]), "Active", "Exited")</f>
        <v>Active</v>
      </c>
      <c r="P794" s="8">
        <f ca="1">IF(ISBLANK(Table1[[#This Row],[Exit Year]]), YEAR(TODAY()) - Table1[[#This Row],[Hire Year]], Table1[[#This Row],[Exit Year]] - Table1[[#This Row],[Hire Year]])</f>
        <v>29</v>
      </c>
      <c r="Q794" s="13">
        <f>Table1[[#This Row],[Annual Salary]] + (Table1[[#This Row],[Bonus %]] * Table1[[#This Row],[Annual Salary]])</f>
        <v>62605</v>
      </c>
      <c r="R794" s="10" t="str">
        <f>IF(Table1[[#This Row],[Annual Salary]]&gt;=100000,"High",
   IF(Table1[[#This Row],[Annual Salary]]&gt;=50000,"Medium","Low"))</f>
        <v>Medium</v>
      </c>
    </row>
    <row r="795" spans="1:18" ht="15.75" x14ac:dyDescent="0.25">
      <c r="A795" s="5" t="s">
        <v>1660</v>
      </c>
      <c r="B795" s="5" t="s">
        <v>1661</v>
      </c>
      <c r="C795" s="5" t="s">
        <v>51</v>
      </c>
      <c r="D795" s="5" t="s">
        <v>16</v>
      </c>
      <c r="E795" s="5" t="s">
        <v>34</v>
      </c>
      <c r="F795" s="5" t="s">
        <v>18</v>
      </c>
      <c r="G795" s="5" t="s">
        <v>35</v>
      </c>
      <c r="H795" s="5">
        <v>51</v>
      </c>
      <c r="I795" s="5">
        <v>2020</v>
      </c>
      <c r="J795" s="6">
        <v>107195</v>
      </c>
      <c r="K795" s="9">
        <v>0.09</v>
      </c>
      <c r="L795" s="5" t="s">
        <v>20</v>
      </c>
      <c r="M795" s="5" t="s">
        <v>59</v>
      </c>
      <c r="N795" s="5"/>
      <c r="O795" s="7" t="str">
        <f>IF(ISBLANK(Table1[[#This Row],[Exit Year]]), "Active", "Exited")</f>
        <v>Active</v>
      </c>
      <c r="P795" s="8">
        <f ca="1">IF(ISBLANK(Table1[[#This Row],[Exit Year]]), YEAR(TODAY()) - Table1[[#This Row],[Hire Year]], Table1[[#This Row],[Exit Year]] - Table1[[#This Row],[Hire Year]])</f>
        <v>5</v>
      </c>
      <c r="Q795" s="13">
        <f>Table1[[#This Row],[Annual Salary]] + (Table1[[#This Row],[Bonus %]] * Table1[[#This Row],[Annual Salary]])</f>
        <v>116842.55</v>
      </c>
      <c r="R795" s="10" t="str">
        <f>IF(Table1[[#This Row],[Annual Salary]]&gt;=100000,"High",
   IF(Table1[[#This Row],[Annual Salary]]&gt;=50000,"Medium","Low"))</f>
        <v>High</v>
      </c>
    </row>
    <row r="796" spans="1:18" ht="15.75" x14ac:dyDescent="0.25">
      <c r="A796" s="5" t="s">
        <v>1662</v>
      </c>
      <c r="B796" s="5" t="s">
        <v>1663</v>
      </c>
      <c r="C796" s="5" t="s">
        <v>32</v>
      </c>
      <c r="D796" s="5" t="s">
        <v>58</v>
      </c>
      <c r="E796" s="5" t="s">
        <v>17</v>
      </c>
      <c r="F796" s="5" t="s">
        <v>18</v>
      </c>
      <c r="G796" s="5" t="s">
        <v>35</v>
      </c>
      <c r="H796" s="5">
        <v>35</v>
      </c>
      <c r="I796" s="5">
        <v>2017</v>
      </c>
      <c r="J796" s="6">
        <v>161269</v>
      </c>
      <c r="K796" s="9">
        <v>0.27</v>
      </c>
      <c r="L796" s="5" t="s">
        <v>20</v>
      </c>
      <c r="M796" s="5" t="s">
        <v>55</v>
      </c>
      <c r="N796" s="5"/>
      <c r="O796" s="7" t="str">
        <f>IF(ISBLANK(Table1[[#This Row],[Exit Year]]), "Active", "Exited")</f>
        <v>Active</v>
      </c>
      <c r="P796" s="8">
        <f ca="1">IF(ISBLANK(Table1[[#This Row],[Exit Year]]), YEAR(TODAY()) - Table1[[#This Row],[Hire Year]], Table1[[#This Row],[Exit Year]] - Table1[[#This Row],[Hire Year]])</f>
        <v>8</v>
      </c>
      <c r="Q796" s="13">
        <f>Table1[[#This Row],[Annual Salary]] + (Table1[[#This Row],[Bonus %]] * Table1[[#This Row],[Annual Salary]])</f>
        <v>204811.63</v>
      </c>
      <c r="R796" s="10" t="str">
        <f>IF(Table1[[#This Row],[Annual Salary]]&gt;=100000,"High",
   IF(Table1[[#This Row],[Annual Salary]]&gt;=50000,"Medium","Low"))</f>
        <v>High</v>
      </c>
    </row>
    <row r="797" spans="1:18" ht="15.75" x14ac:dyDescent="0.25">
      <c r="A797" s="5" t="s">
        <v>1664</v>
      </c>
      <c r="B797" s="5" t="s">
        <v>1665</v>
      </c>
      <c r="C797" s="5" t="s">
        <v>78</v>
      </c>
      <c r="D797" s="5" t="s">
        <v>79</v>
      </c>
      <c r="E797" s="5" t="s">
        <v>48</v>
      </c>
      <c r="F797" s="5" t="s">
        <v>18</v>
      </c>
      <c r="G797" s="5" t="s">
        <v>84</v>
      </c>
      <c r="H797" s="5">
        <v>32</v>
      </c>
      <c r="I797" s="5">
        <v>2014</v>
      </c>
      <c r="J797" s="6">
        <v>203445</v>
      </c>
      <c r="K797" s="9">
        <v>0.34</v>
      </c>
      <c r="L797" s="5" t="s">
        <v>92</v>
      </c>
      <c r="M797" s="5" t="s">
        <v>93</v>
      </c>
      <c r="N797" s="5"/>
      <c r="O797" s="7" t="str">
        <f>IF(ISBLANK(Table1[[#This Row],[Exit Year]]), "Active", "Exited")</f>
        <v>Active</v>
      </c>
      <c r="P797" s="8">
        <f ca="1">IF(ISBLANK(Table1[[#This Row],[Exit Year]]), YEAR(TODAY()) - Table1[[#This Row],[Hire Year]], Table1[[#This Row],[Exit Year]] - Table1[[#This Row],[Hire Year]])</f>
        <v>11</v>
      </c>
      <c r="Q797" s="13">
        <f>Table1[[#This Row],[Annual Salary]] + (Table1[[#This Row],[Bonus %]] * Table1[[#This Row],[Annual Salary]])</f>
        <v>272616.3</v>
      </c>
      <c r="R797" s="10" t="str">
        <f>IF(Table1[[#This Row],[Annual Salary]]&gt;=100000,"High",
   IF(Table1[[#This Row],[Annual Salary]]&gt;=50000,"Medium","Low"))</f>
        <v>High</v>
      </c>
    </row>
    <row r="798" spans="1:18" ht="15.75" x14ac:dyDescent="0.25">
      <c r="A798" s="5" t="s">
        <v>1666</v>
      </c>
      <c r="B798" s="5" t="s">
        <v>1667</v>
      </c>
      <c r="C798" s="5" t="s">
        <v>1923</v>
      </c>
      <c r="D798" s="5" t="s">
        <v>64</v>
      </c>
      <c r="E798" s="5" t="s">
        <v>17</v>
      </c>
      <c r="F798" s="5" t="s">
        <v>18</v>
      </c>
      <c r="G798" s="5" t="s">
        <v>27</v>
      </c>
      <c r="H798" s="5">
        <v>37</v>
      </c>
      <c r="I798" s="5">
        <v>2011</v>
      </c>
      <c r="J798" s="6">
        <v>131353</v>
      </c>
      <c r="K798" s="9">
        <v>0.11</v>
      </c>
      <c r="L798" s="5" t="s">
        <v>28</v>
      </c>
      <c r="M798" s="5" t="s">
        <v>73</v>
      </c>
      <c r="N798" s="5"/>
      <c r="O798" s="7" t="str">
        <f>IF(ISBLANK(Table1[[#This Row],[Exit Year]]), "Active", "Exited")</f>
        <v>Active</v>
      </c>
      <c r="P798" s="8">
        <f ca="1">IF(ISBLANK(Table1[[#This Row],[Exit Year]]), YEAR(TODAY()) - Table1[[#This Row],[Hire Year]], Table1[[#This Row],[Exit Year]] - Table1[[#This Row],[Hire Year]])</f>
        <v>14</v>
      </c>
      <c r="Q798" s="13">
        <f>Table1[[#This Row],[Annual Salary]] + (Table1[[#This Row],[Bonus %]] * Table1[[#This Row],[Annual Salary]])</f>
        <v>145801.82999999999</v>
      </c>
      <c r="R798" s="10" t="str">
        <f>IF(Table1[[#This Row],[Annual Salary]]&gt;=100000,"High",
   IF(Table1[[#This Row],[Annual Salary]]&gt;=50000,"Medium","Low"))</f>
        <v>High</v>
      </c>
    </row>
    <row r="799" spans="1:18" ht="15.75" x14ac:dyDescent="0.25">
      <c r="A799" s="5" t="s">
        <v>1668</v>
      </c>
      <c r="B799" s="5" t="s">
        <v>1669</v>
      </c>
      <c r="C799" s="5" t="s">
        <v>456</v>
      </c>
      <c r="D799" s="5" t="s">
        <v>16</v>
      </c>
      <c r="E799" s="5" t="s">
        <v>25</v>
      </c>
      <c r="F799" s="5" t="s">
        <v>26</v>
      </c>
      <c r="G799" s="5" t="s">
        <v>27</v>
      </c>
      <c r="H799" s="5">
        <v>45</v>
      </c>
      <c r="I799" s="5">
        <v>2010</v>
      </c>
      <c r="J799" s="6">
        <v>88182</v>
      </c>
      <c r="K799" s="9">
        <v>0</v>
      </c>
      <c r="L799" s="5" t="s">
        <v>28</v>
      </c>
      <c r="M799" s="5" t="s">
        <v>133</v>
      </c>
      <c r="N799" s="5"/>
      <c r="O799" s="7" t="str">
        <f>IF(ISBLANK(Table1[[#This Row],[Exit Year]]), "Active", "Exited")</f>
        <v>Active</v>
      </c>
      <c r="P799" s="8">
        <f ca="1">IF(ISBLANK(Table1[[#This Row],[Exit Year]]), YEAR(TODAY()) - Table1[[#This Row],[Hire Year]], Table1[[#This Row],[Exit Year]] - Table1[[#This Row],[Hire Year]])</f>
        <v>15</v>
      </c>
      <c r="Q799" s="13">
        <f>Table1[[#This Row],[Annual Salary]] + (Table1[[#This Row],[Bonus %]] * Table1[[#This Row],[Annual Salary]])</f>
        <v>88182</v>
      </c>
      <c r="R799" s="10" t="str">
        <f>IF(Table1[[#This Row],[Annual Salary]]&gt;=100000,"High",
   IF(Table1[[#This Row],[Annual Salary]]&gt;=50000,"Medium","Low"))</f>
        <v>Medium</v>
      </c>
    </row>
    <row r="800" spans="1:18" ht="15.75" x14ac:dyDescent="0.25">
      <c r="A800" s="5" t="s">
        <v>1670</v>
      </c>
      <c r="B800" s="5" t="s">
        <v>1671</v>
      </c>
      <c r="C800" s="5" t="s">
        <v>130</v>
      </c>
      <c r="D800" s="5" t="s">
        <v>16</v>
      </c>
      <c r="E800" s="5" t="s">
        <v>34</v>
      </c>
      <c r="F800" s="5" t="s">
        <v>26</v>
      </c>
      <c r="G800" s="5" t="s">
        <v>35</v>
      </c>
      <c r="H800" s="5">
        <v>61</v>
      </c>
      <c r="I800" s="5">
        <v>2019</v>
      </c>
      <c r="J800" s="6">
        <v>75780</v>
      </c>
      <c r="K800" s="9">
        <v>0</v>
      </c>
      <c r="L800" s="5" t="s">
        <v>20</v>
      </c>
      <c r="M800" s="5" t="s">
        <v>21</v>
      </c>
      <c r="N800" s="5"/>
      <c r="O800" s="7" t="str">
        <f>IF(ISBLANK(Table1[[#This Row],[Exit Year]]), "Active", "Exited")</f>
        <v>Active</v>
      </c>
      <c r="P800" s="8">
        <f ca="1">IF(ISBLANK(Table1[[#This Row],[Exit Year]]), YEAR(TODAY()) - Table1[[#This Row],[Hire Year]], Table1[[#This Row],[Exit Year]] - Table1[[#This Row],[Hire Year]])</f>
        <v>6</v>
      </c>
      <c r="Q800" s="13">
        <f>Table1[[#This Row],[Annual Salary]] + (Table1[[#This Row],[Bonus %]] * Table1[[#This Row],[Annual Salary]])</f>
        <v>75780</v>
      </c>
      <c r="R800" s="10" t="str">
        <f>IF(Table1[[#This Row],[Annual Salary]]&gt;=100000,"High",
   IF(Table1[[#This Row],[Annual Salary]]&gt;=50000,"Medium","Low"))</f>
        <v>Medium</v>
      </c>
    </row>
    <row r="801" spans="1:18" ht="15.75" x14ac:dyDescent="0.25">
      <c r="A801" s="5" t="s">
        <v>1672</v>
      </c>
      <c r="B801" s="5" t="s">
        <v>1673</v>
      </c>
      <c r="C801" s="5" t="s">
        <v>123</v>
      </c>
      <c r="D801" s="5" t="s">
        <v>47</v>
      </c>
      <c r="E801" s="5" t="s">
        <v>17</v>
      </c>
      <c r="F801" s="5" t="s">
        <v>18</v>
      </c>
      <c r="G801" s="5" t="s">
        <v>27</v>
      </c>
      <c r="H801" s="5">
        <v>45</v>
      </c>
      <c r="I801" s="5">
        <v>2019</v>
      </c>
      <c r="J801" s="6">
        <v>52621</v>
      </c>
      <c r="K801" s="9">
        <v>0</v>
      </c>
      <c r="L801" s="5" t="s">
        <v>28</v>
      </c>
      <c r="M801" s="5" t="s">
        <v>113</v>
      </c>
      <c r="N801" s="5"/>
      <c r="O801" s="7" t="str">
        <f>IF(ISBLANK(Table1[[#This Row],[Exit Year]]), "Active", "Exited")</f>
        <v>Active</v>
      </c>
      <c r="P801" s="8">
        <f ca="1">IF(ISBLANK(Table1[[#This Row],[Exit Year]]), YEAR(TODAY()) - Table1[[#This Row],[Hire Year]], Table1[[#This Row],[Exit Year]] - Table1[[#This Row],[Hire Year]])</f>
        <v>6</v>
      </c>
      <c r="Q801" s="13">
        <f>Table1[[#This Row],[Annual Salary]] + (Table1[[#This Row],[Bonus %]] * Table1[[#This Row],[Annual Salary]])</f>
        <v>52621</v>
      </c>
      <c r="R801" s="10" t="str">
        <f>IF(Table1[[#This Row],[Annual Salary]]&gt;=100000,"High",
   IF(Table1[[#This Row],[Annual Salary]]&gt;=50000,"Medium","Low"))</f>
        <v>Medium</v>
      </c>
    </row>
    <row r="802" spans="1:18" ht="15.75" x14ac:dyDescent="0.25">
      <c r="A802" s="5" t="s">
        <v>1674</v>
      </c>
      <c r="B802" s="5" t="s">
        <v>1675</v>
      </c>
      <c r="C802" s="5" t="s">
        <v>112</v>
      </c>
      <c r="D802" s="5" t="s">
        <v>68</v>
      </c>
      <c r="E802" s="5" t="s">
        <v>17</v>
      </c>
      <c r="F802" s="5" t="s">
        <v>26</v>
      </c>
      <c r="G802" s="5" t="s">
        <v>27</v>
      </c>
      <c r="H802" s="5">
        <v>60</v>
      </c>
      <c r="I802" s="5">
        <v>2018</v>
      </c>
      <c r="J802" s="6">
        <v>106079</v>
      </c>
      <c r="K802" s="9">
        <v>0.14000000000000001</v>
      </c>
      <c r="L802" s="5" t="s">
        <v>20</v>
      </c>
      <c r="M802" s="5" t="s">
        <v>59</v>
      </c>
      <c r="N802" s="5">
        <v>2021</v>
      </c>
      <c r="O802" s="7" t="str">
        <f>IF(ISBLANK(Table1[[#This Row],[Exit Year]]), "Active", "Exited")</f>
        <v>Exited</v>
      </c>
      <c r="P802" s="8">
        <f ca="1">IF(ISBLANK(Table1[[#This Row],[Exit Year]]), YEAR(TODAY()) - Table1[[#This Row],[Hire Year]], Table1[[#This Row],[Exit Year]] - Table1[[#This Row],[Hire Year]])</f>
        <v>3</v>
      </c>
      <c r="Q802" s="13">
        <f>Table1[[#This Row],[Annual Salary]] + (Table1[[#This Row],[Bonus %]] * Table1[[#This Row],[Annual Salary]])</f>
        <v>120930.06</v>
      </c>
      <c r="R802" s="10" t="str">
        <f>IF(Table1[[#This Row],[Annual Salary]]&gt;=100000,"High",
   IF(Table1[[#This Row],[Annual Salary]]&gt;=50000,"Medium","Low"))</f>
        <v>High</v>
      </c>
    </row>
    <row r="803" spans="1:18" ht="15.75" x14ac:dyDescent="0.25">
      <c r="A803" s="5" t="s">
        <v>1676</v>
      </c>
      <c r="B803" s="5" t="s">
        <v>1677</v>
      </c>
      <c r="C803" s="5" t="s">
        <v>206</v>
      </c>
      <c r="D803" s="5" t="s">
        <v>16</v>
      </c>
      <c r="E803" s="5" t="s">
        <v>48</v>
      </c>
      <c r="F803" s="5" t="s">
        <v>26</v>
      </c>
      <c r="G803" s="5" t="s">
        <v>84</v>
      </c>
      <c r="H803" s="5">
        <v>30</v>
      </c>
      <c r="I803" s="5">
        <v>2017</v>
      </c>
      <c r="J803" s="6">
        <v>92058</v>
      </c>
      <c r="K803" s="9">
        <v>0</v>
      </c>
      <c r="L803" s="5" t="s">
        <v>20</v>
      </c>
      <c r="M803" s="5" t="s">
        <v>59</v>
      </c>
      <c r="N803" s="5"/>
      <c r="O803" s="7" t="str">
        <f>IF(ISBLANK(Table1[[#This Row],[Exit Year]]), "Active", "Exited")</f>
        <v>Active</v>
      </c>
      <c r="P803" s="8">
        <f ca="1">IF(ISBLANK(Table1[[#This Row],[Exit Year]]), YEAR(TODAY()) - Table1[[#This Row],[Hire Year]], Table1[[#This Row],[Exit Year]] - Table1[[#This Row],[Hire Year]])</f>
        <v>8</v>
      </c>
      <c r="Q803" s="13">
        <f>Table1[[#This Row],[Annual Salary]] + (Table1[[#This Row],[Bonus %]] * Table1[[#This Row],[Annual Salary]])</f>
        <v>92058</v>
      </c>
      <c r="R803" s="10" t="str">
        <f>IF(Table1[[#This Row],[Annual Salary]]&gt;=100000,"High",
   IF(Table1[[#This Row],[Annual Salary]]&gt;=50000,"Medium","Low"))</f>
        <v>Medium</v>
      </c>
    </row>
    <row r="804" spans="1:18" ht="15.75" x14ac:dyDescent="0.25">
      <c r="A804" s="5" t="s">
        <v>1678</v>
      </c>
      <c r="B804" s="5" t="s">
        <v>1679</v>
      </c>
      <c r="C804" s="5" t="s">
        <v>174</v>
      </c>
      <c r="D804" s="5" t="s">
        <v>68</v>
      </c>
      <c r="E804" s="5" t="s">
        <v>25</v>
      </c>
      <c r="F804" s="5" t="s">
        <v>26</v>
      </c>
      <c r="G804" s="5" t="s">
        <v>27</v>
      </c>
      <c r="H804" s="5">
        <v>64</v>
      </c>
      <c r="I804" s="5">
        <v>2019</v>
      </c>
      <c r="J804" s="6">
        <v>67114</v>
      </c>
      <c r="K804" s="9">
        <v>0</v>
      </c>
      <c r="L804" s="5" t="s">
        <v>20</v>
      </c>
      <c r="M804" s="5" t="s">
        <v>43</v>
      </c>
      <c r="N804" s="5"/>
      <c r="O804" s="7" t="str">
        <f>IF(ISBLANK(Table1[[#This Row],[Exit Year]]), "Active", "Exited")</f>
        <v>Active</v>
      </c>
      <c r="P804" s="8">
        <f ca="1">IF(ISBLANK(Table1[[#This Row],[Exit Year]]), YEAR(TODAY()) - Table1[[#This Row],[Hire Year]], Table1[[#This Row],[Exit Year]] - Table1[[#This Row],[Hire Year]])</f>
        <v>6</v>
      </c>
      <c r="Q804" s="13">
        <f>Table1[[#This Row],[Annual Salary]] + (Table1[[#This Row],[Bonus %]] * Table1[[#This Row],[Annual Salary]])</f>
        <v>67114</v>
      </c>
      <c r="R804" s="10" t="str">
        <f>IF(Table1[[#This Row],[Annual Salary]]&gt;=100000,"High",
   IF(Table1[[#This Row],[Annual Salary]]&gt;=50000,"Medium","Low"))</f>
        <v>Medium</v>
      </c>
    </row>
    <row r="805" spans="1:18" ht="15.75" x14ac:dyDescent="0.25">
      <c r="A805" s="5" t="s">
        <v>1680</v>
      </c>
      <c r="B805" s="5" t="s">
        <v>1681</v>
      </c>
      <c r="C805" s="5" t="s">
        <v>123</v>
      </c>
      <c r="D805" s="5" t="s">
        <v>33</v>
      </c>
      <c r="E805" s="5" t="s">
        <v>17</v>
      </c>
      <c r="F805" s="5" t="s">
        <v>18</v>
      </c>
      <c r="G805" s="5" t="s">
        <v>84</v>
      </c>
      <c r="H805" s="5">
        <v>25</v>
      </c>
      <c r="I805" s="5">
        <v>2020</v>
      </c>
      <c r="J805" s="6">
        <v>56565</v>
      </c>
      <c r="K805" s="9">
        <v>0</v>
      </c>
      <c r="L805" s="5" t="s">
        <v>92</v>
      </c>
      <c r="M805" s="5" t="s">
        <v>217</v>
      </c>
      <c r="N805" s="5"/>
      <c r="O805" s="7" t="str">
        <f>IF(ISBLANK(Table1[[#This Row],[Exit Year]]), "Active", "Exited")</f>
        <v>Active</v>
      </c>
      <c r="P805" s="8">
        <f ca="1">IF(ISBLANK(Table1[[#This Row],[Exit Year]]), YEAR(TODAY()) - Table1[[#This Row],[Hire Year]], Table1[[#This Row],[Exit Year]] - Table1[[#This Row],[Hire Year]])</f>
        <v>5</v>
      </c>
      <c r="Q805" s="13">
        <f>Table1[[#This Row],[Annual Salary]] + (Table1[[#This Row],[Bonus %]] * Table1[[#This Row],[Annual Salary]])</f>
        <v>56565</v>
      </c>
      <c r="R805" s="10" t="str">
        <f>IF(Table1[[#This Row],[Annual Salary]]&gt;=100000,"High",
   IF(Table1[[#This Row],[Annual Salary]]&gt;=50000,"Medium","Low"))</f>
        <v>Medium</v>
      </c>
    </row>
    <row r="806" spans="1:18" ht="15.75" x14ac:dyDescent="0.25">
      <c r="A806" s="5" t="s">
        <v>1682</v>
      </c>
      <c r="B806" s="5" t="s">
        <v>1683</v>
      </c>
      <c r="C806" s="5" t="s">
        <v>163</v>
      </c>
      <c r="D806" s="5" t="s">
        <v>64</v>
      </c>
      <c r="E806" s="5" t="s">
        <v>25</v>
      </c>
      <c r="F806" s="5" t="s">
        <v>18</v>
      </c>
      <c r="G806" s="5" t="s">
        <v>35</v>
      </c>
      <c r="H806" s="5">
        <v>61</v>
      </c>
      <c r="I806" s="5">
        <v>2011</v>
      </c>
      <c r="J806" s="6">
        <v>64937</v>
      </c>
      <c r="K806" s="9">
        <v>0</v>
      </c>
      <c r="L806" s="5" t="s">
        <v>20</v>
      </c>
      <c r="M806" s="5" t="s">
        <v>43</v>
      </c>
      <c r="N806" s="5"/>
      <c r="O806" s="7" t="str">
        <f>IF(ISBLANK(Table1[[#This Row],[Exit Year]]), "Active", "Exited")</f>
        <v>Active</v>
      </c>
      <c r="P806" s="8">
        <f ca="1">IF(ISBLANK(Table1[[#This Row],[Exit Year]]), YEAR(TODAY()) - Table1[[#This Row],[Hire Year]], Table1[[#This Row],[Exit Year]] - Table1[[#This Row],[Hire Year]])</f>
        <v>14</v>
      </c>
      <c r="Q806" s="13">
        <f>Table1[[#This Row],[Annual Salary]] + (Table1[[#This Row],[Bonus %]] * Table1[[#This Row],[Annual Salary]])</f>
        <v>64937</v>
      </c>
      <c r="R806" s="10" t="str">
        <f>IF(Table1[[#This Row],[Annual Salary]]&gt;=100000,"High",
   IF(Table1[[#This Row],[Annual Salary]]&gt;=50000,"Medium","Low"))</f>
        <v>Medium</v>
      </c>
    </row>
    <row r="807" spans="1:18" ht="15.75" x14ac:dyDescent="0.25">
      <c r="A807" s="5" t="s">
        <v>1684</v>
      </c>
      <c r="B807" s="5" t="s">
        <v>1685</v>
      </c>
      <c r="C807" s="5" t="s">
        <v>51</v>
      </c>
      <c r="D807" s="5" t="s">
        <v>79</v>
      </c>
      <c r="E807" s="5" t="s">
        <v>25</v>
      </c>
      <c r="F807" s="5" t="s">
        <v>18</v>
      </c>
      <c r="G807" s="5" t="s">
        <v>84</v>
      </c>
      <c r="H807" s="5">
        <v>65</v>
      </c>
      <c r="I807" s="5">
        <v>2006</v>
      </c>
      <c r="J807" s="6">
        <v>127626</v>
      </c>
      <c r="K807" s="9">
        <v>0.1</v>
      </c>
      <c r="L807" s="5" t="s">
        <v>20</v>
      </c>
      <c r="M807" s="5" t="s">
        <v>55</v>
      </c>
      <c r="N807" s="5"/>
      <c r="O807" s="7" t="str">
        <f>IF(ISBLANK(Table1[[#This Row],[Exit Year]]), "Active", "Exited")</f>
        <v>Active</v>
      </c>
      <c r="P807" s="8">
        <f ca="1">IF(ISBLANK(Table1[[#This Row],[Exit Year]]), YEAR(TODAY()) - Table1[[#This Row],[Hire Year]], Table1[[#This Row],[Exit Year]] - Table1[[#This Row],[Hire Year]])</f>
        <v>19</v>
      </c>
      <c r="Q807" s="13">
        <f>Table1[[#This Row],[Annual Salary]] + (Table1[[#This Row],[Bonus %]] * Table1[[#This Row],[Annual Salary]])</f>
        <v>140388.6</v>
      </c>
      <c r="R807" s="10" t="str">
        <f>IF(Table1[[#This Row],[Annual Salary]]&gt;=100000,"High",
   IF(Table1[[#This Row],[Annual Salary]]&gt;=50000,"Medium","Low"))</f>
        <v>High</v>
      </c>
    </row>
    <row r="808" spans="1:18" ht="15.75" x14ac:dyDescent="0.25">
      <c r="A808" s="5" t="s">
        <v>1686</v>
      </c>
      <c r="B808" s="5" t="s">
        <v>1687</v>
      </c>
      <c r="C808" s="5" t="s">
        <v>247</v>
      </c>
      <c r="D808" s="5" t="s">
        <v>16</v>
      </c>
      <c r="E808" s="5" t="s">
        <v>48</v>
      </c>
      <c r="F808" s="5" t="s">
        <v>26</v>
      </c>
      <c r="G808" s="5" t="s">
        <v>19</v>
      </c>
      <c r="H808" s="5">
        <v>61</v>
      </c>
      <c r="I808" s="5">
        <v>2004</v>
      </c>
      <c r="J808" s="6">
        <v>88478</v>
      </c>
      <c r="K808" s="9">
        <v>0</v>
      </c>
      <c r="L808" s="5" t="s">
        <v>20</v>
      </c>
      <c r="M808" s="5" t="s">
        <v>59</v>
      </c>
      <c r="N808" s="5"/>
      <c r="O808" s="7" t="str">
        <f>IF(ISBLANK(Table1[[#This Row],[Exit Year]]), "Active", "Exited")</f>
        <v>Active</v>
      </c>
      <c r="P808" s="8">
        <f ca="1">IF(ISBLANK(Table1[[#This Row],[Exit Year]]), YEAR(TODAY()) - Table1[[#This Row],[Hire Year]], Table1[[#This Row],[Exit Year]] - Table1[[#This Row],[Hire Year]])</f>
        <v>21</v>
      </c>
      <c r="Q808" s="13">
        <f>Table1[[#This Row],[Annual Salary]] + (Table1[[#This Row],[Bonus %]] * Table1[[#This Row],[Annual Salary]])</f>
        <v>88478</v>
      </c>
      <c r="R808" s="10" t="str">
        <f>IF(Table1[[#This Row],[Annual Salary]]&gt;=100000,"High",
   IF(Table1[[#This Row],[Annual Salary]]&gt;=50000,"Medium","Low"))</f>
        <v>Medium</v>
      </c>
    </row>
    <row r="809" spans="1:18" ht="15.75" x14ac:dyDescent="0.25">
      <c r="A809" s="5" t="s">
        <v>1688</v>
      </c>
      <c r="B809" s="5" t="s">
        <v>1689</v>
      </c>
      <c r="C809" s="5" t="s">
        <v>39</v>
      </c>
      <c r="D809" s="5" t="s">
        <v>16</v>
      </c>
      <c r="E809" s="5" t="s">
        <v>34</v>
      </c>
      <c r="F809" s="5" t="s">
        <v>18</v>
      </c>
      <c r="G809" s="5" t="s">
        <v>27</v>
      </c>
      <c r="H809" s="5">
        <v>48</v>
      </c>
      <c r="I809" s="5">
        <v>2014</v>
      </c>
      <c r="J809" s="6">
        <v>91679</v>
      </c>
      <c r="K809" s="9">
        <v>7.0000000000000007E-2</v>
      </c>
      <c r="L809" s="5" t="s">
        <v>28</v>
      </c>
      <c r="M809" s="5" t="s">
        <v>29</v>
      </c>
      <c r="N809" s="5"/>
      <c r="O809" s="7" t="str">
        <f>IF(ISBLANK(Table1[[#This Row],[Exit Year]]), "Active", "Exited")</f>
        <v>Active</v>
      </c>
      <c r="P809" s="8">
        <f ca="1">IF(ISBLANK(Table1[[#This Row],[Exit Year]]), YEAR(TODAY()) - Table1[[#This Row],[Hire Year]], Table1[[#This Row],[Exit Year]] - Table1[[#This Row],[Hire Year]])</f>
        <v>11</v>
      </c>
      <c r="Q809" s="13">
        <f>Table1[[#This Row],[Annual Salary]] + (Table1[[#This Row],[Bonus %]] * Table1[[#This Row],[Annual Salary]])</f>
        <v>98096.53</v>
      </c>
      <c r="R809" s="10" t="str">
        <f>IF(Table1[[#This Row],[Annual Salary]]&gt;=100000,"High",
   IF(Table1[[#This Row],[Annual Salary]]&gt;=50000,"Medium","Low"))</f>
        <v>Medium</v>
      </c>
    </row>
    <row r="810" spans="1:18" ht="15.75" x14ac:dyDescent="0.25">
      <c r="A810" s="5" t="s">
        <v>1690</v>
      </c>
      <c r="B810" s="5" t="s">
        <v>1691</v>
      </c>
      <c r="C810" s="5" t="s">
        <v>32</v>
      </c>
      <c r="D810" s="5" t="s">
        <v>47</v>
      </c>
      <c r="E810" s="5" t="s">
        <v>48</v>
      </c>
      <c r="F810" s="5" t="s">
        <v>26</v>
      </c>
      <c r="G810" s="5" t="s">
        <v>27</v>
      </c>
      <c r="H810" s="5">
        <v>58</v>
      </c>
      <c r="I810" s="5">
        <v>1992</v>
      </c>
      <c r="J810" s="6">
        <v>199848</v>
      </c>
      <c r="K810" s="9">
        <v>0.16</v>
      </c>
      <c r="L810" s="5" t="s">
        <v>28</v>
      </c>
      <c r="M810" s="5" t="s">
        <v>29</v>
      </c>
      <c r="N810" s="5"/>
      <c r="O810" s="7" t="str">
        <f>IF(ISBLANK(Table1[[#This Row],[Exit Year]]), "Active", "Exited")</f>
        <v>Active</v>
      </c>
      <c r="P810" s="8">
        <f ca="1">IF(ISBLANK(Table1[[#This Row],[Exit Year]]), YEAR(TODAY()) - Table1[[#This Row],[Hire Year]], Table1[[#This Row],[Exit Year]] - Table1[[#This Row],[Hire Year]])</f>
        <v>33</v>
      </c>
      <c r="Q810" s="13">
        <f>Table1[[#This Row],[Annual Salary]] + (Table1[[#This Row],[Bonus %]] * Table1[[#This Row],[Annual Salary]])</f>
        <v>231823.68</v>
      </c>
      <c r="R810" s="10" t="str">
        <f>IF(Table1[[#This Row],[Annual Salary]]&gt;=100000,"High",
   IF(Table1[[#This Row],[Annual Salary]]&gt;=50000,"Medium","Low"))</f>
        <v>High</v>
      </c>
    </row>
    <row r="811" spans="1:18" ht="15.75" x14ac:dyDescent="0.25">
      <c r="A811" s="5" t="s">
        <v>1692</v>
      </c>
      <c r="B811" s="5" t="s">
        <v>1693</v>
      </c>
      <c r="C811" s="5" t="s">
        <v>250</v>
      </c>
      <c r="D811" s="5" t="s">
        <v>16</v>
      </c>
      <c r="E811" s="5" t="s">
        <v>25</v>
      </c>
      <c r="F811" s="5" t="s">
        <v>26</v>
      </c>
      <c r="G811" s="5" t="s">
        <v>27</v>
      </c>
      <c r="H811" s="5">
        <v>34</v>
      </c>
      <c r="I811" s="5">
        <v>2018</v>
      </c>
      <c r="J811" s="6">
        <v>61944</v>
      </c>
      <c r="K811" s="9">
        <v>0</v>
      </c>
      <c r="L811" s="5" t="s">
        <v>28</v>
      </c>
      <c r="M811" s="5" t="s">
        <v>73</v>
      </c>
      <c r="N811" s="5"/>
      <c r="O811" s="7" t="str">
        <f>IF(ISBLANK(Table1[[#This Row],[Exit Year]]), "Active", "Exited")</f>
        <v>Active</v>
      </c>
      <c r="P811" s="8">
        <f ca="1">IF(ISBLANK(Table1[[#This Row],[Exit Year]]), YEAR(TODAY()) - Table1[[#This Row],[Hire Year]], Table1[[#This Row],[Exit Year]] - Table1[[#This Row],[Hire Year]])</f>
        <v>7</v>
      </c>
      <c r="Q811" s="13">
        <f>Table1[[#This Row],[Annual Salary]] + (Table1[[#This Row],[Bonus %]] * Table1[[#This Row],[Annual Salary]])</f>
        <v>61944</v>
      </c>
      <c r="R811" s="10" t="str">
        <f>IF(Table1[[#This Row],[Annual Salary]]&gt;=100000,"High",
   IF(Table1[[#This Row],[Annual Salary]]&gt;=50000,"Medium","Low"))</f>
        <v>Medium</v>
      </c>
    </row>
    <row r="812" spans="1:18" ht="15.75" x14ac:dyDescent="0.25">
      <c r="A812" s="5" t="s">
        <v>1694</v>
      </c>
      <c r="B812" s="5" t="s">
        <v>1695</v>
      </c>
      <c r="C812" s="5" t="s">
        <v>1923</v>
      </c>
      <c r="D812" s="5" t="s">
        <v>47</v>
      </c>
      <c r="E812" s="5" t="s">
        <v>34</v>
      </c>
      <c r="F812" s="5" t="s">
        <v>18</v>
      </c>
      <c r="G812" s="5" t="s">
        <v>19</v>
      </c>
      <c r="H812" s="5">
        <v>30</v>
      </c>
      <c r="I812" s="5">
        <v>2017</v>
      </c>
      <c r="J812" s="6">
        <v>154624</v>
      </c>
      <c r="K812" s="9">
        <v>0.15</v>
      </c>
      <c r="L812" s="5" t="s">
        <v>20</v>
      </c>
      <c r="M812" s="5" t="s">
        <v>59</v>
      </c>
      <c r="N812" s="5"/>
      <c r="O812" s="7" t="str">
        <f>IF(ISBLANK(Table1[[#This Row],[Exit Year]]), "Active", "Exited")</f>
        <v>Active</v>
      </c>
      <c r="P812" s="8">
        <f ca="1">IF(ISBLANK(Table1[[#This Row],[Exit Year]]), YEAR(TODAY()) - Table1[[#This Row],[Hire Year]], Table1[[#This Row],[Exit Year]] - Table1[[#This Row],[Hire Year]])</f>
        <v>8</v>
      </c>
      <c r="Q812" s="13">
        <f>Table1[[#This Row],[Annual Salary]] + (Table1[[#This Row],[Bonus %]] * Table1[[#This Row],[Annual Salary]])</f>
        <v>177817.60000000001</v>
      </c>
      <c r="R812" s="10" t="str">
        <f>IF(Table1[[#This Row],[Annual Salary]]&gt;=100000,"High",
   IF(Table1[[#This Row],[Annual Salary]]&gt;=50000,"Medium","Low"))</f>
        <v>High</v>
      </c>
    </row>
    <row r="813" spans="1:18" ht="15.75" x14ac:dyDescent="0.25">
      <c r="A813" s="5" t="s">
        <v>1696</v>
      </c>
      <c r="B813" s="5" t="s">
        <v>1697</v>
      </c>
      <c r="C813" s="5" t="s">
        <v>42</v>
      </c>
      <c r="D813" s="5" t="s">
        <v>58</v>
      </c>
      <c r="E813" s="5" t="s">
        <v>17</v>
      </c>
      <c r="F813" s="5" t="s">
        <v>26</v>
      </c>
      <c r="G813" s="5" t="s">
        <v>27</v>
      </c>
      <c r="H813" s="5">
        <v>50</v>
      </c>
      <c r="I813" s="5">
        <v>2009</v>
      </c>
      <c r="J813" s="6">
        <v>79447</v>
      </c>
      <c r="K813" s="9">
        <v>0</v>
      </c>
      <c r="L813" s="5" t="s">
        <v>28</v>
      </c>
      <c r="M813" s="5" t="s">
        <v>73</v>
      </c>
      <c r="N813" s="5"/>
      <c r="O813" s="7" t="str">
        <f>IF(ISBLANK(Table1[[#This Row],[Exit Year]]), "Active", "Exited")</f>
        <v>Active</v>
      </c>
      <c r="P813" s="8">
        <f ca="1">IF(ISBLANK(Table1[[#This Row],[Exit Year]]), YEAR(TODAY()) - Table1[[#This Row],[Hire Year]], Table1[[#This Row],[Exit Year]] - Table1[[#This Row],[Hire Year]])</f>
        <v>16</v>
      </c>
      <c r="Q813" s="13">
        <f>Table1[[#This Row],[Annual Salary]] + (Table1[[#This Row],[Bonus %]] * Table1[[#This Row],[Annual Salary]])</f>
        <v>79447</v>
      </c>
      <c r="R813" s="10" t="str">
        <f>IF(Table1[[#This Row],[Annual Salary]]&gt;=100000,"High",
   IF(Table1[[#This Row],[Annual Salary]]&gt;=50000,"Medium","Low"))</f>
        <v>Medium</v>
      </c>
    </row>
    <row r="814" spans="1:18" ht="15.75" x14ac:dyDescent="0.25">
      <c r="A814" s="5" t="s">
        <v>1698</v>
      </c>
      <c r="B814" s="5" t="s">
        <v>1699</v>
      </c>
      <c r="C814" s="5" t="s">
        <v>42</v>
      </c>
      <c r="D814" s="5" t="s">
        <v>47</v>
      </c>
      <c r="E814" s="5" t="s">
        <v>25</v>
      </c>
      <c r="F814" s="5" t="s">
        <v>26</v>
      </c>
      <c r="G814" s="5" t="s">
        <v>84</v>
      </c>
      <c r="H814" s="5">
        <v>51</v>
      </c>
      <c r="I814" s="5">
        <v>1998</v>
      </c>
      <c r="J814" s="6">
        <v>71111</v>
      </c>
      <c r="K814" s="9">
        <v>0</v>
      </c>
      <c r="L814" s="5" t="s">
        <v>92</v>
      </c>
      <c r="M814" s="5" t="s">
        <v>98</v>
      </c>
      <c r="N814" s="5"/>
      <c r="O814" s="7" t="str">
        <f>IF(ISBLANK(Table1[[#This Row],[Exit Year]]), "Active", "Exited")</f>
        <v>Active</v>
      </c>
      <c r="P814" s="8">
        <f ca="1">IF(ISBLANK(Table1[[#This Row],[Exit Year]]), YEAR(TODAY()) - Table1[[#This Row],[Hire Year]], Table1[[#This Row],[Exit Year]] - Table1[[#This Row],[Hire Year]])</f>
        <v>27</v>
      </c>
      <c r="Q814" s="13">
        <f>Table1[[#This Row],[Annual Salary]] + (Table1[[#This Row],[Bonus %]] * Table1[[#This Row],[Annual Salary]])</f>
        <v>71111</v>
      </c>
      <c r="R814" s="10" t="str">
        <f>IF(Table1[[#This Row],[Annual Salary]]&gt;=100000,"High",
   IF(Table1[[#This Row],[Annual Salary]]&gt;=50000,"Medium","Low"))</f>
        <v>Medium</v>
      </c>
    </row>
    <row r="815" spans="1:18" ht="15.75" x14ac:dyDescent="0.25">
      <c r="A815" s="5" t="s">
        <v>1700</v>
      </c>
      <c r="B815" s="5" t="s">
        <v>1701</v>
      </c>
      <c r="C815" s="5" t="s">
        <v>1923</v>
      </c>
      <c r="D815" s="5" t="s">
        <v>47</v>
      </c>
      <c r="E815" s="5" t="s">
        <v>17</v>
      </c>
      <c r="F815" s="5" t="s">
        <v>26</v>
      </c>
      <c r="G815" s="5" t="s">
        <v>35</v>
      </c>
      <c r="H815" s="5">
        <v>53</v>
      </c>
      <c r="I815" s="5">
        <v>2014</v>
      </c>
      <c r="J815" s="6">
        <v>159538</v>
      </c>
      <c r="K815" s="9">
        <v>0.11</v>
      </c>
      <c r="L815" s="5" t="s">
        <v>20</v>
      </c>
      <c r="M815" s="5" t="s">
        <v>55</v>
      </c>
      <c r="N815" s="5"/>
      <c r="O815" s="7" t="str">
        <f>IF(ISBLANK(Table1[[#This Row],[Exit Year]]), "Active", "Exited")</f>
        <v>Active</v>
      </c>
      <c r="P815" s="8">
        <f ca="1">IF(ISBLANK(Table1[[#This Row],[Exit Year]]), YEAR(TODAY()) - Table1[[#This Row],[Hire Year]], Table1[[#This Row],[Exit Year]] - Table1[[#This Row],[Hire Year]])</f>
        <v>11</v>
      </c>
      <c r="Q815" s="13">
        <f>Table1[[#This Row],[Annual Salary]] + (Table1[[#This Row],[Bonus %]] * Table1[[#This Row],[Annual Salary]])</f>
        <v>177087.18</v>
      </c>
      <c r="R815" s="10" t="str">
        <f>IF(Table1[[#This Row],[Annual Salary]]&gt;=100000,"High",
   IF(Table1[[#This Row],[Annual Salary]]&gt;=50000,"Medium","Low"))</f>
        <v>High</v>
      </c>
    </row>
    <row r="816" spans="1:18" ht="15.75" x14ac:dyDescent="0.25">
      <c r="A816" s="5" t="s">
        <v>1702</v>
      </c>
      <c r="B816" s="5" t="s">
        <v>1703</v>
      </c>
      <c r="C816" s="5" t="s">
        <v>32</v>
      </c>
      <c r="D816" s="5" t="s">
        <v>79</v>
      </c>
      <c r="E816" s="5" t="s">
        <v>34</v>
      </c>
      <c r="F816" s="5" t="s">
        <v>26</v>
      </c>
      <c r="G816" s="5" t="s">
        <v>35</v>
      </c>
      <c r="H816" s="5">
        <v>25</v>
      </c>
      <c r="I816" s="5">
        <v>2020</v>
      </c>
      <c r="J816" s="6">
        <v>172007</v>
      </c>
      <c r="K816" s="9">
        <v>0.26</v>
      </c>
      <c r="L816" s="5" t="s">
        <v>20</v>
      </c>
      <c r="M816" s="5" t="s">
        <v>55</v>
      </c>
      <c r="N816" s="5"/>
      <c r="O816" s="7" t="str">
        <f>IF(ISBLANK(Table1[[#This Row],[Exit Year]]), "Active", "Exited")</f>
        <v>Active</v>
      </c>
      <c r="P816" s="8">
        <f ca="1">IF(ISBLANK(Table1[[#This Row],[Exit Year]]), YEAR(TODAY()) - Table1[[#This Row],[Hire Year]], Table1[[#This Row],[Exit Year]] - Table1[[#This Row],[Hire Year]])</f>
        <v>5</v>
      </c>
      <c r="Q816" s="13">
        <f>Table1[[#This Row],[Annual Salary]] + (Table1[[#This Row],[Bonus %]] * Table1[[#This Row],[Annual Salary]])</f>
        <v>216728.82</v>
      </c>
      <c r="R816" s="10" t="str">
        <f>IF(Table1[[#This Row],[Annual Salary]]&gt;=100000,"High",
   IF(Table1[[#This Row],[Annual Salary]]&gt;=50000,"Medium","Low"))</f>
        <v>High</v>
      </c>
    </row>
    <row r="817" spans="1:18" ht="15.75" x14ac:dyDescent="0.25">
      <c r="A817" s="5" t="s">
        <v>1704</v>
      </c>
      <c r="B817" s="5" t="s">
        <v>1705</v>
      </c>
      <c r="C817" s="5" t="s">
        <v>78</v>
      </c>
      <c r="D817" s="5" t="s">
        <v>79</v>
      </c>
      <c r="E817" s="5" t="s">
        <v>25</v>
      </c>
      <c r="F817" s="5" t="s">
        <v>18</v>
      </c>
      <c r="G817" s="5" t="s">
        <v>84</v>
      </c>
      <c r="H817" s="5">
        <v>37</v>
      </c>
      <c r="I817" s="5">
        <v>2011</v>
      </c>
      <c r="J817" s="6">
        <v>219474</v>
      </c>
      <c r="K817" s="9">
        <v>0.36</v>
      </c>
      <c r="L817" s="5" t="s">
        <v>92</v>
      </c>
      <c r="M817" s="5" t="s">
        <v>93</v>
      </c>
      <c r="N817" s="5"/>
      <c r="O817" s="7" t="str">
        <f>IF(ISBLANK(Table1[[#This Row],[Exit Year]]), "Active", "Exited")</f>
        <v>Active</v>
      </c>
      <c r="P817" s="8">
        <f ca="1">IF(ISBLANK(Table1[[#This Row],[Exit Year]]), YEAR(TODAY()) - Table1[[#This Row],[Hire Year]], Table1[[#This Row],[Exit Year]] - Table1[[#This Row],[Hire Year]])</f>
        <v>14</v>
      </c>
      <c r="Q817" s="13">
        <f>Table1[[#This Row],[Annual Salary]] + (Table1[[#This Row],[Bonus %]] * Table1[[#This Row],[Annual Salary]])</f>
        <v>298484.64</v>
      </c>
      <c r="R817" s="10" t="str">
        <f>IF(Table1[[#This Row],[Annual Salary]]&gt;=100000,"High",
   IF(Table1[[#This Row],[Annual Salary]]&gt;=50000,"Medium","Low"))</f>
        <v>High</v>
      </c>
    </row>
    <row r="818" spans="1:18" ht="15.75" x14ac:dyDescent="0.25">
      <c r="A818" s="5" t="s">
        <v>1706</v>
      </c>
      <c r="B818" s="5" t="s">
        <v>1707</v>
      </c>
      <c r="C818" s="5" t="s">
        <v>32</v>
      </c>
      <c r="D818" s="5" t="s">
        <v>33</v>
      </c>
      <c r="E818" s="5" t="s">
        <v>48</v>
      </c>
      <c r="F818" s="5" t="s">
        <v>26</v>
      </c>
      <c r="G818" s="5" t="s">
        <v>35</v>
      </c>
      <c r="H818" s="5">
        <v>41</v>
      </c>
      <c r="I818" s="5">
        <v>2019</v>
      </c>
      <c r="J818" s="6">
        <v>174415</v>
      </c>
      <c r="K818" s="9">
        <v>0.23</v>
      </c>
      <c r="L818" s="5" t="s">
        <v>20</v>
      </c>
      <c r="M818" s="5" t="s">
        <v>55</v>
      </c>
      <c r="N818" s="5"/>
      <c r="O818" s="7" t="str">
        <f>IF(ISBLANK(Table1[[#This Row],[Exit Year]]), "Active", "Exited")</f>
        <v>Active</v>
      </c>
      <c r="P818" s="8">
        <f ca="1">IF(ISBLANK(Table1[[#This Row],[Exit Year]]), YEAR(TODAY()) - Table1[[#This Row],[Hire Year]], Table1[[#This Row],[Exit Year]] - Table1[[#This Row],[Hire Year]])</f>
        <v>6</v>
      </c>
      <c r="Q818" s="13">
        <f>Table1[[#This Row],[Annual Salary]] + (Table1[[#This Row],[Bonus %]] * Table1[[#This Row],[Annual Salary]])</f>
        <v>214530.45</v>
      </c>
      <c r="R818" s="10" t="str">
        <f>IF(Table1[[#This Row],[Annual Salary]]&gt;=100000,"High",
   IF(Table1[[#This Row],[Annual Salary]]&gt;=50000,"Medium","Low"))</f>
        <v>High</v>
      </c>
    </row>
    <row r="819" spans="1:18" ht="15.75" x14ac:dyDescent="0.25">
      <c r="A819" s="5" t="s">
        <v>1708</v>
      </c>
      <c r="B819" s="5" t="s">
        <v>1709</v>
      </c>
      <c r="C819" s="5" t="s">
        <v>247</v>
      </c>
      <c r="D819" s="5" t="s">
        <v>16</v>
      </c>
      <c r="E819" s="5" t="s">
        <v>34</v>
      </c>
      <c r="F819" s="5" t="s">
        <v>18</v>
      </c>
      <c r="G819" s="5" t="s">
        <v>84</v>
      </c>
      <c r="H819" s="5">
        <v>36</v>
      </c>
      <c r="I819" s="5">
        <v>2021</v>
      </c>
      <c r="J819" s="6">
        <v>90333</v>
      </c>
      <c r="K819" s="9">
        <v>0</v>
      </c>
      <c r="L819" s="5" t="s">
        <v>92</v>
      </c>
      <c r="M819" s="5" t="s">
        <v>98</v>
      </c>
      <c r="N819" s="5"/>
      <c r="O819" s="7" t="str">
        <f>IF(ISBLANK(Table1[[#This Row],[Exit Year]]), "Active", "Exited")</f>
        <v>Active</v>
      </c>
      <c r="P819" s="8">
        <f ca="1">IF(ISBLANK(Table1[[#This Row],[Exit Year]]), YEAR(TODAY()) - Table1[[#This Row],[Hire Year]], Table1[[#This Row],[Exit Year]] - Table1[[#This Row],[Hire Year]])</f>
        <v>4</v>
      </c>
      <c r="Q819" s="13">
        <f>Table1[[#This Row],[Annual Salary]] + (Table1[[#This Row],[Bonus %]] * Table1[[#This Row],[Annual Salary]])</f>
        <v>90333</v>
      </c>
      <c r="R819" s="10" t="str">
        <f>IF(Table1[[#This Row],[Annual Salary]]&gt;=100000,"High",
   IF(Table1[[#This Row],[Annual Salary]]&gt;=50000,"Medium","Low"))</f>
        <v>Medium</v>
      </c>
    </row>
    <row r="820" spans="1:18" ht="15.75" x14ac:dyDescent="0.25">
      <c r="A820" s="5" t="s">
        <v>1710</v>
      </c>
      <c r="B820" s="5" t="s">
        <v>1711</v>
      </c>
      <c r="C820" s="5" t="s">
        <v>163</v>
      </c>
      <c r="D820" s="5" t="s">
        <v>64</v>
      </c>
      <c r="E820" s="5" t="s">
        <v>34</v>
      </c>
      <c r="F820" s="5" t="s">
        <v>26</v>
      </c>
      <c r="G820" s="5" t="s">
        <v>27</v>
      </c>
      <c r="H820" s="5">
        <v>25</v>
      </c>
      <c r="I820" s="5">
        <v>2021</v>
      </c>
      <c r="J820" s="6">
        <v>67299</v>
      </c>
      <c r="K820" s="9">
        <v>0</v>
      </c>
      <c r="L820" s="5" t="s">
        <v>20</v>
      </c>
      <c r="M820" s="5" t="s">
        <v>43</v>
      </c>
      <c r="N820" s="5"/>
      <c r="O820" s="7" t="str">
        <f>IF(ISBLANK(Table1[[#This Row],[Exit Year]]), "Active", "Exited")</f>
        <v>Active</v>
      </c>
      <c r="P820" s="8">
        <f ca="1">IF(ISBLANK(Table1[[#This Row],[Exit Year]]), YEAR(TODAY()) - Table1[[#This Row],[Hire Year]], Table1[[#This Row],[Exit Year]] - Table1[[#This Row],[Hire Year]])</f>
        <v>4</v>
      </c>
      <c r="Q820" s="13">
        <f>Table1[[#This Row],[Annual Salary]] + (Table1[[#This Row],[Bonus %]] * Table1[[#This Row],[Annual Salary]])</f>
        <v>67299</v>
      </c>
      <c r="R820" s="10" t="str">
        <f>IF(Table1[[#This Row],[Annual Salary]]&gt;=100000,"High",
   IF(Table1[[#This Row],[Annual Salary]]&gt;=50000,"Medium","Low"))</f>
        <v>Medium</v>
      </c>
    </row>
    <row r="821" spans="1:18" ht="15.75" x14ac:dyDescent="0.25">
      <c r="A821" s="5" t="s">
        <v>1712</v>
      </c>
      <c r="B821" s="5" t="s">
        <v>1713</v>
      </c>
      <c r="C821" s="5" t="s">
        <v>329</v>
      </c>
      <c r="D821" s="5" t="s">
        <v>16</v>
      </c>
      <c r="E821" s="5" t="s">
        <v>17</v>
      </c>
      <c r="F821" s="5" t="s">
        <v>18</v>
      </c>
      <c r="G821" s="5" t="s">
        <v>35</v>
      </c>
      <c r="H821" s="5">
        <v>52</v>
      </c>
      <c r="I821" s="5">
        <v>2005</v>
      </c>
      <c r="J821" s="6">
        <v>45286</v>
      </c>
      <c r="K821" s="9">
        <v>0</v>
      </c>
      <c r="L821" s="5" t="s">
        <v>20</v>
      </c>
      <c r="M821" s="5" t="s">
        <v>36</v>
      </c>
      <c r="N821" s="5"/>
      <c r="O821" s="7" t="str">
        <f>IF(ISBLANK(Table1[[#This Row],[Exit Year]]), "Active", "Exited")</f>
        <v>Active</v>
      </c>
      <c r="P821" s="8">
        <f ca="1">IF(ISBLANK(Table1[[#This Row],[Exit Year]]), YEAR(TODAY()) - Table1[[#This Row],[Hire Year]], Table1[[#This Row],[Exit Year]] - Table1[[#This Row],[Hire Year]])</f>
        <v>20</v>
      </c>
      <c r="Q821" s="13">
        <f>Table1[[#This Row],[Annual Salary]] + (Table1[[#This Row],[Bonus %]] * Table1[[#This Row],[Annual Salary]])</f>
        <v>45286</v>
      </c>
      <c r="R821" s="10" t="str">
        <f>IF(Table1[[#This Row],[Annual Salary]]&gt;=100000,"High",
   IF(Table1[[#This Row],[Annual Salary]]&gt;=50000,"Medium","Low"))</f>
        <v>Low</v>
      </c>
    </row>
    <row r="822" spans="1:18" ht="15.75" x14ac:dyDescent="0.25">
      <c r="A822" s="5" t="s">
        <v>1714</v>
      </c>
      <c r="B822" s="5" t="s">
        <v>1715</v>
      </c>
      <c r="C822" s="5" t="s">
        <v>51</v>
      </c>
      <c r="D822" s="5" t="s">
        <v>47</v>
      </c>
      <c r="E822" s="5" t="s">
        <v>17</v>
      </c>
      <c r="F822" s="5" t="s">
        <v>26</v>
      </c>
      <c r="G822" s="5" t="s">
        <v>27</v>
      </c>
      <c r="H822" s="5">
        <v>49</v>
      </c>
      <c r="I822" s="5">
        <v>2012</v>
      </c>
      <c r="J822" s="6">
        <v>109850</v>
      </c>
      <c r="K822" s="9">
        <v>7.0000000000000007E-2</v>
      </c>
      <c r="L822" s="5" t="s">
        <v>28</v>
      </c>
      <c r="M822" s="5" t="s">
        <v>113</v>
      </c>
      <c r="N822" s="5">
        <v>2020</v>
      </c>
      <c r="O822" s="7" t="str">
        <f>IF(ISBLANK(Table1[[#This Row],[Exit Year]]), "Active", "Exited")</f>
        <v>Exited</v>
      </c>
      <c r="P822" s="8">
        <f ca="1">IF(ISBLANK(Table1[[#This Row],[Exit Year]]), YEAR(TODAY()) - Table1[[#This Row],[Hire Year]], Table1[[#This Row],[Exit Year]] - Table1[[#This Row],[Hire Year]])</f>
        <v>8</v>
      </c>
      <c r="Q822" s="13">
        <f>Table1[[#This Row],[Annual Salary]] + (Table1[[#This Row],[Bonus %]] * Table1[[#This Row],[Annual Salary]])</f>
        <v>117539.5</v>
      </c>
      <c r="R822" s="10" t="str">
        <f>IF(Table1[[#This Row],[Annual Salary]]&gt;=100000,"High",
   IF(Table1[[#This Row],[Annual Salary]]&gt;=50000,"Medium","Low"))</f>
        <v>High</v>
      </c>
    </row>
    <row r="823" spans="1:18" ht="15.75" x14ac:dyDescent="0.25">
      <c r="A823" s="5" t="s">
        <v>1716</v>
      </c>
      <c r="B823" s="5" t="s">
        <v>1717</v>
      </c>
      <c r="C823" s="5" t="s">
        <v>183</v>
      </c>
      <c r="D823" s="5" t="s">
        <v>64</v>
      </c>
      <c r="E823" s="5" t="s">
        <v>17</v>
      </c>
      <c r="F823" s="5" t="s">
        <v>18</v>
      </c>
      <c r="G823" s="5" t="s">
        <v>84</v>
      </c>
      <c r="H823" s="5">
        <v>62</v>
      </c>
      <c r="I823" s="5">
        <v>2014</v>
      </c>
      <c r="J823" s="6">
        <v>45295</v>
      </c>
      <c r="K823" s="9">
        <v>0</v>
      </c>
      <c r="L823" s="5" t="s">
        <v>92</v>
      </c>
      <c r="M823" s="5" t="s">
        <v>217</v>
      </c>
      <c r="N823" s="5"/>
      <c r="O823" s="7" t="str">
        <f>IF(ISBLANK(Table1[[#This Row],[Exit Year]]), "Active", "Exited")</f>
        <v>Active</v>
      </c>
      <c r="P823" s="8">
        <f ca="1">IF(ISBLANK(Table1[[#This Row],[Exit Year]]), YEAR(TODAY()) - Table1[[#This Row],[Hire Year]], Table1[[#This Row],[Exit Year]] - Table1[[#This Row],[Hire Year]])</f>
        <v>11</v>
      </c>
      <c r="Q823" s="13">
        <f>Table1[[#This Row],[Annual Salary]] + (Table1[[#This Row],[Bonus %]] * Table1[[#This Row],[Annual Salary]])</f>
        <v>45295</v>
      </c>
      <c r="R823" s="10" t="str">
        <f>IF(Table1[[#This Row],[Annual Salary]]&gt;=100000,"High",
   IF(Table1[[#This Row],[Annual Salary]]&gt;=50000,"Medium","Low"))</f>
        <v>Low</v>
      </c>
    </row>
    <row r="824" spans="1:18" ht="15.75" x14ac:dyDescent="0.25">
      <c r="A824" s="5" t="s">
        <v>1718</v>
      </c>
      <c r="B824" s="5" t="s">
        <v>1719</v>
      </c>
      <c r="C824" s="5" t="s">
        <v>479</v>
      </c>
      <c r="D824" s="5" t="s">
        <v>16</v>
      </c>
      <c r="E824" s="5" t="s">
        <v>25</v>
      </c>
      <c r="F824" s="5" t="s">
        <v>18</v>
      </c>
      <c r="G824" s="5" t="s">
        <v>35</v>
      </c>
      <c r="H824" s="5">
        <v>36</v>
      </c>
      <c r="I824" s="5">
        <v>2010</v>
      </c>
      <c r="J824" s="6">
        <v>61310</v>
      </c>
      <c r="K824" s="9">
        <v>0</v>
      </c>
      <c r="L824" s="5" t="s">
        <v>20</v>
      </c>
      <c r="M824" s="5" t="s">
        <v>43</v>
      </c>
      <c r="N824" s="5"/>
      <c r="O824" s="7" t="str">
        <f>IF(ISBLANK(Table1[[#This Row],[Exit Year]]), "Active", "Exited")</f>
        <v>Active</v>
      </c>
      <c r="P824" s="8">
        <f ca="1">IF(ISBLANK(Table1[[#This Row],[Exit Year]]), YEAR(TODAY()) - Table1[[#This Row],[Hire Year]], Table1[[#This Row],[Exit Year]] - Table1[[#This Row],[Hire Year]])</f>
        <v>15</v>
      </c>
      <c r="Q824" s="13">
        <f>Table1[[#This Row],[Annual Salary]] + (Table1[[#This Row],[Bonus %]] * Table1[[#This Row],[Annual Salary]])</f>
        <v>61310</v>
      </c>
      <c r="R824" s="10" t="str">
        <f>IF(Table1[[#This Row],[Annual Salary]]&gt;=100000,"High",
   IF(Table1[[#This Row],[Annual Salary]]&gt;=50000,"Medium","Low"))</f>
        <v>Medium</v>
      </c>
    </row>
    <row r="825" spans="1:18" ht="15.75" x14ac:dyDescent="0.25">
      <c r="A825" s="5" t="s">
        <v>1720</v>
      </c>
      <c r="B825" s="5" t="s">
        <v>1721</v>
      </c>
      <c r="C825" s="5" t="s">
        <v>183</v>
      </c>
      <c r="D825" s="5" t="s">
        <v>64</v>
      </c>
      <c r="E825" s="5" t="s">
        <v>34</v>
      </c>
      <c r="F825" s="5" t="s">
        <v>18</v>
      </c>
      <c r="G825" s="5" t="s">
        <v>27</v>
      </c>
      <c r="H825" s="5">
        <v>31</v>
      </c>
      <c r="I825" s="5">
        <v>2018</v>
      </c>
      <c r="J825" s="6">
        <v>47913</v>
      </c>
      <c r="K825" s="9">
        <v>0</v>
      </c>
      <c r="L825" s="5" t="s">
        <v>20</v>
      </c>
      <c r="M825" s="5" t="s">
        <v>21</v>
      </c>
      <c r="N825" s="5"/>
      <c r="O825" s="7" t="str">
        <f>IF(ISBLANK(Table1[[#This Row],[Exit Year]]), "Active", "Exited")</f>
        <v>Active</v>
      </c>
      <c r="P825" s="8">
        <f ca="1">IF(ISBLANK(Table1[[#This Row],[Exit Year]]), YEAR(TODAY()) - Table1[[#This Row],[Hire Year]], Table1[[#This Row],[Exit Year]] - Table1[[#This Row],[Hire Year]])</f>
        <v>7</v>
      </c>
      <c r="Q825" s="13">
        <f>Table1[[#This Row],[Annual Salary]] + (Table1[[#This Row],[Bonus %]] * Table1[[#This Row],[Annual Salary]])</f>
        <v>47913</v>
      </c>
      <c r="R825" s="10" t="str">
        <f>IF(Table1[[#This Row],[Annual Salary]]&gt;=100000,"High",
   IF(Table1[[#This Row],[Annual Salary]]&gt;=50000,"Medium","Low"))</f>
        <v>Low</v>
      </c>
    </row>
    <row r="826" spans="1:18" ht="15.75" x14ac:dyDescent="0.25">
      <c r="A826" s="5" t="s">
        <v>1722</v>
      </c>
      <c r="B826" s="5" t="s">
        <v>1723</v>
      </c>
      <c r="C826" s="5" t="s">
        <v>183</v>
      </c>
      <c r="D826" s="5" t="s">
        <v>64</v>
      </c>
      <c r="E826" s="5" t="s">
        <v>34</v>
      </c>
      <c r="F826" s="5" t="s">
        <v>18</v>
      </c>
      <c r="G826" s="5" t="s">
        <v>27</v>
      </c>
      <c r="H826" s="5">
        <v>53</v>
      </c>
      <c r="I826" s="5">
        <v>2017</v>
      </c>
      <c r="J826" s="6">
        <v>46727</v>
      </c>
      <c r="K826" s="9">
        <v>0</v>
      </c>
      <c r="L826" s="5" t="s">
        <v>20</v>
      </c>
      <c r="M826" s="5" t="s">
        <v>87</v>
      </c>
      <c r="N826" s="5">
        <v>2018</v>
      </c>
      <c r="O826" s="7" t="str">
        <f>IF(ISBLANK(Table1[[#This Row],[Exit Year]]), "Active", "Exited")</f>
        <v>Exited</v>
      </c>
      <c r="P826" s="8">
        <f ca="1">IF(ISBLANK(Table1[[#This Row],[Exit Year]]), YEAR(TODAY()) - Table1[[#This Row],[Hire Year]], Table1[[#This Row],[Exit Year]] - Table1[[#This Row],[Hire Year]])</f>
        <v>1</v>
      </c>
      <c r="Q826" s="13">
        <f>Table1[[#This Row],[Annual Salary]] + (Table1[[#This Row],[Bonus %]] * Table1[[#This Row],[Annual Salary]])</f>
        <v>46727</v>
      </c>
      <c r="R826" s="10" t="str">
        <f>IF(Table1[[#This Row],[Annual Salary]]&gt;=100000,"High",
   IF(Table1[[#This Row],[Annual Salary]]&gt;=50000,"Medium","Low"))</f>
        <v>Low</v>
      </c>
    </row>
    <row r="827" spans="1:18" ht="15.75" x14ac:dyDescent="0.25">
      <c r="A827" s="5" t="s">
        <v>1724</v>
      </c>
      <c r="B827" s="5" t="s">
        <v>1725</v>
      </c>
      <c r="C827" s="5" t="s">
        <v>1923</v>
      </c>
      <c r="D827" s="5" t="s">
        <v>64</v>
      </c>
      <c r="E827" s="5" t="s">
        <v>34</v>
      </c>
      <c r="F827" s="5" t="s">
        <v>26</v>
      </c>
      <c r="G827" s="5" t="s">
        <v>27</v>
      </c>
      <c r="H827" s="5">
        <v>27</v>
      </c>
      <c r="I827" s="5">
        <v>2021</v>
      </c>
      <c r="J827" s="6">
        <v>133400</v>
      </c>
      <c r="K827" s="9">
        <v>0.11</v>
      </c>
      <c r="L827" s="5" t="s">
        <v>20</v>
      </c>
      <c r="M827" s="5" t="s">
        <v>43</v>
      </c>
      <c r="N827" s="5"/>
      <c r="O827" s="7" t="str">
        <f>IF(ISBLANK(Table1[[#This Row],[Exit Year]]), "Active", "Exited")</f>
        <v>Active</v>
      </c>
      <c r="P827" s="8">
        <f ca="1">IF(ISBLANK(Table1[[#This Row],[Exit Year]]), YEAR(TODAY()) - Table1[[#This Row],[Hire Year]], Table1[[#This Row],[Exit Year]] - Table1[[#This Row],[Hire Year]])</f>
        <v>4</v>
      </c>
      <c r="Q827" s="13">
        <f>Table1[[#This Row],[Annual Salary]] + (Table1[[#This Row],[Bonus %]] * Table1[[#This Row],[Annual Salary]])</f>
        <v>148074</v>
      </c>
      <c r="R827" s="10" t="str">
        <f>IF(Table1[[#This Row],[Annual Salary]]&gt;=100000,"High",
   IF(Table1[[#This Row],[Annual Salary]]&gt;=50000,"Medium","Low"))</f>
        <v>High</v>
      </c>
    </row>
    <row r="828" spans="1:18" ht="15.75" x14ac:dyDescent="0.25">
      <c r="A828" s="5" t="s">
        <v>1726</v>
      </c>
      <c r="B828" s="5" t="s">
        <v>1727</v>
      </c>
      <c r="C828" s="5" t="s">
        <v>682</v>
      </c>
      <c r="D828" s="5" t="s">
        <v>16</v>
      </c>
      <c r="E828" s="5" t="s">
        <v>34</v>
      </c>
      <c r="F828" s="5" t="s">
        <v>18</v>
      </c>
      <c r="G828" s="5" t="s">
        <v>27</v>
      </c>
      <c r="H828" s="5">
        <v>39</v>
      </c>
      <c r="I828" s="5">
        <v>2020</v>
      </c>
      <c r="J828" s="6">
        <v>90535</v>
      </c>
      <c r="K828" s="9">
        <v>0</v>
      </c>
      <c r="L828" s="5" t="s">
        <v>20</v>
      </c>
      <c r="M828" s="5" t="s">
        <v>55</v>
      </c>
      <c r="N828" s="5"/>
      <c r="O828" s="7" t="str">
        <f>IF(ISBLANK(Table1[[#This Row],[Exit Year]]), "Active", "Exited")</f>
        <v>Active</v>
      </c>
      <c r="P828" s="8">
        <f ca="1">IF(ISBLANK(Table1[[#This Row],[Exit Year]]), YEAR(TODAY()) - Table1[[#This Row],[Hire Year]], Table1[[#This Row],[Exit Year]] - Table1[[#This Row],[Hire Year]])</f>
        <v>5</v>
      </c>
      <c r="Q828" s="13">
        <f>Table1[[#This Row],[Annual Salary]] + (Table1[[#This Row],[Bonus %]] * Table1[[#This Row],[Annual Salary]])</f>
        <v>90535</v>
      </c>
      <c r="R828" s="10" t="str">
        <f>IF(Table1[[#This Row],[Annual Salary]]&gt;=100000,"High",
   IF(Table1[[#This Row],[Annual Salary]]&gt;=50000,"Medium","Low"))</f>
        <v>Medium</v>
      </c>
    </row>
    <row r="829" spans="1:18" ht="15.75" x14ac:dyDescent="0.25">
      <c r="A829" s="5" t="s">
        <v>1728</v>
      </c>
      <c r="B829" s="5" t="s">
        <v>1729</v>
      </c>
      <c r="C829" s="5" t="s">
        <v>42</v>
      </c>
      <c r="D829" s="5" t="s">
        <v>79</v>
      </c>
      <c r="E829" s="5" t="s">
        <v>34</v>
      </c>
      <c r="F829" s="5" t="s">
        <v>26</v>
      </c>
      <c r="G829" s="5" t="s">
        <v>27</v>
      </c>
      <c r="H829" s="5">
        <v>55</v>
      </c>
      <c r="I829" s="5">
        <v>2006</v>
      </c>
      <c r="J829" s="6">
        <v>93343</v>
      </c>
      <c r="K829" s="9">
        <v>0</v>
      </c>
      <c r="L829" s="5" t="s">
        <v>28</v>
      </c>
      <c r="M829" s="5" t="s">
        <v>29</v>
      </c>
      <c r="N829" s="5"/>
      <c r="O829" s="7" t="str">
        <f>IF(ISBLANK(Table1[[#This Row],[Exit Year]]), "Active", "Exited")</f>
        <v>Active</v>
      </c>
      <c r="P829" s="8">
        <f ca="1">IF(ISBLANK(Table1[[#This Row],[Exit Year]]), YEAR(TODAY()) - Table1[[#This Row],[Hire Year]], Table1[[#This Row],[Exit Year]] - Table1[[#This Row],[Hire Year]])</f>
        <v>19</v>
      </c>
      <c r="Q829" s="13">
        <f>Table1[[#This Row],[Annual Salary]] + (Table1[[#This Row],[Bonus %]] * Table1[[#This Row],[Annual Salary]])</f>
        <v>93343</v>
      </c>
      <c r="R829" s="10" t="str">
        <f>IF(Table1[[#This Row],[Annual Salary]]&gt;=100000,"High",
   IF(Table1[[#This Row],[Annual Salary]]&gt;=50000,"Medium","Low"))</f>
        <v>Medium</v>
      </c>
    </row>
    <row r="830" spans="1:18" ht="15.75" x14ac:dyDescent="0.25">
      <c r="A830" s="5" t="s">
        <v>1730</v>
      </c>
      <c r="B830" s="5" t="s">
        <v>1731</v>
      </c>
      <c r="C830" s="5" t="s">
        <v>78</v>
      </c>
      <c r="D830" s="5" t="s">
        <v>47</v>
      </c>
      <c r="E830" s="5" t="s">
        <v>48</v>
      </c>
      <c r="F830" s="5" t="s">
        <v>26</v>
      </c>
      <c r="G830" s="5" t="s">
        <v>84</v>
      </c>
      <c r="H830" s="5">
        <v>48</v>
      </c>
      <c r="I830" s="5">
        <v>2000</v>
      </c>
      <c r="J830" s="6">
        <v>258081</v>
      </c>
      <c r="K830" s="9">
        <v>0.3</v>
      </c>
      <c r="L830" s="5" t="s">
        <v>20</v>
      </c>
      <c r="M830" s="5" t="s">
        <v>36</v>
      </c>
      <c r="N830" s="5"/>
      <c r="O830" s="7" t="str">
        <f>IF(ISBLANK(Table1[[#This Row],[Exit Year]]), "Active", "Exited")</f>
        <v>Active</v>
      </c>
      <c r="P830" s="8">
        <f ca="1">IF(ISBLANK(Table1[[#This Row],[Exit Year]]), YEAR(TODAY()) - Table1[[#This Row],[Hire Year]], Table1[[#This Row],[Exit Year]] - Table1[[#This Row],[Hire Year]])</f>
        <v>25</v>
      </c>
      <c r="Q830" s="13">
        <f>Table1[[#This Row],[Annual Salary]] + (Table1[[#This Row],[Bonus %]] * Table1[[#This Row],[Annual Salary]])</f>
        <v>335505.3</v>
      </c>
      <c r="R830" s="10" t="str">
        <f>IF(Table1[[#This Row],[Annual Salary]]&gt;=100000,"High",
   IF(Table1[[#This Row],[Annual Salary]]&gt;=50000,"Medium","Low"))</f>
        <v>High</v>
      </c>
    </row>
    <row r="831" spans="1:18" ht="15.75" x14ac:dyDescent="0.25">
      <c r="A831" s="5" t="s">
        <v>1732</v>
      </c>
      <c r="B831" s="5" t="s">
        <v>1733</v>
      </c>
      <c r="C831" s="5" t="s">
        <v>183</v>
      </c>
      <c r="D831" s="5" t="s">
        <v>64</v>
      </c>
      <c r="E831" s="5" t="s">
        <v>17</v>
      </c>
      <c r="F831" s="5" t="s">
        <v>26</v>
      </c>
      <c r="G831" s="5" t="s">
        <v>19</v>
      </c>
      <c r="H831" s="5">
        <v>48</v>
      </c>
      <c r="I831" s="5">
        <v>2020</v>
      </c>
      <c r="J831" s="6">
        <v>54654</v>
      </c>
      <c r="K831" s="9">
        <v>0</v>
      </c>
      <c r="L831" s="5" t="s">
        <v>20</v>
      </c>
      <c r="M831" s="5" t="s">
        <v>43</v>
      </c>
      <c r="N831" s="5"/>
      <c r="O831" s="7" t="str">
        <f>IF(ISBLANK(Table1[[#This Row],[Exit Year]]), "Active", "Exited")</f>
        <v>Active</v>
      </c>
      <c r="P831" s="8">
        <f ca="1">IF(ISBLANK(Table1[[#This Row],[Exit Year]]), YEAR(TODAY()) - Table1[[#This Row],[Hire Year]], Table1[[#This Row],[Exit Year]] - Table1[[#This Row],[Hire Year]])</f>
        <v>5</v>
      </c>
      <c r="Q831" s="13">
        <f>Table1[[#This Row],[Annual Salary]] + (Table1[[#This Row],[Bonus %]] * Table1[[#This Row],[Annual Salary]])</f>
        <v>54654</v>
      </c>
      <c r="R831" s="10" t="str">
        <f>IF(Table1[[#This Row],[Annual Salary]]&gt;=100000,"High",
   IF(Table1[[#This Row],[Annual Salary]]&gt;=50000,"Medium","Low"))</f>
        <v>Medium</v>
      </c>
    </row>
    <row r="832" spans="1:18" ht="15.75" x14ac:dyDescent="0.25">
      <c r="A832" s="5" t="s">
        <v>1734</v>
      </c>
      <c r="B832" s="5" t="s">
        <v>1735</v>
      </c>
      <c r="C832" s="5" t="s">
        <v>54</v>
      </c>
      <c r="D832" s="5" t="s">
        <v>47</v>
      </c>
      <c r="E832" s="5" t="s">
        <v>25</v>
      </c>
      <c r="F832" s="5" t="s">
        <v>26</v>
      </c>
      <c r="G832" s="5" t="s">
        <v>35</v>
      </c>
      <c r="H832" s="5">
        <v>54</v>
      </c>
      <c r="I832" s="5">
        <v>1998</v>
      </c>
      <c r="J832" s="6">
        <v>58006</v>
      </c>
      <c r="K832" s="9">
        <v>0</v>
      </c>
      <c r="L832" s="5" t="s">
        <v>20</v>
      </c>
      <c r="M832" s="5" t="s">
        <v>21</v>
      </c>
      <c r="N832" s="5"/>
      <c r="O832" s="7" t="str">
        <f>IF(ISBLANK(Table1[[#This Row],[Exit Year]]), "Active", "Exited")</f>
        <v>Active</v>
      </c>
      <c r="P832" s="8">
        <f ca="1">IF(ISBLANK(Table1[[#This Row],[Exit Year]]), YEAR(TODAY()) - Table1[[#This Row],[Hire Year]], Table1[[#This Row],[Exit Year]] - Table1[[#This Row],[Hire Year]])</f>
        <v>27</v>
      </c>
      <c r="Q832" s="13">
        <f>Table1[[#This Row],[Annual Salary]] + (Table1[[#This Row],[Bonus %]] * Table1[[#This Row],[Annual Salary]])</f>
        <v>58006</v>
      </c>
      <c r="R832" s="10" t="str">
        <f>IF(Table1[[#This Row],[Annual Salary]]&gt;=100000,"High",
   IF(Table1[[#This Row],[Annual Salary]]&gt;=50000,"Medium","Low"))</f>
        <v>Medium</v>
      </c>
    </row>
    <row r="833" spans="1:18" ht="15.75" x14ac:dyDescent="0.25">
      <c r="A833" s="5" t="s">
        <v>1736</v>
      </c>
      <c r="B833" s="5" t="s">
        <v>1737</v>
      </c>
      <c r="C833" s="5" t="s">
        <v>46</v>
      </c>
      <c r="D833" s="5" t="s">
        <v>47</v>
      </c>
      <c r="E833" s="5" t="s">
        <v>17</v>
      </c>
      <c r="F833" s="5" t="s">
        <v>18</v>
      </c>
      <c r="G833" s="5" t="s">
        <v>19</v>
      </c>
      <c r="H833" s="5">
        <v>40</v>
      </c>
      <c r="I833" s="5">
        <v>2009</v>
      </c>
      <c r="J833" s="6">
        <v>62411</v>
      </c>
      <c r="K833" s="9">
        <v>0</v>
      </c>
      <c r="L833" s="5" t="s">
        <v>20</v>
      </c>
      <c r="M833" s="5" t="s">
        <v>55</v>
      </c>
      <c r="N833" s="5">
        <v>2021</v>
      </c>
      <c r="O833" s="7" t="str">
        <f>IF(ISBLANK(Table1[[#This Row],[Exit Year]]), "Active", "Exited")</f>
        <v>Exited</v>
      </c>
      <c r="P833" s="8">
        <f ca="1">IF(ISBLANK(Table1[[#This Row],[Exit Year]]), YEAR(TODAY()) - Table1[[#This Row],[Hire Year]], Table1[[#This Row],[Exit Year]] - Table1[[#This Row],[Hire Year]])</f>
        <v>12</v>
      </c>
      <c r="Q833" s="13">
        <f>Table1[[#This Row],[Annual Salary]] + (Table1[[#This Row],[Bonus %]] * Table1[[#This Row],[Annual Salary]])</f>
        <v>62411</v>
      </c>
      <c r="R833" s="10" t="str">
        <f>IF(Table1[[#This Row],[Annual Salary]]&gt;=100000,"High",
   IF(Table1[[#This Row],[Annual Salary]]&gt;=50000,"Medium","Low"))</f>
        <v>Medium</v>
      </c>
    </row>
    <row r="834" spans="1:18" ht="15.75" x14ac:dyDescent="0.25">
      <c r="A834" s="5" t="s">
        <v>1738</v>
      </c>
      <c r="B834" s="5" t="s">
        <v>1739</v>
      </c>
      <c r="C834" s="5" t="s">
        <v>112</v>
      </c>
      <c r="D834" s="5" t="s">
        <v>68</v>
      </c>
      <c r="E834" s="5" t="s">
        <v>17</v>
      </c>
      <c r="F834" s="5" t="s">
        <v>26</v>
      </c>
      <c r="G834" s="5" t="s">
        <v>27</v>
      </c>
      <c r="H834" s="5">
        <v>57</v>
      </c>
      <c r="I834" s="5">
        <v>1992</v>
      </c>
      <c r="J834" s="6">
        <v>111299</v>
      </c>
      <c r="K834" s="9">
        <v>0.12</v>
      </c>
      <c r="L834" s="5" t="s">
        <v>20</v>
      </c>
      <c r="M834" s="5" t="s">
        <v>55</v>
      </c>
      <c r="N834" s="5"/>
      <c r="O834" s="7" t="str">
        <f>IF(ISBLANK(Table1[[#This Row],[Exit Year]]), "Active", "Exited")</f>
        <v>Active</v>
      </c>
      <c r="P834" s="8">
        <f ca="1">IF(ISBLANK(Table1[[#This Row],[Exit Year]]), YEAR(TODAY()) - Table1[[#This Row],[Hire Year]], Table1[[#This Row],[Exit Year]] - Table1[[#This Row],[Hire Year]])</f>
        <v>33</v>
      </c>
      <c r="Q834" s="13">
        <f>Table1[[#This Row],[Annual Salary]] + (Table1[[#This Row],[Bonus %]] * Table1[[#This Row],[Annual Salary]])</f>
        <v>124654.88</v>
      </c>
      <c r="R834" s="10" t="str">
        <f>IF(Table1[[#This Row],[Annual Salary]]&gt;=100000,"High",
   IF(Table1[[#This Row],[Annual Salary]]&gt;=50000,"Medium","Low"))</f>
        <v>High</v>
      </c>
    </row>
    <row r="835" spans="1:18" ht="15.75" x14ac:dyDescent="0.25">
      <c r="A835" s="5" t="s">
        <v>1740</v>
      </c>
      <c r="B835" s="5" t="s">
        <v>1741</v>
      </c>
      <c r="C835" s="5" t="s">
        <v>250</v>
      </c>
      <c r="D835" s="5" t="s">
        <v>16</v>
      </c>
      <c r="E835" s="5" t="s">
        <v>25</v>
      </c>
      <c r="F835" s="5" t="s">
        <v>26</v>
      </c>
      <c r="G835" s="5" t="s">
        <v>84</v>
      </c>
      <c r="H835" s="5">
        <v>26</v>
      </c>
      <c r="I835" s="5">
        <v>2019</v>
      </c>
      <c r="J835" s="6">
        <v>74467</v>
      </c>
      <c r="K835" s="9">
        <v>0</v>
      </c>
      <c r="L835" s="5" t="s">
        <v>20</v>
      </c>
      <c r="M835" s="5" t="s">
        <v>87</v>
      </c>
      <c r="N835" s="5">
        <v>2021</v>
      </c>
      <c r="O835" s="7" t="str">
        <f>IF(ISBLANK(Table1[[#This Row],[Exit Year]]), "Active", "Exited")</f>
        <v>Exited</v>
      </c>
      <c r="P835" s="8">
        <f ca="1">IF(ISBLANK(Table1[[#This Row],[Exit Year]]), YEAR(TODAY()) - Table1[[#This Row],[Hire Year]], Table1[[#This Row],[Exit Year]] - Table1[[#This Row],[Hire Year]])</f>
        <v>2</v>
      </c>
      <c r="Q835" s="13">
        <f>Table1[[#This Row],[Annual Salary]] + (Table1[[#This Row],[Bonus %]] * Table1[[#This Row],[Annual Salary]])</f>
        <v>74467</v>
      </c>
      <c r="R835" s="10" t="str">
        <f>IF(Table1[[#This Row],[Annual Salary]]&gt;=100000,"High",
   IF(Table1[[#This Row],[Annual Salary]]&gt;=50000,"Medium","Low"))</f>
        <v>Medium</v>
      </c>
    </row>
    <row r="836" spans="1:18" ht="15.75" x14ac:dyDescent="0.25">
      <c r="A836" s="5" t="s">
        <v>1742</v>
      </c>
      <c r="B836" s="5" t="s">
        <v>1743</v>
      </c>
      <c r="C836" s="5" t="s">
        <v>51</v>
      </c>
      <c r="D836" s="5" t="s">
        <v>64</v>
      </c>
      <c r="E836" s="5" t="s">
        <v>34</v>
      </c>
      <c r="F836" s="5" t="s">
        <v>26</v>
      </c>
      <c r="G836" s="5" t="s">
        <v>27</v>
      </c>
      <c r="H836" s="5">
        <v>50</v>
      </c>
      <c r="I836" s="5">
        <v>2012</v>
      </c>
      <c r="J836" s="6">
        <v>117226</v>
      </c>
      <c r="K836" s="9">
        <v>0.08</v>
      </c>
      <c r="L836" s="5" t="s">
        <v>20</v>
      </c>
      <c r="M836" s="5" t="s">
        <v>43</v>
      </c>
      <c r="N836" s="5"/>
      <c r="O836" s="7" t="str">
        <f>IF(ISBLANK(Table1[[#This Row],[Exit Year]]), "Active", "Exited")</f>
        <v>Active</v>
      </c>
      <c r="P836" s="8">
        <f ca="1">IF(ISBLANK(Table1[[#This Row],[Exit Year]]), YEAR(TODAY()) - Table1[[#This Row],[Hire Year]], Table1[[#This Row],[Exit Year]] - Table1[[#This Row],[Hire Year]])</f>
        <v>13</v>
      </c>
      <c r="Q836" s="13">
        <f>Table1[[#This Row],[Annual Salary]] + (Table1[[#This Row],[Bonus %]] * Table1[[#This Row],[Annual Salary]])</f>
        <v>126604.08</v>
      </c>
      <c r="R836" s="10" t="str">
        <f>IF(Table1[[#This Row],[Annual Salary]]&gt;=100000,"High",
   IF(Table1[[#This Row],[Annual Salary]]&gt;=50000,"Medium","Low"))</f>
        <v>High</v>
      </c>
    </row>
    <row r="837" spans="1:18" ht="15.75" x14ac:dyDescent="0.25">
      <c r="A837" s="5" t="s">
        <v>1744</v>
      </c>
      <c r="B837" s="5" t="s">
        <v>1745</v>
      </c>
      <c r="C837" s="5" t="s">
        <v>54</v>
      </c>
      <c r="D837" s="5" t="s">
        <v>58</v>
      </c>
      <c r="E837" s="5" t="s">
        <v>48</v>
      </c>
      <c r="F837" s="5" t="s">
        <v>18</v>
      </c>
      <c r="G837" s="5" t="s">
        <v>84</v>
      </c>
      <c r="H837" s="5">
        <v>26</v>
      </c>
      <c r="I837" s="5">
        <v>2019</v>
      </c>
      <c r="J837" s="6">
        <v>55767</v>
      </c>
      <c r="K837" s="9">
        <v>0</v>
      </c>
      <c r="L837" s="5" t="s">
        <v>20</v>
      </c>
      <c r="M837" s="5" t="s">
        <v>43</v>
      </c>
      <c r="N837" s="5"/>
      <c r="O837" s="7" t="str">
        <f>IF(ISBLANK(Table1[[#This Row],[Exit Year]]), "Active", "Exited")</f>
        <v>Active</v>
      </c>
      <c r="P837" s="8">
        <f ca="1">IF(ISBLANK(Table1[[#This Row],[Exit Year]]), YEAR(TODAY()) - Table1[[#This Row],[Hire Year]], Table1[[#This Row],[Exit Year]] - Table1[[#This Row],[Hire Year]])</f>
        <v>6</v>
      </c>
      <c r="Q837" s="13">
        <f>Table1[[#This Row],[Annual Salary]] + (Table1[[#This Row],[Bonus %]] * Table1[[#This Row],[Annual Salary]])</f>
        <v>55767</v>
      </c>
      <c r="R837" s="10" t="str">
        <f>IF(Table1[[#This Row],[Annual Salary]]&gt;=100000,"High",
   IF(Table1[[#This Row],[Annual Salary]]&gt;=50000,"Medium","Low"))</f>
        <v>Medium</v>
      </c>
    </row>
    <row r="838" spans="1:18" ht="15.75" x14ac:dyDescent="0.25">
      <c r="A838" s="5" t="s">
        <v>1746</v>
      </c>
      <c r="B838" s="5" t="s">
        <v>1747</v>
      </c>
      <c r="C838" s="5" t="s">
        <v>123</v>
      </c>
      <c r="D838" s="5" t="s">
        <v>47</v>
      </c>
      <c r="E838" s="5" t="s">
        <v>25</v>
      </c>
      <c r="F838" s="5" t="s">
        <v>18</v>
      </c>
      <c r="G838" s="5" t="s">
        <v>35</v>
      </c>
      <c r="H838" s="5">
        <v>29</v>
      </c>
      <c r="I838" s="5">
        <v>2016</v>
      </c>
      <c r="J838" s="6">
        <v>60930</v>
      </c>
      <c r="K838" s="9">
        <v>0</v>
      </c>
      <c r="L838" s="5" t="s">
        <v>20</v>
      </c>
      <c r="M838" s="5" t="s">
        <v>59</v>
      </c>
      <c r="N838" s="5"/>
      <c r="O838" s="7" t="str">
        <f>IF(ISBLANK(Table1[[#This Row],[Exit Year]]), "Active", "Exited")</f>
        <v>Active</v>
      </c>
      <c r="P838" s="8">
        <f ca="1">IF(ISBLANK(Table1[[#This Row],[Exit Year]]), YEAR(TODAY()) - Table1[[#This Row],[Hire Year]], Table1[[#This Row],[Exit Year]] - Table1[[#This Row],[Hire Year]])</f>
        <v>9</v>
      </c>
      <c r="Q838" s="13">
        <f>Table1[[#This Row],[Annual Salary]] + (Table1[[#This Row],[Bonus %]] * Table1[[#This Row],[Annual Salary]])</f>
        <v>60930</v>
      </c>
      <c r="R838" s="10" t="str">
        <f>IF(Table1[[#This Row],[Annual Salary]]&gt;=100000,"High",
   IF(Table1[[#This Row],[Annual Salary]]&gt;=50000,"Medium","Low"))</f>
        <v>Medium</v>
      </c>
    </row>
    <row r="839" spans="1:18" ht="15.75" x14ac:dyDescent="0.25">
      <c r="A839" s="5" t="s">
        <v>1748</v>
      </c>
      <c r="B839" s="5" t="s">
        <v>1749</v>
      </c>
      <c r="C839" s="5" t="s">
        <v>32</v>
      </c>
      <c r="D839" s="5" t="s">
        <v>47</v>
      </c>
      <c r="E839" s="5" t="s">
        <v>34</v>
      </c>
      <c r="F839" s="5" t="s">
        <v>18</v>
      </c>
      <c r="G839" s="5" t="s">
        <v>84</v>
      </c>
      <c r="H839" s="5">
        <v>27</v>
      </c>
      <c r="I839" s="5">
        <v>2018</v>
      </c>
      <c r="J839" s="6">
        <v>154973</v>
      </c>
      <c r="K839" s="9">
        <v>0.28999999999999998</v>
      </c>
      <c r="L839" s="5" t="s">
        <v>92</v>
      </c>
      <c r="M839" s="5" t="s">
        <v>217</v>
      </c>
      <c r="N839" s="5"/>
      <c r="O839" s="7" t="str">
        <f>IF(ISBLANK(Table1[[#This Row],[Exit Year]]), "Active", "Exited")</f>
        <v>Active</v>
      </c>
      <c r="P839" s="8">
        <f ca="1">IF(ISBLANK(Table1[[#This Row],[Exit Year]]), YEAR(TODAY()) - Table1[[#This Row],[Hire Year]], Table1[[#This Row],[Exit Year]] - Table1[[#This Row],[Hire Year]])</f>
        <v>7</v>
      </c>
      <c r="Q839" s="13">
        <f>Table1[[#This Row],[Annual Salary]] + (Table1[[#This Row],[Bonus %]] * Table1[[#This Row],[Annual Salary]])</f>
        <v>199915.16999999998</v>
      </c>
      <c r="R839" s="10" t="str">
        <f>IF(Table1[[#This Row],[Annual Salary]]&gt;=100000,"High",
   IF(Table1[[#This Row],[Annual Salary]]&gt;=50000,"Medium","Low"))</f>
        <v>High</v>
      </c>
    </row>
    <row r="840" spans="1:18" ht="15.75" x14ac:dyDescent="0.25">
      <c r="A840" s="5" t="s">
        <v>1750</v>
      </c>
      <c r="B840" s="5" t="s">
        <v>1751</v>
      </c>
      <c r="C840" s="5" t="s">
        <v>206</v>
      </c>
      <c r="D840" s="5" t="s">
        <v>16</v>
      </c>
      <c r="E840" s="5" t="s">
        <v>25</v>
      </c>
      <c r="F840" s="5" t="s">
        <v>18</v>
      </c>
      <c r="G840" s="5" t="s">
        <v>27</v>
      </c>
      <c r="H840" s="5">
        <v>33</v>
      </c>
      <c r="I840" s="5">
        <v>2017</v>
      </c>
      <c r="J840" s="6">
        <v>69332</v>
      </c>
      <c r="K840" s="9">
        <v>0</v>
      </c>
      <c r="L840" s="5" t="s">
        <v>20</v>
      </c>
      <c r="M840" s="5" t="s">
        <v>87</v>
      </c>
      <c r="N840" s="5"/>
      <c r="O840" s="7" t="str">
        <f>IF(ISBLANK(Table1[[#This Row],[Exit Year]]), "Active", "Exited")</f>
        <v>Active</v>
      </c>
      <c r="P840" s="8">
        <f ca="1">IF(ISBLANK(Table1[[#This Row],[Exit Year]]), YEAR(TODAY()) - Table1[[#This Row],[Hire Year]], Table1[[#This Row],[Exit Year]] - Table1[[#This Row],[Hire Year]])</f>
        <v>8</v>
      </c>
      <c r="Q840" s="13">
        <f>Table1[[#This Row],[Annual Salary]] + (Table1[[#This Row],[Bonus %]] * Table1[[#This Row],[Annual Salary]])</f>
        <v>69332</v>
      </c>
      <c r="R840" s="10" t="str">
        <f>IF(Table1[[#This Row],[Annual Salary]]&gt;=100000,"High",
   IF(Table1[[#This Row],[Annual Salary]]&gt;=50000,"Medium","Low"))</f>
        <v>Medium</v>
      </c>
    </row>
    <row r="841" spans="1:18" ht="15.75" x14ac:dyDescent="0.25">
      <c r="A841" s="5" t="s">
        <v>1752</v>
      </c>
      <c r="B841" s="5" t="s">
        <v>1753</v>
      </c>
      <c r="C841" s="5" t="s">
        <v>67</v>
      </c>
      <c r="D841" s="5" t="s">
        <v>68</v>
      </c>
      <c r="E841" s="5" t="s">
        <v>17</v>
      </c>
      <c r="F841" s="5" t="s">
        <v>18</v>
      </c>
      <c r="G841" s="5" t="s">
        <v>27</v>
      </c>
      <c r="H841" s="5">
        <v>59</v>
      </c>
      <c r="I841" s="5">
        <v>2001</v>
      </c>
      <c r="J841" s="6">
        <v>119699</v>
      </c>
      <c r="K841" s="9">
        <v>0</v>
      </c>
      <c r="L841" s="5" t="s">
        <v>28</v>
      </c>
      <c r="M841" s="5" t="s">
        <v>73</v>
      </c>
      <c r="N841" s="5"/>
      <c r="O841" s="7" t="str">
        <f>IF(ISBLANK(Table1[[#This Row],[Exit Year]]), "Active", "Exited")</f>
        <v>Active</v>
      </c>
      <c r="P841" s="8">
        <f ca="1">IF(ISBLANK(Table1[[#This Row],[Exit Year]]), YEAR(TODAY()) - Table1[[#This Row],[Hire Year]], Table1[[#This Row],[Exit Year]] - Table1[[#This Row],[Hire Year]])</f>
        <v>24</v>
      </c>
      <c r="Q841" s="13">
        <f>Table1[[#This Row],[Annual Salary]] + (Table1[[#This Row],[Bonus %]] * Table1[[#This Row],[Annual Salary]])</f>
        <v>119699</v>
      </c>
      <c r="R841" s="10" t="str">
        <f>IF(Table1[[#This Row],[Annual Salary]]&gt;=100000,"High",
   IF(Table1[[#This Row],[Annual Salary]]&gt;=50000,"Medium","Low"))</f>
        <v>High</v>
      </c>
    </row>
    <row r="842" spans="1:18" ht="15.75" x14ac:dyDescent="0.25">
      <c r="A842" s="5" t="s">
        <v>1754</v>
      </c>
      <c r="B842" s="5" t="s">
        <v>1755</v>
      </c>
      <c r="C842" s="5" t="s">
        <v>32</v>
      </c>
      <c r="D842" s="5" t="s">
        <v>64</v>
      </c>
      <c r="E842" s="5" t="s">
        <v>34</v>
      </c>
      <c r="F842" s="5" t="s">
        <v>18</v>
      </c>
      <c r="G842" s="5" t="s">
        <v>84</v>
      </c>
      <c r="H842" s="5">
        <v>40</v>
      </c>
      <c r="I842" s="5">
        <v>2020</v>
      </c>
      <c r="J842" s="6">
        <v>198176</v>
      </c>
      <c r="K842" s="9">
        <v>0.17</v>
      </c>
      <c r="L842" s="5" t="s">
        <v>92</v>
      </c>
      <c r="M842" s="5" t="s">
        <v>93</v>
      </c>
      <c r="N842" s="5"/>
      <c r="O842" s="7" t="str">
        <f>IF(ISBLANK(Table1[[#This Row],[Exit Year]]), "Active", "Exited")</f>
        <v>Active</v>
      </c>
      <c r="P842" s="8">
        <f ca="1">IF(ISBLANK(Table1[[#This Row],[Exit Year]]), YEAR(TODAY()) - Table1[[#This Row],[Hire Year]], Table1[[#This Row],[Exit Year]] - Table1[[#This Row],[Hire Year]])</f>
        <v>5</v>
      </c>
      <c r="Q842" s="13">
        <f>Table1[[#This Row],[Annual Salary]] + (Table1[[#This Row],[Bonus %]] * Table1[[#This Row],[Annual Salary]])</f>
        <v>231865.92</v>
      </c>
      <c r="R842" s="10" t="str">
        <f>IF(Table1[[#This Row],[Annual Salary]]&gt;=100000,"High",
   IF(Table1[[#This Row],[Annual Salary]]&gt;=50000,"Medium","Low"))</f>
        <v>High</v>
      </c>
    </row>
    <row r="843" spans="1:18" ht="15.75" x14ac:dyDescent="0.25">
      <c r="A843" s="5" t="s">
        <v>1756</v>
      </c>
      <c r="B843" s="5" t="s">
        <v>1757</v>
      </c>
      <c r="C843" s="5" t="s">
        <v>123</v>
      </c>
      <c r="D843" s="5" t="s">
        <v>33</v>
      </c>
      <c r="E843" s="5" t="s">
        <v>17</v>
      </c>
      <c r="F843" s="5" t="s">
        <v>18</v>
      </c>
      <c r="G843" s="5" t="s">
        <v>84</v>
      </c>
      <c r="H843" s="5">
        <v>45</v>
      </c>
      <c r="I843" s="5">
        <v>2012</v>
      </c>
      <c r="J843" s="6">
        <v>58586</v>
      </c>
      <c r="K843" s="9">
        <v>0</v>
      </c>
      <c r="L843" s="5" t="s">
        <v>92</v>
      </c>
      <c r="M843" s="5" t="s">
        <v>217</v>
      </c>
      <c r="N843" s="5"/>
      <c r="O843" s="7" t="str">
        <f>IF(ISBLANK(Table1[[#This Row],[Exit Year]]), "Active", "Exited")</f>
        <v>Active</v>
      </c>
      <c r="P843" s="8">
        <f ca="1">IF(ISBLANK(Table1[[#This Row],[Exit Year]]), YEAR(TODAY()) - Table1[[#This Row],[Hire Year]], Table1[[#This Row],[Exit Year]] - Table1[[#This Row],[Hire Year]])</f>
        <v>13</v>
      </c>
      <c r="Q843" s="13">
        <f>Table1[[#This Row],[Annual Salary]] + (Table1[[#This Row],[Bonus %]] * Table1[[#This Row],[Annual Salary]])</f>
        <v>58586</v>
      </c>
      <c r="R843" s="10" t="str">
        <f>IF(Table1[[#This Row],[Annual Salary]]&gt;=100000,"High",
   IF(Table1[[#This Row],[Annual Salary]]&gt;=50000,"Medium","Low"))</f>
        <v>Medium</v>
      </c>
    </row>
    <row r="844" spans="1:18" ht="15.75" x14ac:dyDescent="0.25">
      <c r="A844" s="5" t="s">
        <v>1758</v>
      </c>
      <c r="B844" s="5" t="s">
        <v>1759</v>
      </c>
      <c r="C844" s="5" t="s">
        <v>293</v>
      </c>
      <c r="D844" s="5" t="s">
        <v>47</v>
      </c>
      <c r="E844" s="5" t="s">
        <v>48</v>
      </c>
      <c r="F844" s="5" t="s">
        <v>26</v>
      </c>
      <c r="G844" s="5" t="s">
        <v>27</v>
      </c>
      <c r="H844" s="5">
        <v>38</v>
      </c>
      <c r="I844" s="5">
        <v>2011</v>
      </c>
      <c r="J844" s="6">
        <v>74010</v>
      </c>
      <c r="K844" s="9">
        <v>0</v>
      </c>
      <c r="L844" s="5" t="s">
        <v>20</v>
      </c>
      <c r="M844" s="5" t="s">
        <v>36</v>
      </c>
      <c r="N844" s="5"/>
      <c r="O844" s="7" t="str">
        <f>IF(ISBLANK(Table1[[#This Row],[Exit Year]]), "Active", "Exited")</f>
        <v>Active</v>
      </c>
      <c r="P844" s="8">
        <f ca="1">IF(ISBLANK(Table1[[#This Row],[Exit Year]]), YEAR(TODAY()) - Table1[[#This Row],[Hire Year]], Table1[[#This Row],[Exit Year]] - Table1[[#This Row],[Hire Year]])</f>
        <v>14</v>
      </c>
      <c r="Q844" s="13">
        <f>Table1[[#This Row],[Annual Salary]] + (Table1[[#This Row],[Bonus %]] * Table1[[#This Row],[Annual Salary]])</f>
        <v>74010</v>
      </c>
      <c r="R844" s="10" t="str">
        <f>IF(Table1[[#This Row],[Annual Salary]]&gt;=100000,"High",
   IF(Table1[[#This Row],[Annual Salary]]&gt;=50000,"Medium","Low"))</f>
        <v>Medium</v>
      </c>
    </row>
    <row r="845" spans="1:18" ht="15.75" x14ac:dyDescent="0.25">
      <c r="A845" s="5" t="s">
        <v>1760</v>
      </c>
      <c r="B845" s="5" t="s">
        <v>1761</v>
      </c>
      <c r="C845" s="5" t="s">
        <v>293</v>
      </c>
      <c r="D845" s="5" t="s">
        <v>47</v>
      </c>
      <c r="E845" s="5" t="s">
        <v>34</v>
      </c>
      <c r="F845" s="5" t="s">
        <v>26</v>
      </c>
      <c r="G845" s="5" t="s">
        <v>35</v>
      </c>
      <c r="H845" s="5">
        <v>32</v>
      </c>
      <c r="I845" s="5">
        <v>2020</v>
      </c>
      <c r="J845" s="6">
        <v>96598</v>
      </c>
      <c r="K845" s="9">
        <v>0</v>
      </c>
      <c r="L845" s="5" t="s">
        <v>20</v>
      </c>
      <c r="M845" s="5" t="s">
        <v>43</v>
      </c>
      <c r="N845" s="5"/>
      <c r="O845" s="7" t="str">
        <f>IF(ISBLANK(Table1[[#This Row],[Exit Year]]), "Active", "Exited")</f>
        <v>Active</v>
      </c>
      <c r="P845" s="8">
        <f ca="1">IF(ISBLANK(Table1[[#This Row],[Exit Year]]), YEAR(TODAY()) - Table1[[#This Row],[Hire Year]], Table1[[#This Row],[Exit Year]] - Table1[[#This Row],[Hire Year]])</f>
        <v>5</v>
      </c>
      <c r="Q845" s="13">
        <f>Table1[[#This Row],[Annual Salary]] + (Table1[[#This Row],[Bonus %]] * Table1[[#This Row],[Annual Salary]])</f>
        <v>96598</v>
      </c>
      <c r="R845" s="10" t="str">
        <f>IF(Table1[[#This Row],[Annual Salary]]&gt;=100000,"High",
   IF(Table1[[#This Row],[Annual Salary]]&gt;=50000,"Medium","Low"))</f>
        <v>Medium</v>
      </c>
    </row>
    <row r="846" spans="1:18" ht="15.75" x14ac:dyDescent="0.25">
      <c r="A846" s="5" t="s">
        <v>1762</v>
      </c>
      <c r="B846" s="5" t="s">
        <v>1763</v>
      </c>
      <c r="C846" s="5" t="s">
        <v>32</v>
      </c>
      <c r="D846" s="5" t="s">
        <v>33</v>
      </c>
      <c r="E846" s="5" t="s">
        <v>48</v>
      </c>
      <c r="F846" s="5" t="s">
        <v>26</v>
      </c>
      <c r="G846" s="5" t="s">
        <v>84</v>
      </c>
      <c r="H846" s="5">
        <v>31</v>
      </c>
      <c r="I846" s="5">
        <v>2017</v>
      </c>
      <c r="J846" s="6">
        <v>156931</v>
      </c>
      <c r="K846" s="9">
        <v>0.28000000000000003</v>
      </c>
      <c r="L846" s="5" t="s">
        <v>20</v>
      </c>
      <c r="M846" s="5" t="s">
        <v>21</v>
      </c>
      <c r="N846" s="5"/>
      <c r="O846" s="7" t="str">
        <f>IF(ISBLANK(Table1[[#This Row],[Exit Year]]), "Active", "Exited")</f>
        <v>Active</v>
      </c>
      <c r="P846" s="8">
        <f ca="1">IF(ISBLANK(Table1[[#This Row],[Exit Year]]), YEAR(TODAY()) - Table1[[#This Row],[Hire Year]], Table1[[#This Row],[Exit Year]] - Table1[[#This Row],[Hire Year]])</f>
        <v>8</v>
      </c>
      <c r="Q846" s="13">
        <f>Table1[[#This Row],[Annual Salary]] + (Table1[[#This Row],[Bonus %]] * Table1[[#This Row],[Annual Salary]])</f>
        <v>200871.67999999999</v>
      </c>
      <c r="R846" s="10" t="str">
        <f>IF(Table1[[#This Row],[Annual Salary]]&gt;=100000,"High",
   IF(Table1[[#This Row],[Annual Salary]]&gt;=50000,"Medium","Low"))</f>
        <v>High</v>
      </c>
    </row>
    <row r="847" spans="1:18" ht="15.75" x14ac:dyDescent="0.25">
      <c r="A847" s="5" t="s">
        <v>1764</v>
      </c>
      <c r="B847" s="5" t="s">
        <v>1765</v>
      </c>
      <c r="C847" s="5" t="s">
        <v>32</v>
      </c>
      <c r="D847" s="5" t="s">
        <v>79</v>
      </c>
      <c r="E847" s="5" t="s">
        <v>17</v>
      </c>
      <c r="F847" s="5" t="s">
        <v>18</v>
      </c>
      <c r="G847" s="5" t="s">
        <v>84</v>
      </c>
      <c r="H847" s="5">
        <v>43</v>
      </c>
      <c r="I847" s="5">
        <v>2014</v>
      </c>
      <c r="J847" s="6">
        <v>171360</v>
      </c>
      <c r="K847" s="9">
        <v>0.23</v>
      </c>
      <c r="L847" s="5" t="s">
        <v>92</v>
      </c>
      <c r="M847" s="5" t="s">
        <v>93</v>
      </c>
      <c r="N847" s="5"/>
      <c r="O847" s="7" t="str">
        <f>IF(ISBLANK(Table1[[#This Row],[Exit Year]]), "Active", "Exited")</f>
        <v>Active</v>
      </c>
      <c r="P847" s="8">
        <f ca="1">IF(ISBLANK(Table1[[#This Row],[Exit Year]]), YEAR(TODAY()) - Table1[[#This Row],[Hire Year]], Table1[[#This Row],[Exit Year]] - Table1[[#This Row],[Hire Year]])</f>
        <v>11</v>
      </c>
      <c r="Q847" s="13">
        <f>Table1[[#This Row],[Annual Salary]] + (Table1[[#This Row],[Bonus %]] * Table1[[#This Row],[Annual Salary]])</f>
        <v>210772.8</v>
      </c>
      <c r="R847" s="10" t="str">
        <f>IF(Table1[[#This Row],[Annual Salary]]&gt;=100000,"High",
   IF(Table1[[#This Row],[Annual Salary]]&gt;=50000,"Medium","Low"))</f>
        <v>High</v>
      </c>
    </row>
    <row r="848" spans="1:18" ht="15.75" x14ac:dyDescent="0.25">
      <c r="A848" s="5" t="s">
        <v>1766</v>
      </c>
      <c r="B848" s="5" t="s">
        <v>1767</v>
      </c>
      <c r="C848" s="5" t="s">
        <v>130</v>
      </c>
      <c r="D848" s="5" t="s">
        <v>16</v>
      </c>
      <c r="E848" s="5" t="s">
        <v>17</v>
      </c>
      <c r="F848" s="5" t="s">
        <v>18</v>
      </c>
      <c r="G848" s="5" t="s">
        <v>35</v>
      </c>
      <c r="H848" s="5">
        <v>45</v>
      </c>
      <c r="I848" s="5">
        <v>2009</v>
      </c>
      <c r="J848" s="6">
        <v>64505</v>
      </c>
      <c r="K848" s="9">
        <v>0</v>
      </c>
      <c r="L848" s="5" t="s">
        <v>20</v>
      </c>
      <c r="M848" s="5" t="s">
        <v>55</v>
      </c>
      <c r="N848" s="5"/>
      <c r="O848" s="7" t="str">
        <f>IF(ISBLANK(Table1[[#This Row],[Exit Year]]), "Active", "Exited")</f>
        <v>Active</v>
      </c>
      <c r="P848" s="8">
        <f ca="1">IF(ISBLANK(Table1[[#This Row],[Exit Year]]), YEAR(TODAY()) - Table1[[#This Row],[Hire Year]], Table1[[#This Row],[Exit Year]] - Table1[[#This Row],[Hire Year]])</f>
        <v>16</v>
      </c>
      <c r="Q848" s="13">
        <f>Table1[[#This Row],[Annual Salary]] + (Table1[[#This Row],[Bonus %]] * Table1[[#This Row],[Annual Salary]])</f>
        <v>64505</v>
      </c>
      <c r="R848" s="10" t="str">
        <f>IF(Table1[[#This Row],[Annual Salary]]&gt;=100000,"High",
   IF(Table1[[#This Row],[Annual Salary]]&gt;=50000,"Medium","Low"))</f>
        <v>Medium</v>
      </c>
    </row>
    <row r="849" spans="1:18" ht="15.75" x14ac:dyDescent="0.25">
      <c r="A849" s="5" t="s">
        <v>1768</v>
      </c>
      <c r="B849" s="5" t="s">
        <v>1769</v>
      </c>
      <c r="C849" s="5" t="s">
        <v>112</v>
      </c>
      <c r="D849" s="5" t="s">
        <v>68</v>
      </c>
      <c r="E849" s="5" t="s">
        <v>34</v>
      </c>
      <c r="F849" s="5" t="s">
        <v>26</v>
      </c>
      <c r="G849" s="5" t="s">
        <v>84</v>
      </c>
      <c r="H849" s="5">
        <v>32</v>
      </c>
      <c r="I849" s="5">
        <v>2021</v>
      </c>
      <c r="J849" s="6">
        <v>102298</v>
      </c>
      <c r="K849" s="9">
        <v>0.13</v>
      </c>
      <c r="L849" s="5" t="s">
        <v>92</v>
      </c>
      <c r="M849" s="5" t="s">
        <v>98</v>
      </c>
      <c r="N849" s="5"/>
      <c r="O849" s="7" t="str">
        <f>IF(ISBLANK(Table1[[#This Row],[Exit Year]]), "Active", "Exited")</f>
        <v>Active</v>
      </c>
      <c r="P849" s="8">
        <f ca="1">IF(ISBLANK(Table1[[#This Row],[Exit Year]]), YEAR(TODAY()) - Table1[[#This Row],[Hire Year]], Table1[[#This Row],[Exit Year]] - Table1[[#This Row],[Hire Year]])</f>
        <v>4</v>
      </c>
      <c r="Q849" s="13">
        <f>Table1[[#This Row],[Annual Salary]] + (Table1[[#This Row],[Bonus %]] * Table1[[#This Row],[Annual Salary]])</f>
        <v>115596.74</v>
      </c>
      <c r="R849" s="10" t="str">
        <f>IF(Table1[[#This Row],[Annual Salary]]&gt;=100000,"High",
   IF(Table1[[#This Row],[Annual Salary]]&gt;=50000,"Medium","Low"))</f>
        <v>High</v>
      </c>
    </row>
    <row r="850" spans="1:18" ht="15.75" x14ac:dyDescent="0.25">
      <c r="A850" s="5" t="s">
        <v>1770</v>
      </c>
      <c r="B850" s="5" t="s">
        <v>1771</v>
      </c>
      <c r="C850" s="5" t="s">
        <v>1923</v>
      </c>
      <c r="D850" s="5" t="s">
        <v>47</v>
      </c>
      <c r="E850" s="5" t="s">
        <v>48</v>
      </c>
      <c r="F850" s="5" t="s">
        <v>18</v>
      </c>
      <c r="G850" s="5" t="s">
        <v>84</v>
      </c>
      <c r="H850" s="5">
        <v>27</v>
      </c>
      <c r="I850" s="5">
        <v>2019</v>
      </c>
      <c r="J850" s="6">
        <v>133297</v>
      </c>
      <c r="K850" s="9">
        <v>0.13</v>
      </c>
      <c r="L850" s="5" t="s">
        <v>92</v>
      </c>
      <c r="M850" s="5" t="s">
        <v>98</v>
      </c>
      <c r="N850" s="5"/>
      <c r="O850" s="7" t="str">
        <f>IF(ISBLANK(Table1[[#This Row],[Exit Year]]), "Active", "Exited")</f>
        <v>Active</v>
      </c>
      <c r="P850" s="8">
        <f ca="1">IF(ISBLANK(Table1[[#This Row],[Exit Year]]), YEAR(TODAY()) - Table1[[#This Row],[Hire Year]], Table1[[#This Row],[Exit Year]] - Table1[[#This Row],[Hire Year]])</f>
        <v>6</v>
      </c>
      <c r="Q850" s="13">
        <f>Table1[[#This Row],[Annual Salary]] + (Table1[[#This Row],[Bonus %]] * Table1[[#This Row],[Annual Salary]])</f>
        <v>150625.60999999999</v>
      </c>
      <c r="R850" s="10" t="str">
        <f>IF(Table1[[#This Row],[Annual Salary]]&gt;=100000,"High",
   IF(Table1[[#This Row],[Annual Salary]]&gt;=50000,"Medium","Low"))</f>
        <v>High</v>
      </c>
    </row>
    <row r="851" spans="1:18" ht="15.75" x14ac:dyDescent="0.25">
      <c r="A851" s="5" t="s">
        <v>1772</v>
      </c>
      <c r="B851" s="5" t="s">
        <v>1773</v>
      </c>
      <c r="C851" s="5" t="s">
        <v>1923</v>
      </c>
      <c r="D851" s="5" t="s">
        <v>64</v>
      </c>
      <c r="E851" s="5" t="s">
        <v>34</v>
      </c>
      <c r="F851" s="5" t="s">
        <v>18</v>
      </c>
      <c r="G851" s="5" t="s">
        <v>19</v>
      </c>
      <c r="H851" s="5">
        <v>25</v>
      </c>
      <c r="I851" s="5">
        <v>2021</v>
      </c>
      <c r="J851" s="6">
        <v>155080</v>
      </c>
      <c r="K851" s="9">
        <v>0.1</v>
      </c>
      <c r="L851" s="5" t="s">
        <v>20</v>
      </c>
      <c r="M851" s="5" t="s">
        <v>59</v>
      </c>
      <c r="N851" s="5"/>
      <c r="O851" s="7" t="str">
        <f>IF(ISBLANK(Table1[[#This Row],[Exit Year]]), "Active", "Exited")</f>
        <v>Active</v>
      </c>
      <c r="P851" s="8">
        <f ca="1">IF(ISBLANK(Table1[[#This Row],[Exit Year]]), YEAR(TODAY()) - Table1[[#This Row],[Hire Year]], Table1[[#This Row],[Exit Year]] - Table1[[#This Row],[Hire Year]])</f>
        <v>4</v>
      </c>
      <c r="Q851" s="13">
        <f>Table1[[#This Row],[Annual Salary]] + (Table1[[#This Row],[Bonus %]] * Table1[[#This Row],[Annual Salary]])</f>
        <v>170588</v>
      </c>
      <c r="R851" s="10" t="str">
        <f>IF(Table1[[#This Row],[Annual Salary]]&gt;=100000,"High",
   IF(Table1[[#This Row],[Annual Salary]]&gt;=50000,"Medium","Low"))</f>
        <v>High</v>
      </c>
    </row>
    <row r="852" spans="1:18" ht="15.75" x14ac:dyDescent="0.25">
      <c r="A852" s="5" t="s">
        <v>1774</v>
      </c>
      <c r="B852" s="5" t="s">
        <v>1775</v>
      </c>
      <c r="C852" s="5" t="s">
        <v>42</v>
      </c>
      <c r="D852" s="5" t="s">
        <v>47</v>
      </c>
      <c r="E852" s="5" t="s">
        <v>34</v>
      </c>
      <c r="F852" s="5" t="s">
        <v>26</v>
      </c>
      <c r="G852" s="5" t="s">
        <v>35</v>
      </c>
      <c r="H852" s="5">
        <v>31</v>
      </c>
      <c r="I852" s="5">
        <v>2018</v>
      </c>
      <c r="J852" s="6">
        <v>81828</v>
      </c>
      <c r="K852" s="9">
        <v>0</v>
      </c>
      <c r="L852" s="5" t="s">
        <v>20</v>
      </c>
      <c r="M852" s="5" t="s">
        <v>55</v>
      </c>
      <c r="N852" s="5"/>
      <c r="O852" s="7" t="str">
        <f>IF(ISBLANK(Table1[[#This Row],[Exit Year]]), "Active", "Exited")</f>
        <v>Active</v>
      </c>
      <c r="P852" s="8">
        <f ca="1">IF(ISBLANK(Table1[[#This Row],[Exit Year]]), YEAR(TODAY()) - Table1[[#This Row],[Hire Year]], Table1[[#This Row],[Exit Year]] - Table1[[#This Row],[Hire Year]])</f>
        <v>7</v>
      </c>
      <c r="Q852" s="13">
        <f>Table1[[#This Row],[Annual Salary]] + (Table1[[#This Row],[Bonus %]] * Table1[[#This Row],[Annual Salary]])</f>
        <v>81828</v>
      </c>
      <c r="R852" s="10" t="str">
        <f>IF(Table1[[#This Row],[Annual Salary]]&gt;=100000,"High",
   IF(Table1[[#This Row],[Annual Salary]]&gt;=50000,"Medium","Low"))</f>
        <v>Medium</v>
      </c>
    </row>
    <row r="853" spans="1:18" ht="15.75" x14ac:dyDescent="0.25">
      <c r="A853" s="5" t="s">
        <v>1776</v>
      </c>
      <c r="B853" s="5" t="s">
        <v>1777</v>
      </c>
      <c r="C853" s="5" t="s">
        <v>1923</v>
      </c>
      <c r="D853" s="5" t="s">
        <v>79</v>
      </c>
      <c r="E853" s="5" t="s">
        <v>48</v>
      </c>
      <c r="F853" s="5" t="s">
        <v>18</v>
      </c>
      <c r="G853" s="5" t="s">
        <v>27</v>
      </c>
      <c r="H853" s="5">
        <v>65</v>
      </c>
      <c r="I853" s="5">
        <v>2000</v>
      </c>
      <c r="J853" s="6">
        <v>149417</v>
      </c>
      <c r="K853" s="9">
        <v>0.13</v>
      </c>
      <c r="L853" s="5" t="s">
        <v>28</v>
      </c>
      <c r="M853" s="5" t="s">
        <v>133</v>
      </c>
      <c r="N853" s="5"/>
      <c r="O853" s="7" t="str">
        <f>IF(ISBLANK(Table1[[#This Row],[Exit Year]]), "Active", "Exited")</f>
        <v>Active</v>
      </c>
      <c r="P853" s="8">
        <f ca="1">IF(ISBLANK(Table1[[#This Row],[Exit Year]]), YEAR(TODAY()) - Table1[[#This Row],[Hire Year]], Table1[[#This Row],[Exit Year]] - Table1[[#This Row],[Hire Year]])</f>
        <v>25</v>
      </c>
      <c r="Q853" s="13">
        <f>Table1[[#This Row],[Annual Salary]] + (Table1[[#This Row],[Bonus %]] * Table1[[#This Row],[Annual Salary]])</f>
        <v>168841.21</v>
      </c>
      <c r="R853" s="10" t="str">
        <f>IF(Table1[[#This Row],[Annual Salary]]&gt;=100000,"High",
   IF(Table1[[#This Row],[Annual Salary]]&gt;=50000,"Medium","Low"))</f>
        <v>High</v>
      </c>
    </row>
    <row r="854" spans="1:18" ht="15.75" x14ac:dyDescent="0.25">
      <c r="A854" s="5" t="s">
        <v>1778</v>
      </c>
      <c r="B854" s="5" t="s">
        <v>1779</v>
      </c>
      <c r="C854" s="5" t="s">
        <v>51</v>
      </c>
      <c r="D854" s="5" t="s">
        <v>47</v>
      </c>
      <c r="E854" s="5" t="s">
        <v>48</v>
      </c>
      <c r="F854" s="5" t="s">
        <v>26</v>
      </c>
      <c r="G854" s="5" t="s">
        <v>84</v>
      </c>
      <c r="H854" s="5">
        <v>50</v>
      </c>
      <c r="I854" s="5">
        <v>2012</v>
      </c>
      <c r="J854" s="6">
        <v>113269</v>
      </c>
      <c r="K854" s="9">
        <v>0.09</v>
      </c>
      <c r="L854" s="5" t="s">
        <v>92</v>
      </c>
      <c r="M854" s="5" t="s">
        <v>217</v>
      </c>
      <c r="N854" s="5"/>
      <c r="O854" s="7" t="str">
        <f>IF(ISBLANK(Table1[[#This Row],[Exit Year]]), "Active", "Exited")</f>
        <v>Active</v>
      </c>
      <c r="P854" s="8">
        <f ca="1">IF(ISBLANK(Table1[[#This Row],[Exit Year]]), YEAR(TODAY()) - Table1[[#This Row],[Hire Year]], Table1[[#This Row],[Exit Year]] - Table1[[#This Row],[Hire Year]])</f>
        <v>13</v>
      </c>
      <c r="Q854" s="13">
        <f>Table1[[#This Row],[Annual Salary]] + (Table1[[#This Row],[Bonus %]] * Table1[[#This Row],[Annual Salary]])</f>
        <v>123463.20999999999</v>
      </c>
      <c r="R854" s="10" t="str">
        <f>IF(Table1[[#This Row],[Annual Salary]]&gt;=100000,"High",
   IF(Table1[[#This Row],[Annual Salary]]&gt;=50000,"Medium","Low"))</f>
        <v>High</v>
      </c>
    </row>
    <row r="855" spans="1:18" ht="15.75" x14ac:dyDescent="0.25">
      <c r="A855" s="5" t="s">
        <v>1780</v>
      </c>
      <c r="B855" s="5" t="s">
        <v>1781</v>
      </c>
      <c r="C855" s="5" t="s">
        <v>1923</v>
      </c>
      <c r="D855" s="5" t="s">
        <v>16</v>
      </c>
      <c r="E855" s="5" t="s">
        <v>25</v>
      </c>
      <c r="F855" s="5" t="s">
        <v>26</v>
      </c>
      <c r="G855" s="5" t="s">
        <v>27</v>
      </c>
      <c r="H855" s="5">
        <v>46</v>
      </c>
      <c r="I855" s="5">
        <v>2017</v>
      </c>
      <c r="J855" s="6">
        <v>136716</v>
      </c>
      <c r="K855" s="9">
        <v>0.12</v>
      </c>
      <c r="L855" s="5" t="s">
        <v>20</v>
      </c>
      <c r="M855" s="5" t="s">
        <v>59</v>
      </c>
      <c r="N855" s="5"/>
      <c r="O855" s="7" t="str">
        <f>IF(ISBLANK(Table1[[#This Row],[Exit Year]]), "Active", "Exited")</f>
        <v>Active</v>
      </c>
      <c r="P855" s="8">
        <f ca="1">IF(ISBLANK(Table1[[#This Row],[Exit Year]]), YEAR(TODAY()) - Table1[[#This Row],[Hire Year]], Table1[[#This Row],[Exit Year]] - Table1[[#This Row],[Hire Year]])</f>
        <v>8</v>
      </c>
      <c r="Q855" s="13">
        <f>Table1[[#This Row],[Annual Salary]] + (Table1[[#This Row],[Bonus %]] * Table1[[#This Row],[Annual Salary]])</f>
        <v>153121.91999999998</v>
      </c>
      <c r="R855" s="10" t="str">
        <f>IF(Table1[[#This Row],[Annual Salary]]&gt;=100000,"High",
   IF(Table1[[#This Row],[Annual Salary]]&gt;=50000,"Medium","Low"))</f>
        <v>High</v>
      </c>
    </row>
    <row r="856" spans="1:18" ht="15.75" x14ac:dyDescent="0.25">
      <c r="A856" s="5" t="s">
        <v>1782</v>
      </c>
      <c r="B856" s="5" t="s">
        <v>1783</v>
      </c>
      <c r="C856" s="5" t="s">
        <v>1923</v>
      </c>
      <c r="D856" s="5" t="s">
        <v>47</v>
      </c>
      <c r="E856" s="5" t="s">
        <v>34</v>
      </c>
      <c r="F856" s="5" t="s">
        <v>26</v>
      </c>
      <c r="G856" s="5" t="s">
        <v>84</v>
      </c>
      <c r="H856" s="5">
        <v>54</v>
      </c>
      <c r="I856" s="5">
        <v>2011</v>
      </c>
      <c r="J856" s="6">
        <v>122644</v>
      </c>
      <c r="K856" s="9">
        <v>0.12</v>
      </c>
      <c r="L856" s="5" t="s">
        <v>20</v>
      </c>
      <c r="M856" s="5" t="s">
        <v>59</v>
      </c>
      <c r="N856" s="5"/>
      <c r="O856" s="7" t="str">
        <f>IF(ISBLANK(Table1[[#This Row],[Exit Year]]), "Active", "Exited")</f>
        <v>Active</v>
      </c>
      <c r="P856" s="8">
        <f ca="1">IF(ISBLANK(Table1[[#This Row],[Exit Year]]), YEAR(TODAY()) - Table1[[#This Row],[Hire Year]], Table1[[#This Row],[Exit Year]] - Table1[[#This Row],[Hire Year]])</f>
        <v>14</v>
      </c>
      <c r="Q856" s="13">
        <f>Table1[[#This Row],[Annual Salary]] + (Table1[[#This Row],[Bonus %]] * Table1[[#This Row],[Annual Salary]])</f>
        <v>137361.28</v>
      </c>
      <c r="R856" s="10" t="str">
        <f>IF(Table1[[#This Row],[Annual Salary]]&gt;=100000,"High",
   IF(Table1[[#This Row],[Annual Salary]]&gt;=50000,"Medium","Low"))</f>
        <v>High</v>
      </c>
    </row>
    <row r="857" spans="1:18" ht="15.75" x14ac:dyDescent="0.25">
      <c r="A857" s="5" t="s">
        <v>1784</v>
      </c>
      <c r="B857" s="5" t="s">
        <v>1785</v>
      </c>
      <c r="C857" s="5" t="s">
        <v>51</v>
      </c>
      <c r="D857" s="5" t="s">
        <v>47</v>
      </c>
      <c r="E857" s="5" t="s">
        <v>17</v>
      </c>
      <c r="F857" s="5" t="s">
        <v>18</v>
      </c>
      <c r="G857" s="5" t="s">
        <v>27</v>
      </c>
      <c r="H857" s="5">
        <v>50</v>
      </c>
      <c r="I857" s="5">
        <v>2000</v>
      </c>
      <c r="J857" s="6">
        <v>106428</v>
      </c>
      <c r="K857" s="9">
        <v>7.0000000000000007E-2</v>
      </c>
      <c r="L857" s="5" t="s">
        <v>20</v>
      </c>
      <c r="M857" s="5" t="s">
        <v>36</v>
      </c>
      <c r="N857" s="5"/>
      <c r="O857" s="7" t="str">
        <f>IF(ISBLANK(Table1[[#This Row],[Exit Year]]), "Active", "Exited")</f>
        <v>Active</v>
      </c>
      <c r="P857" s="8">
        <f ca="1">IF(ISBLANK(Table1[[#This Row],[Exit Year]]), YEAR(TODAY()) - Table1[[#This Row],[Hire Year]], Table1[[#This Row],[Exit Year]] - Table1[[#This Row],[Hire Year]])</f>
        <v>25</v>
      </c>
      <c r="Q857" s="13">
        <f>Table1[[#This Row],[Annual Salary]] + (Table1[[#This Row],[Bonus %]] * Table1[[#This Row],[Annual Salary]])</f>
        <v>113877.96</v>
      </c>
      <c r="R857" s="10" t="str">
        <f>IF(Table1[[#This Row],[Annual Salary]]&gt;=100000,"High",
   IF(Table1[[#This Row],[Annual Salary]]&gt;=50000,"Medium","Low"))</f>
        <v>High</v>
      </c>
    </row>
    <row r="858" spans="1:18" ht="15.75" x14ac:dyDescent="0.25">
      <c r="A858" s="5" t="s">
        <v>1786</v>
      </c>
      <c r="B858" s="5" t="s">
        <v>1787</v>
      </c>
      <c r="C858" s="5" t="s">
        <v>78</v>
      </c>
      <c r="D858" s="5" t="s">
        <v>33</v>
      </c>
      <c r="E858" s="5" t="s">
        <v>48</v>
      </c>
      <c r="F858" s="5" t="s">
        <v>26</v>
      </c>
      <c r="G858" s="5" t="s">
        <v>35</v>
      </c>
      <c r="H858" s="5">
        <v>36</v>
      </c>
      <c r="I858" s="5">
        <v>2009</v>
      </c>
      <c r="J858" s="6">
        <v>238236</v>
      </c>
      <c r="K858" s="9">
        <v>0.31</v>
      </c>
      <c r="L858" s="5" t="s">
        <v>20</v>
      </c>
      <c r="M858" s="5" t="s">
        <v>21</v>
      </c>
      <c r="N858" s="5"/>
      <c r="O858" s="7" t="str">
        <f>IF(ISBLANK(Table1[[#This Row],[Exit Year]]), "Active", "Exited")</f>
        <v>Active</v>
      </c>
      <c r="P858" s="8">
        <f ca="1">IF(ISBLANK(Table1[[#This Row],[Exit Year]]), YEAR(TODAY()) - Table1[[#This Row],[Hire Year]], Table1[[#This Row],[Exit Year]] - Table1[[#This Row],[Hire Year]])</f>
        <v>16</v>
      </c>
      <c r="Q858" s="13">
        <f>Table1[[#This Row],[Annual Salary]] + (Table1[[#This Row],[Bonus %]] * Table1[[#This Row],[Annual Salary]])</f>
        <v>312089.16000000003</v>
      </c>
      <c r="R858" s="10" t="str">
        <f>IF(Table1[[#This Row],[Annual Salary]]&gt;=100000,"High",
   IF(Table1[[#This Row],[Annual Salary]]&gt;=50000,"Medium","Low"))</f>
        <v>High</v>
      </c>
    </row>
    <row r="859" spans="1:18" ht="15.75" x14ac:dyDescent="0.25">
      <c r="A859" s="5" t="s">
        <v>1788</v>
      </c>
      <c r="B859" s="5" t="s">
        <v>1789</v>
      </c>
      <c r="C859" s="5" t="s">
        <v>32</v>
      </c>
      <c r="D859" s="5" t="s">
        <v>33</v>
      </c>
      <c r="E859" s="5" t="s">
        <v>48</v>
      </c>
      <c r="F859" s="5" t="s">
        <v>18</v>
      </c>
      <c r="G859" s="5" t="s">
        <v>35</v>
      </c>
      <c r="H859" s="5">
        <v>64</v>
      </c>
      <c r="I859" s="5">
        <v>2012</v>
      </c>
      <c r="J859" s="6">
        <v>153253</v>
      </c>
      <c r="K859" s="9">
        <v>0.24</v>
      </c>
      <c r="L859" s="5" t="s">
        <v>20</v>
      </c>
      <c r="M859" s="5" t="s">
        <v>59</v>
      </c>
      <c r="N859" s="5"/>
      <c r="O859" s="7" t="str">
        <f>IF(ISBLANK(Table1[[#This Row],[Exit Year]]), "Active", "Exited")</f>
        <v>Active</v>
      </c>
      <c r="P859" s="8">
        <f ca="1">IF(ISBLANK(Table1[[#This Row],[Exit Year]]), YEAR(TODAY()) - Table1[[#This Row],[Hire Year]], Table1[[#This Row],[Exit Year]] - Table1[[#This Row],[Hire Year]])</f>
        <v>13</v>
      </c>
      <c r="Q859" s="13">
        <f>Table1[[#This Row],[Annual Salary]] + (Table1[[#This Row],[Bonus %]] * Table1[[#This Row],[Annual Salary]])</f>
        <v>190033.72</v>
      </c>
      <c r="R859" s="10" t="str">
        <f>IF(Table1[[#This Row],[Annual Salary]]&gt;=100000,"High",
   IF(Table1[[#This Row],[Annual Salary]]&gt;=50000,"Medium","Low"))</f>
        <v>High</v>
      </c>
    </row>
    <row r="860" spans="1:18" ht="15.75" x14ac:dyDescent="0.25">
      <c r="A860" s="5" t="s">
        <v>1790</v>
      </c>
      <c r="B860" s="5" t="s">
        <v>1791</v>
      </c>
      <c r="C860" s="5" t="s">
        <v>51</v>
      </c>
      <c r="D860" s="5" t="s">
        <v>58</v>
      </c>
      <c r="E860" s="5" t="s">
        <v>25</v>
      </c>
      <c r="F860" s="5" t="s">
        <v>18</v>
      </c>
      <c r="G860" s="5" t="s">
        <v>35</v>
      </c>
      <c r="H860" s="5">
        <v>34</v>
      </c>
      <c r="I860" s="5">
        <v>2014</v>
      </c>
      <c r="J860" s="6">
        <v>103707</v>
      </c>
      <c r="K860" s="9">
        <v>0.09</v>
      </c>
      <c r="L860" s="5" t="s">
        <v>20</v>
      </c>
      <c r="M860" s="5" t="s">
        <v>87</v>
      </c>
      <c r="N860" s="5"/>
      <c r="O860" s="7" t="str">
        <f>IF(ISBLANK(Table1[[#This Row],[Exit Year]]), "Active", "Exited")</f>
        <v>Active</v>
      </c>
      <c r="P860" s="8">
        <f ca="1">IF(ISBLANK(Table1[[#This Row],[Exit Year]]), YEAR(TODAY()) - Table1[[#This Row],[Hire Year]], Table1[[#This Row],[Exit Year]] - Table1[[#This Row],[Hire Year]])</f>
        <v>11</v>
      </c>
      <c r="Q860" s="13">
        <f>Table1[[#This Row],[Annual Salary]] + (Table1[[#This Row],[Bonus %]] * Table1[[#This Row],[Annual Salary]])</f>
        <v>113040.63</v>
      </c>
      <c r="R860" s="10" t="str">
        <f>IF(Table1[[#This Row],[Annual Salary]]&gt;=100000,"High",
   IF(Table1[[#This Row],[Annual Salary]]&gt;=50000,"Medium","Low"))</f>
        <v>High</v>
      </c>
    </row>
    <row r="861" spans="1:18" ht="15.75" x14ac:dyDescent="0.25">
      <c r="A861" s="5" t="s">
        <v>1792</v>
      </c>
      <c r="B861" s="5" t="s">
        <v>1793</v>
      </c>
      <c r="C861" s="5" t="s">
        <v>78</v>
      </c>
      <c r="D861" s="5" t="s">
        <v>58</v>
      </c>
      <c r="E861" s="5" t="s">
        <v>34</v>
      </c>
      <c r="F861" s="5" t="s">
        <v>18</v>
      </c>
      <c r="G861" s="5" t="s">
        <v>35</v>
      </c>
      <c r="H861" s="5">
        <v>41</v>
      </c>
      <c r="I861" s="5">
        <v>2012</v>
      </c>
      <c r="J861" s="6">
        <v>245360</v>
      </c>
      <c r="K861" s="9">
        <v>0.37</v>
      </c>
      <c r="L861" s="5" t="s">
        <v>20</v>
      </c>
      <c r="M861" s="5" t="s">
        <v>59</v>
      </c>
      <c r="N861" s="5"/>
      <c r="O861" s="7" t="str">
        <f>IF(ISBLANK(Table1[[#This Row],[Exit Year]]), "Active", "Exited")</f>
        <v>Active</v>
      </c>
      <c r="P861" s="8">
        <f ca="1">IF(ISBLANK(Table1[[#This Row],[Exit Year]]), YEAR(TODAY()) - Table1[[#This Row],[Hire Year]], Table1[[#This Row],[Exit Year]] - Table1[[#This Row],[Hire Year]])</f>
        <v>13</v>
      </c>
      <c r="Q861" s="13">
        <f>Table1[[#This Row],[Annual Salary]] + (Table1[[#This Row],[Bonus %]] * Table1[[#This Row],[Annual Salary]])</f>
        <v>336143.2</v>
      </c>
      <c r="R861" s="10" t="str">
        <f>IF(Table1[[#This Row],[Annual Salary]]&gt;=100000,"High",
   IF(Table1[[#This Row],[Annual Salary]]&gt;=50000,"Medium","Low"))</f>
        <v>High</v>
      </c>
    </row>
    <row r="862" spans="1:18" ht="15.75" x14ac:dyDescent="0.25">
      <c r="A862" s="5" t="s">
        <v>1794</v>
      </c>
      <c r="B862" s="5" t="s">
        <v>1795</v>
      </c>
      <c r="C862" s="5" t="s">
        <v>276</v>
      </c>
      <c r="D862" s="5" t="s">
        <v>68</v>
      </c>
      <c r="E862" s="5" t="s">
        <v>34</v>
      </c>
      <c r="F862" s="5" t="s">
        <v>26</v>
      </c>
      <c r="G862" s="5" t="s">
        <v>27</v>
      </c>
      <c r="H862" s="5">
        <v>25</v>
      </c>
      <c r="I862" s="5">
        <v>2021</v>
      </c>
      <c r="J862" s="6">
        <v>67275</v>
      </c>
      <c r="K862" s="9">
        <v>0</v>
      </c>
      <c r="L862" s="5" t="s">
        <v>20</v>
      </c>
      <c r="M862" s="5" t="s">
        <v>87</v>
      </c>
      <c r="N862" s="5"/>
      <c r="O862" s="7" t="str">
        <f>IF(ISBLANK(Table1[[#This Row],[Exit Year]]), "Active", "Exited")</f>
        <v>Active</v>
      </c>
      <c r="P862" s="8">
        <f ca="1">IF(ISBLANK(Table1[[#This Row],[Exit Year]]), YEAR(TODAY()) - Table1[[#This Row],[Hire Year]], Table1[[#This Row],[Exit Year]] - Table1[[#This Row],[Hire Year]])</f>
        <v>4</v>
      </c>
      <c r="Q862" s="13">
        <f>Table1[[#This Row],[Annual Salary]] + (Table1[[#This Row],[Bonus %]] * Table1[[#This Row],[Annual Salary]])</f>
        <v>67275</v>
      </c>
      <c r="R862" s="10" t="str">
        <f>IF(Table1[[#This Row],[Annual Salary]]&gt;=100000,"High",
   IF(Table1[[#This Row],[Annual Salary]]&gt;=50000,"Medium","Low"))</f>
        <v>Medium</v>
      </c>
    </row>
    <row r="863" spans="1:18" ht="15.75" x14ac:dyDescent="0.25">
      <c r="A863" s="5" t="s">
        <v>1796</v>
      </c>
      <c r="B863" s="5" t="s">
        <v>1797</v>
      </c>
      <c r="C863" s="5" t="s">
        <v>51</v>
      </c>
      <c r="D863" s="5" t="s">
        <v>16</v>
      </c>
      <c r="E863" s="5" t="s">
        <v>25</v>
      </c>
      <c r="F863" s="5" t="s">
        <v>26</v>
      </c>
      <c r="G863" s="5" t="s">
        <v>27</v>
      </c>
      <c r="H863" s="5">
        <v>45</v>
      </c>
      <c r="I863" s="5">
        <v>2015</v>
      </c>
      <c r="J863" s="6">
        <v>101288</v>
      </c>
      <c r="K863" s="9">
        <v>0.1</v>
      </c>
      <c r="L863" s="5" t="s">
        <v>20</v>
      </c>
      <c r="M863" s="5" t="s">
        <v>43</v>
      </c>
      <c r="N863" s="5"/>
      <c r="O863" s="7" t="str">
        <f>IF(ISBLANK(Table1[[#This Row],[Exit Year]]), "Active", "Exited")</f>
        <v>Active</v>
      </c>
      <c r="P863" s="8">
        <f ca="1">IF(ISBLANK(Table1[[#This Row],[Exit Year]]), YEAR(TODAY()) - Table1[[#This Row],[Hire Year]], Table1[[#This Row],[Exit Year]] - Table1[[#This Row],[Hire Year]])</f>
        <v>10</v>
      </c>
      <c r="Q863" s="13">
        <f>Table1[[#This Row],[Annual Salary]] + (Table1[[#This Row],[Bonus %]] * Table1[[#This Row],[Annual Salary]])</f>
        <v>111416.8</v>
      </c>
      <c r="R863" s="10" t="str">
        <f>IF(Table1[[#This Row],[Annual Salary]]&gt;=100000,"High",
   IF(Table1[[#This Row],[Annual Salary]]&gt;=50000,"Medium","Low"))</f>
        <v>High</v>
      </c>
    </row>
    <row r="864" spans="1:18" ht="15.75" x14ac:dyDescent="0.25">
      <c r="A864" s="5" t="s">
        <v>1798</v>
      </c>
      <c r="B864" s="5" t="s">
        <v>1799</v>
      </c>
      <c r="C864" s="5" t="s">
        <v>206</v>
      </c>
      <c r="D864" s="5" t="s">
        <v>16</v>
      </c>
      <c r="E864" s="5" t="s">
        <v>25</v>
      </c>
      <c r="F864" s="5" t="s">
        <v>18</v>
      </c>
      <c r="G864" s="5" t="s">
        <v>19</v>
      </c>
      <c r="H864" s="5">
        <v>37</v>
      </c>
      <c r="I864" s="5">
        <v>2016</v>
      </c>
      <c r="J864" s="6">
        <v>91400</v>
      </c>
      <c r="K864" s="9">
        <v>0</v>
      </c>
      <c r="L864" s="5" t="s">
        <v>20</v>
      </c>
      <c r="M864" s="5" t="s">
        <v>36</v>
      </c>
      <c r="N864" s="5"/>
      <c r="O864" s="7" t="str">
        <f>IF(ISBLANK(Table1[[#This Row],[Exit Year]]), "Active", "Exited")</f>
        <v>Active</v>
      </c>
      <c r="P864" s="8">
        <f ca="1">IF(ISBLANK(Table1[[#This Row],[Exit Year]]), YEAR(TODAY()) - Table1[[#This Row],[Hire Year]], Table1[[#This Row],[Exit Year]] - Table1[[#This Row],[Hire Year]])</f>
        <v>9</v>
      </c>
      <c r="Q864" s="13">
        <f>Table1[[#This Row],[Annual Salary]] + (Table1[[#This Row],[Bonus %]] * Table1[[#This Row],[Annual Salary]])</f>
        <v>91400</v>
      </c>
      <c r="R864" s="10" t="str">
        <f>IF(Table1[[#This Row],[Annual Salary]]&gt;=100000,"High",
   IF(Table1[[#This Row],[Annual Salary]]&gt;=50000,"Medium","Low"))</f>
        <v>Medium</v>
      </c>
    </row>
    <row r="865" spans="1:18" ht="15.75" x14ac:dyDescent="0.25">
      <c r="A865" s="5" t="s">
        <v>1800</v>
      </c>
      <c r="B865" s="5" t="s">
        <v>1801</v>
      </c>
      <c r="C865" s="5" t="s">
        <v>78</v>
      </c>
      <c r="D865" s="5" t="s">
        <v>64</v>
      </c>
      <c r="E865" s="5" t="s">
        <v>48</v>
      </c>
      <c r="F865" s="5" t="s">
        <v>26</v>
      </c>
      <c r="G865" s="5" t="s">
        <v>84</v>
      </c>
      <c r="H865" s="5">
        <v>44</v>
      </c>
      <c r="I865" s="5">
        <v>2007</v>
      </c>
      <c r="J865" s="6">
        <v>181247</v>
      </c>
      <c r="K865" s="9">
        <v>0.33</v>
      </c>
      <c r="L865" s="5" t="s">
        <v>92</v>
      </c>
      <c r="M865" s="5" t="s">
        <v>217</v>
      </c>
      <c r="N865" s="5"/>
      <c r="O865" s="7" t="str">
        <f>IF(ISBLANK(Table1[[#This Row],[Exit Year]]), "Active", "Exited")</f>
        <v>Active</v>
      </c>
      <c r="P865" s="8">
        <f ca="1">IF(ISBLANK(Table1[[#This Row],[Exit Year]]), YEAR(TODAY()) - Table1[[#This Row],[Hire Year]], Table1[[#This Row],[Exit Year]] - Table1[[#This Row],[Hire Year]])</f>
        <v>18</v>
      </c>
      <c r="Q865" s="13">
        <f>Table1[[#This Row],[Annual Salary]] + (Table1[[#This Row],[Bonus %]] * Table1[[#This Row],[Annual Salary]])</f>
        <v>241058.51</v>
      </c>
      <c r="R865" s="10" t="str">
        <f>IF(Table1[[#This Row],[Annual Salary]]&gt;=100000,"High",
   IF(Table1[[#This Row],[Annual Salary]]&gt;=50000,"Medium","Low"))</f>
        <v>High</v>
      </c>
    </row>
    <row r="866" spans="1:18" ht="15.75" x14ac:dyDescent="0.25">
      <c r="A866" s="5" t="s">
        <v>1802</v>
      </c>
      <c r="B866" s="5" t="s">
        <v>1803</v>
      </c>
      <c r="C866" s="5" t="s">
        <v>1923</v>
      </c>
      <c r="D866" s="5" t="s">
        <v>64</v>
      </c>
      <c r="E866" s="5" t="s">
        <v>17</v>
      </c>
      <c r="F866" s="5" t="s">
        <v>26</v>
      </c>
      <c r="G866" s="5" t="s">
        <v>19</v>
      </c>
      <c r="H866" s="5">
        <v>42</v>
      </c>
      <c r="I866" s="5">
        <v>2003</v>
      </c>
      <c r="J866" s="6">
        <v>135558</v>
      </c>
      <c r="K866" s="9">
        <v>0.14000000000000001</v>
      </c>
      <c r="L866" s="5" t="s">
        <v>20</v>
      </c>
      <c r="M866" s="5" t="s">
        <v>43</v>
      </c>
      <c r="N866" s="5"/>
      <c r="O866" s="7" t="str">
        <f>IF(ISBLANK(Table1[[#This Row],[Exit Year]]), "Active", "Exited")</f>
        <v>Active</v>
      </c>
      <c r="P866" s="8">
        <f ca="1">IF(ISBLANK(Table1[[#This Row],[Exit Year]]), YEAR(TODAY()) - Table1[[#This Row],[Hire Year]], Table1[[#This Row],[Exit Year]] - Table1[[#This Row],[Hire Year]])</f>
        <v>22</v>
      </c>
      <c r="Q866" s="13">
        <f>Table1[[#This Row],[Annual Salary]] + (Table1[[#This Row],[Bonus %]] * Table1[[#This Row],[Annual Salary]])</f>
        <v>154536.12</v>
      </c>
      <c r="R866" s="10" t="str">
        <f>IF(Table1[[#This Row],[Annual Salary]]&gt;=100000,"High",
   IF(Table1[[#This Row],[Annual Salary]]&gt;=50000,"Medium","Low"))</f>
        <v>High</v>
      </c>
    </row>
    <row r="867" spans="1:18" ht="15.75" x14ac:dyDescent="0.25">
      <c r="A867" s="5" t="s">
        <v>1804</v>
      </c>
      <c r="B867" s="5" t="s">
        <v>1301</v>
      </c>
      <c r="C867" s="5" t="s">
        <v>54</v>
      </c>
      <c r="D867" s="5" t="s">
        <v>58</v>
      </c>
      <c r="E867" s="5" t="s">
        <v>34</v>
      </c>
      <c r="F867" s="5" t="s">
        <v>26</v>
      </c>
      <c r="G867" s="5" t="s">
        <v>35</v>
      </c>
      <c r="H867" s="5">
        <v>49</v>
      </c>
      <c r="I867" s="5">
        <v>2011</v>
      </c>
      <c r="J867" s="6">
        <v>56878</v>
      </c>
      <c r="K867" s="9">
        <v>0</v>
      </c>
      <c r="L867" s="5" t="s">
        <v>20</v>
      </c>
      <c r="M867" s="5" t="s">
        <v>21</v>
      </c>
      <c r="N867" s="5"/>
      <c r="O867" s="7" t="str">
        <f>IF(ISBLANK(Table1[[#This Row],[Exit Year]]), "Active", "Exited")</f>
        <v>Active</v>
      </c>
      <c r="P867" s="8">
        <f ca="1">IF(ISBLANK(Table1[[#This Row],[Exit Year]]), YEAR(TODAY()) - Table1[[#This Row],[Hire Year]], Table1[[#This Row],[Exit Year]] - Table1[[#This Row],[Hire Year]])</f>
        <v>14</v>
      </c>
      <c r="Q867" s="13">
        <f>Table1[[#This Row],[Annual Salary]] + (Table1[[#This Row],[Bonus %]] * Table1[[#This Row],[Annual Salary]])</f>
        <v>56878</v>
      </c>
      <c r="R867" s="10" t="str">
        <f>IF(Table1[[#This Row],[Annual Salary]]&gt;=100000,"High",
   IF(Table1[[#This Row],[Annual Salary]]&gt;=50000,"Medium","Low"))</f>
        <v>Medium</v>
      </c>
    </row>
    <row r="868" spans="1:18" ht="15.75" x14ac:dyDescent="0.25">
      <c r="A868" s="5" t="s">
        <v>1805</v>
      </c>
      <c r="B868" s="5" t="s">
        <v>1806</v>
      </c>
      <c r="C868" s="5" t="s">
        <v>437</v>
      </c>
      <c r="D868" s="5" t="s">
        <v>16</v>
      </c>
      <c r="E868" s="5" t="s">
        <v>34</v>
      </c>
      <c r="F868" s="5" t="s">
        <v>26</v>
      </c>
      <c r="G868" s="5" t="s">
        <v>27</v>
      </c>
      <c r="H868" s="5">
        <v>34</v>
      </c>
      <c r="I868" s="5">
        <v>2019</v>
      </c>
      <c r="J868" s="6">
        <v>94735</v>
      </c>
      <c r="K868" s="9">
        <v>0</v>
      </c>
      <c r="L868" s="5" t="s">
        <v>28</v>
      </c>
      <c r="M868" s="5" t="s">
        <v>113</v>
      </c>
      <c r="N868" s="5"/>
      <c r="O868" s="7" t="str">
        <f>IF(ISBLANK(Table1[[#This Row],[Exit Year]]), "Active", "Exited")</f>
        <v>Active</v>
      </c>
      <c r="P868" s="8">
        <f ca="1">IF(ISBLANK(Table1[[#This Row],[Exit Year]]), YEAR(TODAY()) - Table1[[#This Row],[Hire Year]], Table1[[#This Row],[Exit Year]] - Table1[[#This Row],[Hire Year]])</f>
        <v>6</v>
      </c>
      <c r="Q868" s="13">
        <f>Table1[[#This Row],[Annual Salary]] + (Table1[[#This Row],[Bonus %]] * Table1[[#This Row],[Annual Salary]])</f>
        <v>94735</v>
      </c>
      <c r="R868" s="10" t="str">
        <f>IF(Table1[[#This Row],[Annual Salary]]&gt;=100000,"High",
   IF(Table1[[#This Row],[Annual Salary]]&gt;=50000,"Medium","Low"))</f>
        <v>Medium</v>
      </c>
    </row>
    <row r="869" spans="1:18" ht="15.75" x14ac:dyDescent="0.25">
      <c r="A869" s="5" t="s">
        <v>1807</v>
      </c>
      <c r="B869" s="5" t="s">
        <v>1808</v>
      </c>
      <c r="C869" s="5" t="s">
        <v>123</v>
      </c>
      <c r="D869" s="5" t="s">
        <v>47</v>
      </c>
      <c r="E869" s="5" t="s">
        <v>25</v>
      </c>
      <c r="F869" s="5" t="s">
        <v>26</v>
      </c>
      <c r="G869" s="5" t="s">
        <v>84</v>
      </c>
      <c r="H869" s="5">
        <v>39</v>
      </c>
      <c r="I869" s="5">
        <v>2007</v>
      </c>
      <c r="J869" s="6">
        <v>51234</v>
      </c>
      <c r="K869" s="9">
        <v>0</v>
      </c>
      <c r="L869" s="5" t="s">
        <v>20</v>
      </c>
      <c r="M869" s="5" t="s">
        <v>21</v>
      </c>
      <c r="N869" s="5"/>
      <c r="O869" s="7" t="str">
        <f>IF(ISBLANK(Table1[[#This Row],[Exit Year]]), "Active", "Exited")</f>
        <v>Active</v>
      </c>
      <c r="P869" s="8">
        <f ca="1">IF(ISBLANK(Table1[[#This Row],[Exit Year]]), YEAR(TODAY()) - Table1[[#This Row],[Hire Year]], Table1[[#This Row],[Exit Year]] - Table1[[#This Row],[Hire Year]])</f>
        <v>18</v>
      </c>
      <c r="Q869" s="13">
        <f>Table1[[#This Row],[Annual Salary]] + (Table1[[#This Row],[Bonus %]] * Table1[[#This Row],[Annual Salary]])</f>
        <v>51234</v>
      </c>
      <c r="R869" s="10" t="str">
        <f>IF(Table1[[#This Row],[Annual Salary]]&gt;=100000,"High",
   IF(Table1[[#This Row],[Annual Salary]]&gt;=50000,"Medium","Low"))</f>
        <v>Medium</v>
      </c>
    </row>
    <row r="870" spans="1:18" ht="15.75" x14ac:dyDescent="0.25">
      <c r="A870" s="5" t="s">
        <v>1809</v>
      </c>
      <c r="B870" s="5" t="s">
        <v>1810</v>
      </c>
      <c r="C870" s="5" t="s">
        <v>1923</v>
      </c>
      <c r="D870" s="5" t="s">
        <v>64</v>
      </c>
      <c r="E870" s="5" t="s">
        <v>34</v>
      </c>
      <c r="F870" s="5" t="s">
        <v>18</v>
      </c>
      <c r="G870" s="5" t="s">
        <v>27</v>
      </c>
      <c r="H870" s="5">
        <v>36</v>
      </c>
      <c r="I870" s="5">
        <v>2010</v>
      </c>
      <c r="J870" s="6">
        <v>134006</v>
      </c>
      <c r="K870" s="9">
        <v>0.13</v>
      </c>
      <c r="L870" s="5" t="s">
        <v>28</v>
      </c>
      <c r="M870" s="5" t="s">
        <v>113</v>
      </c>
      <c r="N870" s="5"/>
      <c r="O870" s="7" t="str">
        <f>IF(ISBLANK(Table1[[#This Row],[Exit Year]]), "Active", "Exited")</f>
        <v>Active</v>
      </c>
      <c r="P870" s="8">
        <f ca="1">IF(ISBLANK(Table1[[#This Row],[Exit Year]]), YEAR(TODAY()) - Table1[[#This Row],[Hire Year]], Table1[[#This Row],[Exit Year]] - Table1[[#This Row],[Hire Year]])</f>
        <v>15</v>
      </c>
      <c r="Q870" s="13">
        <f>Table1[[#This Row],[Annual Salary]] + (Table1[[#This Row],[Bonus %]] * Table1[[#This Row],[Annual Salary]])</f>
        <v>151426.78</v>
      </c>
      <c r="R870" s="10" t="str">
        <f>IF(Table1[[#This Row],[Annual Salary]]&gt;=100000,"High",
   IF(Table1[[#This Row],[Annual Salary]]&gt;=50000,"Medium","Low"))</f>
        <v>High</v>
      </c>
    </row>
    <row r="871" spans="1:18" ht="15.75" x14ac:dyDescent="0.25">
      <c r="A871" s="5" t="s">
        <v>1811</v>
      </c>
      <c r="B871" s="5" t="s">
        <v>1812</v>
      </c>
      <c r="C871" s="5" t="s">
        <v>51</v>
      </c>
      <c r="D871" s="5" t="s">
        <v>33</v>
      </c>
      <c r="E871" s="5" t="s">
        <v>48</v>
      </c>
      <c r="F871" s="5" t="s">
        <v>18</v>
      </c>
      <c r="G871" s="5" t="s">
        <v>27</v>
      </c>
      <c r="H871" s="5">
        <v>61</v>
      </c>
      <c r="I871" s="5">
        <v>2009</v>
      </c>
      <c r="J871" s="6">
        <v>103096</v>
      </c>
      <c r="K871" s="9">
        <v>7.0000000000000007E-2</v>
      </c>
      <c r="L871" s="5" t="s">
        <v>28</v>
      </c>
      <c r="M871" s="5" t="s">
        <v>113</v>
      </c>
      <c r="N871" s="5"/>
      <c r="O871" s="7" t="str">
        <f>IF(ISBLANK(Table1[[#This Row],[Exit Year]]), "Active", "Exited")</f>
        <v>Active</v>
      </c>
      <c r="P871" s="8">
        <f ca="1">IF(ISBLANK(Table1[[#This Row],[Exit Year]]), YEAR(TODAY()) - Table1[[#This Row],[Hire Year]], Table1[[#This Row],[Exit Year]] - Table1[[#This Row],[Hire Year]])</f>
        <v>16</v>
      </c>
      <c r="Q871" s="13">
        <f>Table1[[#This Row],[Annual Salary]] + (Table1[[#This Row],[Bonus %]] * Table1[[#This Row],[Annual Salary]])</f>
        <v>110312.72</v>
      </c>
      <c r="R871" s="10" t="str">
        <f>IF(Table1[[#This Row],[Annual Salary]]&gt;=100000,"High",
   IF(Table1[[#This Row],[Annual Salary]]&gt;=50000,"Medium","Low"))</f>
        <v>High</v>
      </c>
    </row>
    <row r="872" spans="1:18" ht="15.75" x14ac:dyDescent="0.25">
      <c r="A872" s="5" t="s">
        <v>1813</v>
      </c>
      <c r="B872" s="5" t="s">
        <v>1814</v>
      </c>
      <c r="C872" s="5" t="s">
        <v>54</v>
      </c>
      <c r="D872" s="5" t="s">
        <v>58</v>
      </c>
      <c r="E872" s="5" t="s">
        <v>25</v>
      </c>
      <c r="F872" s="5" t="s">
        <v>26</v>
      </c>
      <c r="G872" s="5" t="s">
        <v>27</v>
      </c>
      <c r="H872" s="5">
        <v>29</v>
      </c>
      <c r="I872" s="5">
        <v>2016</v>
      </c>
      <c r="J872" s="6">
        <v>58703</v>
      </c>
      <c r="K872" s="9">
        <v>0</v>
      </c>
      <c r="L872" s="5" t="s">
        <v>20</v>
      </c>
      <c r="M872" s="5" t="s">
        <v>87</v>
      </c>
      <c r="N872" s="5"/>
      <c r="O872" s="7" t="str">
        <f>IF(ISBLANK(Table1[[#This Row],[Exit Year]]), "Active", "Exited")</f>
        <v>Active</v>
      </c>
      <c r="P872" s="8">
        <f ca="1">IF(ISBLANK(Table1[[#This Row],[Exit Year]]), YEAR(TODAY()) - Table1[[#This Row],[Hire Year]], Table1[[#This Row],[Exit Year]] - Table1[[#This Row],[Hire Year]])</f>
        <v>9</v>
      </c>
      <c r="Q872" s="13">
        <f>Table1[[#This Row],[Annual Salary]] + (Table1[[#This Row],[Bonus %]] * Table1[[#This Row],[Annual Salary]])</f>
        <v>58703</v>
      </c>
      <c r="R872" s="10" t="str">
        <f>IF(Table1[[#This Row],[Annual Salary]]&gt;=100000,"High",
   IF(Table1[[#This Row],[Annual Salary]]&gt;=50000,"Medium","Low"))</f>
        <v>Medium</v>
      </c>
    </row>
    <row r="873" spans="1:18" ht="15.75" x14ac:dyDescent="0.25">
      <c r="A873" s="5" t="s">
        <v>1815</v>
      </c>
      <c r="B873" s="5" t="s">
        <v>1816</v>
      </c>
      <c r="C873" s="5" t="s">
        <v>1923</v>
      </c>
      <c r="D873" s="5" t="s">
        <v>16</v>
      </c>
      <c r="E873" s="5" t="s">
        <v>34</v>
      </c>
      <c r="F873" s="5" t="s">
        <v>26</v>
      </c>
      <c r="G873" s="5" t="s">
        <v>84</v>
      </c>
      <c r="H873" s="5">
        <v>33</v>
      </c>
      <c r="I873" s="5">
        <v>2012</v>
      </c>
      <c r="J873" s="6">
        <v>132544</v>
      </c>
      <c r="K873" s="9">
        <v>0.1</v>
      </c>
      <c r="L873" s="5" t="s">
        <v>92</v>
      </c>
      <c r="M873" s="5" t="s">
        <v>98</v>
      </c>
      <c r="N873" s="5"/>
      <c r="O873" s="7" t="str">
        <f>IF(ISBLANK(Table1[[#This Row],[Exit Year]]), "Active", "Exited")</f>
        <v>Active</v>
      </c>
      <c r="P873" s="8">
        <f ca="1">IF(ISBLANK(Table1[[#This Row],[Exit Year]]), YEAR(TODAY()) - Table1[[#This Row],[Hire Year]], Table1[[#This Row],[Exit Year]] - Table1[[#This Row],[Hire Year]])</f>
        <v>13</v>
      </c>
      <c r="Q873" s="13">
        <f>Table1[[#This Row],[Annual Salary]] + (Table1[[#This Row],[Bonus %]] * Table1[[#This Row],[Annual Salary]])</f>
        <v>145798.39999999999</v>
      </c>
      <c r="R873" s="10" t="str">
        <f>IF(Table1[[#This Row],[Annual Salary]]&gt;=100000,"High",
   IF(Table1[[#This Row],[Annual Salary]]&gt;=50000,"Medium","Low"))</f>
        <v>High</v>
      </c>
    </row>
    <row r="874" spans="1:18" ht="15.75" x14ac:dyDescent="0.25">
      <c r="A874" s="5" t="s">
        <v>1817</v>
      </c>
      <c r="B874" s="5" t="s">
        <v>1818</v>
      </c>
      <c r="C874" s="5" t="s">
        <v>51</v>
      </c>
      <c r="D874" s="5" t="s">
        <v>33</v>
      </c>
      <c r="E874" s="5" t="s">
        <v>25</v>
      </c>
      <c r="F874" s="5" t="s">
        <v>26</v>
      </c>
      <c r="G874" s="5" t="s">
        <v>35</v>
      </c>
      <c r="H874" s="5">
        <v>32</v>
      </c>
      <c r="I874" s="5">
        <v>2020</v>
      </c>
      <c r="J874" s="6">
        <v>126671</v>
      </c>
      <c r="K874" s="9">
        <v>0.09</v>
      </c>
      <c r="L874" s="5" t="s">
        <v>20</v>
      </c>
      <c r="M874" s="5" t="s">
        <v>55</v>
      </c>
      <c r="N874" s="5"/>
      <c r="O874" s="7" t="str">
        <f>IF(ISBLANK(Table1[[#This Row],[Exit Year]]), "Active", "Exited")</f>
        <v>Active</v>
      </c>
      <c r="P874" s="8">
        <f ca="1">IF(ISBLANK(Table1[[#This Row],[Exit Year]]), YEAR(TODAY()) - Table1[[#This Row],[Hire Year]], Table1[[#This Row],[Exit Year]] - Table1[[#This Row],[Hire Year]])</f>
        <v>5</v>
      </c>
      <c r="Q874" s="13">
        <f>Table1[[#This Row],[Annual Salary]] + (Table1[[#This Row],[Bonus %]] * Table1[[#This Row],[Annual Salary]])</f>
        <v>138071.39000000001</v>
      </c>
      <c r="R874" s="10" t="str">
        <f>IF(Table1[[#This Row],[Annual Salary]]&gt;=100000,"High",
   IF(Table1[[#This Row],[Annual Salary]]&gt;=50000,"Medium","Low"))</f>
        <v>High</v>
      </c>
    </row>
    <row r="875" spans="1:18" ht="15.75" x14ac:dyDescent="0.25">
      <c r="A875" s="5" t="s">
        <v>1819</v>
      </c>
      <c r="B875" s="5" t="s">
        <v>1820</v>
      </c>
      <c r="C875" s="5" t="s">
        <v>46</v>
      </c>
      <c r="D875" s="5" t="s">
        <v>47</v>
      </c>
      <c r="E875" s="5" t="s">
        <v>17</v>
      </c>
      <c r="F875" s="5" t="s">
        <v>18</v>
      </c>
      <c r="G875" s="5" t="s">
        <v>27</v>
      </c>
      <c r="H875" s="5">
        <v>33</v>
      </c>
      <c r="I875" s="5">
        <v>2021</v>
      </c>
      <c r="J875" s="6">
        <v>56405</v>
      </c>
      <c r="K875" s="9">
        <v>0</v>
      </c>
      <c r="L875" s="5" t="s">
        <v>20</v>
      </c>
      <c r="M875" s="5" t="s">
        <v>36</v>
      </c>
      <c r="N875" s="5"/>
      <c r="O875" s="7" t="str">
        <f>IF(ISBLANK(Table1[[#This Row],[Exit Year]]), "Active", "Exited")</f>
        <v>Active</v>
      </c>
      <c r="P875" s="8">
        <f ca="1">IF(ISBLANK(Table1[[#This Row],[Exit Year]]), YEAR(TODAY()) - Table1[[#This Row],[Hire Year]], Table1[[#This Row],[Exit Year]] - Table1[[#This Row],[Hire Year]])</f>
        <v>4</v>
      </c>
      <c r="Q875" s="13">
        <f>Table1[[#This Row],[Annual Salary]] + (Table1[[#This Row],[Bonus %]] * Table1[[#This Row],[Annual Salary]])</f>
        <v>56405</v>
      </c>
      <c r="R875" s="10" t="str">
        <f>IF(Table1[[#This Row],[Annual Salary]]&gt;=100000,"High",
   IF(Table1[[#This Row],[Annual Salary]]&gt;=50000,"Medium","Low"))</f>
        <v>Medium</v>
      </c>
    </row>
    <row r="876" spans="1:18" ht="15.75" x14ac:dyDescent="0.25">
      <c r="A876" s="5" t="s">
        <v>1821</v>
      </c>
      <c r="B876" s="5" t="s">
        <v>1822</v>
      </c>
      <c r="C876" s="5" t="s">
        <v>39</v>
      </c>
      <c r="D876" s="5" t="s">
        <v>16</v>
      </c>
      <c r="E876" s="5" t="s">
        <v>34</v>
      </c>
      <c r="F876" s="5" t="s">
        <v>18</v>
      </c>
      <c r="G876" s="5" t="s">
        <v>27</v>
      </c>
      <c r="H876" s="5">
        <v>36</v>
      </c>
      <c r="I876" s="5">
        <v>2014</v>
      </c>
      <c r="J876" s="6">
        <v>88730</v>
      </c>
      <c r="K876" s="9">
        <v>0.08</v>
      </c>
      <c r="L876" s="5" t="s">
        <v>28</v>
      </c>
      <c r="M876" s="5" t="s">
        <v>29</v>
      </c>
      <c r="N876" s="5"/>
      <c r="O876" s="7" t="str">
        <f>IF(ISBLANK(Table1[[#This Row],[Exit Year]]), "Active", "Exited")</f>
        <v>Active</v>
      </c>
      <c r="P876" s="8">
        <f ca="1">IF(ISBLANK(Table1[[#This Row],[Exit Year]]), YEAR(TODAY()) - Table1[[#This Row],[Hire Year]], Table1[[#This Row],[Exit Year]] - Table1[[#This Row],[Hire Year]])</f>
        <v>11</v>
      </c>
      <c r="Q876" s="13">
        <f>Table1[[#This Row],[Annual Salary]] + (Table1[[#This Row],[Bonus %]] * Table1[[#This Row],[Annual Salary]])</f>
        <v>95828.4</v>
      </c>
      <c r="R876" s="10" t="str">
        <f>IF(Table1[[#This Row],[Annual Salary]]&gt;=100000,"High",
   IF(Table1[[#This Row],[Annual Salary]]&gt;=50000,"Medium","Low"))</f>
        <v>Medium</v>
      </c>
    </row>
    <row r="877" spans="1:18" ht="15.75" x14ac:dyDescent="0.25">
      <c r="A877" s="5" t="s">
        <v>1823</v>
      </c>
      <c r="B877" s="5" t="s">
        <v>1824</v>
      </c>
      <c r="C877" s="5" t="s">
        <v>123</v>
      </c>
      <c r="D877" s="5" t="s">
        <v>33</v>
      </c>
      <c r="E877" s="5" t="s">
        <v>25</v>
      </c>
      <c r="F877" s="5" t="s">
        <v>26</v>
      </c>
      <c r="G877" s="5" t="s">
        <v>84</v>
      </c>
      <c r="H877" s="5">
        <v>39</v>
      </c>
      <c r="I877" s="5">
        <v>2008</v>
      </c>
      <c r="J877" s="6">
        <v>62861</v>
      </c>
      <c r="K877" s="9">
        <v>0</v>
      </c>
      <c r="L877" s="5" t="s">
        <v>20</v>
      </c>
      <c r="M877" s="5" t="s">
        <v>21</v>
      </c>
      <c r="N877" s="5"/>
      <c r="O877" s="7" t="str">
        <f>IF(ISBLANK(Table1[[#This Row],[Exit Year]]), "Active", "Exited")</f>
        <v>Active</v>
      </c>
      <c r="P877" s="8">
        <f ca="1">IF(ISBLANK(Table1[[#This Row],[Exit Year]]), YEAR(TODAY()) - Table1[[#This Row],[Hire Year]], Table1[[#This Row],[Exit Year]] - Table1[[#This Row],[Hire Year]])</f>
        <v>17</v>
      </c>
      <c r="Q877" s="13">
        <f>Table1[[#This Row],[Annual Salary]] + (Table1[[#This Row],[Bonus %]] * Table1[[#This Row],[Annual Salary]])</f>
        <v>62861</v>
      </c>
      <c r="R877" s="10" t="str">
        <f>IF(Table1[[#This Row],[Annual Salary]]&gt;=100000,"High",
   IF(Table1[[#This Row],[Annual Salary]]&gt;=50000,"Medium","Low"))</f>
        <v>Medium</v>
      </c>
    </row>
    <row r="878" spans="1:18" ht="15.75" x14ac:dyDescent="0.25">
      <c r="A878" s="5" t="s">
        <v>1825</v>
      </c>
      <c r="B878" s="5" t="s">
        <v>1826</v>
      </c>
      <c r="C878" s="5" t="s">
        <v>32</v>
      </c>
      <c r="D878" s="5" t="s">
        <v>64</v>
      </c>
      <c r="E878" s="5" t="s">
        <v>48</v>
      </c>
      <c r="F878" s="5" t="s">
        <v>18</v>
      </c>
      <c r="G878" s="5" t="s">
        <v>84</v>
      </c>
      <c r="H878" s="5">
        <v>53</v>
      </c>
      <c r="I878" s="5">
        <v>2006</v>
      </c>
      <c r="J878" s="6">
        <v>151246</v>
      </c>
      <c r="K878" s="9">
        <v>0.21</v>
      </c>
      <c r="L878" s="5" t="s">
        <v>92</v>
      </c>
      <c r="M878" s="5" t="s">
        <v>217</v>
      </c>
      <c r="N878" s="5"/>
      <c r="O878" s="7" t="str">
        <f>IF(ISBLANK(Table1[[#This Row],[Exit Year]]), "Active", "Exited")</f>
        <v>Active</v>
      </c>
      <c r="P878" s="8">
        <f ca="1">IF(ISBLANK(Table1[[#This Row],[Exit Year]]), YEAR(TODAY()) - Table1[[#This Row],[Hire Year]], Table1[[#This Row],[Exit Year]] - Table1[[#This Row],[Hire Year]])</f>
        <v>19</v>
      </c>
      <c r="Q878" s="13">
        <f>Table1[[#This Row],[Annual Salary]] + (Table1[[#This Row],[Bonus %]] * Table1[[#This Row],[Annual Salary]])</f>
        <v>183007.66</v>
      </c>
      <c r="R878" s="10" t="str">
        <f>IF(Table1[[#This Row],[Annual Salary]]&gt;=100000,"High",
   IF(Table1[[#This Row],[Annual Salary]]&gt;=50000,"Medium","Low"))</f>
        <v>High</v>
      </c>
    </row>
    <row r="879" spans="1:18" ht="15.75" x14ac:dyDescent="0.25">
      <c r="A879" s="5" t="s">
        <v>1827</v>
      </c>
      <c r="B879" s="5" t="s">
        <v>1828</v>
      </c>
      <c r="C879" s="5" t="s">
        <v>1923</v>
      </c>
      <c r="D879" s="5" t="s">
        <v>16</v>
      </c>
      <c r="E879" s="5" t="s">
        <v>25</v>
      </c>
      <c r="F879" s="5" t="s">
        <v>18</v>
      </c>
      <c r="G879" s="5" t="s">
        <v>27</v>
      </c>
      <c r="H879" s="5">
        <v>53</v>
      </c>
      <c r="I879" s="5">
        <v>1997</v>
      </c>
      <c r="J879" s="6">
        <v>154388</v>
      </c>
      <c r="K879" s="9">
        <v>0.1</v>
      </c>
      <c r="L879" s="5" t="s">
        <v>20</v>
      </c>
      <c r="M879" s="5" t="s">
        <v>21</v>
      </c>
      <c r="N879" s="5"/>
      <c r="O879" s="7" t="str">
        <f>IF(ISBLANK(Table1[[#This Row],[Exit Year]]), "Active", "Exited")</f>
        <v>Active</v>
      </c>
      <c r="P879" s="8">
        <f ca="1">IF(ISBLANK(Table1[[#This Row],[Exit Year]]), YEAR(TODAY()) - Table1[[#This Row],[Hire Year]], Table1[[#This Row],[Exit Year]] - Table1[[#This Row],[Hire Year]])</f>
        <v>28</v>
      </c>
      <c r="Q879" s="13">
        <f>Table1[[#This Row],[Annual Salary]] + (Table1[[#This Row],[Bonus %]] * Table1[[#This Row],[Annual Salary]])</f>
        <v>169826.8</v>
      </c>
      <c r="R879" s="10" t="str">
        <f>IF(Table1[[#This Row],[Annual Salary]]&gt;=100000,"High",
   IF(Table1[[#This Row],[Annual Salary]]&gt;=50000,"Medium","Low"))</f>
        <v>High</v>
      </c>
    </row>
    <row r="880" spans="1:18" ht="15.75" x14ac:dyDescent="0.25">
      <c r="A880" s="5" t="s">
        <v>1829</v>
      </c>
      <c r="B880" s="5" t="s">
        <v>1830</v>
      </c>
      <c r="C880" s="5" t="s">
        <v>682</v>
      </c>
      <c r="D880" s="5" t="s">
        <v>16</v>
      </c>
      <c r="E880" s="5" t="s">
        <v>34</v>
      </c>
      <c r="F880" s="5" t="s">
        <v>26</v>
      </c>
      <c r="G880" s="5" t="s">
        <v>84</v>
      </c>
      <c r="H880" s="5">
        <v>55</v>
      </c>
      <c r="I880" s="5">
        <v>1993</v>
      </c>
      <c r="J880" s="6">
        <v>80170</v>
      </c>
      <c r="K880" s="9">
        <v>0</v>
      </c>
      <c r="L880" s="5" t="s">
        <v>20</v>
      </c>
      <c r="M880" s="5" t="s">
        <v>55</v>
      </c>
      <c r="N880" s="5"/>
      <c r="O880" s="7" t="str">
        <f>IF(ISBLANK(Table1[[#This Row],[Exit Year]]), "Active", "Exited")</f>
        <v>Active</v>
      </c>
      <c r="P880" s="8">
        <f ca="1">IF(ISBLANK(Table1[[#This Row],[Exit Year]]), YEAR(TODAY()) - Table1[[#This Row],[Hire Year]], Table1[[#This Row],[Exit Year]] - Table1[[#This Row],[Hire Year]])</f>
        <v>32</v>
      </c>
      <c r="Q880" s="13">
        <f>Table1[[#This Row],[Annual Salary]] + (Table1[[#This Row],[Bonus %]] * Table1[[#This Row],[Annual Salary]])</f>
        <v>80170</v>
      </c>
      <c r="R880" s="10" t="str">
        <f>IF(Table1[[#This Row],[Annual Salary]]&gt;=100000,"High",
   IF(Table1[[#This Row],[Annual Salary]]&gt;=50000,"Medium","Low"))</f>
        <v>Medium</v>
      </c>
    </row>
    <row r="881" spans="1:18" ht="15.75" x14ac:dyDescent="0.25">
      <c r="A881" s="5" t="s">
        <v>1831</v>
      </c>
      <c r="B881" s="5" t="s">
        <v>1832</v>
      </c>
      <c r="C881" s="5" t="s">
        <v>123</v>
      </c>
      <c r="D881" s="5" t="s">
        <v>58</v>
      </c>
      <c r="E881" s="5" t="s">
        <v>17</v>
      </c>
      <c r="F881" s="5" t="s">
        <v>26</v>
      </c>
      <c r="G881" s="5" t="s">
        <v>84</v>
      </c>
      <c r="H881" s="5">
        <v>58</v>
      </c>
      <c r="I881" s="5">
        <v>2006</v>
      </c>
      <c r="J881" s="6">
        <v>64202</v>
      </c>
      <c r="K881" s="9">
        <v>0</v>
      </c>
      <c r="L881" s="5" t="s">
        <v>20</v>
      </c>
      <c r="M881" s="5" t="s">
        <v>87</v>
      </c>
      <c r="N881" s="5"/>
      <c r="O881" s="7" t="str">
        <f>IF(ISBLANK(Table1[[#This Row],[Exit Year]]), "Active", "Exited")</f>
        <v>Active</v>
      </c>
      <c r="P881" s="8">
        <f ca="1">IF(ISBLANK(Table1[[#This Row],[Exit Year]]), YEAR(TODAY()) - Table1[[#This Row],[Hire Year]], Table1[[#This Row],[Exit Year]] - Table1[[#This Row],[Hire Year]])</f>
        <v>19</v>
      </c>
      <c r="Q881" s="13">
        <f>Table1[[#This Row],[Annual Salary]] + (Table1[[#This Row],[Bonus %]] * Table1[[#This Row],[Annual Salary]])</f>
        <v>64202</v>
      </c>
      <c r="R881" s="10" t="str">
        <f>IF(Table1[[#This Row],[Annual Salary]]&gt;=100000,"High",
   IF(Table1[[#This Row],[Annual Salary]]&gt;=50000,"Medium","Low"))</f>
        <v>Medium</v>
      </c>
    </row>
    <row r="882" spans="1:18" ht="15.75" x14ac:dyDescent="0.25">
      <c r="A882" s="5" t="s">
        <v>1833</v>
      </c>
      <c r="B882" s="5" t="s">
        <v>1834</v>
      </c>
      <c r="C882" s="5" t="s">
        <v>247</v>
      </c>
      <c r="D882" s="5" t="s">
        <v>16</v>
      </c>
      <c r="E882" s="5" t="s">
        <v>34</v>
      </c>
      <c r="F882" s="5" t="s">
        <v>18</v>
      </c>
      <c r="G882" s="5" t="s">
        <v>84</v>
      </c>
      <c r="H882" s="5">
        <v>36</v>
      </c>
      <c r="I882" s="5">
        <v>2016</v>
      </c>
      <c r="J882" s="6">
        <v>94618</v>
      </c>
      <c r="K882" s="9">
        <v>0</v>
      </c>
      <c r="L882" s="5" t="s">
        <v>20</v>
      </c>
      <c r="M882" s="5" t="s">
        <v>87</v>
      </c>
      <c r="N882" s="5"/>
      <c r="O882" s="7" t="str">
        <f>IF(ISBLANK(Table1[[#This Row],[Exit Year]]), "Active", "Exited")</f>
        <v>Active</v>
      </c>
      <c r="P882" s="8">
        <f ca="1">IF(ISBLANK(Table1[[#This Row],[Exit Year]]), YEAR(TODAY()) - Table1[[#This Row],[Hire Year]], Table1[[#This Row],[Exit Year]] - Table1[[#This Row],[Hire Year]])</f>
        <v>9</v>
      </c>
      <c r="Q882" s="13">
        <f>Table1[[#This Row],[Annual Salary]] + (Table1[[#This Row],[Bonus %]] * Table1[[#This Row],[Annual Salary]])</f>
        <v>94618</v>
      </c>
      <c r="R882" s="10" t="str">
        <f>IF(Table1[[#This Row],[Annual Salary]]&gt;=100000,"High",
   IF(Table1[[#This Row],[Annual Salary]]&gt;=50000,"Medium","Low"))</f>
        <v>Medium</v>
      </c>
    </row>
    <row r="883" spans="1:18" ht="15.75" x14ac:dyDescent="0.25">
      <c r="A883" s="5" t="s">
        <v>1835</v>
      </c>
      <c r="B883" s="5" t="s">
        <v>1836</v>
      </c>
      <c r="C883" s="5" t="s">
        <v>32</v>
      </c>
      <c r="D883" s="5" t="s">
        <v>79</v>
      </c>
      <c r="E883" s="5" t="s">
        <v>17</v>
      </c>
      <c r="F883" s="5" t="s">
        <v>26</v>
      </c>
      <c r="G883" s="5" t="s">
        <v>35</v>
      </c>
      <c r="H883" s="5">
        <v>26</v>
      </c>
      <c r="I883" s="5">
        <v>2019</v>
      </c>
      <c r="J883" s="6">
        <v>151556</v>
      </c>
      <c r="K883" s="9">
        <v>0.2</v>
      </c>
      <c r="L883" s="5" t="s">
        <v>20</v>
      </c>
      <c r="M883" s="5" t="s">
        <v>55</v>
      </c>
      <c r="N883" s="5"/>
      <c r="O883" s="7" t="str">
        <f>IF(ISBLANK(Table1[[#This Row],[Exit Year]]), "Active", "Exited")</f>
        <v>Active</v>
      </c>
      <c r="P883" s="8">
        <f ca="1">IF(ISBLANK(Table1[[#This Row],[Exit Year]]), YEAR(TODAY()) - Table1[[#This Row],[Hire Year]], Table1[[#This Row],[Exit Year]] - Table1[[#This Row],[Hire Year]])</f>
        <v>6</v>
      </c>
      <c r="Q883" s="13">
        <f>Table1[[#This Row],[Annual Salary]] + (Table1[[#This Row],[Bonus %]] * Table1[[#This Row],[Annual Salary]])</f>
        <v>181867.2</v>
      </c>
      <c r="R883" s="10" t="str">
        <f>IF(Table1[[#This Row],[Annual Salary]]&gt;=100000,"High",
   IF(Table1[[#This Row],[Annual Salary]]&gt;=50000,"Medium","Low"))</f>
        <v>High</v>
      </c>
    </row>
    <row r="884" spans="1:18" ht="15.75" x14ac:dyDescent="0.25">
      <c r="A884" s="5" t="s">
        <v>1837</v>
      </c>
      <c r="B884" s="5" t="s">
        <v>1838</v>
      </c>
      <c r="C884" s="5" t="s">
        <v>276</v>
      </c>
      <c r="D884" s="5" t="s">
        <v>68</v>
      </c>
      <c r="E884" s="5" t="s">
        <v>17</v>
      </c>
      <c r="F884" s="5" t="s">
        <v>18</v>
      </c>
      <c r="G884" s="5" t="s">
        <v>27</v>
      </c>
      <c r="H884" s="5">
        <v>37</v>
      </c>
      <c r="I884" s="5">
        <v>2020</v>
      </c>
      <c r="J884" s="6">
        <v>80659</v>
      </c>
      <c r="K884" s="9">
        <v>0</v>
      </c>
      <c r="L884" s="5" t="s">
        <v>20</v>
      </c>
      <c r="M884" s="5" t="s">
        <v>43</v>
      </c>
      <c r="N884" s="5"/>
      <c r="O884" s="7" t="str">
        <f>IF(ISBLANK(Table1[[#This Row],[Exit Year]]), "Active", "Exited")</f>
        <v>Active</v>
      </c>
      <c r="P884" s="8">
        <f ca="1">IF(ISBLANK(Table1[[#This Row],[Exit Year]]), YEAR(TODAY()) - Table1[[#This Row],[Hire Year]], Table1[[#This Row],[Exit Year]] - Table1[[#This Row],[Hire Year]])</f>
        <v>5</v>
      </c>
      <c r="Q884" s="13">
        <f>Table1[[#This Row],[Annual Salary]] + (Table1[[#This Row],[Bonus %]] * Table1[[#This Row],[Annual Salary]])</f>
        <v>80659</v>
      </c>
      <c r="R884" s="10" t="str">
        <f>IF(Table1[[#This Row],[Annual Salary]]&gt;=100000,"High",
   IF(Table1[[#This Row],[Annual Salary]]&gt;=50000,"Medium","Low"))</f>
        <v>Medium</v>
      </c>
    </row>
    <row r="885" spans="1:18" ht="15.75" x14ac:dyDescent="0.25">
      <c r="A885" s="5" t="s">
        <v>1839</v>
      </c>
      <c r="B885" s="5" t="s">
        <v>1840</v>
      </c>
      <c r="C885" s="5" t="s">
        <v>32</v>
      </c>
      <c r="D885" s="5" t="s">
        <v>64</v>
      </c>
      <c r="E885" s="5" t="s">
        <v>34</v>
      </c>
      <c r="F885" s="5" t="s">
        <v>26</v>
      </c>
      <c r="G885" s="5" t="s">
        <v>27</v>
      </c>
      <c r="H885" s="5">
        <v>47</v>
      </c>
      <c r="I885" s="5">
        <v>2019</v>
      </c>
      <c r="J885" s="6">
        <v>195385</v>
      </c>
      <c r="K885" s="9">
        <v>0.21</v>
      </c>
      <c r="L885" s="5" t="s">
        <v>28</v>
      </c>
      <c r="M885" s="5" t="s">
        <v>133</v>
      </c>
      <c r="N885" s="5"/>
      <c r="O885" s="7" t="str">
        <f>IF(ISBLANK(Table1[[#This Row],[Exit Year]]), "Active", "Exited")</f>
        <v>Active</v>
      </c>
      <c r="P885" s="8">
        <f ca="1">IF(ISBLANK(Table1[[#This Row],[Exit Year]]), YEAR(TODAY()) - Table1[[#This Row],[Hire Year]], Table1[[#This Row],[Exit Year]] - Table1[[#This Row],[Hire Year]])</f>
        <v>6</v>
      </c>
      <c r="Q885" s="13">
        <f>Table1[[#This Row],[Annual Salary]] + (Table1[[#This Row],[Bonus %]] * Table1[[#This Row],[Annual Salary]])</f>
        <v>236415.85</v>
      </c>
      <c r="R885" s="10" t="str">
        <f>IF(Table1[[#This Row],[Annual Salary]]&gt;=100000,"High",
   IF(Table1[[#This Row],[Annual Salary]]&gt;=50000,"Medium","Low"))</f>
        <v>High</v>
      </c>
    </row>
    <row r="886" spans="1:18" ht="15.75" x14ac:dyDescent="0.25">
      <c r="A886" s="5" t="s">
        <v>1841</v>
      </c>
      <c r="B886" s="5" t="s">
        <v>1842</v>
      </c>
      <c r="C886" s="5" t="s">
        <v>329</v>
      </c>
      <c r="D886" s="5" t="s">
        <v>16</v>
      </c>
      <c r="E886" s="5" t="s">
        <v>34</v>
      </c>
      <c r="F886" s="5" t="s">
        <v>26</v>
      </c>
      <c r="G886" s="5" t="s">
        <v>84</v>
      </c>
      <c r="H886" s="5">
        <v>29</v>
      </c>
      <c r="I886" s="5">
        <v>2016</v>
      </c>
      <c r="J886" s="6">
        <v>52693</v>
      </c>
      <c r="K886" s="9">
        <v>0</v>
      </c>
      <c r="L886" s="5" t="s">
        <v>92</v>
      </c>
      <c r="M886" s="5" t="s">
        <v>98</v>
      </c>
      <c r="N886" s="5"/>
      <c r="O886" s="7" t="str">
        <f>IF(ISBLANK(Table1[[#This Row],[Exit Year]]), "Active", "Exited")</f>
        <v>Active</v>
      </c>
      <c r="P886" s="8">
        <f ca="1">IF(ISBLANK(Table1[[#This Row],[Exit Year]]), YEAR(TODAY()) - Table1[[#This Row],[Hire Year]], Table1[[#This Row],[Exit Year]] - Table1[[#This Row],[Hire Year]])</f>
        <v>9</v>
      </c>
      <c r="Q886" s="13">
        <f>Table1[[#This Row],[Annual Salary]] + (Table1[[#This Row],[Bonus %]] * Table1[[#This Row],[Annual Salary]])</f>
        <v>52693</v>
      </c>
      <c r="R886" s="10" t="str">
        <f>IF(Table1[[#This Row],[Annual Salary]]&gt;=100000,"High",
   IF(Table1[[#This Row],[Annual Salary]]&gt;=50000,"Medium","Low"))</f>
        <v>Medium</v>
      </c>
    </row>
    <row r="887" spans="1:18" ht="15.75" x14ac:dyDescent="0.25">
      <c r="A887" s="5" t="s">
        <v>1843</v>
      </c>
      <c r="B887" s="5" t="s">
        <v>1844</v>
      </c>
      <c r="C887" s="5" t="s">
        <v>479</v>
      </c>
      <c r="D887" s="5" t="s">
        <v>16</v>
      </c>
      <c r="E887" s="5" t="s">
        <v>17</v>
      </c>
      <c r="F887" s="5" t="s">
        <v>18</v>
      </c>
      <c r="G887" s="5" t="s">
        <v>35</v>
      </c>
      <c r="H887" s="5">
        <v>58</v>
      </c>
      <c r="I887" s="5">
        <v>2016</v>
      </c>
      <c r="J887" s="6">
        <v>72045</v>
      </c>
      <c r="K887" s="9">
        <v>0</v>
      </c>
      <c r="L887" s="5" t="s">
        <v>20</v>
      </c>
      <c r="M887" s="5" t="s">
        <v>43</v>
      </c>
      <c r="N887" s="5"/>
      <c r="O887" s="7" t="str">
        <f>IF(ISBLANK(Table1[[#This Row],[Exit Year]]), "Active", "Exited")</f>
        <v>Active</v>
      </c>
      <c r="P887" s="8">
        <f ca="1">IF(ISBLANK(Table1[[#This Row],[Exit Year]]), YEAR(TODAY()) - Table1[[#This Row],[Hire Year]], Table1[[#This Row],[Exit Year]] - Table1[[#This Row],[Hire Year]])</f>
        <v>9</v>
      </c>
      <c r="Q887" s="13">
        <f>Table1[[#This Row],[Annual Salary]] + (Table1[[#This Row],[Bonus %]] * Table1[[#This Row],[Annual Salary]])</f>
        <v>72045</v>
      </c>
      <c r="R887" s="10" t="str">
        <f>IF(Table1[[#This Row],[Annual Salary]]&gt;=100000,"High",
   IF(Table1[[#This Row],[Annual Salary]]&gt;=50000,"Medium","Low"))</f>
        <v>Medium</v>
      </c>
    </row>
    <row r="888" spans="1:18" ht="15.75" x14ac:dyDescent="0.25">
      <c r="A888" s="5" t="s">
        <v>1845</v>
      </c>
      <c r="B888" s="5" t="s">
        <v>1846</v>
      </c>
      <c r="C888" s="5" t="s">
        <v>123</v>
      </c>
      <c r="D888" s="5" t="s">
        <v>79</v>
      </c>
      <c r="E888" s="5" t="s">
        <v>25</v>
      </c>
      <c r="F888" s="5" t="s">
        <v>26</v>
      </c>
      <c r="G888" s="5" t="s">
        <v>84</v>
      </c>
      <c r="H888" s="5">
        <v>47</v>
      </c>
      <c r="I888" s="5">
        <v>2005</v>
      </c>
      <c r="J888" s="6">
        <v>62749</v>
      </c>
      <c r="K888" s="9">
        <v>0</v>
      </c>
      <c r="L888" s="5" t="s">
        <v>92</v>
      </c>
      <c r="M888" s="5" t="s">
        <v>93</v>
      </c>
      <c r="N888" s="5"/>
      <c r="O888" s="7" t="str">
        <f>IF(ISBLANK(Table1[[#This Row],[Exit Year]]), "Active", "Exited")</f>
        <v>Active</v>
      </c>
      <c r="P888" s="8">
        <f ca="1">IF(ISBLANK(Table1[[#This Row],[Exit Year]]), YEAR(TODAY()) - Table1[[#This Row],[Hire Year]], Table1[[#This Row],[Exit Year]] - Table1[[#This Row],[Hire Year]])</f>
        <v>20</v>
      </c>
      <c r="Q888" s="13">
        <f>Table1[[#This Row],[Annual Salary]] + (Table1[[#This Row],[Bonus %]] * Table1[[#This Row],[Annual Salary]])</f>
        <v>62749</v>
      </c>
      <c r="R888" s="10" t="str">
        <f>IF(Table1[[#This Row],[Annual Salary]]&gt;=100000,"High",
   IF(Table1[[#This Row],[Annual Salary]]&gt;=50000,"Medium","Low"))</f>
        <v>Medium</v>
      </c>
    </row>
    <row r="889" spans="1:18" ht="15.75" x14ac:dyDescent="0.25">
      <c r="A889" s="5" t="s">
        <v>1847</v>
      </c>
      <c r="B889" s="5" t="s">
        <v>1848</v>
      </c>
      <c r="C889" s="5" t="s">
        <v>1923</v>
      </c>
      <c r="D889" s="5" t="s">
        <v>79</v>
      </c>
      <c r="E889" s="5" t="s">
        <v>34</v>
      </c>
      <c r="F889" s="5" t="s">
        <v>26</v>
      </c>
      <c r="G889" s="5" t="s">
        <v>27</v>
      </c>
      <c r="H889" s="5">
        <v>52</v>
      </c>
      <c r="I889" s="5">
        <v>2018</v>
      </c>
      <c r="J889" s="6">
        <v>154884</v>
      </c>
      <c r="K889" s="9">
        <v>0.1</v>
      </c>
      <c r="L889" s="5" t="s">
        <v>28</v>
      </c>
      <c r="M889" s="5" t="s">
        <v>73</v>
      </c>
      <c r="N889" s="5"/>
      <c r="O889" s="7" t="str">
        <f>IF(ISBLANK(Table1[[#This Row],[Exit Year]]), "Active", "Exited")</f>
        <v>Active</v>
      </c>
      <c r="P889" s="8">
        <f ca="1">IF(ISBLANK(Table1[[#This Row],[Exit Year]]), YEAR(TODAY()) - Table1[[#This Row],[Hire Year]], Table1[[#This Row],[Exit Year]] - Table1[[#This Row],[Hire Year]])</f>
        <v>7</v>
      </c>
      <c r="Q889" s="13">
        <f>Table1[[#This Row],[Annual Salary]] + (Table1[[#This Row],[Bonus %]] * Table1[[#This Row],[Annual Salary]])</f>
        <v>170372.4</v>
      </c>
      <c r="R889" s="10" t="str">
        <f>IF(Table1[[#This Row],[Annual Salary]]&gt;=100000,"High",
   IF(Table1[[#This Row],[Annual Salary]]&gt;=50000,"Medium","Low"))</f>
        <v>High</v>
      </c>
    </row>
    <row r="890" spans="1:18" ht="15.75" x14ac:dyDescent="0.25">
      <c r="A890" s="5" t="s">
        <v>1849</v>
      </c>
      <c r="B890" s="5" t="s">
        <v>1850</v>
      </c>
      <c r="C890" s="5" t="s">
        <v>247</v>
      </c>
      <c r="D890" s="5" t="s">
        <v>16</v>
      </c>
      <c r="E890" s="5" t="s">
        <v>17</v>
      </c>
      <c r="F890" s="5" t="s">
        <v>26</v>
      </c>
      <c r="G890" s="5" t="s">
        <v>35</v>
      </c>
      <c r="H890" s="5">
        <v>61</v>
      </c>
      <c r="I890" s="5">
        <v>2016</v>
      </c>
      <c r="J890" s="6">
        <v>96566</v>
      </c>
      <c r="K890" s="9">
        <v>0</v>
      </c>
      <c r="L890" s="5" t="s">
        <v>20</v>
      </c>
      <c r="M890" s="5" t="s">
        <v>87</v>
      </c>
      <c r="N890" s="5"/>
      <c r="O890" s="7" t="str">
        <f>IF(ISBLANK(Table1[[#This Row],[Exit Year]]), "Active", "Exited")</f>
        <v>Active</v>
      </c>
      <c r="P890" s="8">
        <f ca="1">IF(ISBLANK(Table1[[#This Row],[Exit Year]]), YEAR(TODAY()) - Table1[[#This Row],[Hire Year]], Table1[[#This Row],[Exit Year]] - Table1[[#This Row],[Hire Year]])</f>
        <v>9</v>
      </c>
      <c r="Q890" s="13">
        <f>Table1[[#This Row],[Annual Salary]] + (Table1[[#This Row],[Bonus %]] * Table1[[#This Row],[Annual Salary]])</f>
        <v>96566</v>
      </c>
      <c r="R890" s="10" t="str">
        <f>IF(Table1[[#This Row],[Annual Salary]]&gt;=100000,"High",
   IF(Table1[[#This Row],[Annual Salary]]&gt;=50000,"Medium","Low"))</f>
        <v>Medium</v>
      </c>
    </row>
    <row r="891" spans="1:18" ht="15.75" x14ac:dyDescent="0.25">
      <c r="A891" s="5" t="s">
        <v>1851</v>
      </c>
      <c r="B891" s="5" t="s">
        <v>1852</v>
      </c>
      <c r="C891" s="5" t="s">
        <v>329</v>
      </c>
      <c r="D891" s="5" t="s">
        <v>16</v>
      </c>
      <c r="E891" s="5" t="s">
        <v>17</v>
      </c>
      <c r="F891" s="5" t="s">
        <v>26</v>
      </c>
      <c r="G891" s="5" t="s">
        <v>84</v>
      </c>
      <c r="H891" s="5">
        <v>45</v>
      </c>
      <c r="I891" s="5">
        <v>2001</v>
      </c>
      <c r="J891" s="6">
        <v>54994</v>
      </c>
      <c r="K891" s="9">
        <v>0</v>
      </c>
      <c r="L891" s="5" t="s">
        <v>20</v>
      </c>
      <c r="M891" s="5" t="s">
        <v>87</v>
      </c>
      <c r="N891" s="5"/>
      <c r="O891" s="7" t="str">
        <f>IF(ISBLANK(Table1[[#This Row],[Exit Year]]), "Active", "Exited")</f>
        <v>Active</v>
      </c>
      <c r="P891" s="8">
        <f ca="1">IF(ISBLANK(Table1[[#This Row],[Exit Year]]), YEAR(TODAY()) - Table1[[#This Row],[Hire Year]], Table1[[#This Row],[Exit Year]] - Table1[[#This Row],[Hire Year]])</f>
        <v>24</v>
      </c>
      <c r="Q891" s="13">
        <f>Table1[[#This Row],[Annual Salary]] + (Table1[[#This Row],[Bonus %]] * Table1[[#This Row],[Annual Salary]])</f>
        <v>54994</v>
      </c>
      <c r="R891" s="10" t="str">
        <f>IF(Table1[[#This Row],[Annual Salary]]&gt;=100000,"High",
   IF(Table1[[#This Row],[Annual Salary]]&gt;=50000,"Medium","Low"))</f>
        <v>Medium</v>
      </c>
    </row>
    <row r="892" spans="1:18" ht="15.75" x14ac:dyDescent="0.25">
      <c r="A892" s="5" t="s">
        <v>1853</v>
      </c>
      <c r="B892" s="5" t="s">
        <v>1854</v>
      </c>
      <c r="C892" s="5" t="s">
        <v>479</v>
      </c>
      <c r="D892" s="5" t="s">
        <v>16</v>
      </c>
      <c r="E892" s="5" t="s">
        <v>48</v>
      </c>
      <c r="F892" s="5" t="s">
        <v>18</v>
      </c>
      <c r="G892" s="5" t="s">
        <v>35</v>
      </c>
      <c r="H892" s="5">
        <v>40</v>
      </c>
      <c r="I892" s="5">
        <v>2012</v>
      </c>
      <c r="J892" s="6">
        <v>61523</v>
      </c>
      <c r="K892" s="9">
        <v>0</v>
      </c>
      <c r="L892" s="5" t="s">
        <v>20</v>
      </c>
      <c r="M892" s="5" t="s">
        <v>87</v>
      </c>
      <c r="N892" s="5"/>
      <c r="O892" s="7" t="str">
        <f>IF(ISBLANK(Table1[[#This Row],[Exit Year]]), "Active", "Exited")</f>
        <v>Active</v>
      </c>
      <c r="P892" s="8">
        <f ca="1">IF(ISBLANK(Table1[[#This Row],[Exit Year]]), YEAR(TODAY()) - Table1[[#This Row],[Hire Year]], Table1[[#This Row],[Exit Year]] - Table1[[#This Row],[Hire Year]])</f>
        <v>13</v>
      </c>
      <c r="Q892" s="13">
        <f>Table1[[#This Row],[Annual Salary]] + (Table1[[#This Row],[Bonus %]] * Table1[[#This Row],[Annual Salary]])</f>
        <v>61523</v>
      </c>
      <c r="R892" s="10" t="str">
        <f>IF(Table1[[#This Row],[Annual Salary]]&gt;=100000,"High",
   IF(Table1[[#This Row],[Annual Salary]]&gt;=50000,"Medium","Low"))</f>
        <v>Medium</v>
      </c>
    </row>
    <row r="893" spans="1:18" ht="15.75" x14ac:dyDescent="0.25">
      <c r="A893" s="5" t="s">
        <v>1855</v>
      </c>
      <c r="B893" s="5" t="s">
        <v>1856</v>
      </c>
      <c r="C893" s="5" t="s">
        <v>78</v>
      </c>
      <c r="D893" s="5" t="s">
        <v>64</v>
      </c>
      <c r="E893" s="5" t="s">
        <v>48</v>
      </c>
      <c r="F893" s="5" t="s">
        <v>26</v>
      </c>
      <c r="G893" s="5" t="s">
        <v>19</v>
      </c>
      <c r="H893" s="5">
        <v>45</v>
      </c>
      <c r="I893" s="5">
        <v>2010</v>
      </c>
      <c r="J893" s="6">
        <v>190512</v>
      </c>
      <c r="K893" s="9">
        <v>0.32</v>
      </c>
      <c r="L893" s="5" t="s">
        <v>20</v>
      </c>
      <c r="M893" s="5" t="s">
        <v>87</v>
      </c>
      <c r="N893" s="5"/>
      <c r="O893" s="7" t="str">
        <f>IF(ISBLANK(Table1[[#This Row],[Exit Year]]), "Active", "Exited")</f>
        <v>Active</v>
      </c>
      <c r="P893" s="8">
        <f ca="1">IF(ISBLANK(Table1[[#This Row],[Exit Year]]), YEAR(TODAY()) - Table1[[#This Row],[Hire Year]], Table1[[#This Row],[Exit Year]] - Table1[[#This Row],[Hire Year]])</f>
        <v>15</v>
      </c>
      <c r="Q893" s="13">
        <f>Table1[[#This Row],[Annual Salary]] + (Table1[[#This Row],[Bonus %]] * Table1[[#This Row],[Annual Salary]])</f>
        <v>251475.84</v>
      </c>
      <c r="R893" s="10" t="str">
        <f>IF(Table1[[#This Row],[Annual Salary]]&gt;=100000,"High",
   IF(Table1[[#This Row],[Annual Salary]]&gt;=50000,"Medium","Low"))</f>
        <v>High</v>
      </c>
    </row>
    <row r="894" spans="1:18" ht="15.75" x14ac:dyDescent="0.25">
      <c r="A894" s="5" t="s">
        <v>1857</v>
      </c>
      <c r="B894" s="5" t="s">
        <v>1858</v>
      </c>
      <c r="C894" s="5" t="s">
        <v>67</v>
      </c>
      <c r="D894" s="5" t="s">
        <v>68</v>
      </c>
      <c r="E894" s="5" t="s">
        <v>34</v>
      </c>
      <c r="F894" s="5" t="s">
        <v>18</v>
      </c>
      <c r="G894" s="5" t="s">
        <v>27</v>
      </c>
      <c r="H894" s="5">
        <v>37</v>
      </c>
      <c r="I894" s="5">
        <v>2013</v>
      </c>
      <c r="J894" s="6">
        <v>124827</v>
      </c>
      <c r="K894" s="9">
        <v>0</v>
      </c>
      <c r="L894" s="5" t="s">
        <v>28</v>
      </c>
      <c r="M894" s="5" t="s">
        <v>113</v>
      </c>
      <c r="N894" s="5"/>
      <c r="O894" s="7" t="str">
        <f>IF(ISBLANK(Table1[[#This Row],[Exit Year]]), "Active", "Exited")</f>
        <v>Active</v>
      </c>
      <c r="P894" s="8">
        <f ca="1">IF(ISBLANK(Table1[[#This Row],[Exit Year]]), YEAR(TODAY()) - Table1[[#This Row],[Hire Year]], Table1[[#This Row],[Exit Year]] - Table1[[#This Row],[Hire Year]])</f>
        <v>12</v>
      </c>
      <c r="Q894" s="13">
        <f>Table1[[#This Row],[Annual Salary]] + (Table1[[#This Row],[Bonus %]] * Table1[[#This Row],[Annual Salary]])</f>
        <v>124827</v>
      </c>
      <c r="R894" s="10" t="str">
        <f>IF(Table1[[#This Row],[Annual Salary]]&gt;=100000,"High",
   IF(Table1[[#This Row],[Annual Salary]]&gt;=50000,"Medium","Low"))</f>
        <v>High</v>
      </c>
    </row>
    <row r="895" spans="1:18" ht="15.75" x14ac:dyDescent="0.25">
      <c r="A895" s="5" t="s">
        <v>1859</v>
      </c>
      <c r="B895" s="5" t="s">
        <v>1860</v>
      </c>
      <c r="C895" s="5" t="s">
        <v>51</v>
      </c>
      <c r="D895" s="5" t="s">
        <v>58</v>
      </c>
      <c r="E895" s="5" t="s">
        <v>25</v>
      </c>
      <c r="F895" s="5" t="s">
        <v>18</v>
      </c>
      <c r="G895" s="5" t="s">
        <v>84</v>
      </c>
      <c r="H895" s="5">
        <v>44</v>
      </c>
      <c r="I895" s="5">
        <v>2005</v>
      </c>
      <c r="J895" s="6">
        <v>105223</v>
      </c>
      <c r="K895" s="9">
        <v>0.1</v>
      </c>
      <c r="L895" s="5" t="s">
        <v>20</v>
      </c>
      <c r="M895" s="5" t="s">
        <v>43</v>
      </c>
      <c r="N895" s="5"/>
      <c r="O895" s="7" t="str">
        <f>IF(ISBLANK(Table1[[#This Row],[Exit Year]]), "Active", "Exited")</f>
        <v>Active</v>
      </c>
      <c r="P895" s="8">
        <f ca="1">IF(ISBLANK(Table1[[#This Row],[Exit Year]]), YEAR(TODAY()) - Table1[[#This Row],[Hire Year]], Table1[[#This Row],[Exit Year]] - Table1[[#This Row],[Hire Year]])</f>
        <v>20</v>
      </c>
      <c r="Q895" s="13">
        <f>Table1[[#This Row],[Annual Salary]] + (Table1[[#This Row],[Bonus %]] * Table1[[#This Row],[Annual Salary]])</f>
        <v>115745.3</v>
      </c>
      <c r="R895" s="10" t="str">
        <f>IF(Table1[[#This Row],[Annual Salary]]&gt;=100000,"High",
   IF(Table1[[#This Row],[Annual Salary]]&gt;=50000,"Medium","Low"))</f>
        <v>High</v>
      </c>
    </row>
    <row r="896" spans="1:18" ht="15.75" x14ac:dyDescent="0.25">
      <c r="A896" s="5" t="s">
        <v>1861</v>
      </c>
      <c r="B896" s="5" t="s">
        <v>1862</v>
      </c>
      <c r="C896" s="5" t="s">
        <v>51</v>
      </c>
      <c r="D896" s="5" t="s">
        <v>58</v>
      </c>
      <c r="E896" s="5" t="s">
        <v>34</v>
      </c>
      <c r="F896" s="5" t="s">
        <v>18</v>
      </c>
      <c r="G896" s="5" t="s">
        <v>27</v>
      </c>
      <c r="H896" s="5">
        <v>25</v>
      </c>
      <c r="I896" s="5">
        <v>2021</v>
      </c>
      <c r="J896" s="6">
        <v>114893</v>
      </c>
      <c r="K896" s="9">
        <v>0.06</v>
      </c>
      <c r="L896" s="5" t="s">
        <v>28</v>
      </c>
      <c r="M896" s="5" t="s">
        <v>133</v>
      </c>
      <c r="N896" s="5"/>
      <c r="O896" s="7" t="str">
        <f>IF(ISBLANK(Table1[[#This Row],[Exit Year]]), "Active", "Exited")</f>
        <v>Active</v>
      </c>
      <c r="P896" s="8">
        <f ca="1">IF(ISBLANK(Table1[[#This Row],[Exit Year]]), YEAR(TODAY()) - Table1[[#This Row],[Hire Year]], Table1[[#This Row],[Exit Year]] - Table1[[#This Row],[Hire Year]])</f>
        <v>4</v>
      </c>
      <c r="Q896" s="13">
        <f>Table1[[#This Row],[Annual Salary]] + (Table1[[#This Row],[Bonus %]] * Table1[[#This Row],[Annual Salary]])</f>
        <v>121786.58</v>
      </c>
      <c r="R896" s="10" t="str">
        <f>IF(Table1[[#This Row],[Annual Salary]]&gt;=100000,"High",
   IF(Table1[[#This Row],[Annual Salary]]&gt;=50000,"Medium","Low"))</f>
        <v>High</v>
      </c>
    </row>
    <row r="897" spans="1:18" ht="15.75" x14ac:dyDescent="0.25">
      <c r="A897" s="5" t="s">
        <v>1863</v>
      </c>
      <c r="B897" s="5" t="s">
        <v>1864</v>
      </c>
      <c r="C897" s="5" t="s">
        <v>42</v>
      </c>
      <c r="D897" s="5" t="s">
        <v>79</v>
      </c>
      <c r="E897" s="5" t="s">
        <v>34</v>
      </c>
      <c r="F897" s="5" t="s">
        <v>18</v>
      </c>
      <c r="G897" s="5" t="s">
        <v>84</v>
      </c>
      <c r="H897" s="5">
        <v>35</v>
      </c>
      <c r="I897" s="5">
        <v>2017</v>
      </c>
      <c r="J897" s="6">
        <v>80622</v>
      </c>
      <c r="K897" s="9">
        <v>0</v>
      </c>
      <c r="L897" s="5" t="s">
        <v>20</v>
      </c>
      <c r="M897" s="5" t="s">
        <v>59</v>
      </c>
      <c r="N897" s="5"/>
      <c r="O897" s="7" t="str">
        <f>IF(ISBLANK(Table1[[#This Row],[Exit Year]]), "Active", "Exited")</f>
        <v>Active</v>
      </c>
      <c r="P897" s="8">
        <f ca="1">IF(ISBLANK(Table1[[#This Row],[Exit Year]]), YEAR(TODAY()) - Table1[[#This Row],[Hire Year]], Table1[[#This Row],[Exit Year]] - Table1[[#This Row],[Hire Year]])</f>
        <v>8</v>
      </c>
      <c r="Q897" s="13">
        <f>Table1[[#This Row],[Annual Salary]] + (Table1[[#This Row],[Bonus %]] * Table1[[#This Row],[Annual Salary]])</f>
        <v>80622</v>
      </c>
      <c r="R897" s="10" t="str">
        <f>IF(Table1[[#This Row],[Annual Salary]]&gt;=100000,"High",
   IF(Table1[[#This Row],[Annual Salary]]&gt;=50000,"Medium","Low"))</f>
        <v>Medium</v>
      </c>
    </row>
    <row r="898" spans="1:18" ht="15.75" x14ac:dyDescent="0.25">
      <c r="A898" s="5" t="s">
        <v>1865</v>
      </c>
      <c r="B898" s="5" t="s">
        <v>1866</v>
      </c>
      <c r="C898" s="5" t="s">
        <v>51</v>
      </c>
      <c r="D898" s="5" t="s">
        <v>79</v>
      </c>
      <c r="E898" s="5" t="s">
        <v>34</v>
      </c>
      <c r="F898" s="5" t="s">
        <v>26</v>
      </c>
      <c r="G898" s="5" t="s">
        <v>27</v>
      </c>
      <c r="H898" s="5">
        <v>49</v>
      </c>
      <c r="I898" s="5">
        <v>2018</v>
      </c>
      <c r="J898" s="6">
        <v>119397</v>
      </c>
      <c r="K898" s="9">
        <v>0.09</v>
      </c>
      <c r="L898" s="5" t="s">
        <v>28</v>
      </c>
      <c r="M898" s="5" t="s">
        <v>113</v>
      </c>
      <c r="N898" s="5">
        <v>2019</v>
      </c>
      <c r="O898" s="7" t="str">
        <f>IF(ISBLANK(Table1[[#This Row],[Exit Year]]), "Active", "Exited")</f>
        <v>Exited</v>
      </c>
      <c r="P898" s="8">
        <f ca="1">IF(ISBLANK(Table1[[#This Row],[Exit Year]]), YEAR(TODAY()) - Table1[[#This Row],[Hire Year]], Table1[[#This Row],[Exit Year]] - Table1[[#This Row],[Hire Year]])</f>
        <v>1</v>
      </c>
      <c r="Q898" s="13">
        <f>Table1[[#This Row],[Annual Salary]] + (Table1[[#This Row],[Bonus %]] * Table1[[#This Row],[Annual Salary]])</f>
        <v>130142.73</v>
      </c>
      <c r="R898" s="10" t="str">
        <f>IF(Table1[[#This Row],[Annual Salary]]&gt;=100000,"High",
   IF(Table1[[#This Row],[Annual Salary]]&gt;=50000,"Medium","Low"))</f>
        <v>High</v>
      </c>
    </row>
    <row r="899" spans="1:18" ht="15.75" x14ac:dyDescent="0.25">
      <c r="A899" s="5" t="s">
        <v>1867</v>
      </c>
      <c r="B899" s="5" t="s">
        <v>1868</v>
      </c>
      <c r="C899" s="5" t="s">
        <v>32</v>
      </c>
      <c r="D899" s="5" t="s">
        <v>47</v>
      </c>
      <c r="E899" s="5" t="s">
        <v>48</v>
      </c>
      <c r="F899" s="5" t="s">
        <v>18</v>
      </c>
      <c r="G899" s="5" t="s">
        <v>27</v>
      </c>
      <c r="H899" s="5">
        <v>25</v>
      </c>
      <c r="I899" s="5">
        <v>2021</v>
      </c>
      <c r="J899" s="6">
        <v>150666</v>
      </c>
      <c r="K899" s="9">
        <v>0.23</v>
      </c>
      <c r="L899" s="5" t="s">
        <v>28</v>
      </c>
      <c r="M899" s="5" t="s">
        <v>133</v>
      </c>
      <c r="N899" s="5"/>
      <c r="O899" s="7" t="str">
        <f>IF(ISBLANK(Table1[[#This Row],[Exit Year]]), "Active", "Exited")</f>
        <v>Active</v>
      </c>
      <c r="P899" s="8">
        <f ca="1">IF(ISBLANK(Table1[[#This Row],[Exit Year]]), YEAR(TODAY()) - Table1[[#This Row],[Hire Year]], Table1[[#This Row],[Exit Year]] - Table1[[#This Row],[Hire Year]])</f>
        <v>4</v>
      </c>
      <c r="Q899" s="13">
        <f>Table1[[#This Row],[Annual Salary]] + (Table1[[#This Row],[Bonus %]] * Table1[[#This Row],[Annual Salary]])</f>
        <v>185319.18</v>
      </c>
      <c r="R899" s="10" t="str">
        <f>IF(Table1[[#This Row],[Annual Salary]]&gt;=100000,"High",
   IF(Table1[[#This Row],[Annual Salary]]&gt;=50000,"Medium","Low"))</f>
        <v>High</v>
      </c>
    </row>
    <row r="900" spans="1:18" ht="15.75" x14ac:dyDescent="0.25">
      <c r="A900" s="5" t="s">
        <v>1869</v>
      </c>
      <c r="B900" s="5" t="s">
        <v>1870</v>
      </c>
      <c r="C900" s="5" t="s">
        <v>1923</v>
      </c>
      <c r="D900" s="5" t="s">
        <v>16</v>
      </c>
      <c r="E900" s="5" t="s">
        <v>17</v>
      </c>
      <c r="F900" s="5" t="s">
        <v>18</v>
      </c>
      <c r="G900" s="5" t="s">
        <v>35</v>
      </c>
      <c r="H900" s="5">
        <v>46</v>
      </c>
      <c r="I900" s="5">
        <v>2002</v>
      </c>
      <c r="J900" s="6">
        <v>148035</v>
      </c>
      <c r="K900" s="9">
        <v>0.14000000000000001</v>
      </c>
      <c r="L900" s="5" t="s">
        <v>20</v>
      </c>
      <c r="M900" s="5" t="s">
        <v>43</v>
      </c>
      <c r="N900" s="5"/>
      <c r="O900" s="7" t="str">
        <f>IF(ISBLANK(Table1[[#This Row],[Exit Year]]), "Active", "Exited")</f>
        <v>Active</v>
      </c>
      <c r="P900" s="8">
        <f ca="1">IF(ISBLANK(Table1[[#This Row],[Exit Year]]), YEAR(TODAY()) - Table1[[#This Row],[Hire Year]], Table1[[#This Row],[Exit Year]] - Table1[[#This Row],[Hire Year]])</f>
        <v>23</v>
      </c>
      <c r="Q900" s="13">
        <f>Table1[[#This Row],[Annual Salary]] + (Table1[[#This Row],[Bonus %]] * Table1[[#This Row],[Annual Salary]])</f>
        <v>168759.9</v>
      </c>
      <c r="R900" s="10" t="str">
        <f>IF(Table1[[#This Row],[Annual Salary]]&gt;=100000,"High",
   IF(Table1[[#This Row],[Annual Salary]]&gt;=50000,"Medium","Low"))</f>
        <v>High</v>
      </c>
    </row>
    <row r="901" spans="1:18" ht="15.75" x14ac:dyDescent="0.25">
      <c r="A901" s="5" t="s">
        <v>1871</v>
      </c>
      <c r="B901" s="5" t="s">
        <v>1872</v>
      </c>
      <c r="C901" s="5" t="s">
        <v>174</v>
      </c>
      <c r="D901" s="5" t="s">
        <v>68</v>
      </c>
      <c r="E901" s="5" t="s">
        <v>48</v>
      </c>
      <c r="F901" s="5" t="s">
        <v>18</v>
      </c>
      <c r="G901" s="5" t="s">
        <v>27</v>
      </c>
      <c r="H901" s="5">
        <v>45</v>
      </c>
      <c r="I901" s="5">
        <v>2012</v>
      </c>
      <c r="J901" s="6">
        <v>89659</v>
      </c>
      <c r="K901" s="9">
        <v>0</v>
      </c>
      <c r="L901" s="5" t="s">
        <v>28</v>
      </c>
      <c r="M901" s="5" t="s">
        <v>113</v>
      </c>
      <c r="N901" s="5"/>
      <c r="O901" s="7" t="str">
        <f>IF(ISBLANK(Table1[[#This Row],[Exit Year]]), "Active", "Exited")</f>
        <v>Active</v>
      </c>
      <c r="P901" s="8">
        <f ca="1">IF(ISBLANK(Table1[[#This Row],[Exit Year]]), YEAR(TODAY()) - Table1[[#This Row],[Hire Year]], Table1[[#This Row],[Exit Year]] - Table1[[#This Row],[Hire Year]])</f>
        <v>13</v>
      </c>
      <c r="Q901" s="13">
        <f>Table1[[#This Row],[Annual Salary]] + (Table1[[#This Row],[Bonus %]] * Table1[[#This Row],[Annual Salary]])</f>
        <v>89659</v>
      </c>
      <c r="R901" s="10" t="str">
        <f>IF(Table1[[#This Row],[Annual Salary]]&gt;=100000,"High",
   IF(Table1[[#This Row],[Annual Salary]]&gt;=50000,"Medium","Low"))</f>
        <v>Medium</v>
      </c>
    </row>
    <row r="902" spans="1:18" ht="15.75" x14ac:dyDescent="0.25">
      <c r="A902" s="5" t="s">
        <v>1873</v>
      </c>
      <c r="B902" s="5" t="s">
        <v>1874</v>
      </c>
      <c r="C902" s="5" t="s">
        <v>32</v>
      </c>
      <c r="D902" s="5" t="s">
        <v>47</v>
      </c>
      <c r="E902" s="5" t="s">
        <v>34</v>
      </c>
      <c r="F902" s="5" t="s">
        <v>18</v>
      </c>
      <c r="G902" s="5" t="s">
        <v>35</v>
      </c>
      <c r="H902" s="5">
        <v>39</v>
      </c>
      <c r="I902" s="5">
        <v>2007</v>
      </c>
      <c r="J902" s="6">
        <v>171487</v>
      </c>
      <c r="K902" s="9">
        <v>0.23</v>
      </c>
      <c r="L902" s="5" t="s">
        <v>20</v>
      </c>
      <c r="M902" s="5" t="s">
        <v>43</v>
      </c>
      <c r="N902" s="5"/>
      <c r="O902" s="7" t="str">
        <f>IF(ISBLANK(Table1[[#This Row],[Exit Year]]), "Active", "Exited")</f>
        <v>Active</v>
      </c>
      <c r="P902" s="8">
        <f ca="1">IF(ISBLANK(Table1[[#This Row],[Exit Year]]), YEAR(TODAY()) - Table1[[#This Row],[Hire Year]], Table1[[#This Row],[Exit Year]] - Table1[[#This Row],[Hire Year]])</f>
        <v>18</v>
      </c>
      <c r="Q902" s="13">
        <f>Table1[[#This Row],[Annual Salary]] + (Table1[[#This Row],[Bonus %]] * Table1[[#This Row],[Annual Salary]])</f>
        <v>210929.01</v>
      </c>
      <c r="R902" s="10" t="str">
        <f>IF(Table1[[#This Row],[Annual Salary]]&gt;=100000,"High",
   IF(Table1[[#This Row],[Annual Salary]]&gt;=50000,"Medium","Low"))</f>
        <v>High</v>
      </c>
    </row>
    <row r="903" spans="1:18" ht="15.75" x14ac:dyDescent="0.25">
      <c r="A903" s="5" t="s">
        <v>1875</v>
      </c>
      <c r="B903" s="5" t="s">
        <v>1876</v>
      </c>
      <c r="C903" s="5" t="s">
        <v>78</v>
      </c>
      <c r="D903" s="5" t="s">
        <v>47</v>
      </c>
      <c r="E903" s="5" t="s">
        <v>25</v>
      </c>
      <c r="F903" s="5" t="s">
        <v>18</v>
      </c>
      <c r="G903" s="5" t="s">
        <v>84</v>
      </c>
      <c r="H903" s="5">
        <v>43</v>
      </c>
      <c r="I903" s="5">
        <v>2016</v>
      </c>
      <c r="J903" s="6">
        <v>258498</v>
      </c>
      <c r="K903" s="9">
        <v>0.35</v>
      </c>
      <c r="L903" s="5" t="s">
        <v>20</v>
      </c>
      <c r="M903" s="5" t="s">
        <v>87</v>
      </c>
      <c r="N903" s="5"/>
      <c r="O903" s="7" t="str">
        <f>IF(ISBLANK(Table1[[#This Row],[Exit Year]]), "Active", "Exited")</f>
        <v>Active</v>
      </c>
      <c r="P903" s="8">
        <f ca="1">IF(ISBLANK(Table1[[#This Row],[Exit Year]]), YEAR(TODAY()) - Table1[[#This Row],[Hire Year]], Table1[[#This Row],[Exit Year]] - Table1[[#This Row],[Hire Year]])</f>
        <v>9</v>
      </c>
      <c r="Q903" s="13">
        <f>Table1[[#This Row],[Annual Salary]] + (Table1[[#This Row],[Bonus %]] * Table1[[#This Row],[Annual Salary]])</f>
        <v>348972.3</v>
      </c>
      <c r="R903" s="10" t="str">
        <f>IF(Table1[[#This Row],[Annual Salary]]&gt;=100000,"High",
   IF(Table1[[#This Row],[Annual Salary]]&gt;=50000,"Medium","Low"))</f>
        <v>High</v>
      </c>
    </row>
    <row r="904" spans="1:18" ht="15.75" x14ac:dyDescent="0.25">
      <c r="A904" s="5" t="s">
        <v>1877</v>
      </c>
      <c r="B904" s="5" t="s">
        <v>1878</v>
      </c>
      <c r="C904" s="5" t="s">
        <v>1923</v>
      </c>
      <c r="D904" s="5" t="s">
        <v>16</v>
      </c>
      <c r="E904" s="5" t="s">
        <v>17</v>
      </c>
      <c r="F904" s="5" t="s">
        <v>26</v>
      </c>
      <c r="G904" s="5" t="s">
        <v>27</v>
      </c>
      <c r="H904" s="5">
        <v>37</v>
      </c>
      <c r="I904" s="5">
        <v>2010</v>
      </c>
      <c r="J904" s="6">
        <v>146961</v>
      </c>
      <c r="K904" s="9">
        <v>0.11</v>
      </c>
      <c r="L904" s="5" t="s">
        <v>20</v>
      </c>
      <c r="M904" s="5" t="s">
        <v>87</v>
      </c>
      <c r="N904" s="5"/>
      <c r="O904" s="7" t="str">
        <f>IF(ISBLANK(Table1[[#This Row],[Exit Year]]), "Active", "Exited")</f>
        <v>Active</v>
      </c>
      <c r="P904" s="8">
        <f ca="1">IF(ISBLANK(Table1[[#This Row],[Exit Year]]), YEAR(TODAY()) - Table1[[#This Row],[Hire Year]], Table1[[#This Row],[Exit Year]] - Table1[[#This Row],[Hire Year]])</f>
        <v>15</v>
      </c>
      <c r="Q904" s="13">
        <f>Table1[[#This Row],[Annual Salary]] + (Table1[[#This Row],[Bonus %]] * Table1[[#This Row],[Annual Salary]])</f>
        <v>163126.71</v>
      </c>
      <c r="R904" s="10" t="str">
        <f>IF(Table1[[#This Row],[Annual Salary]]&gt;=100000,"High",
   IF(Table1[[#This Row],[Annual Salary]]&gt;=50000,"Medium","Low"))</f>
        <v>High</v>
      </c>
    </row>
    <row r="905" spans="1:18" ht="15.75" x14ac:dyDescent="0.25">
      <c r="A905" s="5" t="s">
        <v>1879</v>
      </c>
      <c r="B905" s="5" t="s">
        <v>1880</v>
      </c>
      <c r="C905" s="5" t="s">
        <v>142</v>
      </c>
      <c r="D905" s="5" t="s">
        <v>64</v>
      </c>
      <c r="E905" s="5" t="s">
        <v>17</v>
      </c>
      <c r="F905" s="5" t="s">
        <v>26</v>
      </c>
      <c r="G905" s="5" t="s">
        <v>84</v>
      </c>
      <c r="H905" s="5">
        <v>48</v>
      </c>
      <c r="I905" s="5">
        <v>1998</v>
      </c>
      <c r="J905" s="6">
        <v>85369</v>
      </c>
      <c r="K905" s="9">
        <v>0</v>
      </c>
      <c r="L905" s="5" t="s">
        <v>92</v>
      </c>
      <c r="M905" s="5" t="s">
        <v>93</v>
      </c>
      <c r="N905" s="5">
        <v>2004</v>
      </c>
      <c r="O905" s="7" t="str">
        <f>IF(ISBLANK(Table1[[#This Row],[Exit Year]]), "Active", "Exited")</f>
        <v>Exited</v>
      </c>
      <c r="P905" s="8">
        <f ca="1">IF(ISBLANK(Table1[[#This Row],[Exit Year]]), YEAR(TODAY()) - Table1[[#This Row],[Hire Year]], Table1[[#This Row],[Exit Year]] - Table1[[#This Row],[Hire Year]])</f>
        <v>6</v>
      </c>
      <c r="Q905" s="13">
        <f>Table1[[#This Row],[Annual Salary]] + (Table1[[#This Row],[Bonus %]] * Table1[[#This Row],[Annual Salary]])</f>
        <v>85369</v>
      </c>
      <c r="R905" s="10" t="str">
        <f>IF(Table1[[#This Row],[Annual Salary]]&gt;=100000,"High",
   IF(Table1[[#This Row],[Annual Salary]]&gt;=50000,"Medium","Low"))</f>
        <v>Medium</v>
      </c>
    </row>
    <row r="906" spans="1:18" ht="15.75" x14ac:dyDescent="0.25">
      <c r="A906" s="5" t="s">
        <v>1881</v>
      </c>
      <c r="B906" s="5" t="s">
        <v>1882</v>
      </c>
      <c r="C906" s="5" t="s">
        <v>32</v>
      </c>
      <c r="D906" s="5" t="s">
        <v>16</v>
      </c>
      <c r="E906" s="5" t="s">
        <v>25</v>
      </c>
      <c r="F906" s="5" t="s">
        <v>18</v>
      </c>
      <c r="G906" s="5" t="s">
        <v>35</v>
      </c>
      <c r="H906" s="5">
        <v>46</v>
      </c>
      <c r="I906" s="5">
        <v>2018</v>
      </c>
      <c r="J906" s="6">
        <v>166259</v>
      </c>
      <c r="K906" s="9">
        <v>0.17</v>
      </c>
      <c r="L906" s="5" t="s">
        <v>20</v>
      </c>
      <c r="M906" s="5" t="s">
        <v>36</v>
      </c>
      <c r="N906" s="5"/>
      <c r="O906" s="7" t="str">
        <f>IF(ISBLANK(Table1[[#This Row],[Exit Year]]), "Active", "Exited")</f>
        <v>Active</v>
      </c>
      <c r="P906" s="8">
        <f ca="1">IF(ISBLANK(Table1[[#This Row],[Exit Year]]), YEAR(TODAY()) - Table1[[#This Row],[Hire Year]], Table1[[#This Row],[Exit Year]] - Table1[[#This Row],[Hire Year]])</f>
        <v>7</v>
      </c>
      <c r="Q906" s="13">
        <f>Table1[[#This Row],[Annual Salary]] + (Table1[[#This Row],[Bonus %]] * Table1[[#This Row],[Annual Salary]])</f>
        <v>194523.03</v>
      </c>
      <c r="R906" s="10" t="str">
        <f>IF(Table1[[#This Row],[Annual Salary]]&gt;=100000,"High",
   IF(Table1[[#This Row],[Annual Salary]]&gt;=50000,"Medium","Low"))</f>
        <v>High</v>
      </c>
    </row>
    <row r="907" spans="1:18" ht="15.75" x14ac:dyDescent="0.25">
      <c r="A907" s="5" t="s">
        <v>1883</v>
      </c>
      <c r="B907" s="5" t="s">
        <v>1884</v>
      </c>
      <c r="C907" s="5" t="s">
        <v>329</v>
      </c>
      <c r="D907" s="5" t="s">
        <v>16</v>
      </c>
      <c r="E907" s="5" t="s">
        <v>48</v>
      </c>
      <c r="F907" s="5" t="s">
        <v>18</v>
      </c>
      <c r="G907" s="5" t="s">
        <v>27</v>
      </c>
      <c r="H907" s="5">
        <v>55</v>
      </c>
      <c r="I907" s="5">
        <v>2009</v>
      </c>
      <c r="J907" s="6">
        <v>47032</v>
      </c>
      <c r="K907" s="9">
        <v>0</v>
      </c>
      <c r="L907" s="5" t="s">
        <v>20</v>
      </c>
      <c r="M907" s="5" t="s">
        <v>87</v>
      </c>
      <c r="N907" s="5"/>
      <c r="O907" s="7" t="str">
        <f>IF(ISBLANK(Table1[[#This Row],[Exit Year]]), "Active", "Exited")</f>
        <v>Active</v>
      </c>
      <c r="P907" s="8">
        <f ca="1">IF(ISBLANK(Table1[[#This Row],[Exit Year]]), YEAR(TODAY()) - Table1[[#This Row],[Hire Year]], Table1[[#This Row],[Exit Year]] - Table1[[#This Row],[Hire Year]])</f>
        <v>16</v>
      </c>
      <c r="Q907" s="13">
        <f>Table1[[#This Row],[Annual Salary]] + (Table1[[#This Row],[Bonus %]] * Table1[[#This Row],[Annual Salary]])</f>
        <v>47032</v>
      </c>
      <c r="R907" s="10" t="str">
        <f>IF(Table1[[#This Row],[Annual Salary]]&gt;=100000,"High",
   IF(Table1[[#This Row],[Annual Salary]]&gt;=50000,"Medium","Low"))</f>
        <v>Low</v>
      </c>
    </row>
    <row r="908" spans="1:18" ht="15.75" x14ac:dyDescent="0.25">
      <c r="A908" s="5" t="s">
        <v>1885</v>
      </c>
      <c r="B908" s="5" t="s">
        <v>1886</v>
      </c>
      <c r="C908" s="5" t="s">
        <v>42</v>
      </c>
      <c r="D908" s="5" t="s">
        <v>79</v>
      </c>
      <c r="E908" s="5" t="s">
        <v>34</v>
      </c>
      <c r="F908" s="5" t="s">
        <v>26</v>
      </c>
      <c r="G908" s="5" t="s">
        <v>35</v>
      </c>
      <c r="H908" s="5">
        <v>33</v>
      </c>
      <c r="I908" s="5">
        <v>2016</v>
      </c>
      <c r="J908" s="6">
        <v>98427</v>
      </c>
      <c r="K908" s="9">
        <v>0</v>
      </c>
      <c r="L908" s="5" t="s">
        <v>20</v>
      </c>
      <c r="M908" s="5" t="s">
        <v>87</v>
      </c>
      <c r="N908" s="5"/>
      <c r="O908" s="7" t="str">
        <f>IF(ISBLANK(Table1[[#This Row],[Exit Year]]), "Active", "Exited")</f>
        <v>Active</v>
      </c>
      <c r="P908" s="8">
        <f ca="1">IF(ISBLANK(Table1[[#This Row],[Exit Year]]), YEAR(TODAY()) - Table1[[#This Row],[Hire Year]], Table1[[#This Row],[Exit Year]] - Table1[[#This Row],[Hire Year]])</f>
        <v>9</v>
      </c>
      <c r="Q908" s="13">
        <f>Table1[[#This Row],[Annual Salary]] + (Table1[[#This Row],[Bonus %]] * Table1[[#This Row],[Annual Salary]])</f>
        <v>98427</v>
      </c>
      <c r="R908" s="10" t="str">
        <f>IF(Table1[[#This Row],[Annual Salary]]&gt;=100000,"High",
   IF(Table1[[#This Row],[Annual Salary]]&gt;=50000,"Medium","Low"))</f>
        <v>Medium</v>
      </c>
    </row>
    <row r="909" spans="1:18" ht="15.75" x14ac:dyDescent="0.25">
      <c r="A909" s="5" t="s">
        <v>1887</v>
      </c>
      <c r="B909" s="5" t="s">
        <v>1888</v>
      </c>
      <c r="C909" s="5" t="s">
        <v>54</v>
      </c>
      <c r="D909" s="5" t="s">
        <v>33</v>
      </c>
      <c r="E909" s="5" t="s">
        <v>34</v>
      </c>
      <c r="F909" s="5" t="s">
        <v>18</v>
      </c>
      <c r="G909" s="5" t="s">
        <v>27</v>
      </c>
      <c r="H909" s="5">
        <v>44</v>
      </c>
      <c r="I909" s="5">
        <v>2010</v>
      </c>
      <c r="J909" s="6">
        <v>47387</v>
      </c>
      <c r="K909" s="9">
        <v>0</v>
      </c>
      <c r="L909" s="5" t="s">
        <v>28</v>
      </c>
      <c r="M909" s="5" t="s">
        <v>133</v>
      </c>
      <c r="N909" s="5">
        <v>2018</v>
      </c>
      <c r="O909" s="7" t="str">
        <f>IF(ISBLANK(Table1[[#This Row],[Exit Year]]), "Active", "Exited")</f>
        <v>Exited</v>
      </c>
      <c r="P909" s="8">
        <f ca="1">IF(ISBLANK(Table1[[#This Row],[Exit Year]]), YEAR(TODAY()) - Table1[[#This Row],[Hire Year]], Table1[[#This Row],[Exit Year]] - Table1[[#This Row],[Hire Year]])</f>
        <v>8</v>
      </c>
      <c r="Q909" s="13">
        <f>Table1[[#This Row],[Annual Salary]] + (Table1[[#This Row],[Bonus %]] * Table1[[#This Row],[Annual Salary]])</f>
        <v>47387</v>
      </c>
      <c r="R909" s="10" t="str">
        <f>IF(Table1[[#This Row],[Annual Salary]]&gt;=100000,"High",
   IF(Table1[[#This Row],[Annual Salary]]&gt;=50000,"Medium","Low"))</f>
        <v>Low</v>
      </c>
    </row>
    <row r="910" spans="1:18" ht="15.75" x14ac:dyDescent="0.25">
      <c r="A910" s="5" t="s">
        <v>1889</v>
      </c>
      <c r="B910" s="5" t="s">
        <v>1890</v>
      </c>
      <c r="C910" s="5" t="s">
        <v>32</v>
      </c>
      <c r="D910" s="5" t="s">
        <v>79</v>
      </c>
      <c r="E910" s="5" t="s">
        <v>34</v>
      </c>
      <c r="F910" s="5" t="s">
        <v>26</v>
      </c>
      <c r="G910" s="5" t="s">
        <v>27</v>
      </c>
      <c r="H910" s="5">
        <v>31</v>
      </c>
      <c r="I910" s="5">
        <v>2019</v>
      </c>
      <c r="J910" s="6">
        <v>176710</v>
      </c>
      <c r="K910" s="9">
        <v>0.15</v>
      </c>
      <c r="L910" s="5" t="s">
        <v>20</v>
      </c>
      <c r="M910" s="5" t="s">
        <v>55</v>
      </c>
      <c r="N910" s="5"/>
      <c r="O910" s="7" t="str">
        <f>IF(ISBLANK(Table1[[#This Row],[Exit Year]]), "Active", "Exited")</f>
        <v>Active</v>
      </c>
      <c r="P910" s="8">
        <f ca="1">IF(ISBLANK(Table1[[#This Row],[Exit Year]]), YEAR(TODAY()) - Table1[[#This Row],[Hire Year]], Table1[[#This Row],[Exit Year]] - Table1[[#This Row],[Hire Year]])</f>
        <v>6</v>
      </c>
      <c r="Q910" s="13">
        <f>Table1[[#This Row],[Annual Salary]] + (Table1[[#This Row],[Bonus %]] * Table1[[#This Row],[Annual Salary]])</f>
        <v>203216.5</v>
      </c>
      <c r="R910" s="10" t="str">
        <f>IF(Table1[[#This Row],[Annual Salary]]&gt;=100000,"High",
   IF(Table1[[#This Row],[Annual Salary]]&gt;=50000,"Medium","Low"))</f>
        <v>High</v>
      </c>
    </row>
    <row r="911" spans="1:18" ht="15.75" x14ac:dyDescent="0.25">
      <c r="A911" s="5" t="s">
        <v>1891</v>
      </c>
      <c r="B911" s="5" t="s">
        <v>1892</v>
      </c>
      <c r="C911" s="5" t="s">
        <v>42</v>
      </c>
      <c r="D911" s="5" t="s">
        <v>33</v>
      </c>
      <c r="E911" s="5" t="s">
        <v>34</v>
      </c>
      <c r="F911" s="5" t="s">
        <v>18</v>
      </c>
      <c r="G911" s="5" t="s">
        <v>27</v>
      </c>
      <c r="H911" s="5">
        <v>33</v>
      </c>
      <c r="I911" s="5">
        <v>2012</v>
      </c>
      <c r="J911" s="6">
        <v>95960</v>
      </c>
      <c r="K911" s="9">
        <v>0</v>
      </c>
      <c r="L911" s="5" t="s">
        <v>28</v>
      </c>
      <c r="M911" s="5" t="s">
        <v>133</v>
      </c>
      <c r="N911" s="5"/>
      <c r="O911" s="7" t="str">
        <f>IF(ISBLANK(Table1[[#This Row],[Exit Year]]), "Active", "Exited")</f>
        <v>Active</v>
      </c>
      <c r="P911" s="8">
        <f ca="1">IF(ISBLANK(Table1[[#This Row],[Exit Year]]), YEAR(TODAY()) - Table1[[#This Row],[Hire Year]], Table1[[#This Row],[Exit Year]] - Table1[[#This Row],[Hire Year]])</f>
        <v>13</v>
      </c>
      <c r="Q911" s="13">
        <f>Table1[[#This Row],[Annual Salary]] + (Table1[[#This Row],[Bonus %]] * Table1[[#This Row],[Annual Salary]])</f>
        <v>95960</v>
      </c>
      <c r="R911" s="10" t="str">
        <f>IF(Table1[[#This Row],[Annual Salary]]&gt;=100000,"High",
   IF(Table1[[#This Row],[Annual Salary]]&gt;=50000,"Medium","Low"))</f>
        <v>Medium</v>
      </c>
    </row>
    <row r="912" spans="1:18" ht="15.75" x14ac:dyDescent="0.25">
      <c r="A912" s="5" t="s">
        <v>1893</v>
      </c>
      <c r="B912" s="5" t="s">
        <v>1894</v>
      </c>
      <c r="C912" s="5" t="s">
        <v>78</v>
      </c>
      <c r="D912" s="5" t="s">
        <v>58</v>
      </c>
      <c r="E912" s="5" t="s">
        <v>48</v>
      </c>
      <c r="F912" s="5" t="s">
        <v>18</v>
      </c>
      <c r="G912" s="5" t="s">
        <v>27</v>
      </c>
      <c r="H912" s="5">
        <v>63</v>
      </c>
      <c r="I912" s="5">
        <v>2020</v>
      </c>
      <c r="J912" s="6">
        <v>216195</v>
      </c>
      <c r="K912" s="9">
        <v>0.31</v>
      </c>
      <c r="L912" s="5" t="s">
        <v>20</v>
      </c>
      <c r="M912" s="5" t="s">
        <v>55</v>
      </c>
      <c r="N912" s="5"/>
      <c r="O912" s="7" t="str">
        <f>IF(ISBLANK(Table1[[#This Row],[Exit Year]]), "Active", "Exited")</f>
        <v>Active</v>
      </c>
      <c r="P912" s="8">
        <f ca="1">IF(ISBLANK(Table1[[#This Row],[Exit Year]]), YEAR(TODAY()) - Table1[[#This Row],[Hire Year]], Table1[[#This Row],[Exit Year]] - Table1[[#This Row],[Hire Year]])</f>
        <v>5</v>
      </c>
      <c r="Q912" s="13">
        <f>Table1[[#This Row],[Annual Salary]] + (Table1[[#This Row],[Bonus %]] * Table1[[#This Row],[Annual Salary]])</f>
        <v>283215.45</v>
      </c>
      <c r="R912" s="10" t="str">
        <f>IF(Table1[[#This Row],[Annual Salary]]&gt;=100000,"High",
   IF(Table1[[#This Row],[Annual Salary]]&gt;=50000,"Medium","Low"))</f>
        <v>High</v>
      </c>
    </row>
  </sheetData>
  <mergeCells count="1">
    <mergeCell ref="U2:W2"/>
  </mergeCells>
  <conditionalFormatting sqref="J1:J1048576">
    <cfRule type="cellIs" dxfId="31" priority="7" operator="greaterThan">
      <formula>120000</formula>
    </cfRule>
  </conditionalFormatting>
  <conditionalFormatting sqref="K2:K912">
    <cfRule type="cellIs" dxfId="30" priority="5" operator="equal">
      <formula>0</formula>
    </cfRule>
    <cfRule type="cellIs" dxfId="29" priority="6" operator="equal">
      <formula>0</formula>
    </cfRule>
  </conditionalFormatting>
  <conditionalFormatting sqref="H1:H1048576">
    <cfRule type="cellIs" dxfId="28" priority="1" operator="lessThan">
      <formula>30</formula>
    </cfRule>
    <cfRule type="cellIs" dxfId="27" priority="2" operator="greaterThan">
      <formula>50</formula>
    </cfRule>
    <cfRule type="cellIs" dxfId="26" priority="3" operator="between">
      <formula>30</formula>
      <formula>50</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68"/>
  <sheetViews>
    <sheetView workbookViewId="0">
      <selection activeCell="C8" sqref="C8"/>
    </sheetView>
  </sheetViews>
  <sheetFormatPr defaultRowHeight="15" x14ac:dyDescent="0.25"/>
  <cols>
    <col min="1" max="1" width="18.42578125" bestFit="1" customWidth="1"/>
    <col min="2" max="2" width="24.85546875" bestFit="1" customWidth="1"/>
    <col min="3" max="3" width="6.5703125" bestFit="1" customWidth="1"/>
    <col min="4" max="4" width="11.28515625" bestFit="1" customWidth="1"/>
    <col min="5" max="5" width="10.7109375" bestFit="1" customWidth="1"/>
  </cols>
  <sheetData>
    <row r="2" spans="1:4" x14ac:dyDescent="0.25">
      <c r="A2" s="23" t="s">
        <v>1919</v>
      </c>
      <c r="B2" s="23"/>
    </row>
    <row r="3" spans="1:4" x14ac:dyDescent="0.25">
      <c r="A3" s="25" t="s">
        <v>1901</v>
      </c>
      <c r="B3" s="24" t="s">
        <v>1903</v>
      </c>
    </row>
    <row r="4" spans="1:4" x14ac:dyDescent="0.25">
      <c r="A4" s="26" t="s">
        <v>58</v>
      </c>
      <c r="B4" s="24">
        <v>125444.09523809524</v>
      </c>
    </row>
    <row r="5" spans="1:4" x14ac:dyDescent="0.25">
      <c r="A5" s="26" t="s">
        <v>68</v>
      </c>
      <c r="B5" s="24">
        <v>109517.90131578948</v>
      </c>
    </row>
    <row r="6" spans="1:4" x14ac:dyDescent="0.25">
      <c r="A6" s="26" t="s">
        <v>33</v>
      </c>
      <c r="B6" s="24">
        <v>124564.23148148147</v>
      </c>
    </row>
    <row r="7" spans="1:4" x14ac:dyDescent="0.25">
      <c r="A7" s="26" t="s">
        <v>64</v>
      </c>
      <c r="B7" s="24">
        <v>118138.75675675676</v>
      </c>
    </row>
    <row r="8" spans="1:4" x14ac:dyDescent="0.25">
      <c r="A8" s="26" t="s">
        <v>16</v>
      </c>
      <c r="B8" s="24">
        <v>97239.055813953484</v>
      </c>
    </row>
    <row r="9" spans="1:4" x14ac:dyDescent="0.25">
      <c r="A9" s="26" t="s">
        <v>79</v>
      </c>
      <c r="B9" s="24">
        <v>128123.16964285714</v>
      </c>
    </row>
    <row r="10" spans="1:4" x14ac:dyDescent="0.25">
      <c r="A10" s="26" t="s">
        <v>47</v>
      </c>
      <c r="B10" s="24">
        <v>110440.50387596899</v>
      </c>
    </row>
    <row r="12" spans="1:4" x14ac:dyDescent="0.25">
      <c r="A12" s="17"/>
      <c r="B12" s="15"/>
    </row>
    <row r="13" spans="1:4" x14ac:dyDescent="0.25">
      <c r="A13" s="17"/>
      <c r="B13" s="15"/>
    </row>
    <row r="14" spans="1:4" x14ac:dyDescent="0.25">
      <c r="A14" s="17" t="s">
        <v>1920</v>
      </c>
      <c r="B14" s="15"/>
    </row>
    <row r="15" spans="1:4" x14ac:dyDescent="0.25">
      <c r="A15" s="16" t="s">
        <v>1905</v>
      </c>
      <c r="B15" s="16" t="s">
        <v>1904</v>
      </c>
    </row>
    <row r="16" spans="1:4" x14ac:dyDescent="0.25">
      <c r="A16" s="16" t="s">
        <v>1901</v>
      </c>
      <c r="B16" t="s">
        <v>18</v>
      </c>
      <c r="C16" t="s">
        <v>26</v>
      </c>
      <c r="D16" t="s">
        <v>1902</v>
      </c>
    </row>
    <row r="17" spans="1:4" x14ac:dyDescent="0.25">
      <c r="A17" s="17" t="s">
        <v>48</v>
      </c>
      <c r="B17" s="15">
        <v>107</v>
      </c>
      <c r="C17" s="15">
        <v>108</v>
      </c>
      <c r="D17" s="15">
        <v>215</v>
      </c>
    </row>
    <row r="18" spans="1:4" x14ac:dyDescent="0.25">
      <c r="A18" s="17" t="s">
        <v>25</v>
      </c>
      <c r="B18" s="15">
        <v>135</v>
      </c>
      <c r="C18" s="15">
        <v>113</v>
      </c>
      <c r="D18" s="15">
        <v>248</v>
      </c>
    </row>
    <row r="19" spans="1:4" x14ac:dyDescent="0.25">
      <c r="A19" s="17" t="s">
        <v>17</v>
      </c>
      <c r="B19" s="15">
        <v>106</v>
      </c>
      <c r="C19" s="15">
        <v>102</v>
      </c>
      <c r="D19" s="15">
        <v>208</v>
      </c>
    </row>
    <row r="20" spans="1:4" x14ac:dyDescent="0.25">
      <c r="A20" s="17" t="s">
        <v>34</v>
      </c>
      <c r="B20" s="15">
        <v>125</v>
      </c>
      <c r="C20" s="15">
        <v>115</v>
      </c>
      <c r="D20" s="15">
        <v>240</v>
      </c>
    </row>
    <row r="21" spans="1:4" x14ac:dyDescent="0.25">
      <c r="A21" s="17" t="s">
        <v>1902</v>
      </c>
      <c r="B21" s="15">
        <v>473</v>
      </c>
      <c r="C21" s="15">
        <v>438</v>
      </c>
      <c r="D21" s="15">
        <v>911</v>
      </c>
    </row>
    <row r="23" spans="1:4" x14ac:dyDescent="0.25">
      <c r="A23" s="17" t="s">
        <v>1921</v>
      </c>
    </row>
    <row r="24" spans="1:4" x14ac:dyDescent="0.25">
      <c r="A24" s="16" t="s">
        <v>1901</v>
      </c>
      <c r="B24" t="s">
        <v>1906</v>
      </c>
    </row>
    <row r="25" spans="1:4" x14ac:dyDescent="0.25">
      <c r="A25" s="17">
        <v>1992</v>
      </c>
      <c r="B25" s="15">
        <v>11</v>
      </c>
    </row>
    <row r="26" spans="1:4" x14ac:dyDescent="0.25">
      <c r="A26" s="17">
        <v>1993</v>
      </c>
      <c r="B26" s="15">
        <v>2</v>
      </c>
    </row>
    <row r="27" spans="1:4" x14ac:dyDescent="0.25">
      <c r="A27" s="17">
        <v>1994</v>
      </c>
      <c r="B27" s="15">
        <v>10</v>
      </c>
    </row>
    <row r="28" spans="1:4" x14ac:dyDescent="0.25">
      <c r="A28" s="17">
        <v>1995</v>
      </c>
      <c r="B28" s="15">
        <v>9</v>
      </c>
    </row>
    <row r="29" spans="1:4" x14ac:dyDescent="0.25">
      <c r="A29" s="17">
        <v>1996</v>
      </c>
      <c r="B29" s="15">
        <v>8</v>
      </c>
    </row>
    <row r="30" spans="1:4" x14ac:dyDescent="0.25">
      <c r="A30" s="17">
        <v>1997</v>
      </c>
      <c r="B30" s="15">
        <v>10</v>
      </c>
    </row>
    <row r="31" spans="1:4" x14ac:dyDescent="0.25">
      <c r="A31" s="17">
        <v>1998</v>
      </c>
      <c r="B31" s="15">
        <v>14</v>
      </c>
    </row>
    <row r="32" spans="1:4" x14ac:dyDescent="0.25">
      <c r="A32" s="17">
        <v>1999</v>
      </c>
      <c r="B32" s="15">
        <v>11</v>
      </c>
    </row>
    <row r="33" spans="1:2" x14ac:dyDescent="0.25">
      <c r="A33" s="17">
        <v>2000</v>
      </c>
      <c r="B33" s="15">
        <v>13</v>
      </c>
    </row>
    <row r="34" spans="1:2" x14ac:dyDescent="0.25">
      <c r="A34" s="17">
        <v>2001</v>
      </c>
      <c r="B34" s="15">
        <v>16</v>
      </c>
    </row>
    <row r="35" spans="1:2" x14ac:dyDescent="0.25">
      <c r="A35" s="17">
        <v>2002</v>
      </c>
      <c r="B35" s="15">
        <v>19</v>
      </c>
    </row>
    <row r="36" spans="1:2" x14ac:dyDescent="0.25">
      <c r="A36" s="17">
        <v>2003</v>
      </c>
      <c r="B36" s="15">
        <v>18</v>
      </c>
    </row>
    <row r="37" spans="1:2" x14ac:dyDescent="0.25">
      <c r="A37" s="17">
        <v>2004</v>
      </c>
      <c r="B37" s="15">
        <v>27</v>
      </c>
    </row>
    <row r="38" spans="1:2" x14ac:dyDescent="0.25">
      <c r="A38" s="17">
        <v>2005</v>
      </c>
      <c r="B38" s="15">
        <v>25</v>
      </c>
    </row>
    <row r="39" spans="1:2" x14ac:dyDescent="0.25">
      <c r="A39" s="17">
        <v>2006</v>
      </c>
      <c r="B39" s="15">
        <v>27</v>
      </c>
    </row>
    <row r="40" spans="1:2" x14ac:dyDescent="0.25">
      <c r="A40" s="17">
        <v>2007</v>
      </c>
      <c r="B40" s="15">
        <v>29</v>
      </c>
    </row>
    <row r="41" spans="1:2" x14ac:dyDescent="0.25">
      <c r="A41" s="17">
        <v>2008</v>
      </c>
      <c r="B41" s="15">
        <v>22</v>
      </c>
    </row>
    <row r="42" spans="1:2" x14ac:dyDescent="0.25">
      <c r="A42" s="17">
        <v>2009</v>
      </c>
      <c r="B42" s="15">
        <v>29</v>
      </c>
    </row>
    <row r="43" spans="1:2" x14ac:dyDescent="0.25">
      <c r="A43" s="17">
        <v>2010</v>
      </c>
      <c r="B43" s="15">
        <v>39</v>
      </c>
    </row>
    <row r="44" spans="1:2" x14ac:dyDescent="0.25">
      <c r="A44" s="17">
        <v>2011</v>
      </c>
      <c r="B44" s="15">
        <v>36</v>
      </c>
    </row>
    <row r="45" spans="1:2" x14ac:dyDescent="0.25">
      <c r="A45" s="17">
        <v>2012</v>
      </c>
      <c r="B45" s="15">
        <v>36</v>
      </c>
    </row>
    <row r="46" spans="1:2" x14ac:dyDescent="0.25">
      <c r="A46" s="17">
        <v>2013</v>
      </c>
      <c r="B46" s="15">
        <v>36</v>
      </c>
    </row>
    <row r="47" spans="1:2" x14ac:dyDescent="0.25">
      <c r="A47" s="17">
        <v>2014</v>
      </c>
      <c r="B47" s="15">
        <v>48</v>
      </c>
    </row>
    <row r="48" spans="1:2" x14ac:dyDescent="0.25">
      <c r="A48" s="17">
        <v>2015</v>
      </c>
      <c r="B48" s="15">
        <v>38</v>
      </c>
    </row>
    <row r="49" spans="1:4" x14ac:dyDescent="0.25">
      <c r="A49" s="17">
        <v>2016</v>
      </c>
      <c r="B49" s="15">
        <v>46</v>
      </c>
    </row>
    <row r="50" spans="1:4" x14ac:dyDescent="0.25">
      <c r="A50" s="17">
        <v>2017</v>
      </c>
      <c r="B50" s="15">
        <v>64</v>
      </c>
    </row>
    <row r="51" spans="1:4" x14ac:dyDescent="0.25">
      <c r="A51" s="17">
        <v>2018</v>
      </c>
      <c r="B51" s="15">
        <v>63</v>
      </c>
    </row>
    <row r="52" spans="1:4" x14ac:dyDescent="0.25">
      <c r="A52" s="17">
        <v>2019</v>
      </c>
      <c r="B52" s="15">
        <v>60</v>
      </c>
    </row>
    <row r="53" spans="1:4" x14ac:dyDescent="0.25">
      <c r="A53" s="17">
        <v>2020</v>
      </c>
      <c r="B53" s="15">
        <v>64</v>
      </c>
    </row>
    <row r="54" spans="1:4" x14ac:dyDescent="0.25">
      <c r="A54" s="17">
        <v>2021</v>
      </c>
      <c r="B54" s="15">
        <v>81</v>
      </c>
    </row>
    <row r="55" spans="1:4" x14ac:dyDescent="0.25">
      <c r="A55" s="17" t="s">
        <v>1902</v>
      </c>
      <c r="B55" s="15">
        <v>911</v>
      </c>
    </row>
    <row r="56" spans="1:4" x14ac:dyDescent="0.25">
      <c r="A56" s="17"/>
      <c r="B56" s="15"/>
    </row>
    <row r="58" spans="1:4" x14ac:dyDescent="0.25">
      <c r="A58" t="s">
        <v>1922</v>
      </c>
    </row>
    <row r="59" spans="1:4" x14ac:dyDescent="0.25">
      <c r="A59" s="16" t="s">
        <v>1909</v>
      </c>
      <c r="B59" s="16" t="s">
        <v>1904</v>
      </c>
    </row>
    <row r="60" spans="1:4" x14ac:dyDescent="0.25">
      <c r="A60" s="16" t="s">
        <v>1901</v>
      </c>
      <c r="B60" t="s">
        <v>1907</v>
      </c>
      <c r="C60" t="s">
        <v>1908</v>
      </c>
      <c r="D60" t="s">
        <v>1902</v>
      </c>
    </row>
    <row r="61" spans="1:4" x14ac:dyDescent="0.25">
      <c r="A61" s="17" t="s">
        <v>58</v>
      </c>
      <c r="B61" s="15">
        <v>78</v>
      </c>
      <c r="C61" s="15">
        <v>6</v>
      </c>
      <c r="D61" s="15">
        <v>84</v>
      </c>
    </row>
    <row r="62" spans="1:4" x14ac:dyDescent="0.25">
      <c r="A62" s="17" t="s">
        <v>68</v>
      </c>
      <c r="B62" s="15">
        <v>135</v>
      </c>
      <c r="C62" s="15">
        <v>17</v>
      </c>
      <c r="D62" s="15">
        <v>152</v>
      </c>
    </row>
    <row r="63" spans="1:4" x14ac:dyDescent="0.25">
      <c r="A63" s="17" t="s">
        <v>33</v>
      </c>
      <c r="B63" s="15">
        <v>99</v>
      </c>
      <c r="C63" s="15">
        <v>9</v>
      </c>
      <c r="D63" s="15">
        <v>108</v>
      </c>
    </row>
    <row r="64" spans="1:4" x14ac:dyDescent="0.25">
      <c r="A64" s="17" t="s">
        <v>64</v>
      </c>
      <c r="B64" s="15">
        <v>102</v>
      </c>
      <c r="C64" s="15">
        <v>9</v>
      </c>
      <c r="D64" s="15">
        <v>111</v>
      </c>
    </row>
    <row r="65" spans="1:4" x14ac:dyDescent="0.25">
      <c r="A65" s="17" t="s">
        <v>16</v>
      </c>
      <c r="B65" s="15">
        <v>203</v>
      </c>
      <c r="C65" s="15">
        <v>12</v>
      </c>
      <c r="D65" s="15">
        <v>215</v>
      </c>
    </row>
    <row r="66" spans="1:4" x14ac:dyDescent="0.25">
      <c r="A66" s="17" t="s">
        <v>79</v>
      </c>
      <c r="B66" s="15">
        <v>97</v>
      </c>
      <c r="C66" s="15">
        <v>15</v>
      </c>
      <c r="D66" s="15">
        <v>112</v>
      </c>
    </row>
    <row r="67" spans="1:4" x14ac:dyDescent="0.25">
      <c r="A67" s="17" t="s">
        <v>47</v>
      </c>
      <c r="B67" s="15">
        <v>119</v>
      </c>
      <c r="C67" s="15">
        <v>10</v>
      </c>
      <c r="D67" s="15">
        <v>129</v>
      </c>
    </row>
    <row r="68" spans="1:4" x14ac:dyDescent="0.25">
      <c r="A68" s="17" t="s">
        <v>1902</v>
      </c>
      <c r="B68" s="15">
        <v>833</v>
      </c>
      <c r="C68" s="15">
        <v>78</v>
      </c>
      <c r="D68" s="15">
        <v>911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3764D-50CA-4F74-A059-F4865AC55686}">
  <dimension ref="A2:D65"/>
  <sheetViews>
    <sheetView topLeftCell="A49" workbookViewId="0">
      <selection activeCell="B62" sqref="B62"/>
    </sheetView>
  </sheetViews>
  <sheetFormatPr defaultRowHeight="15" x14ac:dyDescent="0.25"/>
  <cols>
    <col min="1" max="1" width="14.5703125" bestFit="1" customWidth="1"/>
    <col min="2" max="2" width="21.42578125" bestFit="1" customWidth="1"/>
    <col min="3" max="3" width="5.5703125" bestFit="1" customWidth="1"/>
    <col min="4" max="4" width="11.28515625" bestFit="1" customWidth="1"/>
    <col min="5" max="5" width="10.7109375" bestFit="1" customWidth="1"/>
    <col min="6" max="6" width="12.7109375" bestFit="1" customWidth="1"/>
    <col min="7" max="7" width="11.28515625" bestFit="1" customWidth="1"/>
  </cols>
  <sheetData>
    <row r="2" spans="1:4" x14ac:dyDescent="0.25">
      <c r="A2" t="s">
        <v>1914</v>
      </c>
    </row>
    <row r="3" spans="1:4" x14ac:dyDescent="0.25">
      <c r="A3" s="16" t="s">
        <v>1901</v>
      </c>
      <c r="B3" t="s">
        <v>1906</v>
      </c>
    </row>
    <row r="4" spans="1:4" x14ac:dyDescent="0.25">
      <c r="A4" s="17" t="s">
        <v>58</v>
      </c>
      <c r="B4" s="15">
        <v>84</v>
      </c>
    </row>
    <row r="5" spans="1:4" x14ac:dyDescent="0.25">
      <c r="A5" s="17" t="s">
        <v>68</v>
      </c>
      <c r="B5" s="15">
        <v>152</v>
      </c>
    </row>
    <row r="6" spans="1:4" x14ac:dyDescent="0.25">
      <c r="A6" s="17" t="s">
        <v>33</v>
      </c>
      <c r="B6" s="15">
        <v>108</v>
      </c>
    </row>
    <row r="7" spans="1:4" x14ac:dyDescent="0.25">
      <c r="A7" s="17" t="s">
        <v>64</v>
      </c>
      <c r="B7" s="15">
        <v>111</v>
      </c>
    </row>
    <row r="8" spans="1:4" x14ac:dyDescent="0.25">
      <c r="A8" s="17" t="s">
        <v>16</v>
      </c>
      <c r="B8" s="15">
        <v>215</v>
      </c>
    </row>
    <row r="9" spans="1:4" x14ac:dyDescent="0.25">
      <c r="A9" s="17" t="s">
        <v>79</v>
      </c>
      <c r="B9" s="15">
        <v>112</v>
      </c>
    </row>
    <row r="10" spans="1:4" x14ac:dyDescent="0.25">
      <c r="A10" s="17" t="s">
        <v>47</v>
      </c>
      <c r="B10" s="15">
        <v>129</v>
      </c>
    </row>
    <row r="11" spans="1:4" x14ac:dyDescent="0.25">
      <c r="A11" s="17" t="s">
        <v>1902</v>
      </c>
      <c r="B11" s="15">
        <v>911</v>
      </c>
    </row>
    <row r="13" spans="1:4" x14ac:dyDescent="0.25">
      <c r="A13" s="17" t="s">
        <v>1915</v>
      </c>
    </row>
    <row r="14" spans="1:4" x14ac:dyDescent="0.25">
      <c r="A14" s="16" t="s">
        <v>1905</v>
      </c>
      <c r="B14" s="16" t="s">
        <v>1904</v>
      </c>
    </row>
    <row r="15" spans="1:4" x14ac:dyDescent="0.25">
      <c r="A15" s="16" t="s">
        <v>1901</v>
      </c>
      <c r="B15" t="s">
        <v>18</v>
      </c>
      <c r="C15" t="s">
        <v>26</v>
      </c>
      <c r="D15" t="s">
        <v>1902</v>
      </c>
    </row>
    <row r="16" spans="1:4" x14ac:dyDescent="0.25">
      <c r="A16" s="17" t="s">
        <v>27</v>
      </c>
      <c r="B16" s="15">
        <v>186</v>
      </c>
      <c r="C16" s="15">
        <v>177</v>
      </c>
      <c r="D16" s="15">
        <v>363</v>
      </c>
    </row>
    <row r="17" spans="1:4" x14ac:dyDescent="0.25">
      <c r="A17" s="17" t="s">
        <v>19</v>
      </c>
      <c r="B17" s="15">
        <v>34</v>
      </c>
      <c r="C17" s="15">
        <v>36</v>
      </c>
      <c r="D17" s="15">
        <v>70</v>
      </c>
    </row>
    <row r="18" spans="1:4" x14ac:dyDescent="0.25">
      <c r="A18" s="17" t="s">
        <v>35</v>
      </c>
      <c r="B18" s="15">
        <v>129</v>
      </c>
      <c r="C18" s="15">
        <v>114</v>
      </c>
      <c r="D18" s="15">
        <v>243</v>
      </c>
    </row>
    <row r="19" spans="1:4" x14ac:dyDescent="0.25">
      <c r="A19" s="17" t="s">
        <v>84</v>
      </c>
      <c r="B19" s="15">
        <v>124</v>
      </c>
      <c r="C19" s="15">
        <v>111</v>
      </c>
      <c r="D19" s="15">
        <v>235</v>
      </c>
    </row>
    <row r="20" spans="1:4" x14ac:dyDescent="0.25">
      <c r="A20" s="17" t="s">
        <v>1902</v>
      </c>
      <c r="B20" s="15">
        <v>473</v>
      </c>
      <c r="C20" s="15">
        <v>438</v>
      </c>
      <c r="D20" s="15">
        <v>911</v>
      </c>
    </row>
    <row r="22" spans="1:4" x14ac:dyDescent="0.25">
      <c r="A22" s="17" t="s">
        <v>1916</v>
      </c>
    </row>
    <row r="23" spans="1:4" x14ac:dyDescent="0.25">
      <c r="A23" s="16" t="s">
        <v>1901</v>
      </c>
      <c r="B23" t="s">
        <v>1906</v>
      </c>
    </row>
    <row r="24" spans="1:4" x14ac:dyDescent="0.25">
      <c r="A24" s="17">
        <v>1994</v>
      </c>
      <c r="B24" s="15">
        <v>1</v>
      </c>
    </row>
    <row r="25" spans="1:4" x14ac:dyDescent="0.25">
      <c r="A25" s="17">
        <v>1996</v>
      </c>
      <c r="B25" s="15">
        <v>1</v>
      </c>
    </row>
    <row r="26" spans="1:4" x14ac:dyDescent="0.25">
      <c r="A26" s="17">
        <v>1998</v>
      </c>
      <c r="B26" s="15">
        <v>1</v>
      </c>
    </row>
    <row r="27" spans="1:4" x14ac:dyDescent="0.25">
      <c r="A27" s="17">
        <v>2003</v>
      </c>
      <c r="B27" s="15">
        <v>1</v>
      </c>
    </row>
    <row r="28" spans="1:4" x14ac:dyDescent="0.25">
      <c r="A28" s="17">
        <v>2004</v>
      </c>
      <c r="B28" s="15">
        <v>2</v>
      </c>
    </row>
    <row r="29" spans="1:4" x14ac:dyDescent="0.25">
      <c r="A29" s="17">
        <v>2005</v>
      </c>
      <c r="B29" s="15">
        <v>1</v>
      </c>
    </row>
    <row r="30" spans="1:4" x14ac:dyDescent="0.25">
      <c r="A30" s="17">
        <v>2007</v>
      </c>
      <c r="B30" s="15">
        <v>2</v>
      </c>
    </row>
    <row r="31" spans="1:4" x14ac:dyDescent="0.25">
      <c r="A31" s="17">
        <v>2008</v>
      </c>
      <c r="B31" s="15">
        <v>2</v>
      </c>
    </row>
    <row r="32" spans="1:4" x14ac:dyDescent="0.25">
      <c r="A32" s="17">
        <v>2009</v>
      </c>
      <c r="B32" s="15">
        <v>1</v>
      </c>
    </row>
    <row r="33" spans="1:2" x14ac:dyDescent="0.25">
      <c r="A33" s="17">
        <v>2010</v>
      </c>
      <c r="B33" s="15">
        <v>1</v>
      </c>
    </row>
    <row r="34" spans="1:2" x14ac:dyDescent="0.25">
      <c r="A34" s="17">
        <v>2011</v>
      </c>
      <c r="B34" s="15">
        <v>1</v>
      </c>
    </row>
    <row r="35" spans="1:2" x14ac:dyDescent="0.25">
      <c r="A35" s="17">
        <v>2013</v>
      </c>
      <c r="B35" s="15">
        <v>1</v>
      </c>
    </row>
    <row r="36" spans="1:2" x14ac:dyDescent="0.25">
      <c r="A36" s="17">
        <v>2014</v>
      </c>
      <c r="B36" s="15">
        <v>4</v>
      </c>
    </row>
    <row r="37" spans="1:2" x14ac:dyDescent="0.25">
      <c r="A37" s="17">
        <v>2015</v>
      </c>
      <c r="B37" s="15">
        <v>2</v>
      </c>
    </row>
    <row r="38" spans="1:2" x14ac:dyDescent="0.25">
      <c r="A38" s="17">
        <v>2016</v>
      </c>
      <c r="B38" s="15">
        <v>2</v>
      </c>
    </row>
    <row r="39" spans="1:2" x14ac:dyDescent="0.25">
      <c r="A39" s="17">
        <v>2017</v>
      </c>
      <c r="B39" s="15">
        <v>6</v>
      </c>
    </row>
    <row r="40" spans="1:2" x14ac:dyDescent="0.25">
      <c r="A40" s="17">
        <v>2018</v>
      </c>
      <c r="B40" s="15">
        <v>4</v>
      </c>
    </row>
    <row r="41" spans="1:2" x14ac:dyDescent="0.25">
      <c r="A41" s="17">
        <v>2019</v>
      </c>
      <c r="B41" s="15">
        <v>7</v>
      </c>
    </row>
    <row r="42" spans="1:2" x14ac:dyDescent="0.25">
      <c r="A42" s="17">
        <v>2020</v>
      </c>
      <c r="B42" s="15">
        <v>12</v>
      </c>
    </row>
    <row r="43" spans="1:2" x14ac:dyDescent="0.25">
      <c r="A43" s="17">
        <v>2021</v>
      </c>
      <c r="B43" s="15">
        <v>19</v>
      </c>
    </row>
    <row r="44" spans="1:2" x14ac:dyDescent="0.25">
      <c r="A44" s="17">
        <v>2022</v>
      </c>
      <c r="B44" s="15">
        <v>7</v>
      </c>
    </row>
    <row r="45" spans="1:2" x14ac:dyDescent="0.25">
      <c r="A45" s="17" t="s">
        <v>1902</v>
      </c>
      <c r="B45" s="15">
        <v>78</v>
      </c>
    </row>
    <row r="48" spans="1:2" x14ac:dyDescent="0.25">
      <c r="A48" s="23" t="s">
        <v>1917</v>
      </c>
      <c r="B48" s="23"/>
    </row>
    <row r="49" spans="1:2" x14ac:dyDescent="0.25">
      <c r="A49" s="25" t="s">
        <v>1901</v>
      </c>
      <c r="B49" s="24" t="s">
        <v>1903</v>
      </c>
    </row>
    <row r="50" spans="1:2" x14ac:dyDescent="0.25">
      <c r="A50" s="26" t="s">
        <v>58</v>
      </c>
      <c r="B50" s="24">
        <v>125444.09523809524</v>
      </c>
    </row>
    <row r="51" spans="1:2" x14ac:dyDescent="0.25">
      <c r="A51" s="26" t="s">
        <v>68</v>
      </c>
      <c r="B51" s="24">
        <v>109517.90131578948</v>
      </c>
    </row>
    <row r="52" spans="1:2" x14ac:dyDescent="0.25">
      <c r="A52" s="26" t="s">
        <v>33</v>
      </c>
      <c r="B52" s="24">
        <v>124564.23148148147</v>
      </c>
    </row>
    <row r="53" spans="1:2" x14ac:dyDescent="0.25">
      <c r="A53" s="26" t="s">
        <v>64</v>
      </c>
      <c r="B53" s="24">
        <v>118138.75675675676</v>
      </c>
    </row>
    <row r="54" spans="1:2" x14ac:dyDescent="0.25">
      <c r="A54" s="26" t="s">
        <v>16</v>
      </c>
      <c r="B54" s="24">
        <v>97239.055813953484</v>
      </c>
    </row>
    <row r="55" spans="1:2" x14ac:dyDescent="0.25">
      <c r="A55" s="26" t="s">
        <v>79</v>
      </c>
      <c r="B55" s="24">
        <v>128123.16964285714</v>
      </c>
    </row>
    <row r="56" spans="1:2" x14ac:dyDescent="0.25">
      <c r="A56" s="26" t="s">
        <v>47</v>
      </c>
      <c r="B56" s="24">
        <v>110440.50387596899</v>
      </c>
    </row>
    <row r="59" spans="1:2" x14ac:dyDescent="0.25">
      <c r="A59" s="22" t="s">
        <v>1918</v>
      </c>
      <c r="B59" s="23"/>
    </row>
    <row r="60" spans="1:2" x14ac:dyDescent="0.25">
      <c r="A60" s="25" t="s">
        <v>1901</v>
      </c>
      <c r="B60" s="24" t="s">
        <v>1912</v>
      </c>
    </row>
    <row r="61" spans="1:2" x14ac:dyDescent="0.25">
      <c r="A61" s="26" t="s">
        <v>1876</v>
      </c>
      <c r="B61" s="24">
        <v>258498</v>
      </c>
    </row>
    <row r="62" spans="1:2" x14ac:dyDescent="0.25">
      <c r="A62" s="26" t="s">
        <v>533</v>
      </c>
      <c r="B62" s="24">
        <v>258426</v>
      </c>
    </row>
    <row r="63" spans="1:2" x14ac:dyDescent="0.25">
      <c r="A63" s="26" t="s">
        <v>1731</v>
      </c>
      <c r="B63" s="24">
        <v>258081</v>
      </c>
    </row>
    <row r="64" spans="1:2" x14ac:dyDescent="0.25">
      <c r="A64" s="26" t="s">
        <v>1125</v>
      </c>
      <c r="B64" s="24">
        <v>257194</v>
      </c>
    </row>
    <row r="65" spans="1:2" x14ac:dyDescent="0.25">
      <c r="A65" s="26" t="s">
        <v>1233</v>
      </c>
      <c r="B65" s="24">
        <v>256561</v>
      </c>
    </row>
  </sheetData>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2BA3E-9ADB-4C8F-B38E-390BB04954AE}">
  <dimension ref="A3:H6"/>
  <sheetViews>
    <sheetView workbookViewId="0"/>
  </sheetViews>
  <sheetFormatPr defaultRowHeight="15" x14ac:dyDescent="0.25"/>
  <cols>
    <col min="1" max="1" width="12.85546875" bestFit="1" customWidth="1"/>
    <col min="2" max="2" width="12.85546875" customWidth="1"/>
    <col min="3" max="3" width="13.140625" bestFit="1" customWidth="1"/>
    <col min="4" max="4" width="12.85546875" bestFit="1" customWidth="1"/>
    <col min="6" max="6" width="23.42578125" bestFit="1" customWidth="1"/>
    <col min="8" max="8" width="17.5703125" bestFit="1" customWidth="1"/>
  </cols>
  <sheetData>
    <row r="3" spans="1:8" x14ac:dyDescent="0.25">
      <c r="A3" t="s">
        <v>1906</v>
      </c>
      <c r="C3" s="16" t="s">
        <v>1901</v>
      </c>
      <c r="D3" t="s">
        <v>1906</v>
      </c>
      <c r="F3" t="s">
        <v>1903</v>
      </c>
      <c r="H3" t="s">
        <v>1913</v>
      </c>
    </row>
    <row r="4" spans="1:8" x14ac:dyDescent="0.25">
      <c r="A4" s="15">
        <v>911</v>
      </c>
      <c r="B4" s="15"/>
      <c r="C4" s="17" t="s">
        <v>1907</v>
      </c>
      <c r="D4" s="15">
        <v>833</v>
      </c>
      <c r="F4" s="21">
        <v>113340.70362239298</v>
      </c>
      <c r="H4" s="12">
        <v>13.098792535675083</v>
      </c>
    </row>
    <row r="5" spans="1:8" x14ac:dyDescent="0.25">
      <c r="C5" s="17" t="s">
        <v>1908</v>
      </c>
      <c r="D5" s="15">
        <v>78</v>
      </c>
    </row>
    <row r="6" spans="1:8" x14ac:dyDescent="0.25">
      <c r="C6" s="17" t="s">
        <v>1902</v>
      </c>
      <c r="D6" s="15">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DATA</vt:lpstr>
      <vt:lpstr>INDIVIDUAL</vt:lpstr>
      <vt:lpstr>GROUP</vt:lpstr>
      <vt:lpstr>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PC</dc:creator>
  <cp:lastModifiedBy>Admin</cp:lastModifiedBy>
  <dcterms:created xsi:type="dcterms:W3CDTF">2025-09-04T14:23:43Z</dcterms:created>
  <dcterms:modified xsi:type="dcterms:W3CDTF">2025-09-10T23:34:36Z</dcterms:modified>
</cp:coreProperties>
</file>