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 PC\Desktop\PERSONAL\"/>
    </mc:Choice>
  </mc:AlternateContent>
  <bookViews>
    <workbookView xWindow="0" yWindow="0" windowWidth="19368" windowHeight="9264" activeTab="1"/>
  </bookViews>
  <sheets>
    <sheet name="Dashboard" sheetId="6" r:id="rId1"/>
    <sheet name="Gaming Console Dataset" sheetId="3" r:id="rId2"/>
    <sheet name="Analysis" sheetId="5" r:id="rId3"/>
    <sheet name="ICON &amp; COLORS" sheetId="2" r:id="rId4"/>
  </sheets>
  <definedNames>
    <definedName name="_xlcn.WorksheetConnection_GamingConsoleDataset.xlsxTable1" hidden="1">Table1[]</definedName>
    <definedName name="market">Analysis!$B$4</definedName>
    <definedName name="month">Analysis!$E$21</definedName>
    <definedName name="product">Analysis!$C$4</definedName>
    <definedName name="region">Analysis!$A$21</definedName>
    <definedName name="revenue">Analysis!$A$4</definedName>
    <definedName name="Slicer_Console_Brand">#N/A</definedName>
    <definedName name="unit">Analysis!$D$4</definedName>
  </definedNames>
  <calcPr calcId="152511"/>
  <pivotCaches>
    <pivotCache cacheId="24" r:id="rId5"/>
    <pivotCache cacheId="25" r:id="rId6"/>
    <pivotCache cacheId="26" r:id="rId7"/>
    <pivotCache cacheId="27" r:id="rId8"/>
    <pivotCache cacheId="28" r:id="rId9"/>
  </pivotCaches>
  <extLst>
    <ext xmlns:x14="http://schemas.microsoft.com/office/spreadsheetml/2009/9/main" uri="{876F7934-8845-4945-9796-88D515C7AA90}">
      <x14:pivotCaches>
        <pivotCache cacheId="29"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6a14348d-05de-4c1f-acfa-18f85eb90540" name="Table1" connection="WorksheetConnection_Gaming Console Dataset.xlsx!Table1"/>
        </x15:modelTables>
      </x15:dataModel>
    </ext>
  </extLst>
</workbook>
</file>

<file path=xl/calcChain.xml><?xml version="1.0" encoding="utf-8"?>
<calcChain xmlns="http://schemas.openxmlformats.org/spreadsheetml/2006/main">
  <c r="A21" i="5" l="1"/>
  <c r="E21" i="5"/>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2" i="3"/>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Gaming Console Dataset.xlsx!Table1" type="102" refreshedVersion="5" minRefreshableVersion="5">
    <extLst>
      <ext xmlns:x15="http://schemas.microsoft.com/office/spreadsheetml/2010/11/main" uri="{DE250136-89BD-433C-8126-D09CA5730AF9}">
        <x15:connection id="Table1-6a14348d-05de-4c1f-acfa-18f85eb90540" autoDelete="1">
          <x15:rangePr sourceName="_xlcn.WorksheetConnection_GamingConsoleDataset.xlsxTable1"/>
        </x15:connection>
      </ext>
    </extLst>
  </connection>
</connections>
</file>

<file path=xl/sharedStrings.xml><?xml version="1.0" encoding="utf-8"?>
<sst xmlns="http://schemas.openxmlformats.org/spreadsheetml/2006/main" count="461" uniqueCount="55">
  <si>
    <t>Date</t>
  </si>
  <si>
    <t>Console Brand</t>
  </si>
  <si>
    <t>Units Sold</t>
  </si>
  <si>
    <t>Revenue ($)</t>
  </si>
  <si>
    <t>Region</t>
  </si>
  <si>
    <t>Customer Segment</t>
  </si>
  <si>
    <t>Sales Channel</t>
  </si>
  <si>
    <t>Marketing Budget ($)</t>
  </si>
  <si>
    <t>Return Rate (%)</t>
  </si>
  <si>
    <t>Product Cost ($)</t>
  </si>
  <si>
    <t>Nintendo Switch</t>
  </si>
  <si>
    <t>Africa</t>
  </si>
  <si>
    <t>Adult</t>
  </si>
  <si>
    <t>Retail</t>
  </si>
  <si>
    <t>PlayStation 5</t>
  </si>
  <si>
    <t>Europe</t>
  </si>
  <si>
    <t>Hardcore Gamer</t>
  </si>
  <si>
    <t>Asia</t>
  </si>
  <si>
    <t>Casual Gamer</t>
  </si>
  <si>
    <t>North America</t>
  </si>
  <si>
    <t>Online</t>
  </si>
  <si>
    <t>Xbox Series X</t>
  </si>
  <si>
    <t>Teen</t>
  </si>
  <si>
    <t>South America</t>
  </si>
  <si>
    <t>CHART SERIES</t>
  </si>
  <si>
    <t>PRIMARY COLOR</t>
  </si>
  <si>
    <t>ICONS</t>
  </si>
  <si>
    <t>GAME PAD</t>
  </si>
  <si>
    <t>COLORS</t>
  </si>
  <si>
    <t>METRIC CARDS</t>
  </si>
  <si>
    <t>Revenue per unit</t>
  </si>
  <si>
    <t>Marketing ROI</t>
  </si>
  <si>
    <t>Customer ID</t>
  </si>
  <si>
    <t>Month</t>
  </si>
  <si>
    <t>Sum of Revenue ($)</t>
  </si>
  <si>
    <t>Sum of Marketing Budget ($)</t>
  </si>
  <si>
    <t>Sum of Product Cost ($)</t>
  </si>
  <si>
    <t>Sum of Units Sold</t>
  </si>
  <si>
    <t xml:space="preserve">KEY PERFORMANCE INDICATORS </t>
  </si>
  <si>
    <t>ANALYSIS</t>
  </si>
  <si>
    <t>Units sold by Sales channel</t>
  </si>
  <si>
    <t>Sales by region</t>
  </si>
  <si>
    <t>Customer segment performance</t>
  </si>
  <si>
    <t>Apr</t>
  </si>
  <si>
    <t>Aug</t>
  </si>
  <si>
    <t>Dec</t>
  </si>
  <si>
    <t>Feb</t>
  </si>
  <si>
    <t>Jan</t>
  </si>
  <si>
    <t>Jul</t>
  </si>
  <si>
    <t>Jun</t>
  </si>
  <si>
    <t>Mar</t>
  </si>
  <si>
    <t>May</t>
  </si>
  <si>
    <t>Nov</t>
  </si>
  <si>
    <t>Oct</t>
  </si>
  <si>
    <t>Sep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</si>
</sst>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gt;=1000]0.0,\K;General"/>
    <numFmt numFmtId="165" formatCode="[&gt;=1000000]&quot;$&quot;0.0,,&quot;M&quot;;[&gt;=1000]&quot;$&quot;0.0\K"/>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61E6"/>
        <bgColor indexed="64"/>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0" fontId="0" fillId="33" borderId="0" xfId="0" applyFill="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6" fillId="0" borderId="0" xfId="0" applyFont="1" applyAlignment="1">
      <alignment horizontal="center"/>
    </xf>
    <xf numFmtId="0" fontId="0" fillId="0" borderId="0" xfId="0" applyFont="1" applyAlignment="1"/>
    <xf numFmtId="164" fontId="0" fillId="0" borderId="0" xfId="0" applyNumberFormat="1"/>
    <xf numFmtId="165" fontId="0" fillId="0" borderId="0" xfId="0" applyNumberFormat="1"/>
    <xf numFmtId="0" fontId="0" fillId="35" borderId="0" xfId="0" applyFill="1"/>
    <xf numFmtId="0" fontId="16" fillId="0" borderId="0" xfId="0" applyFont="1" applyAlignment="1">
      <alignment horizontal="center"/>
    </xf>
    <xf numFmtId="0" fontId="18"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4" formatCode="[&gt;=1000]0.0,\K;General"/>
    </dxf>
    <dxf>
      <numFmt numFmtId="164" formatCode="[&gt;=1000]0.0,\K;General"/>
    </dxf>
    <dxf>
      <numFmt numFmtId="164" formatCode="[&gt;=1000]0.0,\K;General"/>
    </dxf>
    <dxf>
      <numFmt numFmtId="164" formatCode="[&gt;=1000]0.0,\K;General"/>
    </dxf>
    <dxf>
      <numFmt numFmtId="164" formatCode="[&gt;=1000]0.0,\K;General"/>
    </dxf>
    <dxf>
      <numFmt numFmtId="164" formatCode="[&gt;=1000]0.0,\K;General"/>
    </dxf>
    <dxf>
      <numFmt numFmtId="164" formatCode="[&gt;=1000]0.0,\K;General"/>
    </dxf>
    <dxf>
      <numFmt numFmtId="164" formatCode="[&gt;=1000]0.0,\K;General"/>
    </dxf>
    <dxf>
      <numFmt numFmtId="164" formatCode="[&gt;=1000]0.0,\K;General"/>
    </dxf>
    <dxf>
      <numFmt numFmtId="164" formatCode="[&gt;=1000]0.0,\K;General"/>
    </dxf>
    <dxf>
      <numFmt numFmtId="164" formatCode="[&gt;=1000]0.0,\K;General"/>
    </dxf>
    <dxf>
      <numFmt numFmtId="164" formatCode="[&gt;=1000]0.0,\K;General"/>
    </dxf>
    <dxf>
      <numFmt numFmtId="164" formatCode="[&gt;=1000]0.0,\K;General"/>
    </dxf>
    <dxf>
      <numFmt numFmtId="164" formatCode="[&gt;=1000]0.0,\K;General"/>
    </dxf>
    <dxf>
      <numFmt numFmtId="165" formatCode="[&gt;=1000000]&quot;$&quot;0.0,,&quot;M&quot;;[&gt;=1000]&quot;$&quot;0.0\K"/>
    </dxf>
    <dxf>
      <numFmt numFmtId="165" formatCode="[&gt;=1000000]&quot;$&quot;0.0,,&quot;M&quot;;[&gt;=1000]&quot;$&quot;0.0\K"/>
    </dxf>
    <dxf>
      <numFmt numFmtId="165" formatCode="[&gt;=1000000]&quot;$&quot;0.0,,&quot;M&quot;;[&gt;=1000]&quot;$&quot;0.0\K"/>
    </dxf>
    <dxf>
      <numFmt numFmtId="164" formatCode="[&gt;=1000]0.0,\K;General"/>
    </dxf>
    <dxf>
      <numFmt numFmtId="2" formatCode="0.00"/>
    </dxf>
    <dxf>
      <numFmt numFmtId="2" formatCode="0.00"/>
    </dxf>
    <dxf>
      <numFmt numFmtId="19" formatCode="m/d/yyyy"/>
    </dxf>
    <dxf>
      <numFmt numFmtId="19" formatCode="m/d/yyyy"/>
    </dxf>
    <dxf>
      <numFmt numFmtId="19" formatCode="m/d/yyyy"/>
    </dxf>
    <dxf>
      <font>
        <b/>
        <color theme="1"/>
      </font>
      <border>
        <bottom style="thin">
          <color theme="4"/>
        </bottom>
        <vertical/>
        <horizontal/>
      </border>
    </dxf>
    <dxf>
      <font>
        <color theme="0"/>
      </font>
      <fill>
        <patternFill>
          <fgColor auto="1"/>
          <bgColor theme="1"/>
        </patternFill>
      </fill>
      <border diagonalUp="0" diagonalDown="0">
        <left/>
        <right/>
        <top/>
        <bottom/>
        <vertical/>
        <horizontal/>
      </border>
    </dxf>
  </dxfs>
  <tableStyles count="1" defaultTableStyle="TableStyleMedium2" defaultPivotStyle="PivotStyleLight16">
    <tableStyle name="SlicerStyleLight1 2" pivot="0" table="0" count="10">
      <tableStyleElement type="wholeTable" dxfId="24"/>
      <tableStyleElement type="headerRow" dxfId="23"/>
    </tableStyle>
  </tableStyles>
  <colors>
    <mruColors>
      <color rgb="FFADB8D4"/>
      <color rgb="FF0061E6"/>
      <color rgb="FF5774A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rgb="FF0061E6"/>
              <bgColor theme="4"/>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ADB8D4"/>
              <bgColor theme="3" tint="0.59996337778862885"/>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[Gaming Console Dataset.xlsx]Analysis!PivotTable3</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lumMod val="75000"/>
            </a:schemeClr>
          </a:solidFill>
          <a:ln w="19050">
            <a:noFill/>
          </a:ln>
          <a:effectLst/>
        </c:spPr>
        <c:dLbl>
          <c:idx val="0"/>
          <c:layout>
            <c:manualLayout>
              <c:x val="0.12833329122923517"/>
              <c:y val="0.1792195163253969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3"/>
        <c:spPr>
          <a:solidFill>
            <a:schemeClr val="bg1"/>
          </a:solidFill>
          <a:ln w="19050">
            <a:noFill/>
          </a:ln>
          <a:effectLst/>
        </c:spPr>
        <c:dLbl>
          <c:idx val="0"/>
          <c:layout>
            <c:manualLayout>
              <c:x val="-0.15124995037731287"/>
              <c:y val="0.1547804913719336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Analysis!$B$12</c:f>
              <c:strCache>
                <c:ptCount val="1"/>
                <c:pt idx="0">
                  <c:v>Total</c:v>
                </c:pt>
              </c:strCache>
            </c:strRef>
          </c:tx>
          <c:dPt>
            <c:idx val="0"/>
            <c:bubble3D val="0"/>
            <c:spPr>
              <a:solidFill>
                <a:schemeClr val="accent1">
                  <a:lumMod val="75000"/>
                </a:schemeClr>
              </a:solidFill>
              <a:ln w="19050">
                <a:noFill/>
              </a:ln>
              <a:effectLst/>
            </c:spPr>
          </c:dPt>
          <c:dPt>
            <c:idx val="1"/>
            <c:bubble3D val="0"/>
            <c:spPr>
              <a:solidFill>
                <a:schemeClr val="bg1"/>
              </a:solidFill>
              <a:ln w="19050">
                <a:noFill/>
              </a:ln>
              <a:effectLst/>
            </c:spPr>
          </c:dPt>
          <c:dLbls>
            <c:dLbl>
              <c:idx val="0"/>
              <c:layout>
                <c:manualLayout>
                  <c:x val="0.12833329122923517"/>
                  <c:y val="0.17921951632539695"/>
                </c:manualLayout>
              </c:layou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0.15124995037731287"/>
                  <c:y val="0.15478049137193367"/>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Analysis!$A$13:$A$14</c:f>
              <c:strCache>
                <c:ptCount val="2"/>
                <c:pt idx="0">
                  <c:v>Online</c:v>
                </c:pt>
                <c:pt idx="1">
                  <c:v>Retail</c:v>
                </c:pt>
              </c:strCache>
            </c:strRef>
          </c:cat>
          <c:val>
            <c:numRef>
              <c:f>Analysis!$B$13:$B$14</c:f>
              <c:numCache>
                <c:formatCode>[&gt;=1000]0.0,\K;General</c:formatCode>
                <c:ptCount val="2"/>
                <c:pt idx="0">
                  <c:v>142255</c:v>
                </c:pt>
                <c:pt idx="1">
                  <c:v>106892</c:v>
                </c:pt>
              </c:numCache>
            </c:numRef>
          </c:val>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layout>
        <c:manualLayout>
          <c:xMode val="edge"/>
          <c:yMode val="edge"/>
          <c:x val="0.73190475743188921"/>
          <c:y val="0.36532465267108521"/>
          <c:w val="0.19298577025129146"/>
          <c:h val="0.285117295089752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[Gaming Console Dataset.xlsx]Analysis!PivotTable4</c:name>
    <c:fmtId val="2"/>
  </c:pivotSource>
  <c:chart>
    <c:autoTitleDeleted val="1"/>
    <c:pivotFmts>
      <c:pivotFmt>
        <c:idx val="0"/>
        <c:spPr>
          <a:solidFill>
            <a:schemeClr val="accent1"/>
          </a:solidFill>
          <a:ln>
            <a:noFill/>
          </a:ln>
          <a:effectLst/>
        </c:spPr>
        <c:marker>
          <c:symbol val="none"/>
        </c:marker>
      </c:pivotFmt>
      <c:pivotFmt>
        <c:idx val="1"/>
        <c:spPr>
          <a:solidFill>
            <a:srgbClr val="5774AC"/>
          </a:solidFill>
          <a:ln>
            <a:noFill/>
          </a:ln>
          <a:effectLst/>
        </c:spPr>
        <c:marker>
          <c:symbol val="none"/>
        </c:marker>
      </c:pivotFmt>
    </c:pivotFmts>
    <c:plotArea>
      <c:layout>
        <c:manualLayout>
          <c:layoutTarget val="inner"/>
          <c:xMode val="edge"/>
          <c:yMode val="edge"/>
          <c:x val="0.26792055164124845"/>
          <c:y val="7.6129421105778486E-2"/>
          <c:w val="0.6666416912460762"/>
          <c:h val="0.80700687900943846"/>
        </c:manualLayout>
      </c:layout>
      <c:barChart>
        <c:barDir val="bar"/>
        <c:grouping val="clustered"/>
        <c:varyColors val="0"/>
        <c:ser>
          <c:idx val="0"/>
          <c:order val="0"/>
          <c:tx>
            <c:strRef>
              <c:f>Analysis!$B$22</c:f>
              <c:strCache>
                <c:ptCount val="1"/>
                <c:pt idx="0">
                  <c:v>Total</c:v>
                </c:pt>
              </c:strCache>
            </c:strRef>
          </c:tx>
          <c:spPr>
            <a:solidFill>
              <a:srgbClr val="5774AC"/>
            </a:solidFill>
            <a:ln>
              <a:noFill/>
            </a:ln>
            <a:effectLst/>
          </c:spPr>
          <c:invertIfNegative val="0"/>
          <c:cat>
            <c:strRef>
              <c:f>Analysis!$A$23:$A$27</c:f>
              <c:strCache>
                <c:ptCount val="5"/>
                <c:pt idx="0">
                  <c:v>Africa</c:v>
                </c:pt>
                <c:pt idx="1">
                  <c:v>Asia</c:v>
                </c:pt>
                <c:pt idx="2">
                  <c:v>Europe</c:v>
                </c:pt>
                <c:pt idx="3">
                  <c:v>North America</c:v>
                </c:pt>
                <c:pt idx="4">
                  <c:v>South America</c:v>
                </c:pt>
              </c:strCache>
            </c:strRef>
          </c:cat>
          <c:val>
            <c:numRef>
              <c:f>Analysis!$B$23:$B$27</c:f>
              <c:numCache>
                <c:formatCode>[&gt;=1000]0.0,\K;General</c:formatCode>
                <c:ptCount val="5"/>
                <c:pt idx="0">
                  <c:v>51231</c:v>
                </c:pt>
                <c:pt idx="1">
                  <c:v>46669</c:v>
                </c:pt>
                <c:pt idx="2">
                  <c:v>60552</c:v>
                </c:pt>
                <c:pt idx="3">
                  <c:v>44298</c:v>
                </c:pt>
                <c:pt idx="4">
                  <c:v>46397</c:v>
                </c:pt>
              </c:numCache>
            </c:numRef>
          </c:val>
        </c:ser>
        <c:dLbls>
          <c:showLegendKey val="0"/>
          <c:showVal val="0"/>
          <c:showCatName val="0"/>
          <c:showSerName val="0"/>
          <c:showPercent val="0"/>
          <c:showBubbleSize val="0"/>
        </c:dLbls>
        <c:gapWidth val="182"/>
        <c:axId val="655035328"/>
        <c:axId val="655032192"/>
      </c:barChart>
      <c:catAx>
        <c:axId val="655035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crossAx val="655032192"/>
        <c:crosses val="autoZero"/>
        <c:auto val="1"/>
        <c:lblAlgn val="ctr"/>
        <c:lblOffset val="100"/>
        <c:noMultiLvlLbl val="0"/>
      </c:catAx>
      <c:valAx>
        <c:axId val="655032192"/>
        <c:scaling>
          <c:orientation val="minMax"/>
        </c:scaling>
        <c:delete val="1"/>
        <c:axPos val="b"/>
        <c:numFmt formatCode="[&gt;=1000]0.0,\K;General" sourceLinked="1"/>
        <c:majorTickMark val="none"/>
        <c:minorTickMark val="none"/>
        <c:tickLblPos val="nextTo"/>
        <c:crossAx val="6550353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[Gaming Console Dataset.xlsx]Analysis!PivotTable6</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5774AC"/>
          </a:solidFill>
          <a:ln w="19050">
            <a:noFill/>
          </a:ln>
          <a:effectLst/>
        </c:spPr>
        <c:dLbl>
          <c:idx val="0"/>
          <c:layout>
            <c:manualLayout>
              <c:x val="0.10503982875046408"/>
              <c:y val="-9.678504808768925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3"/>
        <c:spPr>
          <a:solidFill>
            <a:srgbClr val="0061E6"/>
          </a:solidFill>
          <a:ln w="19050">
            <a:noFill/>
          </a:ln>
          <a:effectLst/>
        </c:spPr>
        <c:dLbl>
          <c:idx val="0"/>
          <c:layout>
            <c:manualLayout>
              <c:x val="0.10893019277825905"/>
              <c:y val="4.467002219431811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4"/>
        <c:spPr>
          <a:solidFill>
            <a:schemeClr val="bg2">
              <a:lumMod val="50000"/>
            </a:schemeClr>
          </a:solidFill>
          <a:ln w="19050">
            <a:noFill/>
          </a:ln>
          <a:effectLst/>
        </c:spPr>
        <c:dLbl>
          <c:idx val="0"/>
          <c:layout>
            <c:manualLayout>
              <c:x val="-0.10925824045094466"/>
              <c:y val="0.1340100665829543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bg1"/>
          </a:solidFill>
          <a:ln w="19050">
            <a:noFill/>
          </a:ln>
          <a:effectLst/>
        </c:spPr>
        <c:dLbl>
          <c:idx val="0"/>
          <c:layout>
            <c:manualLayout>
              <c:x val="-5.8355460416924514E-2"/>
              <c:y val="-0.1637900813791664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Analysis!$F$12</c:f>
              <c:strCache>
                <c:ptCount val="1"/>
                <c:pt idx="0">
                  <c:v>Total</c:v>
                </c:pt>
              </c:strCache>
            </c:strRef>
          </c:tx>
          <c:explosion val="10"/>
          <c:dPt>
            <c:idx val="0"/>
            <c:bubble3D val="0"/>
            <c:spPr>
              <a:solidFill>
                <a:srgbClr val="5774AC"/>
              </a:solidFill>
              <a:ln w="19050">
                <a:noFill/>
              </a:ln>
              <a:effectLst/>
            </c:spPr>
          </c:dPt>
          <c:dPt>
            <c:idx val="1"/>
            <c:bubble3D val="0"/>
            <c:spPr>
              <a:solidFill>
                <a:srgbClr val="0061E6"/>
              </a:solidFill>
              <a:ln w="19050">
                <a:noFill/>
              </a:ln>
              <a:effectLst/>
            </c:spPr>
          </c:dPt>
          <c:dPt>
            <c:idx val="2"/>
            <c:bubble3D val="0"/>
            <c:spPr>
              <a:solidFill>
                <a:schemeClr val="bg2">
                  <a:lumMod val="50000"/>
                </a:schemeClr>
              </a:solidFill>
              <a:ln w="19050">
                <a:noFill/>
              </a:ln>
              <a:effectLst/>
            </c:spPr>
          </c:dPt>
          <c:dPt>
            <c:idx val="3"/>
            <c:bubble3D val="0"/>
            <c:spPr>
              <a:solidFill>
                <a:schemeClr val="bg1"/>
              </a:solidFill>
              <a:ln w="19050">
                <a:noFill/>
              </a:ln>
              <a:effectLst/>
            </c:spPr>
          </c:dPt>
          <c:dLbls>
            <c:dLbl>
              <c:idx val="0"/>
              <c:layout>
                <c:manualLayout>
                  <c:x val="0.10503982875046408"/>
                  <c:y val="-9.6785048087689257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0.10893019277825905"/>
                  <c:y val="4.4670022194318114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0.10925824045094466"/>
                  <c:y val="0.13401006658295433"/>
                </c:manualLayout>
              </c:layout>
              <c:showLegendKey val="0"/>
              <c:showVal val="0"/>
              <c:showCatName val="0"/>
              <c:showSerName val="0"/>
              <c:showPercent val="1"/>
              <c:showBubbleSize val="0"/>
              <c:extLst>
                <c:ext xmlns:c15="http://schemas.microsoft.com/office/drawing/2012/chart" uri="{CE6537A1-D6FC-4f65-9D91-7224C49458BB}">
                  <c15:layout/>
                </c:ext>
              </c:extLst>
            </c:dLbl>
            <c:dLbl>
              <c:idx val="3"/>
              <c:layout>
                <c:manualLayout>
                  <c:x val="-5.8355460416924514E-2"/>
                  <c:y val="-0.16379008137916642"/>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Analysis!$E$13:$E$16</c:f>
              <c:strCache>
                <c:ptCount val="4"/>
                <c:pt idx="0">
                  <c:v>Adult</c:v>
                </c:pt>
                <c:pt idx="1">
                  <c:v>Casual Gamer</c:v>
                </c:pt>
                <c:pt idx="2">
                  <c:v>Hardcore Gamer</c:v>
                </c:pt>
                <c:pt idx="3">
                  <c:v>Teen</c:v>
                </c:pt>
              </c:strCache>
            </c:strRef>
          </c:cat>
          <c:val>
            <c:numRef>
              <c:f>Analysis!$F$13:$F$16</c:f>
              <c:numCache>
                <c:formatCode>[&gt;=1000]0.0,\K;General</c:formatCode>
                <c:ptCount val="4"/>
                <c:pt idx="0">
                  <c:v>61297</c:v>
                </c:pt>
                <c:pt idx="1">
                  <c:v>70108</c:v>
                </c:pt>
                <c:pt idx="2">
                  <c:v>28973</c:v>
                </c:pt>
                <c:pt idx="3">
                  <c:v>88769</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8600773217585833"/>
          <c:y val="0.24563529330383471"/>
          <c:w val="0.31949054193986592"/>
          <c:h val="0.538509428188542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[Gaming Console Dataset.xlsx]Analysis!PivotTable7</c:name>
    <c:fmtId val="2"/>
  </c:pivotSource>
  <c:chart>
    <c:autoTitleDeleted val="1"/>
    <c:pivotFmts>
      <c:pivotFmt>
        <c:idx val="0"/>
        <c:spPr>
          <a:solidFill>
            <a:schemeClr val="accent1"/>
          </a:solidFill>
          <a:ln>
            <a:noFill/>
          </a:ln>
          <a:effectLst/>
        </c:spPr>
        <c:marker>
          <c:symbol val="none"/>
        </c:marker>
      </c:pivotFmt>
      <c:pivotFmt>
        <c:idx val="1"/>
        <c:spPr>
          <a:solidFill>
            <a:srgbClr val="5774AC"/>
          </a:solidFill>
          <a:ln>
            <a:noFill/>
          </a:ln>
          <a:effectLst/>
        </c:spPr>
        <c:marker>
          <c:symbol val="none"/>
        </c:marker>
      </c:pivotFmt>
    </c:pivotFmts>
    <c:plotArea>
      <c:layout/>
      <c:barChart>
        <c:barDir val="col"/>
        <c:grouping val="clustered"/>
        <c:varyColors val="0"/>
        <c:ser>
          <c:idx val="0"/>
          <c:order val="0"/>
          <c:tx>
            <c:strRef>
              <c:f>Analysis!$F$22</c:f>
              <c:strCache>
                <c:ptCount val="1"/>
                <c:pt idx="0">
                  <c:v>Total</c:v>
                </c:pt>
              </c:strCache>
            </c:strRef>
          </c:tx>
          <c:spPr>
            <a:solidFill>
              <a:srgbClr val="5774AC"/>
            </a:solidFill>
            <a:ln>
              <a:noFill/>
            </a:ln>
            <a:effectLst/>
          </c:spPr>
          <c:invertIfNegative val="0"/>
          <c:cat>
            <c:strRef>
              <c:f>Analysis!$E$23:$E$34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Analysis!$F$23:$F$34</c:f>
              <c:numCache>
                <c:formatCode>[&gt;=1000]0.0,\K;General</c:formatCode>
                <c:ptCount val="12"/>
                <c:pt idx="0">
                  <c:v>17886</c:v>
                </c:pt>
                <c:pt idx="1">
                  <c:v>24549</c:v>
                </c:pt>
                <c:pt idx="2">
                  <c:v>25957</c:v>
                </c:pt>
                <c:pt idx="3">
                  <c:v>21319</c:v>
                </c:pt>
                <c:pt idx="4">
                  <c:v>23180</c:v>
                </c:pt>
                <c:pt idx="5">
                  <c:v>19577</c:v>
                </c:pt>
                <c:pt idx="6">
                  <c:v>14690</c:v>
                </c:pt>
                <c:pt idx="7">
                  <c:v>18430</c:v>
                </c:pt>
                <c:pt idx="8">
                  <c:v>22541</c:v>
                </c:pt>
                <c:pt idx="9">
                  <c:v>22525</c:v>
                </c:pt>
                <c:pt idx="10">
                  <c:v>21420</c:v>
                </c:pt>
                <c:pt idx="11">
                  <c:v>17073</c:v>
                </c:pt>
              </c:numCache>
            </c:numRef>
          </c:val>
        </c:ser>
        <c:dLbls>
          <c:showLegendKey val="0"/>
          <c:showVal val="0"/>
          <c:showCatName val="0"/>
          <c:showSerName val="0"/>
          <c:showPercent val="0"/>
          <c:showBubbleSize val="0"/>
        </c:dLbls>
        <c:gapWidth val="219"/>
        <c:overlap val="-27"/>
        <c:axId val="655032976"/>
        <c:axId val="655030232"/>
      </c:barChart>
      <c:catAx>
        <c:axId val="65503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crossAx val="655030232"/>
        <c:crosses val="autoZero"/>
        <c:auto val="1"/>
        <c:lblAlgn val="ctr"/>
        <c:lblOffset val="100"/>
        <c:noMultiLvlLbl val="0"/>
      </c:catAx>
      <c:valAx>
        <c:axId val="655030232"/>
        <c:scaling>
          <c:orientation val="minMax"/>
        </c:scaling>
        <c:delete val="0"/>
        <c:axPos val="l"/>
        <c:numFmt formatCode="[&gt;=1000]0.0,\K;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crossAx val="6550329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1.xml"/><Relationship Id="rId18" Type="http://schemas.openxmlformats.org/officeDocument/2006/relationships/image" Target="../media/image6.png"/><Relationship Id="rId3" Type="http://schemas.microsoft.com/office/2007/relationships/hdphoto" Target="../media/hdphoto1.wdp"/><Relationship Id="rId21" Type="http://schemas.microsoft.com/office/2007/relationships/hdphoto" Target="../media/hdphoto6.wdp"/><Relationship Id="rId7" Type="http://schemas.openxmlformats.org/officeDocument/2006/relationships/hyperlink" Target="#'ICON &amp; COLORS'!A1"/><Relationship Id="rId12" Type="http://schemas.microsoft.com/office/2007/relationships/hdphoto" Target="../media/hdphoto4.wdp"/><Relationship Id="rId17" Type="http://schemas.openxmlformats.org/officeDocument/2006/relationships/image" Target="../media/image5.png"/><Relationship Id="rId2" Type="http://schemas.openxmlformats.org/officeDocument/2006/relationships/image" Target="../media/image1.png"/><Relationship Id="rId16" Type="http://schemas.openxmlformats.org/officeDocument/2006/relationships/chart" Target="../charts/chart4.xml"/><Relationship Id="rId20" Type="http://schemas.openxmlformats.org/officeDocument/2006/relationships/image" Target="../media/image7.png"/><Relationship Id="rId1" Type="http://schemas.openxmlformats.org/officeDocument/2006/relationships/hyperlink" Target="#Analysis!A1"/><Relationship Id="rId6" Type="http://schemas.microsoft.com/office/2007/relationships/hdphoto" Target="../media/hdphoto2.wdp"/><Relationship Id="rId11" Type="http://schemas.openxmlformats.org/officeDocument/2006/relationships/image" Target="../media/image4.png"/><Relationship Id="rId24" Type="http://schemas.openxmlformats.org/officeDocument/2006/relationships/image" Target="../media/image10.png"/><Relationship Id="rId5" Type="http://schemas.openxmlformats.org/officeDocument/2006/relationships/image" Target="../media/image2.png"/><Relationship Id="rId15" Type="http://schemas.openxmlformats.org/officeDocument/2006/relationships/chart" Target="../charts/chart3.xml"/><Relationship Id="rId23" Type="http://schemas.openxmlformats.org/officeDocument/2006/relationships/image" Target="../media/image9.png"/><Relationship Id="rId10" Type="http://schemas.openxmlformats.org/officeDocument/2006/relationships/hyperlink" Target="#Dashboard!A1"/><Relationship Id="rId19" Type="http://schemas.microsoft.com/office/2007/relationships/hdphoto" Target="../media/hdphoto5.wdp"/><Relationship Id="rId4" Type="http://schemas.openxmlformats.org/officeDocument/2006/relationships/hyperlink" Target="#'Gaming Console Dataset'!A1"/><Relationship Id="rId9" Type="http://schemas.microsoft.com/office/2007/relationships/hdphoto" Target="../media/hdphoto3.wdp"/><Relationship Id="rId14" Type="http://schemas.openxmlformats.org/officeDocument/2006/relationships/chart" Target="../charts/chart2.xml"/><Relationship Id="rId22"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microsoft.com/office/2007/relationships/hdphoto" Target="../media/hdphoto1.wdp"/><Relationship Id="rId7" Type="http://schemas.openxmlformats.org/officeDocument/2006/relationships/hyperlink" Target="#'ICON &amp; COLORS'!A1"/><Relationship Id="rId2" Type="http://schemas.openxmlformats.org/officeDocument/2006/relationships/image" Target="../media/image1.png"/><Relationship Id="rId1" Type="http://schemas.openxmlformats.org/officeDocument/2006/relationships/hyperlink" Target="#Analysis!A1"/><Relationship Id="rId6" Type="http://schemas.microsoft.com/office/2007/relationships/hdphoto" Target="../media/hdphoto2.wdp"/><Relationship Id="rId11" Type="http://schemas.openxmlformats.org/officeDocument/2006/relationships/image" Target="../media/image12.png"/><Relationship Id="rId5" Type="http://schemas.openxmlformats.org/officeDocument/2006/relationships/image" Target="../media/image2.png"/><Relationship Id="rId10" Type="http://schemas.openxmlformats.org/officeDocument/2006/relationships/hyperlink" Target="#Dashboard!A1"/><Relationship Id="rId4" Type="http://schemas.openxmlformats.org/officeDocument/2006/relationships/hyperlink" Target="#'Gaming Console Dataset'!A1"/><Relationship Id="rId9" Type="http://schemas.microsoft.com/office/2007/relationships/hdphoto" Target="../media/hdphoto7.wdp"/></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3" Type="http://schemas.microsoft.com/office/2007/relationships/hdphoto" Target="../media/hdphoto1.wdp"/><Relationship Id="rId7" Type="http://schemas.openxmlformats.org/officeDocument/2006/relationships/hyperlink" Target="#'ICON &amp; COLORS'!A1"/><Relationship Id="rId12" Type="http://schemas.microsoft.com/office/2007/relationships/hdphoto" Target="../media/hdphoto4.wdp"/><Relationship Id="rId2" Type="http://schemas.openxmlformats.org/officeDocument/2006/relationships/image" Target="../media/image1.png"/><Relationship Id="rId1" Type="http://schemas.openxmlformats.org/officeDocument/2006/relationships/hyperlink" Target="#Analysis!A1"/><Relationship Id="rId6" Type="http://schemas.microsoft.com/office/2007/relationships/hdphoto" Target="../media/hdphoto2.wdp"/><Relationship Id="rId11" Type="http://schemas.openxmlformats.org/officeDocument/2006/relationships/image" Target="../media/image4.png"/><Relationship Id="rId5" Type="http://schemas.openxmlformats.org/officeDocument/2006/relationships/image" Target="../media/image2.png"/><Relationship Id="rId10" Type="http://schemas.openxmlformats.org/officeDocument/2006/relationships/hyperlink" Target="#Dashboard!A1"/><Relationship Id="rId4" Type="http://schemas.openxmlformats.org/officeDocument/2006/relationships/hyperlink" Target="#'Gaming Console Dataset'!A1"/><Relationship Id="rId9" Type="http://schemas.microsoft.com/office/2007/relationships/hdphoto" Target="../media/hdphoto3.wdp"/></Relationships>
</file>

<file path=xl/drawings/_rels/drawing4.xml.rels><?xml version="1.0" encoding="UTF-8" standalone="yes"?>
<Relationships xmlns="http://schemas.openxmlformats.org/package/2006/relationships"><Relationship Id="rId8" Type="http://schemas.microsoft.com/office/2007/relationships/hdphoto" Target="../media/hdphoto5.wdp"/><Relationship Id="rId13" Type="http://schemas.openxmlformats.org/officeDocument/2006/relationships/image" Target="../media/image3.png"/><Relationship Id="rId18" Type="http://schemas.openxmlformats.org/officeDocument/2006/relationships/hyperlink" Target="#'Gaming Console Dataset'!A1"/><Relationship Id="rId3" Type="http://schemas.microsoft.com/office/2007/relationships/hdphoto" Target="../media/hdphoto6.wdp"/><Relationship Id="rId7" Type="http://schemas.openxmlformats.org/officeDocument/2006/relationships/image" Target="../media/image6.png"/><Relationship Id="rId12" Type="http://schemas.microsoft.com/office/2007/relationships/hdphoto" Target="../media/hdphoto2.wdp"/><Relationship Id="rId17" Type="http://schemas.openxmlformats.org/officeDocument/2006/relationships/hyperlink" Target="#Analysis!A1"/><Relationship Id="rId2" Type="http://schemas.openxmlformats.org/officeDocument/2006/relationships/image" Target="../media/image7.png"/><Relationship Id="rId16" Type="http://schemas.microsoft.com/office/2007/relationships/hdphoto" Target="../media/hdphoto4.wdp"/><Relationship Id="rId20" Type="http://schemas.openxmlformats.org/officeDocument/2006/relationships/hyperlink" Target="#Dashboard!A1"/><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2.png"/><Relationship Id="rId5" Type="http://schemas.openxmlformats.org/officeDocument/2006/relationships/image" Target="../media/image9.png"/><Relationship Id="rId15" Type="http://schemas.openxmlformats.org/officeDocument/2006/relationships/image" Target="../media/image4.png"/><Relationship Id="rId10" Type="http://schemas.microsoft.com/office/2007/relationships/hdphoto" Target="../media/hdphoto1.wdp"/><Relationship Id="rId19" Type="http://schemas.openxmlformats.org/officeDocument/2006/relationships/hyperlink" Target="#'ICON &amp; COLORS'!A1"/><Relationship Id="rId4" Type="http://schemas.openxmlformats.org/officeDocument/2006/relationships/image" Target="../media/image8.png"/><Relationship Id="rId9" Type="http://schemas.openxmlformats.org/officeDocument/2006/relationships/image" Target="../media/image1.png"/><Relationship Id="rId14" Type="http://schemas.microsoft.com/office/2007/relationships/hdphoto" Target="../media/hdphoto3.wdp"/></Relationships>
</file>

<file path=xl/drawings/drawing1.xml><?xml version="1.0" encoding="utf-8"?>
<xdr:wsDr xmlns:xdr="http://schemas.openxmlformats.org/drawingml/2006/spreadsheetDrawing" xmlns:a="http://schemas.openxmlformats.org/drawingml/2006/main">
  <xdr:twoCellAnchor>
    <xdr:from>
      <xdr:col>2</xdr:col>
      <xdr:colOff>388620</xdr:colOff>
      <xdr:row>0</xdr:row>
      <xdr:rowOff>121920</xdr:rowOff>
    </xdr:from>
    <xdr:to>
      <xdr:col>21</xdr:col>
      <xdr:colOff>114300</xdr:colOff>
      <xdr:row>30</xdr:row>
      <xdr:rowOff>138546</xdr:rowOff>
    </xdr:to>
    <xdr:sp macro="" textlink="">
      <xdr:nvSpPr>
        <xdr:cNvPr id="2" name="Rounded Rectangle 1"/>
        <xdr:cNvSpPr/>
      </xdr:nvSpPr>
      <xdr:spPr>
        <a:xfrm>
          <a:off x="1600893" y="121920"/>
          <a:ext cx="11242271" cy="5471853"/>
        </a:xfrm>
        <a:prstGeom prst="roundRect">
          <a:avLst>
            <a:gd name="adj" fmla="val 135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411480</xdr:colOff>
      <xdr:row>5</xdr:row>
      <xdr:rowOff>45720</xdr:rowOff>
    </xdr:from>
    <xdr:to>
      <xdr:col>5</xdr:col>
      <xdr:colOff>548640</xdr:colOff>
      <xdr:row>9</xdr:row>
      <xdr:rowOff>76200</xdr:rowOff>
    </xdr:to>
    <xdr:sp macro="" textlink="">
      <xdr:nvSpPr>
        <xdr:cNvPr id="3" name="Rounded Rectangle 2"/>
        <xdr:cNvSpPr/>
      </xdr:nvSpPr>
      <xdr:spPr>
        <a:xfrm>
          <a:off x="2229889" y="954925"/>
          <a:ext cx="1349433" cy="757843"/>
        </a:xfrm>
        <a:prstGeom prst="round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335279</xdr:colOff>
      <xdr:row>1</xdr:row>
      <xdr:rowOff>106679</xdr:rowOff>
    </xdr:from>
    <xdr:to>
      <xdr:col>12</xdr:col>
      <xdr:colOff>95249</xdr:colOff>
      <xdr:row>3</xdr:row>
      <xdr:rowOff>25976</xdr:rowOff>
    </xdr:to>
    <xdr:sp macro="" textlink="">
      <xdr:nvSpPr>
        <xdr:cNvPr id="4" name="TextBox 3"/>
        <xdr:cNvSpPr txBox="1"/>
      </xdr:nvSpPr>
      <xdr:spPr>
        <a:xfrm>
          <a:off x="2153688" y="288520"/>
          <a:ext cx="5215197" cy="282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lumMod val="85000"/>
                </a:schemeClr>
              </a:solidFill>
              <a:latin typeface="Gill Sans Ultra Bold" panose="020B0A02020104020203" pitchFamily="34" charset="0"/>
            </a:rPr>
            <a:t>GAMING CONSOLE ANALYSIS DASHBOARD</a:t>
          </a:r>
        </a:p>
      </xdr:txBody>
    </xdr:sp>
    <xdr:clientData/>
  </xdr:twoCellAnchor>
  <xdr:twoCellAnchor>
    <xdr:from>
      <xdr:col>3</xdr:col>
      <xdr:colOff>325582</xdr:colOff>
      <xdr:row>3</xdr:row>
      <xdr:rowOff>6235</xdr:rowOff>
    </xdr:from>
    <xdr:to>
      <xdr:col>12</xdr:col>
      <xdr:colOff>401782</xdr:colOff>
      <xdr:row>4</xdr:row>
      <xdr:rowOff>89016</xdr:rowOff>
    </xdr:to>
    <xdr:sp macro="" textlink="">
      <xdr:nvSpPr>
        <xdr:cNvPr id="5" name="TextBox 4"/>
        <xdr:cNvSpPr txBox="1"/>
      </xdr:nvSpPr>
      <xdr:spPr>
        <a:xfrm>
          <a:off x="2143991" y="551758"/>
          <a:ext cx="5531427" cy="264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lumMod val="85000"/>
                </a:schemeClr>
              </a:solidFill>
              <a:latin typeface="Bahnschrift SemiBold" panose="020B0502040204020203" pitchFamily="34" charset="0"/>
            </a:rPr>
            <a:t>A summary of Game</a:t>
          </a:r>
          <a:r>
            <a:rPr lang="en-US" sz="1000" baseline="0">
              <a:solidFill>
                <a:schemeClr val="bg1">
                  <a:lumMod val="85000"/>
                </a:schemeClr>
              </a:solidFill>
              <a:latin typeface="Bahnschrift SemiBold" panose="020B0502040204020203" pitchFamily="34" charset="0"/>
            </a:rPr>
            <a:t> Console Sales  Performance, Monthly Trends, Regional Distribution, e.t.c </a:t>
          </a:r>
          <a:endParaRPr lang="en-US" sz="1000">
            <a:solidFill>
              <a:schemeClr val="bg1">
                <a:lumMod val="85000"/>
              </a:schemeClr>
            </a:solidFill>
            <a:latin typeface="Bahnschrift SemiBold" panose="020B0502040204020203" pitchFamily="34" charset="0"/>
          </a:endParaRPr>
        </a:p>
      </xdr:txBody>
    </xdr:sp>
    <xdr:clientData/>
  </xdr:twoCellAnchor>
  <xdr:twoCellAnchor>
    <xdr:from>
      <xdr:col>6</xdr:col>
      <xdr:colOff>55938</xdr:colOff>
      <xdr:row>5</xdr:row>
      <xdr:rowOff>45720</xdr:rowOff>
    </xdr:from>
    <xdr:to>
      <xdr:col>8</xdr:col>
      <xdr:colOff>193098</xdr:colOff>
      <xdr:row>9</xdr:row>
      <xdr:rowOff>76200</xdr:rowOff>
    </xdr:to>
    <xdr:sp macro="" textlink="">
      <xdr:nvSpPr>
        <xdr:cNvPr id="6" name="Rounded Rectangle 5"/>
        <xdr:cNvSpPr/>
      </xdr:nvSpPr>
      <xdr:spPr>
        <a:xfrm>
          <a:off x="3692756" y="954925"/>
          <a:ext cx="1349433" cy="757843"/>
        </a:xfrm>
        <a:prstGeom prst="round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306532</xdr:colOff>
      <xdr:row>5</xdr:row>
      <xdr:rowOff>45720</xdr:rowOff>
    </xdr:from>
    <xdr:to>
      <xdr:col>10</xdr:col>
      <xdr:colOff>443692</xdr:colOff>
      <xdr:row>9</xdr:row>
      <xdr:rowOff>76200</xdr:rowOff>
    </xdr:to>
    <xdr:sp macro="" textlink="">
      <xdr:nvSpPr>
        <xdr:cNvPr id="7" name="Rounded Rectangle 6"/>
        <xdr:cNvSpPr/>
      </xdr:nvSpPr>
      <xdr:spPr>
        <a:xfrm>
          <a:off x="5155623" y="954925"/>
          <a:ext cx="1349433" cy="757843"/>
        </a:xfrm>
        <a:prstGeom prst="round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557126</xdr:colOff>
      <xdr:row>5</xdr:row>
      <xdr:rowOff>45720</xdr:rowOff>
    </xdr:from>
    <xdr:to>
      <xdr:col>13</xdr:col>
      <xdr:colOff>84686</xdr:colOff>
      <xdr:row>9</xdr:row>
      <xdr:rowOff>76200</xdr:rowOff>
    </xdr:to>
    <xdr:sp macro="" textlink="">
      <xdr:nvSpPr>
        <xdr:cNvPr id="8" name="Rounded Rectangle 7"/>
        <xdr:cNvSpPr/>
      </xdr:nvSpPr>
      <xdr:spPr>
        <a:xfrm>
          <a:off x="6618490" y="954925"/>
          <a:ext cx="1345969" cy="757843"/>
        </a:xfrm>
        <a:prstGeom prst="round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198120</xdr:colOff>
      <xdr:row>5</xdr:row>
      <xdr:rowOff>45720</xdr:rowOff>
    </xdr:from>
    <xdr:to>
      <xdr:col>15</xdr:col>
      <xdr:colOff>335280</xdr:colOff>
      <xdr:row>9</xdr:row>
      <xdr:rowOff>76200</xdr:rowOff>
    </xdr:to>
    <xdr:sp macro="" textlink="">
      <xdr:nvSpPr>
        <xdr:cNvPr id="9" name="Rounded Rectangle 8"/>
        <xdr:cNvSpPr/>
      </xdr:nvSpPr>
      <xdr:spPr>
        <a:xfrm>
          <a:off x="8077893" y="954925"/>
          <a:ext cx="1349432" cy="757843"/>
        </a:xfrm>
        <a:prstGeom prst="round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480060</xdr:colOff>
      <xdr:row>0</xdr:row>
      <xdr:rowOff>129886</xdr:rowOff>
    </xdr:from>
    <xdr:to>
      <xdr:col>2</xdr:col>
      <xdr:colOff>350520</xdr:colOff>
      <xdr:row>30</xdr:row>
      <xdr:rowOff>121227</xdr:rowOff>
    </xdr:to>
    <xdr:grpSp>
      <xdr:nvGrpSpPr>
        <xdr:cNvPr id="49" name="Group 48"/>
        <xdr:cNvGrpSpPr/>
      </xdr:nvGrpSpPr>
      <xdr:grpSpPr>
        <a:xfrm>
          <a:off x="1086196" y="129886"/>
          <a:ext cx="476597" cy="5446568"/>
          <a:chOff x="1086196" y="129886"/>
          <a:chExt cx="476597" cy="5446568"/>
        </a:xfrm>
      </xdr:grpSpPr>
      <xdr:sp macro="" textlink="">
        <xdr:nvSpPr>
          <xdr:cNvPr id="10" name="Rounded Rectangle 9"/>
          <xdr:cNvSpPr/>
        </xdr:nvSpPr>
        <xdr:spPr>
          <a:xfrm>
            <a:off x="1086196" y="129886"/>
            <a:ext cx="476597" cy="5446568"/>
          </a:xfrm>
          <a:prstGeom prst="roundRect">
            <a:avLst>
              <a:gd name="adj" fmla="val 15046"/>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5" name="Picture 14">
            <a:hlinkClick xmlns:r="http://schemas.openxmlformats.org/officeDocument/2006/relationships" r:id="rId1"/>
            <a:extLst>
              <a:ext uri="{FF2B5EF4-FFF2-40B4-BE49-F238E27FC236}">
                <a16:creationId xmlns:a16="http://schemas.microsoft.com/office/drawing/2014/main" xmlns="" id="{C9FBF65E-9519-471A-8934-212887D1D3C9}"/>
              </a:ext>
            </a:extLst>
          </xdr:cNvPr>
          <xdr:cNvPicPr>
            <a:picLocks noChangeAspect="1"/>
          </xdr:cNvPicPr>
        </xdr:nvPicPr>
        <xdr:blipFill>
          <a:blip xmlns:r="http://schemas.openxmlformats.org/officeDocument/2006/relationships" r:embed="rId2">
            <a:duotone>
              <a:prstClr val="black"/>
              <a:schemeClr val="tx2">
                <a:tint val="45000"/>
                <a:satMod val="400000"/>
              </a:schemeClr>
            </a:duotone>
            <a:extLst>
              <a:ext uri="{BEBA8EAE-BF5A-486C-A8C5-ECC9F3942E4B}">
                <a14:imgProps xmlns:a14="http://schemas.microsoft.com/office/drawing/2010/main">
                  <a14:imgLayer r:embed="rId3">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1177636" y="3388973"/>
            <a:ext cx="268057" cy="278474"/>
          </a:xfrm>
          <a:prstGeom prst="rect">
            <a:avLst/>
          </a:prstGeom>
        </xdr:spPr>
      </xdr:pic>
      <xdr:pic>
        <xdr:nvPicPr>
          <xdr:cNvPr id="16" name="Picture 15">
            <a:hlinkClick xmlns:r="http://schemas.openxmlformats.org/officeDocument/2006/relationships" r:id="rId4"/>
            <a:extLst>
              <a:ext uri="{FF2B5EF4-FFF2-40B4-BE49-F238E27FC236}">
                <a16:creationId xmlns:a16="http://schemas.microsoft.com/office/drawing/2014/main" xmlns="" id="{17325FC6-A37F-4547-814F-D1BD29284FFC}"/>
              </a:ext>
            </a:extLst>
          </xdr:cNvPr>
          <xdr:cNvPicPr>
            <a:picLocks noChangeAspect="1"/>
          </xdr:cNvPicPr>
        </xdr:nvPicPr>
        <xdr:blipFill>
          <a:blip xmlns:r="http://schemas.openxmlformats.org/officeDocument/2006/relationships" r:embed="rId5">
            <a:duotone>
              <a:prstClr val="black"/>
              <a:schemeClr val="tx2">
                <a:tint val="45000"/>
                <a:satMod val="400000"/>
              </a:schemeClr>
            </a:duotone>
            <a:extLst>
              <a:ext uri="{BEBA8EAE-BF5A-486C-A8C5-ECC9F3942E4B}">
                <a14:imgProps xmlns:a14="http://schemas.microsoft.com/office/drawing/2010/main">
                  <a14:imgLayer r:embed="rId6">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1177636" y="2101684"/>
            <a:ext cx="272312" cy="273364"/>
          </a:xfrm>
          <a:prstGeom prst="rect">
            <a:avLst/>
          </a:prstGeom>
        </xdr:spPr>
      </xdr:pic>
      <xdr:pic>
        <xdr:nvPicPr>
          <xdr:cNvPr id="17" name="Picture 16">
            <a:hlinkClick xmlns:r="http://schemas.openxmlformats.org/officeDocument/2006/relationships" r:id="rId7"/>
            <a:extLst>
              <a:ext uri="{FF2B5EF4-FFF2-40B4-BE49-F238E27FC236}">
                <a16:creationId xmlns:a16="http://schemas.microsoft.com/office/drawing/2014/main" xmlns="" id="{84CF3DC3-1896-40B3-A4A5-0D7531410F05}"/>
              </a:ext>
            </a:extLst>
          </xdr:cNvPr>
          <xdr:cNvPicPr>
            <a:picLocks noChangeAspect="1"/>
          </xdr:cNvPicPr>
        </xdr:nvPicPr>
        <xdr:blipFill>
          <a:blip xmlns:r="http://schemas.openxmlformats.org/officeDocument/2006/relationships" r:embed="rId8" cstate="print">
            <a:duotone>
              <a:prstClr val="black"/>
              <a:schemeClr val="tx2">
                <a:tint val="45000"/>
                <a:satMod val="400000"/>
              </a:schemeClr>
            </a:duotone>
            <a:extLst>
              <a:ext uri="{BEBA8EAE-BF5A-486C-A8C5-ECC9F3942E4B}">
                <a14:imgProps xmlns:a14="http://schemas.microsoft.com/office/drawing/2010/main">
                  <a14:imgLayer r:embed="rId9">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1177636" y="4678528"/>
            <a:ext cx="251871" cy="260720"/>
          </a:xfrm>
          <a:prstGeom prst="rect">
            <a:avLst/>
          </a:prstGeom>
        </xdr:spPr>
      </xdr:pic>
      <xdr:pic>
        <xdr:nvPicPr>
          <xdr:cNvPr id="18" name="Picture 17">
            <a:hlinkClick xmlns:r="http://schemas.openxmlformats.org/officeDocument/2006/relationships" r:id="rId10"/>
            <a:extLst>
              <a:ext uri="{FF2B5EF4-FFF2-40B4-BE49-F238E27FC236}">
                <a16:creationId xmlns:a16="http://schemas.microsoft.com/office/drawing/2014/main" xmlns="" id="{58848B5C-C993-4BE5-A0E6-916B9BE6761C}"/>
              </a:ext>
            </a:extLst>
          </xdr:cNvPr>
          <xdr:cNvPicPr>
            <a:picLocks noChangeAspect="1"/>
          </xdr:cNvPicPr>
        </xdr:nvPicPr>
        <xdr:blipFill>
          <a:blip xmlns:r="http://schemas.openxmlformats.org/officeDocument/2006/relationships" r:embed="rId11" cstate="print">
            <a:duotone>
              <a:prstClr val="black"/>
              <a:schemeClr val="tx2">
                <a:tint val="45000"/>
                <a:satMod val="400000"/>
              </a:schemeClr>
            </a:duotone>
            <a:extLst>
              <a:ext uri="{BEBA8EAE-BF5A-486C-A8C5-ECC9F3942E4B}">
                <a14:imgProps xmlns:a14="http://schemas.microsoft.com/office/drawing/2010/main">
                  <a14:imgLayer r:embed="rId12">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1177636" y="831273"/>
            <a:ext cx="243009" cy="257301"/>
          </a:xfrm>
          <a:prstGeom prst="rect">
            <a:avLst/>
          </a:prstGeom>
        </xdr:spPr>
      </xdr:pic>
    </xdr:grpSp>
    <xdr:clientData/>
  </xdr:twoCellAnchor>
  <xdr:twoCellAnchor>
    <xdr:from>
      <xdr:col>3</xdr:col>
      <xdr:colOff>225135</xdr:colOff>
      <xdr:row>10</xdr:row>
      <xdr:rowOff>121227</xdr:rowOff>
    </xdr:from>
    <xdr:to>
      <xdr:col>8</xdr:col>
      <xdr:colOff>536864</xdr:colOff>
      <xdr:row>19</xdr:row>
      <xdr:rowOff>43296</xdr:rowOff>
    </xdr:to>
    <xdr:graphicFrame macro="">
      <xdr:nvGraphicFramePr>
        <xdr:cNvPr id="1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94211</xdr:colOff>
      <xdr:row>21</xdr:row>
      <xdr:rowOff>25976</xdr:rowOff>
    </xdr:from>
    <xdr:to>
      <xdr:col>9</xdr:col>
      <xdr:colOff>173182</xdr:colOff>
      <xdr:row>31</xdr:row>
      <xdr:rowOff>8658</xdr:rowOff>
    </xdr:to>
    <xdr:graphicFrame macro="">
      <xdr:nvGraphicFramePr>
        <xdr:cNvPr id="20"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17319</xdr:colOff>
      <xdr:row>7</xdr:row>
      <xdr:rowOff>25977</xdr:rowOff>
    </xdr:from>
    <xdr:to>
      <xdr:col>21</xdr:col>
      <xdr:colOff>103909</xdr:colOff>
      <xdr:row>18</xdr:row>
      <xdr:rowOff>25978</xdr:rowOff>
    </xdr:to>
    <xdr:graphicFrame macro="">
      <xdr:nvGraphicFramePr>
        <xdr:cNvPr id="21"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233796</xdr:colOff>
      <xdr:row>20</xdr:row>
      <xdr:rowOff>95250</xdr:rowOff>
    </xdr:from>
    <xdr:to>
      <xdr:col>20</xdr:col>
      <xdr:colOff>502227</xdr:colOff>
      <xdr:row>30</xdr:row>
      <xdr:rowOff>154823</xdr:rowOff>
    </xdr:to>
    <xdr:graphicFrame macro="">
      <xdr:nvGraphicFramePr>
        <xdr:cNvPr id="22"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377536</xdr:colOff>
      <xdr:row>9</xdr:row>
      <xdr:rowOff>153439</xdr:rowOff>
    </xdr:from>
    <xdr:to>
      <xdr:col>7</xdr:col>
      <xdr:colOff>155863</xdr:colOff>
      <xdr:row>11</xdr:row>
      <xdr:rowOff>69272</xdr:rowOff>
    </xdr:to>
    <xdr:sp macro="" textlink="">
      <xdr:nvSpPr>
        <xdr:cNvPr id="23" name="TextBox 22"/>
        <xdr:cNvSpPr txBox="1"/>
      </xdr:nvSpPr>
      <xdr:spPr>
        <a:xfrm>
          <a:off x="2195945" y="1790007"/>
          <a:ext cx="2202873" cy="279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85000"/>
                </a:schemeClr>
              </a:solidFill>
              <a:latin typeface="Bahnschrift SemiBold" panose="020B0502040204020203" pitchFamily="34" charset="0"/>
            </a:rPr>
            <a:t>Sales Channel Comparison</a:t>
          </a:r>
        </a:p>
      </xdr:txBody>
    </xdr:sp>
    <xdr:clientData/>
  </xdr:twoCellAnchor>
  <xdr:twoCellAnchor>
    <xdr:from>
      <xdr:col>4</xdr:col>
      <xdr:colOff>148936</xdr:colOff>
      <xdr:row>19</xdr:row>
      <xdr:rowOff>20090</xdr:rowOff>
    </xdr:from>
    <xdr:to>
      <xdr:col>7</xdr:col>
      <xdr:colOff>74467</xdr:colOff>
      <xdr:row>20</xdr:row>
      <xdr:rowOff>100445</xdr:rowOff>
    </xdr:to>
    <xdr:sp macro="" textlink="">
      <xdr:nvSpPr>
        <xdr:cNvPr id="24" name="TextBox 23"/>
        <xdr:cNvSpPr txBox="1"/>
      </xdr:nvSpPr>
      <xdr:spPr>
        <a:xfrm>
          <a:off x="2573481" y="3475067"/>
          <a:ext cx="1743941" cy="262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85000"/>
                </a:schemeClr>
              </a:solidFill>
              <a:latin typeface="Bahnschrift SemiBold" panose="020B0502040204020203" pitchFamily="34" charset="0"/>
            </a:rPr>
            <a:t>Regional Sales</a:t>
          </a:r>
          <a:r>
            <a:rPr lang="en-US" sz="1050" baseline="0">
              <a:solidFill>
                <a:schemeClr val="bg1">
                  <a:lumMod val="85000"/>
                </a:schemeClr>
              </a:solidFill>
              <a:latin typeface="Bahnschrift SemiBold" panose="020B0502040204020203" pitchFamily="34" charset="0"/>
            </a:rPr>
            <a:t> Analysis</a:t>
          </a:r>
          <a:endParaRPr lang="en-US" sz="1050">
            <a:solidFill>
              <a:schemeClr val="bg1">
                <a:lumMod val="85000"/>
              </a:schemeClr>
            </a:solidFill>
            <a:latin typeface="Bahnschrift SemiBold" panose="020B0502040204020203" pitchFamily="34" charset="0"/>
          </a:endParaRPr>
        </a:p>
      </xdr:txBody>
    </xdr:sp>
    <xdr:clientData/>
  </xdr:twoCellAnchor>
  <xdr:twoCellAnchor>
    <xdr:from>
      <xdr:col>15</xdr:col>
      <xdr:colOff>599209</xdr:colOff>
      <xdr:row>5</xdr:row>
      <xdr:rowOff>158633</xdr:rowOff>
    </xdr:from>
    <xdr:to>
      <xdr:col>19</xdr:col>
      <xdr:colOff>377536</xdr:colOff>
      <xdr:row>7</xdr:row>
      <xdr:rowOff>74467</xdr:rowOff>
    </xdr:to>
    <xdr:sp macro="" textlink="">
      <xdr:nvSpPr>
        <xdr:cNvPr id="25" name="TextBox 24"/>
        <xdr:cNvSpPr txBox="1"/>
      </xdr:nvSpPr>
      <xdr:spPr>
        <a:xfrm>
          <a:off x="9691254" y="1067838"/>
          <a:ext cx="2202873" cy="279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85000"/>
                </a:schemeClr>
              </a:solidFill>
              <a:latin typeface="Bahnschrift SemiBold" panose="020B0502040204020203" pitchFamily="34" charset="0"/>
            </a:rPr>
            <a:t>Customer Segment Performance</a:t>
          </a:r>
        </a:p>
      </xdr:txBody>
    </xdr:sp>
    <xdr:clientData/>
  </xdr:twoCellAnchor>
  <xdr:twoCellAnchor>
    <xdr:from>
      <xdr:col>16</xdr:col>
      <xdr:colOff>84859</xdr:colOff>
      <xdr:row>18</xdr:row>
      <xdr:rowOff>111874</xdr:rowOff>
    </xdr:from>
    <xdr:to>
      <xdr:col>19</xdr:col>
      <xdr:colOff>469323</xdr:colOff>
      <xdr:row>20</xdr:row>
      <xdr:rowOff>27707</xdr:rowOff>
    </xdr:to>
    <xdr:sp macro="" textlink="">
      <xdr:nvSpPr>
        <xdr:cNvPr id="26" name="TextBox 25"/>
        <xdr:cNvSpPr txBox="1"/>
      </xdr:nvSpPr>
      <xdr:spPr>
        <a:xfrm>
          <a:off x="9783041" y="3385010"/>
          <a:ext cx="2202873" cy="279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85000"/>
                </a:schemeClr>
              </a:solidFill>
              <a:latin typeface="Bahnschrift SemiBold" panose="020B0502040204020203" pitchFamily="34" charset="0"/>
            </a:rPr>
            <a:t>Monthly Sale</a:t>
          </a:r>
          <a:r>
            <a:rPr lang="en-US" sz="1050" baseline="0">
              <a:solidFill>
                <a:schemeClr val="bg1">
                  <a:lumMod val="85000"/>
                </a:schemeClr>
              </a:solidFill>
              <a:latin typeface="Bahnschrift SemiBold" panose="020B0502040204020203" pitchFamily="34" charset="0"/>
            </a:rPr>
            <a:t> Trend</a:t>
          </a:r>
          <a:endParaRPr lang="en-US" sz="1050">
            <a:solidFill>
              <a:schemeClr val="bg1">
                <a:lumMod val="85000"/>
              </a:schemeClr>
            </a:solidFill>
            <a:latin typeface="Bahnschrift SemiBold" panose="020B0502040204020203" pitchFamily="34" charset="0"/>
          </a:endParaRPr>
        </a:p>
      </xdr:txBody>
    </xdr:sp>
    <xdr:clientData/>
  </xdr:twoCellAnchor>
  <xdr:twoCellAnchor editAs="oneCell">
    <xdr:from>
      <xdr:col>7</xdr:col>
      <xdr:colOff>372340</xdr:colOff>
      <xdr:row>7</xdr:row>
      <xdr:rowOff>147203</xdr:rowOff>
    </xdr:from>
    <xdr:to>
      <xdr:col>15</xdr:col>
      <xdr:colOff>292118</xdr:colOff>
      <xdr:row>32</xdr:row>
      <xdr:rowOff>166885</xdr:rowOff>
    </xdr:to>
    <xdr:pic>
      <xdr:nvPicPr>
        <xdr:cNvPr id="27" name="Picture 26">
          <a:extLst>
            <a:ext uri="{FF2B5EF4-FFF2-40B4-BE49-F238E27FC236}">
              <a16:creationId xmlns:a16="http://schemas.microsoft.com/office/drawing/2014/main" xmlns="" id="{047541FE-BFCC-45B7-BE94-5410A76392AE}"/>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4615295" y="1420089"/>
          <a:ext cx="4768868" cy="4565705"/>
        </a:xfrm>
        <a:prstGeom prst="rect">
          <a:avLst/>
        </a:prstGeom>
        <a:noFill/>
        <a:ln w="9525" cmpd="sng">
          <a:noFill/>
        </a:ln>
        <a:effectLst>
          <a:outerShdw blurRad="50800" dist="38100" dir="5400000" algn="t" rotWithShape="0">
            <a:srgbClr val="0061E6">
              <a:alpha val="40000"/>
            </a:srgbClr>
          </a:outerShdw>
        </a:effectLst>
      </xdr:spPr>
    </xdr:pic>
    <xdr:clientData/>
  </xdr:twoCellAnchor>
  <xdr:twoCellAnchor>
    <xdr:from>
      <xdr:col>3</xdr:col>
      <xdr:colOff>223402</xdr:colOff>
      <xdr:row>20</xdr:row>
      <xdr:rowOff>25285</xdr:rowOff>
    </xdr:from>
    <xdr:to>
      <xdr:col>9</xdr:col>
      <xdr:colOff>181841</xdr:colOff>
      <xdr:row>21</xdr:row>
      <xdr:rowOff>129886</xdr:rowOff>
    </xdr:to>
    <xdr:sp macro="" textlink="region">
      <xdr:nvSpPr>
        <xdr:cNvPr id="28" name="TextBox 27"/>
        <xdr:cNvSpPr txBox="1"/>
      </xdr:nvSpPr>
      <xdr:spPr>
        <a:xfrm>
          <a:off x="2041811" y="3662103"/>
          <a:ext cx="3595257" cy="286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62D7F-C0F8-477A-95FA-AFC204D165F2}" type="TxLink">
            <a:rPr lang="en-US" sz="1100" b="0" i="0" u="none" strike="noStrike">
              <a:solidFill>
                <a:schemeClr val="bg1">
                  <a:lumMod val="85000"/>
                </a:schemeClr>
              </a:solidFill>
              <a:latin typeface="Calibri"/>
              <a:cs typeface="Calibri"/>
            </a:rPr>
            <a:pPr/>
            <a:t>Peak Regional Sales:Europe with60552.00 units sold</a:t>
          </a:fld>
          <a:endParaRPr lang="en-US" sz="1050">
            <a:solidFill>
              <a:schemeClr val="bg1">
                <a:lumMod val="85000"/>
              </a:schemeClr>
            </a:solidFill>
            <a:latin typeface="Bahnschrift SemiBold" panose="020B0502040204020203" pitchFamily="34" charset="0"/>
          </a:endParaRPr>
        </a:p>
      </xdr:txBody>
    </xdr:sp>
    <xdr:clientData/>
  </xdr:twoCellAnchor>
  <xdr:twoCellAnchor>
    <xdr:from>
      <xdr:col>15</xdr:col>
      <xdr:colOff>193964</xdr:colOff>
      <xdr:row>19</xdr:row>
      <xdr:rowOff>82434</xdr:rowOff>
    </xdr:from>
    <xdr:to>
      <xdr:col>20</xdr:col>
      <xdr:colOff>173182</xdr:colOff>
      <xdr:row>21</xdr:row>
      <xdr:rowOff>43296</xdr:rowOff>
    </xdr:to>
    <xdr:sp macro="" textlink="month">
      <xdr:nvSpPr>
        <xdr:cNvPr id="29" name="TextBox 28"/>
        <xdr:cNvSpPr txBox="1"/>
      </xdr:nvSpPr>
      <xdr:spPr>
        <a:xfrm>
          <a:off x="9286009" y="3537411"/>
          <a:ext cx="3009900" cy="324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615905-A81A-449A-B12E-4E5C04C91F88}" type="TxLink">
            <a:rPr lang="en-US" sz="1100" b="0" i="0" u="none" strike="noStrike">
              <a:solidFill>
                <a:schemeClr val="bg1">
                  <a:lumMod val="85000"/>
                </a:schemeClr>
              </a:solidFill>
              <a:latin typeface="Calibri"/>
              <a:cs typeface="Calibri"/>
            </a:rPr>
            <a:pPr/>
            <a:t>Peak Month Sales:Dec with25957.00 Units sold</a:t>
          </a:fld>
          <a:endParaRPr lang="en-US" sz="1050">
            <a:solidFill>
              <a:schemeClr val="bg1">
                <a:lumMod val="85000"/>
              </a:schemeClr>
            </a:solidFill>
            <a:latin typeface="Bahnschrift SemiBold" panose="020B0502040204020203" pitchFamily="34" charset="0"/>
          </a:endParaRPr>
        </a:p>
      </xdr:txBody>
    </xdr:sp>
    <xdr:clientData/>
  </xdr:twoCellAnchor>
  <xdr:twoCellAnchor>
    <xdr:from>
      <xdr:col>4</xdr:col>
      <xdr:colOff>19049</xdr:colOff>
      <xdr:row>8</xdr:row>
      <xdr:rowOff>16626</xdr:rowOff>
    </xdr:from>
    <xdr:to>
      <xdr:col>5</xdr:col>
      <xdr:colOff>432954</xdr:colOff>
      <xdr:row>9</xdr:row>
      <xdr:rowOff>114300</xdr:rowOff>
    </xdr:to>
    <xdr:sp macro="" textlink="">
      <xdr:nvSpPr>
        <xdr:cNvPr id="30" name="TextBox 29"/>
        <xdr:cNvSpPr txBox="1"/>
      </xdr:nvSpPr>
      <xdr:spPr>
        <a:xfrm>
          <a:off x="2443594" y="1471353"/>
          <a:ext cx="1020042" cy="279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85000"/>
                </a:schemeClr>
              </a:solidFill>
              <a:latin typeface="Bahnschrift SemiBold" panose="020B0502040204020203" pitchFamily="34" charset="0"/>
            </a:rPr>
            <a:t>Total</a:t>
          </a:r>
          <a:r>
            <a:rPr lang="en-US" sz="900" baseline="0">
              <a:solidFill>
                <a:schemeClr val="bg1">
                  <a:lumMod val="85000"/>
                </a:schemeClr>
              </a:solidFill>
              <a:latin typeface="Bahnschrift SemiBold" panose="020B0502040204020203" pitchFamily="34" charset="0"/>
            </a:rPr>
            <a:t> Revenue</a:t>
          </a:r>
          <a:endParaRPr lang="en-US" sz="900">
            <a:solidFill>
              <a:schemeClr val="bg1">
                <a:lumMod val="85000"/>
              </a:schemeClr>
            </a:solidFill>
            <a:latin typeface="Bahnschrift SemiBold" panose="020B0502040204020203" pitchFamily="34" charset="0"/>
          </a:endParaRPr>
        </a:p>
      </xdr:txBody>
    </xdr:sp>
    <xdr:clientData/>
  </xdr:twoCellAnchor>
  <xdr:twoCellAnchor>
    <xdr:from>
      <xdr:col>6</xdr:col>
      <xdr:colOff>162789</xdr:colOff>
      <xdr:row>8</xdr:row>
      <xdr:rowOff>16626</xdr:rowOff>
    </xdr:from>
    <xdr:to>
      <xdr:col>8</xdr:col>
      <xdr:colOff>181841</xdr:colOff>
      <xdr:row>9</xdr:row>
      <xdr:rowOff>114300</xdr:rowOff>
    </xdr:to>
    <xdr:sp macro="" textlink="">
      <xdr:nvSpPr>
        <xdr:cNvPr id="31" name="TextBox 30"/>
        <xdr:cNvSpPr txBox="1"/>
      </xdr:nvSpPr>
      <xdr:spPr>
        <a:xfrm>
          <a:off x="3799607" y="1471353"/>
          <a:ext cx="1231325" cy="279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85000"/>
                </a:schemeClr>
              </a:solidFill>
              <a:latin typeface="Bahnschrift SemiBold" panose="020B0502040204020203" pitchFamily="34" charset="0"/>
            </a:rPr>
            <a:t>Marketing</a:t>
          </a:r>
          <a:r>
            <a:rPr lang="en-US" sz="900" baseline="0">
              <a:solidFill>
                <a:schemeClr val="bg1">
                  <a:lumMod val="85000"/>
                </a:schemeClr>
              </a:solidFill>
              <a:latin typeface="Bahnschrift SemiBold" panose="020B0502040204020203" pitchFamily="34" charset="0"/>
            </a:rPr>
            <a:t> Budget</a:t>
          </a:r>
          <a:endParaRPr lang="en-US" sz="900">
            <a:solidFill>
              <a:schemeClr val="bg1">
                <a:lumMod val="85000"/>
              </a:schemeClr>
            </a:solidFill>
            <a:latin typeface="Bahnschrift SemiBold" panose="020B0502040204020203" pitchFamily="34" charset="0"/>
          </a:endParaRPr>
        </a:p>
      </xdr:txBody>
    </xdr:sp>
    <xdr:clientData/>
  </xdr:twoCellAnchor>
  <xdr:twoCellAnchor>
    <xdr:from>
      <xdr:col>8</xdr:col>
      <xdr:colOff>401779</xdr:colOff>
      <xdr:row>8</xdr:row>
      <xdr:rowOff>16626</xdr:rowOff>
    </xdr:from>
    <xdr:to>
      <xdr:col>10</xdr:col>
      <xdr:colOff>424295</xdr:colOff>
      <xdr:row>9</xdr:row>
      <xdr:rowOff>114300</xdr:rowOff>
    </xdr:to>
    <xdr:sp macro="" textlink="">
      <xdr:nvSpPr>
        <xdr:cNvPr id="32" name="TextBox 31"/>
        <xdr:cNvSpPr txBox="1"/>
      </xdr:nvSpPr>
      <xdr:spPr>
        <a:xfrm>
          <a:off x="5250870" y="1471353"/>
          <a:ext cx="1234789" cy="279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85000"/>
                </a:schemeClr>
              </a:solidFill>
              <a:latin typeface="Bahnschrift SemiBold" panose="020B0502040204020203" pitchFamily="34" charset="0"/>
            </a:rPr>
            <a:t>Total</a:t>
          </a:r>
          <a:r>
            <a:rPr lang="en-US" sz="900" baseline="0">
              <a:solidFill>
                <a:schemeClr val="bg1">
                  <a:lumMod val="85000"/>
                </a:schemeClr>
              </a:solidFill>
              <a:latin typeface="Bahnschrift SemiBold" panose="020B0502040204020203" pitchFamily="34" charset="0"/>
            </a:rPr>
            <a:t> Product Cost</a:t>
          </a:r>
          <a:endParaRPr lang="en-US" sz="900">
            <a:solidFill>
              <a:schemeClr val="bg1">
                <a:lumMod val="85000"/>
              </a:schemeClr>
            </a:solidFill>
            <a:latin typeface="Bahnschrift SemiBold" panose="020B0502040204020203" pitchFamily="34" charset="0"/>
          </a:endParaRPr>
        </a:p>
      </xdr:txBody>
    </xdr:sp>
    <xdr:clientData/>
  </xdr:twoCellAnchor>
  <xdr:twoCellAnchor>
    <xdr:from>
      <xdr:col>11</xdr:col>
      <xdr:colOff>86588</xdr:colOff>
      <xdr:row>8</xdr:row>
      <xdr:rowOff>16626</xdr:rowOff>
    </xdr:from>
    <xdr:to>
      <xdr:col>13</xdr:col>
      <xdr:colOff>24243</xdr:colOff>
      <xdr:row>9</xdr:row>
      <xdr:rowOff>114300</xdr:rowOff>
    </xdr:to>
    <xdr:sp macro="" textlink="">
      <xdr:nvSpPr>
        <xdr:cNvPr id="33" name="TextBox 32"/>
        <xdr:cNvSpPr txBox="1"/>
      </xdr:nvSpPr>
      <xdr:spPr>
        <a:xfrm>
          <a:off x="6754088" y="1471353"/>
          <a:ext cx="1149928" cy="279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85000"/>
                </a:schemeClr>
              </a:solidFill>
              <a:latin typeface="Bahnschrift SemiBold" panose="020B0502040204020203" pitchFamily="34" charset="0"/>
            </a:rPr>
            <a:t>Total</a:t>
          </a:r>
          <a:r>
            <a:rPr lang="en-US" sz="900" baseline="0">
              <a:solidFill>
                <a:schemeClr val="bg1">
                  <a:lumMod val="85000"/>
                </a:schemeClr>
              </a:solidFill>
              <a:latin typeface="Bahnschrift SemiBold" panose="020B0502040204020203" pitchFamily="34" charset="0"/>
            </a:rPr>
            <a:t> Units Sold</a:t>
          </a:r>
          <a:endParaRPr lang="en-US" sz="900">
            <a:solidFill>
              <a:schemeClr val="bg1">
                <a:lumMod val="85000"/>
              </a:schemeClr>
            </a:solidFill>
            <a:latin typeface="Bahnschrift SemiBold" panose="020B0502040204020203" pitchFamily="34" charset="0"/>
          </a:endParaRPr>
        </a:p>
      </xdr:txBody>
    </xdr:sp>
    <xdr:clientData/>
  </xdr:twoCellAnchor>
  <xdr:twoCellAnchor editAs="oneCell">
    <xdr:from>
      <xdr:col>13</xdr:col>
      <xdr:colOff>207817</xdr:colOff>
      <xdr:row>5</xdr:row>
      <xdr:rowOff>136216</xdr:rowOff>
    </xdr:from>
    <xdr:to>
      <xdr:col>15</xdr:col>
      <xdr:colOff>342150</xdr:colOff>
      <xdr:row>9</xdr:row>
      <xdr:rowOff>121226</xdr:rowOff>
    </xdr:to>
    <xdr:pic>
      <xdr:nvPicPr>
        <xdr:cNvPr id="34" name="Picture 33">
          <a:extLst>
            <a:ext uri="{FF2B5EF4-FFF2-40B4-BE49-F238E27FC236}">
              <a16:creationId xmlns:a16="http://schemas.microsoft.com/office/drawing/2014/main" xmlns="" id="{E15BB0E0-9930-45C1-AC28-77EB800D1F5B}"/>
            </a:ext>
          </a:extLst>
        </xdr:cNvPr>
        <xdr:cNvPicPr>
          <a:picLocks noChangeAspect="1"/>
        </xdr:cNvPicPr>
      </xdr:nvPicPr>
      <xdr:blipFill>
        <a:blip xmlns:r="http://schemas.openxmlformats.org/officeDocument/2006/relationships" r:embed="rId18" cstate="print">
          <a:extLst>
            <a:ext uri="{BEBA8EAE-BF5A-486C-A8C5-ECC9F3942E4B}">
              <a14:imgProps xmlns:a14="http://schemas.microsoft.com/office/drawing/2010/main">
                <a14:imgLayer r:embed="rId19">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8087590" y="1045421"/>
          <a:ext cx="1346605" cy="712373"/>
        </a:xfrm>
        <a:prstGeom prst="rect">
          <a:avLst/>
        </a:prstGeom>
      </xdr:spPr>
    </xdr:pic>
    <xdr:clientData/>
  </xdr:twoCellAnchor>
  <xdr:twoCellAnchor>
    <xdr:from>
      <xdr:col>4</xdr:col>
      <xdr:colOff>232063</xdr:colOff>
      <xdr:row>5</xdr:row>
      <xdr:rowOff>169025</xdr:rowOff>
    </xdr:from>
    <xdr:to>
      <xdr:col>6</xdr:col>
      <xdr:colOff>17319</xdr:colOff>
      <xdr:row>8</xdr:row>
      <xdr:rowOff>25978</xdr:rowOff>
    </xdr:to>
    <xdr:sp macro="" textlink="revenue">
      <xdr:nvSpPr>
        <xdr:cNvPr id="35" name="TextBox 34"/>
        <xdr:cNvSpPr txBox="1"/>
      </xdr:nvSpPr>
      <xdr:spPr>
        <a:xfrm>
          <a:off x="2656608" y="1078230"/>
          <a:ext cx="997529" cy="40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ADE1FD-AF5C-4BDE-A038-62DF1FD7AED1}" type="TxLink">
            <a:rPr lang="en-US" sz="1800" b="1" i="0" u="none" strike="noStrike">
              <a:solidFill>
                <a:schemeClr val="bg1">
                  <a:lumMod val="85000"/>
                </a:schemeClr>
              </a:solidFill>
              <a:latin typeface="Calibri"/>
              <a:cs typeface="Calibri"/>
            </a:rPr>
            <a:pPr/>
            <a:t>$15.7M</a:t>
          </a:fld>
          <a:endParaRPr lang="en-US" sz="1200" b="1">
            <a:solidFill>
              <a:schemeClr val="bg1">
                <a:lumMod val="85000"/>
              </a:schemeClr>
            </a:solidFill>
            <a:latin typeface="Bahnschrift SemiBold" panose="020B0502040204020203" pitchFamily="34" charset="0"/>
          </a:endParaRPr>
        </a:p>
      </xdr:txBody>
    </xdr:sp>
    <xdr:clientData/>
  </xdr:twoCellAnchor>
  <xdr:twoCellAnchor editAs="oneCell">
    <xdr:from>
      <xdr:col>3</xdr:col>
      <xdr:colOff>490599</xdr:colOff>
      <xdr:row>6</xdr:row>
      <xdr:rowOff>8660</xdr:rowOff>
    </xdr:from>
    <xdr:to>
      <xdr:col>4</xdr:col>
      <xdr:colOff>248723</xdr:colOff>
      <xdr:row>7</xdr:row>
      <xdr:rowOff>161113</xdr:rowOff>
    </xdr:to>
    <xdr:pic>
      <xdr:nvPicPr>
        <xdr:cNvPr id="40" name="Picture 39">
          <a:extLst>
            <a:ext uri="{FF2B5EF4-FFF2-40B4-BE49-F238E27FC236}">
              <a16:creationId xmlns:a16="http://schemas.microsoft.com/office/drawing/2014/main" xmlns="" id="{3C454793-2683-4392-BEFC-2B344AF07772}"/>
            </a:ext>
          </a:extLst>
        </xdr:cNvPr>
        <xdr:cNvPicPr>
          <a:picLocks noChangeAspect="1"/>
        </xdr:cNvPicPr>
      </xdr:nvPicPr>
      <xdr:blipFill>
        <a:blip xmlns:r="http://schemas.openxmlformats.org/officeDocument/2006/relationships" r:embed="rId20">
          <a:lum bright="70000" contrast="-70000"/>
          <a:extLst>
            <a:ext uri="{BEBA8EAE-BF5A-486C-A8C5-ECC9F3942E4B}">
              <a14:imgProps xmlns:a14="http://schemas.microsoft.com/office/drawing/2010/main">
                <a14:imgLayer r:embed="rId21">
                  <a14:imgEffect>
                    <a14:colorTemperature colorTemp="4700"/>
                  </a14:imgEffect>
                </a14:imgLayer>
              </a14:imgProps>
            </a:ext>
          </a:extLst>
        </a:blip>
        <a:stretch>
          <a:fillRect/>
        </a:stretch>
      </xdr:blipFill>
      <xdr:spPr>
        <a:xfrm>
          <a:off x="2309008" y="1099705"/>
          <a:ext cx="364260" cy="334294"/>
        </a:xfrm>
        <a:prstGeom prst="rect">
          <a:avLst/>
        </a:prstGeom>
      </xdr:spPr>
    </xdr:pic>
    <xdr:clientData/>
  </xdr:twoCellAnchor>
  <xdr:twoCellAnchor editAs="oneCell">
    <xdr:from>
      <xdr:col>6</xdr:col>
      <xdr:colOff>190501</xdr:colOff>
      <xdr:row>6</xdr:row>
      <xdr:rowOff>14339</xdr:rowOff>
    </xdr:from>
    <xdr:to>
      <xdr:col>6</xdr:col>
      <xdr:colOff>554183</xdr:colOff>
      <xdr:row>7</xdr:row>
      <xdr:rowOff>173709</xdr:rowOff>
    </xdr:to>
    <xdr:pic>
      <xdr:nvPicPr>
        <xdr:cNvPr id="41" name="Picture 40">
          <a:extLst>
            <a:ext uri="{FF2B5EF4-FFF2-40B4-BE49-F238E27FC236}">
              <a16:creationId xmlns:a16="http://schemas.microsoft.com/office/drawing/2014/main" xmlns="" id="{F93CC818-966F-46DA-AAF3-B61820DBDF60}"/>
            </a:ext>
          </a:extLst>
        </xdr:cNvPr>
        <xdr:cNvPicPr>
          <a:picLocks noChangeAspect="1"/>
        </xdr:cNvPicPr>
      </xdr:nvPicPr>
      <xdr:blipFill>
        <a:blip xmlns:r="http://schemas.openxmlformats.org/officeDocument/2006/relationships" r:embed="rId22" cstate="print">
          <a:alphaModFix amt="50000"/>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3827319" y="1105384"/>
          <a:ext cx="363682" cy="341211"/>
        </a:xfrm>
        <a:prstGeom prst="rect">
          <a:avLst/>
        </a:prstGeom>
      </xdr:spPr>
    </xdr:pic>
    <xdr:clientData/>
  </xdr:twoCellAnchor>
  <xdr:twoCellAnchor editAs="oneCell">
    <xdr:from>
      <xdr:col>10</xdr:col>
      <xdr:colOff>594776</xdr:colOff>
      <xdr:row>5</xdr:row>
      <xdr:rowOff>176615</xdr:rowOff>
    </xdr:from>
    <xdr:to>
      <xdr:col>11</xdr:col>
      <xdr:colOff>372341</xdr:colOff>
      <xdr:row>7</xdr:row>
      <xdr:rowOff>163396</xdr:rowOff>
    </xdr:to>
    <xdr:pic>
      <xdr:nvPicPr>
        <xdr:cNvPr id="42" name="Picture 41">
          <a:extLst>
            <a:ext uri="{FF2B5EF4-FFF2-40B4-BE49-F238E27FC236}">
              <a16:creationId xmlns:a16="http://schemas.microsoft.com/office/drawing/2014/main" xmlns="" id="{F9186CCD-1A11-4D4A-9BEA-021BB569E66E}"/>
            </a:ext>
          </a:extLst>
        </xdr:cNvPr>
        <xdr:cNvPicPr>
          <a:picLocks noChangeAspect="1"/>
        </xdr:cNvPicPr>
      </xdr:nvPicPr>
      <xdr:blipFill>
        <a:blip xmlns:r="http://schemas.openxmlformats.org/officeDocument/2006/relationships" r:embed="rId23">
          <a:duotone>
            <a:schemeClr val="bg2">
              <a:shade val="45000"/>
              <a:satMod val="135000"/>
            </a:schemeClr>
            <a:prstClr val="white"/>
          </a:duotone>
        </a:blip>
        <a:stretch>
          <a:fillRect/>
        </a:stretch>
      </xdr:blipFill>
      <xdr:spPr>
        <a:xfrm flipH="1">
          <a:off x="6656140" y="1085820"/>
          <a:ext cx="383701" cy="350462"/>
        </a:xfrm>
        <a:prstGeom prst="rect">
          <a:avLst/>
        </a:prstGeom>
      </xdr:spPr>
    </xdr:pic>
    <xdr:clientData/>
  </xdr:twoCellAnchor>
  <xdr:twoCellAnchor editAs="oneCell">
    <xdr:from>
      <xdr:col>8</xdr:col>
      <xdr:colOff>391516</xdr:colOff>
      <xdr:row>5</xdr:row>
      <xdr:rowOff>164501</xdr:rowOff>
    </xdr:from>
    <xdr:to>
      <xdr:col>9</xdr:col>
      <xdr:colOff>173182</xdr:colOff>
      <xdr:row>7</xdr:row>
      <xdr:rowOff>141526</xdr:rowOff>
    </xdr:to>
    <xdr:pic>
      <xdr:nvPicPr>
        <xdr:cNvPr id="43" name="Picture 42">
          <a:extLst>
            <a:ext uri="{FF2B5EF4-FFF2-40B4-BE49-F238E27FC236}">
              <a16:creationId xmlns:a16="http://schemas.microsoft.com/office/drawing/2014/main" xmlns="" id="{7333A3DB-DB3F-444A-92A5-99264052D608}"/>
            </a:ext>
          </a:extLst>
        </xdr:cNvPr>
        <xdr:cNvPicPr>
          <a:picLocks noChangeAspect="1"/>
        </xdr:cNvPicPr>
      </xdr:nvPicPr>
      <xdr:blipFill>
        <a:blip xmlns:r="http://schemas.openxmlformats.org/officeDocument/2006/relationships" r:embed="rId24">
          <a:duotone>
            <a:schemeClr val="bg2">
              <a:shade val="45000"/>
              <a:satMod val="135000"/>
            </a:schemeClr>
            <a:prstClr val="white"/>
          </a:duotone>
        </a:blip>
        <a:stretch>
          <a:fillRect/>
        </a:stretch>
      </xdr:blipFill>
      <xdr:spPr>
        <a:xfrm>
          <a:off x="5240607" y="1073706"/>
          <a:ext cx="387802" cy="340706"/>
        </a:xfrm>
        <a:prstGeom prst="rect">
          <a:avLst/>
        </a:prstGeom>
      </xdr:spPr>
    </xdr:pic>
    <xdr:clientData/>
  </xdr:twoCellAnchor>
  <xdr:twoCellAnchor>
    <xdr:from>
      <xdr:col>6</xdr:col>
      <xdr:colOff>600940</xdr:colOff>
      <xdr:row>5</xdr:row>
      <xdr:rowOff>174221</xdr:rowOff>
    </xdr:from>
    <xdr:to>
      <xdr:col>8</xdr:col>
      <xdr:colOff>199159</xdr:colOff>
      <xdr:row>8</xdr:row>
      <xdr:rowOff>31174</xdr:rowOff>
    </xdr:to>
    <xdr:sp macro="" textlink="market">
      <xdr:nvSpPr>
        <xdr:cNvPr id="44" name="TextBox 43"/>
        <xdr:cNvSpPr txBox="1"/>
      </xdr:nvSpPr>
      <xdr:spPr>
        <a:xfrm>
          <a:off x="4237758" y="1083426"/>
          <a:ext cx="810492" cy="40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E046B5F-C62C-48AB-BB10-35A300E8AC82}" type="TxLink">
            <a:rPr lang="en-US" sz="1800" b="1" i="0" u="none" strike="noStrike">
              <a:solidFill>
                <a:schemeClr val="bg1">
                  <a:lumMod val="85000"/>
                </a:schemeClr>
              </a:solidFill>
              <a:latin typeface="Calibri"/>
              <a:ea typeface="+mn-ea"/>
              <a:cs typeface="Calibri"/>
            </a:rPr>
            <a:pPr marL="0" indent="0"/>
            <a:t>$2.5M</a:t>
          </a:fld>
          <a:endParaRPr lang="en-US" sz="1800" b="1" i="0" u="none" strike="noStrike">
            <a:solidFill>
              <a:schemeClr val="bg1">
                <a:lumMod val="85000"/>
              </a:schemeClr>
            </a:solidFill>
            <a:latin typeface="Calibri"/>
            <a:ea typeface="+mn-ea"/>
            <a:cs typeface="Calibri"/>
          </a:endParaRPr>
        </a:p>
      </xdr:txBody>
    </xdr:sp>
    <xdr:clientData/>
  </xdr:twoCellAnchor>
  <xdr:twoCellAnchor>
    <xdr:from>
      <xdr:col>9</xdr:col>
      <xdr:colOff>164521</xdr:colOff>
      <xdr:row>6</xdr:row>
      <xdr:rowOff>6236</xdr:rowOff>
    </xdr:from>
    <xdr:to>
      <xdr:col>10</xdr:col>
      <xdr:colOff>493567</xdr:colOff>
      <xdr:row>8</xdr:row>
      <xdr:rowOff>45029</xdr:rowOff>
    </xdr:to>
    <xdr:sp macro="" textlink="product">
      <xdr:nvSpPr>
        <xdr:cNvPr id="45" name="TextBox 44"/>
        <xdr:cNvSpPr txBox="1"/>
      </xdr:nvSpPr>
      <xdr:spPr>
        <a:xfrm>
          <a:off x="5619748" y="1097281"/>
          <a:ext cx="935183" cy="40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3330C3F-A0DE-4B15-A3D8-127039DF8A49}" type="TxLink">
            <a:rPr lang="en-US" sz="1800" b="1" i="0" u="none" strike="noStrike">
              <a:solidFill>
                <a:schemeClr val="bg1">
                  <a:lumMod val="85000"/>
                </a:schemeClr>
              </a:solidFill>
              <a:latin typeface="Calibri"/>
              <a:ea typeface="+mn-ea"/>
              <a:cs typeface="Calibri"/>
            </a:rPr>
            <a:pPr marL="0" indent="0"/>
            <a:t>$49.8M</a:t>
          </a:fld>
          <a:endParaRPr lang="en-US" sz="1800" b="1" i="0" u="none" strike="noStrike">
            <a:solidFill>
              <a:schemeClr val="bg1">
                <a:lumMod val="85000"/>
              </a:schemeClr>
            </a:solidFill>
            <a:latin typeface="Calibri"/>
            <a:ea typeface="+mn-ea"/>
            <a:cs typeface="Calibri"/>
          </a:endParaRPr>
        </a:p>
      </xdr:txBody>
    </xdr:sp>
    <xdr:clientData/>
  </xdr:twoCellAnchor>
  <xdr:twoCellAnchor>
    <xdr:from>
      <xdr:col>11</xdr:col>
      <xdr:colOff>412171</xdr:colOff>
      <xdr:row>5</xdr:row>
      <xdr:rowOff>149976</xdr:rowOff>
    </xdr:from>
    <xdr:to>
      <xdr:col>13</xdr:col>
      <xdr:colOff>135081</xdr:colOff>
      <xdr:row>8</xdr:row>
      <xdr:rowOff>6929</xdr:rowOff>
    </xdr:to>
    <xdr:sp macro="" textlink="unit">
      <xdr:nvSpPr>
        <xdr:cNvPr id="46" name="TextBox 45"/>
        <xdr:cNvSpPr txBox="1"/>
      </xdr:nvSpPr>
      <xdr:spPr>
        <a:xfrm>
          <a:off x="7079671" y="1059181"/>
          <a:ext cx="935183" cy="40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3565FE5-B513-472F-B900-A47889CC9BDD}" type="TxLink">
            <a:rPr lang="en-US" sz="1800" b="1" i="0" u="none" strike="noStrike">
              <a:solidFill>
                <a:schemeClr val="bg1">
                  <a:lumMod val="85000"/>
                </a:schemeClr>
              </a:solidFill>
              <a:latin typeface="Calibri"/>
              <a:ea typeface="+mn-ea"/>
              <a:cs typeface="Calibri"/>
            </a:rPr>
            <a:pPr marL="0" indent="0"/>
            <a:t>249.1K</a:t>
          </a:fld>
          <a:endParaRPr lang="en-US" sz="1800" b="1" i="0" u="none" strike="noStrike">
            <a:solidFill>
              <a:schemeClr val="bg1">
                <a:lumMod val="85000"/>
              </a:schemeClr>
            </a:solidFill>
            <a:latin typeface="Calibri"/>
            <a:ea typeface="+mn-ea"/>
            <a:cs typeface="Calibri"/>
          </a:endParaRPr>
        </a:p>
      </xdr:txBody>
    </xdr:sp>
    <xdr:clientData/>
  </xdr:twoCellAnchor>
  <xdr:twoCellAnchor editAs="oneCell">
    <xdr:from>
      <xdr:col>13</xdr:col>
      <xdr:colOff>418060</xdr:colOff>
      <xdr:row>1</xdr:row>
      <xdr:rowOff>97329</xdr:rowOff>
    </xdr:from>
    <xdr:to>
      <xdr:col>20</xdr:col>
      <xdr:colOff>233796</xdr:colOff>
      <xdr:row>3</xdr:row>
      <xdr:rowOff>147204</xdr:rowOff>
    </xdr:to>
    <mc:AlternateContent xmlns:mc="http://schemas.openxmlformats.org/markup-compatibility/2006" xmlns:a14="http://schemas.microsoft.com/office/drawing/2010/main">
      <mc:Choice Requires="a14">
        <xdr:graphicFrame macro="">
          <xdr:nvGraphicFramePr>
            <xdr:cNvPr id="47" name="Console Brand"/>
            <xdr:cNvGraphicFramePr/>
          </xdr:nvGraphicFramePr>
          <xdr:xfrm>
            <a:off x="0" y="0"/>
            <a:ext cx="0" cy="0"/>
          </xdr:xfrm>
          <a:graphic>
            <a:graphicData uri="http://schemas.microsoft.com/office/drawing/2010/slicer">
              <sle:slicer xmlns:sle="http://schemas.microsoft.com/office/drawing/2010/slicer" name="Console Brand"/>
            </a:graphicData>
          </a:graphic>
        </xdr:graphicFrame>
      </mc:Choice>
      <mc:Fallback xmlns="">
        <xdr:sp macro="" textlink="">
          <xdr:nvSpPr>
            <xdr:cNvPr id="0" name=""/>
            <xdr:cNvSpPr>
              <a:spLocks noTextEdit="1"/>
            </xdr:cNvSpPr>
          </xdr:nvSpPr>
          <xdr:spPr>
            <a:xfrm>
              <a:off x="8297833" y="279170"/>
              <a:ext cx="4058690" cy="4135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281940</xdr:colOff>
      <xdr:row>0</xdr:row>
      <xdr:rowOff>22860</xdr:rowOff>
    </xdr:from>
    <xdr:to>
      <xdr:col>15</xdr:col>
      <xdr:colOff>65117</xdr:colOff>
      <xdr:row>29</xdr:row>
      <xdr:rowOff>165908</xdr:rowOff>
    </xdr:to>
    <xdr:grpSp>
      <xdr:nvGrpSpPr>
        <xdr:cNvPr id="8" name="Group 7"/>
        <xdr:cNvGrpSpPr/>
      </xdr:nvGrpSpPr>
      <xdr:grpSpPr>
        <a:xfrm>
          <a:off x="14401800" y="22860"/>
          <a:ext cx="392777" cy="5446568"/>
          <a:chOff x="1086196" y="129886"/>
          <a:chExt cx="476597" cy="5446568"/>
        </a:xfrm>
      </xdr:grpSpPr>
      <xdr:sp macro="" textlink="">
        <xdr:nvSpPr>
          <xdr:cNvPr id="9" name="Rounded Rectangle 8"/>
          <xdr:cNvSpPr/>
        </xdr:nvSpPr>
        <xdr:spPr>
          <a:xfrm>
            <a:off x="1086196" y="129886"/>
            <a:ext cx="476597" cy="5446568"/>
          </a:xfrm>
          <a:prstGeom prst="roundRect">
            <a:avLst>
              <a:gd name="adj" fmla="val 15046"/>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0" name="Picture 9">
            <a:hlinkClick xmlns:r="http://schemas.openxmlformats.org/officeDocument/2006/relationships" r:id="rId1"/>
            <a:extLst>
              <a:ext uri="{FF2B5EF4-FFF2-40B4-BE49-F238E27FC236}">
                <a16:creationId xmlns:a16="http://schemas.microsoft.com/office/drawing/2014/main" xmlns="" id="{C9FBF65E-9519-471A-8934-212887D1D3C9}"/>
              </a:ext>
            </a:extLst>
          </xdr:cNvPr>
          <xdr:cNvPicPr>
            <a:picLocks noChangeAspect="1"/>
          </xdr:cNvPicPr>
        </xdr:nvPicPr>
        <xdr:blipFill>
          <a:blip xmlns:r="http://schemas.openxmlformats.org/officeDocument/2006/relationships" r:embed="rId2">
            <a:duotone>
              <a:prstClr val="black"/>
              <a:schemeClr val="tx2">
                <a:tint val="45000"/>
                <a:satMod val="400000"/>
              </a:schemeClr>
            </a:duotone>
            <a:extLst>
              <a:ext uri="{BEBA8EAE-BF5A-486C-A8C5-ECC9F3942E4B}">
                <a14:imgProps xmlns:a14="http://schemas.microsoft.com/office/drawing/2010/main">
                  <a14:imgLayer r:embed="rId3">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1177636" y="3388973"/>
            <a:ext cx="268057" cy="278474"/>
          </a:xfrm>
          <a:prstGeom prst="rect">
            <a:avLst/>
          </a:prstGeom>
        </xdr:spPr>
      </xdr:pic>
      <xdr:pic>
        <xdr:nvPicPr>
          <xdr:cNvPr id="11" name="Picture 10">
            <a:hlinkClick xmlns:r="http://schemas.openxmlformats.org/officeDocument/2006/relationships" r:id="rId4"/>
            <a:extLst>
              <a:ext uri="{FF2B5EF4-FFF2-40B4-BE49-F238E27FC236}">
                <a16:creationId xmlns:a16="http://schemas.microsoft.com/office/drawing/2014/main" xmlns="" id="{17325FC6-A37F-4547-814F-D1BD29284FFC}"/>
              </a:ext>
            </a:extLst>
          </xdr:cNvPr>
          <xdr:cNvPicPr>
            <a:picLocks noChangeAspect="1"/>
          </xdr:cNvPicPr>
        </xdr:nvPicPr>
        <xdr:blipFill>
          <a:blip xmlns:r="http://schemas.openxmlformats.org/officeDocument/2006/relationships" r:embed="rId5">
            <a:duotone>
              <a:prstClr val="black"/>
              <a:schemeClr val="tx2">
                <a:tint val="45000"/>
                <a:satMod val="400000"/>
              </a:schemeClr>
            </a:duotone>
            <a:extLst>
              <a:ext uri="{BEBA8EAE-BF5A-486C-A8C5-ECC9F3942E4B}">
                <a14:imgProps xmlns:a14="http://schemas.microsoft.com/office/drawing/2010/main">
                  <a14:imgLayer r:embed="rId6">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1177636" y="2101684"/>
            <a:ext cx="272312" cy="273364"/>
          </a:xfrm>
          <a:prstGeom prst="rect">
            <a:avLst/>
          </a:prstGeom>
        </xdr:spPr>
      </xdr:pic>
      <xdr:pic>
        <xdr:nvPicPr>
          <xdr:cNvPr id="12" name="Picture 11">
            <a:hlinkClick xmlns:r="http://schemas.openxmlformats.org/officeDocument/2006/relationships" r:id="rId7"/>
            <a:extLst>
              <a:ext uri="{FF2B5EF4-FFF2-40B4-BE49-F238E27FC236}">
                <a16:creationId xmlns:a16="http://schemas.microsoft.com/office/drawing/2014/main" xmlns="" id="{84CF3DC3-1896-40B3-A4A5-0D7531410F05}"/>
              </a:ext>
            </a:extLst>
          </xdr:cNvPr>
          <xdr:cNvPicPr>
            <a:picLocks noChangeAspect="1"/>
          </xdr:cNvPicPr>
        </xdr:nvPicPr>
        <xdr:blipFill>
          <a:blip xmlns:r="http://schemas.openxmlformats.org/officeDocument/2006/relationships" r:embed="rId8" cstate="print">
            <a:duotone>
              <a:prstClr val="black"/>
              <a:schemeClr val="tx2">
                <a:tint val="45000"/>
                <a:satMod val="400000"/>
              </a:schemeClr>
            </a:duotone>
            <a:extLst>
              <a:ext uri="{BEBA8EAE-BF5A-486C-A8C5-ECC9F3942E4B}">
                <a14:imgProps xmlns:a14="http://schemas.microsoft.com/office/drawing/2010/main">
                  <a14:imgLayer r:embed="rId9">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1177636" y="4678528"/>
            <a:ext cx="251871" cy="260720"/>
          </a:xfrm>
          <a:prstGeom prst="rect">
            <a:avLst/>
          </a:prstGeom>
        </xdr:spPr>
      </xdr:pic>
      <xdr:pic>
        <xdr:nvPicPr>
          <xdr:cNvPr id="13" name="Picture 12">
            <a:hlinkClick xmlns:r="http://schemas.openxmlformats.org/officeDocument/2006/relationships" r:id="rId10"/>
            <a:extLst>
              <a:ext uri="{FF2B5EF4-FFF2-40B4-BE49-F238E27FC236}">
                <a16:creationId xmlns:a16="http://schemas.microsoft.com/office/drawing/2014/main" xmlns="" id="{58848B5C-C993-4BE5-A0E6-916B9BE6761C}"/>
              </a:ext>
            </a:extLst>
          </xdr:cNvPr>
          <xdr:cNvPicPr>
            <a:picLocks noChangeAspect="1"/>
          </xdr:cNvPicPr>
        </xdr:nvPicPr>
        <xdr:blipFill>
          <a:blip xmlns:r="http://schemas.openxmlformats.org/officeDocument/2006/relationships" r:embed="rId11"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1177636" y="831273"/>
            <a:ext cx="243009" cy="257301"/>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106680</xdr:colOff>
      <xdr:row>1</xdr:row>
      <xdr:rowOff>38100</xdr:rowOff>
    </xdr:from>
    <xdr:to>
      <xdr:col>8</xdr:col>
      <xdr:colOff>583277</xdr:colOff>
      <xdr:row>30</xdr:row>
      <xdr:rowOff>181148</xdr:rowOff>
    </xdr:to>
    <xdr:grpSp>
      <xdr:nvGrpSpPr>
        <xdr:cNvPr id="6" name="Group 5"/>
        <xdr:cNvGrpSpPr/>
      </xdr:nvGrpSpPr>
      <xdr:grpSpPr>
        <a:xfrm>
          <a:off x="7711440" y="220980"/>
          <a:ext cx="476597" cy="5446568"/>
          <a:chOff x="1086196" y="129886"/>
          <a:chExt cx="476597" cy="5446568"/>
        </a:xfrm>
      </xdr:grpSpPr>
      <xdr:sp macro="" textlink="">
        <xdr:nvSpPr>
          <xdr:cNvPr id="7" name="Rounded Rectangle 6"/>
          <xdr:cNvSpPr/>
        </xdr:nvSpPr>
        <xdr:spPr>
          <a:xfrm>
            <a:off x="1086196" y="129886"/>
            <a:ext cx="476597" cy="5446568"/>
          </a:xfrm>
          <a:prstGeom prst="roundRect">
            <a:avLst>
              <a:gd name="adj" fmla="val 15046"/>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8" name="Picture 7">
            <a:hlinkClick xmlns:r="http://schemas.openxmlformats.org/officeDocument/2006/relationships" r:id="rId1"/>
            <a:extLst>
              <a:ext uri="{FF2B5EF4-FFF2-40B4-BE49-F238E27FC236}">
                <a16:creationId xmlns:a16="http://schemas.microsoft.com/office/drawing/2014/main" xmlns="" id="{C9FBF65E-9519-471A-8934-212887D1D3C9}"/>
              </a:ext>
            </a:extLst>
          </xdr:cNvPr>
          <xdr:cNvPicPr>
            <a:picLocks noChangeAspect="1"/>
          </xdr:cNvPicPr>
        </xdr:nvPicPr>
        <xdr:blipFill>
          <a:blip xmlns:r="http://schemas.openxmlformats.org/officeDocument/2006/relationships" r:embed="rId2">
            <a:duotone>
              <a:prstClr val="black"/>
              <a:schemeClr val="tx2">
                <a:tint val="45000"/>
                <a:satMod val="400000"/>
              </a:schemeClr>
            </a:duotone>
            <a:extLst>
              <a:ext uri="{BEBA8EAE-BF5A-486C-A8C5-ECC9F3942E4B}">
                <a14:imgProps xmlns:a14="http://schemas.microsoft.com/office/drawing/2010/main">
                  <a14:imgLayer r:embed="rId3">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1177636" y="3388973"/>
            <a:ext cx="268057" cy="278474"/>
          </a:xfrm>
          <a:prstGeom prst="rect">
            <a:avLst/>
          </a:prstGeom>
        </xdr:spPr>
      </xdr:pic>
      <xdr:pic>
        <xdr:nvPicPr>
          <xdr:cNvPr id="9" name="Picture 8">
            <a:hlinkClick xmlns:r="http://schemas.openxmlformats.org/officeDocument/2006/relationships" r:id="rId4"/>
            <a:extLst>
              <a:ext uri="{FF2B5EF4-FFF2-40B4-BE49-F238E27FC236}">
                <a16:creationId xmlns:a16="http://schemas.microsoft.com/office/drawing/2014/main" xmlns="" id="{17325FC6-A37F-4547-814F-D1BD29284FFC}"/>
              </a:ext>
            </a:extLst>
          </xdr:cNvPr>
          <xdr:cNvPicPr>
            <a:picLocks noChangeAspect="1"/>
          </xdr:cNvPicPr>
        </xdr:nvPicPr>
        <xdr:blipFill>
          <a:blip xmlns:r="http://schemas.openxmlformats.org/officeDocument/2006/relationships" r:embed="rId5">
            <a:duotone>
              <a:prstClr val="black"/>
              <a:schemeClr val="tx2">
                <a:tint val="45000"/>
                <a:satMod val="400000"/>
              </a:schemeClr>
            </a:duotone>
            <a:extLst>
              <a:ext uri="{BEBA8EAE-BF5A-486C-A8C5-ECC9F3942E4B}">
                <a14:imgProps xmlns:a14="http://schemas.microsoft.com/office/drawing/2010/main">
                  <a14:imgLayer r:embed="rId6">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1177636" y="2101684"/>
            <a:ext cx="272312" cy="273364"/>
          </a:xfrm>
          <a:prstGeom prst="rect">
            <a:avLst/>
          </a:prstGeom>
        </xdr:spPr>
      </xdr:pic>
      <xdr:pic>
        <xdr:nvPicPr>
          <xdr:cNvPr id="10" name="Picture 9">
            <a:hlinkClick xmlns:r="http://schemas.openxmlformats.org/officeDocument/2006/relationships" r:id="rId7"/>
            <a:extLst>
              <a:ext uri="{FF2B5EF4-FFF2-40B4-BE49-F238E27FC236}">
                <a16:creationId xmlns:a16="http://schemas.microsoft.com/office/drawing/2014/main" xmlns="" id="{84CF3DC3-1896-40B3-A4A5-0D7531410F05}"/>
              </a:ext>
            </a:extLst>
          </xdr:cNvPr>
          <xdr:cNvPicPr>
            <a:picLocks noChangeAspect="1"/>
          </xdr:cNvPicPr>
        </xdr:nvPicPr>
        <xdr:blipFill>
          <a:blip xmlns:r="http://schemas.openxmlformats.org/officeDocument/2006/relationships" r:embed="rId8" cstate="print">
            <a:duotone>
              <a:prstClr val="black"/>
              <a:schemeClr val="tx2">
                <a:tint val="45000"/>
                <a:satMod val="400000"/>
              </a:schemeClr>
            </a:duotone>
            <a:extLst>
              <a:ext uri="{BEBA8EAE-BF5A-486C-A8C5-ECC9F3942E4B}">
                <a14:imgProps xmlns:a14="http://schemas.microsoft.com/office/drawing/2010/main">
                  <a14:imgLayer r:embed="rId9">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1177636" y="4678528"/>
            <a:ext cx="251871" cy="260720"/>
          </a:xfrm>
          <a:prstGeom prst="rect">
            <a:avLst/>
          </a:prstGeom>
        </xdr:spPr>
      </xdr:pic>
      <xdr:pic>
        <xdr:nvPicPr>
          <xdr:cNvPr id="11" name="Picture 10">
            <a:hlinkClick xmlns:r="http://schemas.openxmlformats.org/officeDocument/2006/relationships" r:id="rId10"/>
            <a:extLst>
              <a:ext uri="{FF2B5EF4-FFF2-40B4-BE49-F238E27FC236}">
                <a16:creationId xmlns:a16="http://schemas.microsoft.com/office/drawing/2014/main" xmlns="" id="{58848B5C-C993-4BE5-A0E6-916B9BE6761C}"/>
              </a:ext>
            </a:extLst>
          </xdr:cNvPr>
          <xdr:cNvPicPr>
            <a:picLocks noChangeAspect="1"/>
          </xdr:cNvPicPr>
        </xdr:nvPicPr>
        <xdr:blipFill>
          <a:blip xmlns:r="http://schemas.openxmlformats.org/officeDocument/2006/relationships" r:embed="rId11" cstate="print">
            <a:duotone>
              <a:prstClr val="black"/>
              <a:schemeClr val="tx2">
                <a:tint val="45000"/>
                <a:satMod val="400000"/>
              </a:schemeClr>
            </a:duotone>
            <a:extLst>
              <a:ext uri="{BEBA8EAE-BF5A-486C-A8C5-ECC9F3942E4B}">
                <a14:imgProps xmlns:a14="http://schemas.microsoft.com/office/drawing/2010/main">
                  <a14:imgLayer r:embed="rId12">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1177636" y="831273"/>
            <a:ext cx="243009" cy="257301"/>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190501</xdr:colOff>
      <xdr:row>4</xdr:row>
      <xdr:rowOff>142874</xdr:rowOff>
    </xdr:from>
    <xdr:to>
      <xdr:col>6</xdr:col>
      <xdr:colOff>153534</xdr:colOff>
      <xdr:row>23</xdr:row>
      <xdr:rowOff>155707</xdr:rowOff>
    </xdr:to>
    <xdr:pic>
      <xdr:nvPicPr>
        <xdr:cNvPr id="2" name="Picture 1">
          <a:extLst>
            <a:ext uri="{FF2B5EF4-FFF2-40B4-BE49-F238E27FC236}">
              <a16:creationId xmlns:a16="http://schemas.microsoft.com/office/drawing/2014/main" xmlns="" id="{047541FE-BFCC-45B7-BE94-5410A76392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1" y="904874"/>
          <a:ext cx="3620633" cy="3632333"/>
        </a:xfrm>
        <a:prstGeom prst="rect">
          <a:avLst/>
        </a:prstGeom>
        <a:noFill/>
        <a:ln w="9525" cmpd="sng">
          <a:noFill/>
        </a:ln>
        <a:effectLst>
          <a:outerShdw blurRad="50800" dist="38100" dir="5400000" algn="t" rotWithShape="0">
            <a:srgbClr val="0061E6">
              <a:alpha val="40000"/>
            </a:srgbClr>
          </a:outerShdw>
        </a:effectLst>
      </xdr:spPr>
    </xdr:pic>
    <xdr:clientData/>
  </xdr:twoCellAnchor>
  <xdr:twoCellAnchor editAs="oneCell">
    <xdr:from>
      <xdr:col>7</xdr:col>
      <xdr:colOff>0</xdr:colOff>
      <xdr:row>5</xdr:row>
      <xdr:rowOff>142876</xdr:rowOff>
    </xdr:from>
    <xdr:to>
      <xdr:col>8</xdr:col>
      <xdr:colOff>26441</xdr:colOff>
      <xdr:row>8</xdr:row>
      <xdr:rowOff>189032</xdr:rowOff>
    </xdr:to>
    <xdr:pic>
      <xdr:nvPicPr>
        <xdr:cNvPr id="3" name="Picture 2">
          <a:extLst>
            <a:ext uri="{FF2B5EF4-FFF2-40B4-BE49-F238E27FC236}">
              <a16:creationId xmlns:a16="http://schemas.microsoft.com/office/drawing/2014/main" xmlns="" id="{3C454793-2683-4392-BEFC-2B344AF07772}"/>
            </a:ext>
          </a:extLst>
        </xdr:cNvPr>
        <xdr:cNvPicPr>
          <a:picLocks noChangeAspect="1"/>
        </xdr:cNvPicPr>
      </xdr:nvPicPr>
      <xdr:blipFill>
        <a:blip xmlns:r="http://schemas.openxmlformats.org/officeDocument/2006/relationships" r:embed="rId2">
          <a:lum bright="70000" contrast="-70000"/>
          <a:extLst>
            <a:ext uri="{BEBA8EAE-BF5A-486C-A8C5-ECC9F3942E4B}">
              <a14:imgProps xmlns:a14="http://schemas.microsoft.com/office/drawing/2010/main">
                <a14:imgLayer r:embed="rId3">
                  <a14:imgEffect>
                    <a14:colorTemperature colorTemp="4700"/>
                  </a14:imgEffect>
                </a14:imgLayer>
              </a14:imgProps>
            </a:ext>
          </a:extLst>
        </a:blip>
        <a:stretch>
          <a:fillRect/>
        </a:stretch>
      </xdr:blipFill>
      <xdr:spPr>
        <a:xfrm>
          <a:off x="4267200" y="1095376"/>
          <a:ext cx="636041" cy="617656"/>
        </a:xfrm>
        <a:prstGeom prst="rect">
          <a:avLst/>
        </a:prstGeom>
      </xdr:spPr>
    </xdr:pic>
    <xdr:clientData/>
  </xdr:twoCellAnchor>
  <xdr:twoCellAnchor editAs="oneCell">
    <xdr:from>
      <xdr:col>6</xdr:col>
      <xdr:colOff>571500</xdr:colOff>
      <xdr:row>10</xdr:row>
      <xdr:rowOff>7986</xdr:rowOff>
    </xdr:from>
    <xdr:to>
      <xdr:col>7</xdr:col>
      <xdr:colOff>585440</xdr:colOff>
      <xdr:row>13</xdr:row>
      <xdr:rowOff>48041</xdr:rowOff>
    </xdr:to>
    <xdr:pic>
      <xdr:nvPicPr>
        <xdr:cNvPr id="4" name="Picture 3">
          <a:extLst>
            <a:ext uri="{FF2B5EF4-FFF2-40B4-BE49-F238E27FC236}">
              <a16:creationId xmlns:a16="http://schemas.microsoft.com/office/drawing/2014/main" xmlns="" id="{F93CC818-966F-46DA-AAF3-B61820DBDF60}"/>
            </a:ext>
          </a:extLst>
        </xdr:cNvPr>
        <xdr:cNvPicPr>
          <a:picLocks noChangeAspect="1"/>
        </xdr:cNvPicPr>
      </xdr:nvPicPr>
      <xdr:blipFill>
        <a:blip xmlns:r="http://schemas.openxmlformats.org/officeDocument/2006/relationships" r:embed="rId4" cstate="print">
          <a:alphaModFix amt="50000"/>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4229100" y="1912986"/>
          <a:ext cx="623540" cy="611555"/>
        </a:xfrm>
        <a:prstGeom prst="rect">
          <a:avLst/>
        </a:prstGeom>
      </xdr:spPr>
    </xdr:pic>
    <xdr:clientData/>
  </xdr:twoCellAnchor>
  <xdr:twoCellAnchor editAs="oneCell">
    <xdr:from>
      <xdr:col>6</xdr:col>
      <xdr:colOff>586117</xdr:colOff>
      <xdr:row>15</xdr:row>
      <xdr:rowOff>98789</xdr:rowOff>
    </xdr:from>
    <xdr:to>
      <xdr:col>7</xdr:col>
      <xdr:colOff>517440</xdr:colOff>
      <xdr:row>18</xdr:row>
      <xdr:rowOff>47624</xdr:rowOff>
    </xdr:to>
    <xdr:pic>
      <xdr:nvPicPr>
        <xdr:cNvPr id="5" name="Picture 4">
          <a:extLst>
            <a:ext uri="{FF2B5EF4-FFF2-40B4-BE49-F238E27FC236}">
              <a16:creationId xmlns:a16="http://schemas.microsoft.com/office/drawing/2014/main" xmlns="" id="{F9186CCD-1A11-4D4A-9BEA-021BB569E66E}"/>
            </a:ext>
          </a:extLst>
        </xdr:cNvPr>
        <xdr:cNvPicPr>
          <a:picLocks noChangeAspect="1"/>
        </xdr:cNvPicPr>
      </xdr:nvPicPr>
      <xdr:blipFill>
        <a:blip xmlns:r="http://schemas.openxmlformats.org/officeDocument/2006/relationships" r:embed="rId5">
          <a:duotone>
            <a:schemeClr val="bg2">
              <a:shade val="45000"/>
              <a:satMod val="135000"/>
            </a:schemeClr>
            <a:prstClr val="white"/>
          </a:duotone>
        </a:blip>
        <a:stretch>
          <a:fillRect/>
        </a:stretch>
      </xdr:blipFill>
      <xdr:spPr>
        <a:xfrm flipH="1">
          <a:off x="4243717" y="2956289"/>
          <a:ext cx="540923" cy="520335"/>
        </a:xfrm>
        <a:prstGeom prst="rect">
          <a:avLst/>
        </a:prstGeom>
      </xdr:spPr>
    </xdr:pic>
    <xdr:clientData/>
  </xdr:twoCellAnchor>
  <xdr:twoCellAnchor editAs="oneCell">
    <xdr:from>
      <xdr:col>8</xdr:col>
      <xdr:colOff>466725</xdr:colOff>
      <xdr:row>5</xdr:row>
      <xdr:rowOff>64584</xdr:rowOff>
    </xdr:from>
    <xdr:to>
      <xdr:col>10</xdr:col>
      <xdr:colOff>7772</xdr:colOff>
      <xdr:row>9</xdr:row>
      <xdr:rowOff>11402</xdr:rowOff>
    </xdr:to>
    <xdr:pic>
      <xdr:nvPicPr>
        <xdr:cNvPr id="6" name="Picture 5">
          <a:extLst>
            <a:ext uri="{FF2B5EF4-FFF2-40B4-BE49-F238E27FC236}">
              <a16:creationId xmlns:a16="http://schemas.microsoft.com/office/drawing/2014/main" xmlns="" id="{7333A3DB-DB3F-444A-92A5-99264052D608}"/>
            </a:ext>
          </a:extLst>
        </xdr:cNvPr>
        <xdr:cNvPicPr>
          <a:picLocks noChangeAspect="1"/>
        </xdr:cNvPicPr>
      </xdr:nvPicPr>
      <xdr:blipFill>
        <a:blip xmlns:r="http://schemas.openxmlformats.org/officeDocument/2006/relationships" r:embed="rId6">
          <a:duotone>
            <a:schemeClr val="bg2">
              <a:shade val="45000"/>
              <a:satMod val="135000"/>
            </a:schemeClr>
            <a:prstClr val="white"/>
          </a:duotone>
        </a:blip>
        <a:stretch>
          <a:fillRect/>
        </a:stretch>
      </xdr:blipFill>
      <xdr:spPr>
        <a:xfrm>
          <a:off x="5343525" y="1017084"/>
          <a:ext cx="760247" cy="708818"/>
        </a:xfrm>
        <a:prstGeom prst="rect">
          <a:avLst/>
        </a:prstGeom>
      </xdr:spPr>
    </xdr:pic>
    <xdr:clientData/>
  </xdr:twoCellAnchor>
  <xdr:twoCellAnchor editAs="oneCell">
    <xdr:from>
      <xdr:col>8</xdr:col>
      <xdr:colOff>44406</xdr:colOff>
      <xdr:row>11</xdr:row>
      <xdr:rowOff>57150</xdr:rowOff>
    </xdr:from>
    <xdr:to>
      <xdr:col>10</xdr:col>
      <xdr:colOff>429175</xdr:colOff>
      <xdr:row>15</xdr:row>
      <xdr:rowOff>176961</xdr:rowOff>
    </xdr:to>
    <xdr:pic>
      <xdr:nvPicPr>
        <xdr:cNvPr id="7" name="Picture 6">
          <a:extLst>
            <a:ext uri="{FF2B5EF4-FFF2-40B4-BE49-F238E27FC236}">
              <a16:creationId xmlns:a16="http://schemas.microsoft.com/office/drawing/2014/main" xmlns="" id="{E15BB0E0-9930-45C1-AC28-77EB800D1F5B}"/>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4921206" y="2152650"/>
          <a:ext cx="1603969" cy="881811"/>
        </a:xfrm>
        <a:prstGeom prst="rect">
          <a:avLst/>
        </a:prstGeom>
      </xdr:spPr>
    </xdr:pic>
    <xdr:clientData/>
  </xdr:twoCellAnchor>
  <xdr:twoCellAnchor>
    <xdr:from>
      <xdr:col>13</xdr:col>
      <xdr:colOff>523875</xdr:colOff>
      <xdr:row>5</xdr:row>
      <xdr:rowOff>152401</xdr:rowOff>
    </xdr:from>
    <xdr:to>
      <xdr:col>15</xdr:col>
      <xdr:colOff>333375</xdr:colOff>
      <xdr:row>8</xdr:row>
      <xdr:rowOff>171451</xdr:rowOff>
    </xdr:to>
    <xdr:sp macro="" textlink="">
      <xdr:nvSpPr>
        <xdr:cNvPr id="8" name="Rectangle 7">
          <a:extLst>
            <a:ext uri="{FF2B5EF4-FFF2-40B4-BE49-F238E27FC236}">
              <a16:creationId xmlns:a16="http://schemas.microsoft.com/office/drawing/2014/main" xmlns="" id="{35C144FB-EC6D-9A67-AE46-DD2FE5ECA640}"/>
            </a:ext>
          </a:extLst>
        </xdr:cNvPr>
        <xdr:cNvSpPr/>
      </xdr:nvSpPr>
      <xdr:spPr>
        <a:xfrm>
          <a:off x="8448675" y="1104901"/>
          <a:ext cx="1028700" cy="590550"/>
        </a:xfrm>
        <a:prstGeom prst="rect">
          <a:avLst/>
        </a:prstGeom>
        <a:solidFill>
          <a:srgbClr val="0061E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552450</xdr:colOff>
      <xdr:row>6</xdr:row>
      <xdr:rowOff>142875</xdr:rowOff>
    </xdr:from>
    <xdr:to>
      <xdr:col>17</xdr:col>
      <xdr:colOff>276225</xdr:colOff>
      <xdr:row>8</xdr:row>
      <xdr:rowOff>114300</xdr:rowOff>
    </xdr:to>
    <xdr:sp macro="" textlink="">
      <xdr:nvSpPr>
        <xdr:cNvPr id="9" name="TextBox 8">
          <a:extLst>
            <a:ext uri="{FF2B5EF4-FFF2-40B4-BE49-F238E27FC236}">
              <a16:creationId xmlns:a16="http://schemas.microsoft.com/office/drawing/2014/main" xmlns="" id="{01E457D3-D7DA-AB3C-E45C-3EEA9F66108D}"/>
            </a:ext>
          </a:extLst>
        </xdr:cNvPr>
        <xdr:cNvSpPr txBox="1"/>
      </xdr:nvSpPr>
      <xdr:spPr>
        <a:xfrm>
          <a:off x="9696450" y="1285875"/>
          <a:ext cx="94297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HEX: 0061E6</a:t>
          </a:r>
        </a:p>
      </xdr:txBody>
    </xdr:sp>
    <xdr:clientData/>
  </xdr:twoCellAnchor>
  <xdr:twoCellAnchor>
    <xdr:from>
      <xdr:col>15</xdr:col>
      <xdr:colOff>561975</xdr:colOff>
      <xdr:row>11</xdr:row>
      <xdr:rowOff>180975</xdr:rowOff>
    </xdr:from>
    <xdr:to>
      <xdr:col>17</xdr:col>
      <xdr:colOff>285750</xdr:colOff>
      <xdr:row>13</xdr:row>
      <xdr:rowOff>152400</xdr:rowOff>
    </xdr:to>
    <xdr:sp macro="" textlink="">
      <xdr:nvSpPr>
        <xdr:cNvPr id="10" name="TextBox 9">
          <a:extLst>
            <a:ext uri="{FF2B5EF4-FFF2-40B4-BE49-F238E27FC236}">
              <a16:creationId xmlns:a16="http://schemas.microsoft.com/office/drawing/2014/main" xmlns="" id="{07CDAB02-355C-CBA8-C94E-84DFD38BFD23}"/>
            </a:ext>
          </a:extLst>
        </xdr:cNvPr>
        <xdr:cNvSpPr txBox="1"/>
      </xdr:nvSpPr>
      <xdr:spPr>
        <a:xfrm>
          <a:off x="9705975" y="2276475"/>
          <a:ext cx="94297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HEX: 5774AC</a:t>
          </a:r>
        </a:p>
      </xdr:txBody>
    </xdr:sp>
    <xdr:clientData/>
  </xdr:twoCellAnchor>
  <xdr:twoCellAnchor>
    <xdr:from>
      <xdr:col>16</xdr:col>
      <xdr:colOff>9525</xdr:colOff>
      <xdr:row>17</xdr:row>
      <xdr:rowOff>142875</xdr:rowOff>
    </xdr:from>
    <xdr:to>
      <xdr:col>17</xdr:col>
      <xdr:colOff>514350</xdr:colOff>
      <xdr:row>19</xdr:row>
      <xdr:rowOff>114300</xdr:rowOff>
    </xdr:to>
    <xdr:sp macro="" textlink="">
      <xdr:nvSpPr>
        <xdr:cNvPr id="11" name="TextBox 10">
          <a:extLst>
            <a:ext uri="{FF2B5EF4-FFF2-40B4-BE49-F238E27FC236}">
              <a16:creationId xmlns:a16="http://schemas.microsoft.com/office/drawing/2014/main" xmlns="" id="{941ABD93-DB08-7BDA-FCB2-9CA3D6B36899}"/>
            </a:ext>
          </a:extLst>
        </xdr:cNvPr>
        <xdr:cNvSpPr txBox="1"/>
      </xdr:nvSpPr>
      <xdr:spPr>
        <a:xfrm>
          <a:off x="9763125" y="3381375"/>
          <a:ext cx="11144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HEX: </a:t>
          </a:r>
          <a:r>
            <a:rPr lang="en-US" sz="1100" baseline="0"/>
            <a:t> </a:t>
          </a:r>
          <a:r>
            <a:rPr lang="en-US" sz="1100"/>
            <a:t>ADB8D4</a:t>
          </a:r>
        </a:p>
      </xdr:txBody>
    </xdr:sp>
    <xdr:clientData/>
  </xdr:twoCellAnchor>
  <xdr:twoCellAnchor>
    <xdr:from>
      <xdr:col>16</xdr:col>
      <xdr:colOff>0</xdr:colOff>
      <xdr:row>23</xdr:row>
      <xdr:rowOff>95250</xdr:rowOff>
    </xdr:from>
    <xdr:to>
      <xdr:col>17</xdr:col>
      <xdr:colOff>504825</xdr:colOff>
      <xdr:row>26</xdr:row>
      <xdr:rowOff>38100</xdr:rowOff>
    </xdr:to>
    <xdr:sp macro="" textlink="">
      <xdr:nvSpPr>
        <xdr:cNvPr id="12" name="TextBox 11">
          <a:extLst>
            <a:ext uri="{FF2B5EF4-FFF2-40B4-BE49-F238E27FC236}">
              <a16:creationId xmlns:a16="http://schemas.microsoft.com/office/drawing/2014/main" xmlns="" id="{A77A4D8C-E264-50B0-CA90-5474A839AC92}"/>
            </a:ext>
          </a:extLst>
        </xdr:cNvPr>
        <xdr:cNvSpPr txBox="1"/>
      </xdr:nvSpPr>
      <xdr:spPr>
        <a:xfrm>
          <a:off x="9753600" y="4476750"/>
          <a:ext cx="11144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HEX: </a:t>
          </a:r>
          <a:r>
            <a:rPr lang="en-US" sz="1100" baseline="0"/>
            <a:t> </a:t>
          </a:r>
          <a:r>
            <a:rPr lang="en-US" sz="1100"/>
            <a:t>ADB8D4</a:t>
          </a:r>
        </a:p>
        <a:p>
          <a:r>
            <a:rPr lang="en-US" sz="1100"/>
            <a:t>        70%</a:t>
          </a:r>
        </a:p>
      </xdr:txBody>
    </xdr:sp>
    <xdr:clientData/>
  </xdr:twoCellAnchor>
  <xdr:twoCellAnchor>
    <xdr:from>
      <xdr:col>13</xdr:col>
      <xdr:colOff>542925</xdr:colOff>
      <xdr:row>11</xdr:row>
      <xdr:rowOff>95251</xdr:rowOff>
    </xdr:from>
    <xdr:to>
      <xdr:col>15</xdr:col>
      <xdr:colOff>352425</xdr:colOff>
      <xdr:row>14</xdr:row>
      <xdr:rowOff>114301</xdr:rowOff>
    </xdr:to>
    <xdr:sp macro="" textlink="">
      <xdr:nvSpPr>
        <xdr:cNvPr id="13" name="Rectangle 12">
          <a:extLst>
            <a:ext uri="{FF2B5EF4-FFF2-40B4-BE49-F238E27FC236}">
              <a16:creationId xmlns:a16="http://schemas.microsoft.com/office/drawing/2014/main" xmlns="" id="{05E4A08A-F951-45D6-5B31-04B68F346C90}"/>
            </a:ext>
          </a:extLst>
        </xdr:cNvPr>
        <xdr:cNvSpPr/>
      </xdr:nvSpPr>
      <xdr:spPr>
        <a:xfrm>
          <a:off x="8467725" y="2190751"/>
          <a:ext cx="1028700" cy="590550"/>
        </a:xfrm>
        <a:prstGeom prst="rect">
          <a:avLst/>
        </a:prstGeom>
        <a:solidFill>
          <a:srgbClr val="5774A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561975</xdr:colOff>
      <xdr:row>17</xdr:row>
      <xdr:rowOff>38101</xdr:rowOff>
    </xdr:from>
    <xdr:to>
      <xdr:col>15</xdr:col>
      <xdr:colOff>371475</xdr:colOff>
      <xdr:row>20</xdr:row>
      <xdr:rowOff>57151</xdr:rowOff>
    </xdr:to>
    <xdr:sp macro="" textlink="">
      <xdr:nvSpPr>
        <xdr:cNvPr id="14" name="Rectangle 13">
          <a:extLst>
            <a:ext uri="{FF2B5EF4-FFF2-40B4-BE49-F238E27FC236}">
              <a16:creationId xmlns:a16="http://schemas.microsoft.com/office/drawing/2014/main" xmlns="" id="{C9AD92AE-8E3A-0FB4-AB40-1AA936D57C76}"/>
            </a:ext>
          </a:extLst>
        </xdr:cNvPr>
        <xdr:cNvSpPr/>
      </xdr:nvSpPr>
      <xdr:spPr>
        <a:xfrm>
          <a:off x="8486775" y="3276601"/>
          <a:ext cx="1028700" cy="590550"/>
        </a:xfrm>
        <a:prstGeom prst="rect">
          <a:avLst/>
        </a:prstGeom>
        <a:solidFill>
          <a:srgbClr val="ADB8D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581025</xdr:colOff>
      <xdr:row>22</xdr:row>
      <xdr:rowOff>171451</xdr:rowOff>
    </xdr:from>
    <xdr:to>
      <xdr:col>15</xdr:col>
      <xdr:colOff>390525</xdr:colOff>
      <xdr:row>26</xdr:row>
      <xdr:rowOff>1</xdr:rowOff>
    </xdr:to>
    <xdr:sp macro="" textlink="">
      <xdr:nvSpPr>
        <xdr:cNvPr id="15" name="Rectangle 14">
          <a:extLst>
            <a:ext uri="{FF2B5EF4-FFF2-40B4-BE49-F238E27FC236}">
              <a16:creationId xmlns:a16="http://schemas.microsoft.com/office/drawing/2014/main" xmlns="" id="{2A565A70-3386-51E1-8FC3-8CF8012F9EAB}"/>
            </a:ext>
          </a:extLst>
        </xdr:cNvPr>
        <xdr:cNvSpPr/>
      </xdr:nvSpPr>
      <xdr:spPr>
        <a:xfrm>
          <a:off x="8505825" y="4362451"/>
          <a:ext cx="1028700" cy="590550"/>
        </a:xfrm>
        <a:prstGeom prst="rect">
          <a:avLst/>
        </a:prstGeom>
        <a:solidFill>
          <a:srgbClr val="ADB8D4">
            <a:alpha val="3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0</xdr:colOff>
      <xdr:row>20</xdr:row>
      <xdr:rowOff>151957</xdr:rowOff>
    </xdr:from>
    <xdr:to>
      <xdr:col>11</xdr:col>
      <xdr:colOff>268057</xdr:colOff>
      <xdr:row>22</xdr:row>
      <xdr:rowOff>60317</xdr:rowOff>
    </xdr:to>
    <xdr:pic>
      <xdr:nvPicPr>
        <xdr:cNvPr id="18" name="Picture 17">
          <a:extLst>
            <a:ext uri="{FF2B5EF4-FFF2-40B4-BE49-F238E27FC236}">
              <a16:creationId xmlns:a16="http://schemas.microsoft.com/office/drawing/2014/main" xmlns="" id="{C9FBF65E-9519-471A-8934-212887D1D3C9}"/>
            </a:ext>
          </a:extLst>
        </xdr:cNvPr>
        <xdr:cNvPicPr>
          <a:picLocks noChangeAspect="1"/>
        </xdr:cNvPicPr>
      </xdr:nvPicPr>
      <xdr:blipFill>
        <a:blip xmlns:r="http://schemas.openxmlformats.org/officeDocument/2006/relationships" r:embed="rId9">
          <a:duotone>
            <a:prstClr val="black"/>
            <a:schemeClr val="tx2">
              <a:tint val="45000"/>
              <a:satMod val="400000"/>
            </a:schemeClr>
          </a:duotone>
          <a:extLst>
            <a:ext uri="{BEBA8EAE-BF5A-486C-A8C5-ECC9F3942E4B}">
              <a14:imgProps xmlns:a14="http://schemas.microsoft.com/office/drawing/2010/main">
                <a14:imgLayer r:embed="rId10">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6735536" y="3961957"/>
          <a:ext cx="268057" cy="289360"/>
        </a:xfrm>
        <a:prstGeom prst="rect">
          <a:avLst/>
        </a:prstGeom>
      </xdr:spPr>
    </xdr:pic>
    <xdr:clientData/>
  </xdr:twoCellAnchor>
  <xdr:twoCellAnchor editAs="oneCell">
    <xdr:from>
      <xdr:col>11</xdr:col>
      <xdr:colOff>0</xdr:colOff>
      <xdr:row>13</xdr:row>
      <xdr:rowOff>160068</xdr:rowOff>
    </xdr:from>
    <xdr:to>
      <xdr:col>11</xdr:col>
      <xdr:colOff>272312</xdr:colOff>
      <xdr:row>15</xdr:row>
      <xdr:rowOff>63318</xdr:rowOff>
    </xdr:to>
    <xdr:pic>
      <xdr:nvPicPr>
        <xdr:cNvPr id="19" name="Picture 18">
          <a:extLst>
            <a:ext uri="{FF2B5EF4-FFF2-40B4-BE49-F238E27FC236}">
              <a16:creationId xmlns:a16="http://schemas.microsoft.com/office/drawing/2014/main" xmlns="" id="{17325FC6-A37F-4547-814F-D1BD29284FFC}"/>
            </a:ext>
          </a:extLst>
        </xdr:cNvPr>
        <xdr:cNvPicPr>
          <a:picLocks noChangeAspect="1"/>
        </xdr:cNvPicPr>
      </xdr:nvPicPr>
      <xdr:blipFill>
        <a:blip xmlns:r="http://schemas.openxmlformats.org/officeDocument/2006/relationships" r:embed="rId11">
          <a:duotone>
            <a:prstClr val="black"/>
            <a:schemeClr val="tx2">
              <a:tint val="45000"/>
              <a:satMod val="400000"/>
            </a:schemeClr>
          </a:duotone>
          <a:extLst>
            <a:ext uri="{BEBA8EAE-BF5A-486C-A8C5-ECC9F3942E4B}">
              <a14:imgProps xmlns:a14="http://schemas.microsoft.com/office/drawing/2010/main">
                <a14:imgLayer r:embed="rId12">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6735536" y="2636568"/>
          <a:ext cx="272312" cy="284250"/>
        </a:xfrm>
        <a:prstGeom prst="rect">
          <a:avLst/>
        </a:prstGeom>
      </xdr:spPr>
    </xdr:pic>
    <xdr:clientData/>
  </xdr:twoCellAnchor>
  <xdr:twoCellAnchor editAs="oneCell">
    <xdr:from>
      <xdr:col>11</xdr:col>
      <xdr:colOff>0</xdr:colOff>
      <xdr:row>27</xdr:row>
      <xdr:rowOff>146112</xdr:rowOff>
    </xdr:from>
    <xdr:to>
      <xdr:col>11</xdr:col>
      <xdr:colOff>251871</xdr:colOff>
      <xdr:row>29</xdr:row>
      <xdr:rowOff>36718</xdr:rowOff>
    </xdr:to>
    <xdr:pic>
      <xdr:nvPicPr>
        <xdr:cNvPr id="20" name="Picture 19">
          <a:extLst>
            <a:ext uri="{FF2B5EF4-FFF2-40B4-BE49-F238E27FC236}">
              <a16:creationId xmlns:a16="http://schemas.microsoft.com/office/drawing/2014/main" xmlns="" id="{84CF3DC3-1896-40B3-A4A5-0D7531410F05}"/>
            </a:ext>
          </a:extLst>
        </xdr:cNvPr>
        <xdr:cNvPicPr>
          <a:picLocks noChangeAspect="1"/>
        </xdr:cNvPicPr>
      </xdr:nvPicPr>
      <xdr:blipFill>
        <a:blip xmlns:r="http://schemas.openxmlformats.org/officeDocument/2006/relationships" r:embed="rId13" cstate="print">
          <a:duotone>
            <a:prstClr val="black"/>
            <a:schemeClr val="tx2">
              <a:tint val="45000"/>
              <a:satMod val="400000"/>
            </a:schemeClr>
          </a:duotone>
          <a:extLst>
            <a:ext uri="{BEBA8EAE-BF5A-486C-A8C5-ECC9F3942E4B}">
              <a14:imgProps xmlns:a14="http://schemas.microsoft.com/office/drawing/2010/main">
                <a14:imgLayer r:embed="rId14">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6735536" y="5289612"/>
          <a:ext cx="251871" cy="271606"/>
        </a:xfrm>
        <a:prstGeom prst="rect">
          <a:avLst/>
        </a:prstGeom>
      </xdr:spPr>
    </xdr:pic>
    <xdr:clientData/>
  </xdr:twoCellAnchor>
  <xdr:twoCellAnchor editAs="oneCell">
    <xdr:from>
      <xdr:col>11</xdr:col>
      <xdr:colOff>0</xdr:colOff>
      <xdr:row>7</xdr:row>
      <xdr:rowOff>0</xdr:rowOff>
    </xdr:from>
    <xdr:to>
      <xdr:col>11</xdr:col>
      <xdr:colOff>243009</xdr:colOff>
      <xdr:row>8</xdr:row>
      <xdr:rowOff>72244</xdr:rowOff>
    </xdr:to>
    <xdr:pic>
      <xdr:nvPicPr>
        <xdr:cNvPr id="21" name="Picture 20">
          <a:extLst>
            <a:ext uri="{FF2B5EF4-FFF2-40B4-BE49-F238E27FC236}">
              <a16:creationId xmlns:a16="http://schemas.microsoft.com/office/drawing/2014/main" xmlns="" id="{58848B5C-C993-4BE5-A0E6-916B9BE6761C}"/>
            </a:ext>
          </a:extLst>
        </xdr:cNvPr>
        <xdr:cNvPicPr>
          <a:picLocks noChangeAspect="1"/>
        </xdr:cNvPicPr>
      </xdr:nvPicPr>
      <xdr:blipFill>
        <a:blip xmlns:r="http://schemas.openxmlformats.org/officeDocument/2006/relationships" r:embed="rId15" cstate="print">
          <a:duotone>
            <a:prstClr val="black"/>
            <a:schemeClr val="tx2">
              <a:tint val="45000"/>
              <a:satMod val="400000"/>
            </a:schemeClr>
          </a:duotone>
          <a:extLst>
            <a:ext uri="{BEBA8EAE-BF5A-486C-A8C5-ECC9F3942E4B}">
              <a14:imgProps xmlns:a14="http://schemas.microsoft.com/office/drawing/2010/main">
                <a14:imgLayer r:embed="rId16">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6735536" y="1333500"/>
          <a:ext cx="243009" cy="262744"/>
        </a:xfrm>
        <a:prstGeom prst="rect">
          <a:avLst/>
        </a:prstGeom>
      </xdr:spPr>
    </xdr:pic>
    <xdr:clientData/>
  </xdr:twoCellAnchor>
  <xdr:twoCellAnchor>
    <xdr:from>
      <xdr:col>21</xdr:col>
      <xdr:colOff>206829</xdr:colOff>
      <xdr:row>1</xdr:row>
      <xdr:rowOff>21771</xdr:rowOff>
    </xdr:from>
    <xdr:to>
      <xdr:col>22</xdr:col>
      <xdr:colOff>62940</xdr:colOff>
      <xdr:row>29</xdr:row>
      <xdr:rowOff>69025</xdr:rowOff>
    </xdr:to>
    <xdr:grpSp>
      <xdr:nvGrpSpPr>
        <xdr:cNvPr id="28" name="Group 27"/>
        <xdr:cNvGrpSpPr/>
      </xdr:nvGrpSpPr>
      <xdr:grpSpPr>
        <a:xfrm>
          <a:off x="13237029" y="206828"/>
          <a:ext cx="476597" cy="5446568"/>
          <a:chOff x="1086196" y="129886"/>
          <a:chExt cx="476597" cy="5446568"/>
        </a:xfrm>
      </xdr:grpSpPr>
      <xdr:sp macro="" textlink="">
        <xdr:nvSpPr>
          <xdr:cNvPr id="29" name="Rounded Rectangle 28"/>
          <xdr:cNvSpPr/>
        </xdr:nvSpPr>
        <xdr:spPr>
          <a:xfrm>
            <a:off x="1086196" y="129886"/>
            <a:ext cx="476597" cy="5446568"/>
          </a:xfrm>
          <a:prstGeom prst="roundRect">
            <a:avLst>
              <a:gd name="adj" fmla="val 15046"/>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0" name="Picture 29">
            <a:hlinkClick xmlns:r="http://schemas.openxmlformats.org/officeDocument/2006/relationships" r:id="rId17"/>
            <a:extLst>
              <a:ext uri="{FF2B5EF4-FFF2-40B4-BE49-F238E27FC236}">
                <a16:creationId xmlns:a16="http://schemas.microsoft.com/office/drawing/2014/main" xmlns="" id="{C9FBF65E-9519-471A-8934-212887D1D3C9}"/>
              </a:ext>
            </a:extLst>
          </xdr:cNvPr>
          <xdr:cNvPicPr>
            <a:picLocks noChangeAspect="1"/>
          </xdr:cNvPicPr>
        </xdr:nvPicPr>
        <xdr:blipFill>
          <a:blip xmlns:r="http://schemas.openxmlformats.org/officeDocument/2006/relationships" r:embed="rId9">
            <a:duotone>
              <a:prstClr val="black"/>
              <a:schemeClr val="tx2">
                <a:tint val="45000"/>
                <a:satMod val="400000"/>
              </a:schemeClr>
            </a:duotone>
            <a:extLst>
              <a:ext uri="{BEBA8EAE-BF5A-486C-A8C5-ECC9F3942E4B}">
                <a14:imgProps xmlns:a14="http://schemas.microsoft.com/office/drawing/2010/main">
                  <a14:imgLayer r:embed="rId10">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1177636" y="3388973"/>
            <a:ext cx="268057" cy="278474"/>
          </a:xfrm>
          <a:prstGeom prst="rect">
            <a:avLst/>
          </a:prstGeom>
        </xdr:spPr>
      </xdr:pic>
      <xdr:pic>
        <xdr:nvPicPr>
          <xdr:cNvPr id="31" name="Picture 30">
            <a:hlinkClick xmlns:r="http://schemas.openxmlformats.org/officeDocument/2006/relationships" r:id="rId18"/>
            <a:extLst>
              <a:ext uri="{FF2B5EF4-FFF2-40B4-BE49-F238E27FC236}">
                <a16:creationId xmlns:a16="http://schemas.microsoft.com/office/drawing/2014/main" xmlns="" id="{17325FC6-A37F-4547-814F-D1BD29284FFC}"/>
              </a:ext>
            </a:extLst>
          </xdr:cNvPr>
          <xdr:cNvPicPr>
            <a:picLocks noChangeAspect="1"/>
          </xdr:cNvPicPr>
        </xdr:nvPicPr>
        <xdr:blipFill>
          <a:blip xmlns:r="http://schemas.openxmlformats.org/officeDocument/2006/relationships" r:embed="rId11">
            <a:duotone>
              <a:prstClr val="black"/>
              <a:schemeClr val="tx2">
                <a:tint val="45000"/>
                <a:satMod val="400000"/>
              </a:schemeClr>
            </a:duotone>
            <a:extLst>
              <a:ext uri="{BEBA8EAE-BF5A-486C-A8C5-ECC9F3942E4B}">
                <a14:imgProps xmlns:a14="http://schemas.microsoft.com/office/drawing/2010/main">
                  <a14:imgLayer r:embed="rId12">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1177636" y="2101684"/>
            <a:ext cx="272312" cy="273364"/>
          </a:xfrm>
          <a:prstGeom prst="rect">
            <a:avLst/>
          </a:prstGeom>
        </xdr:spPr>
      </xdr:pic>
      <xdr:pic>
        <xdr:nvPicPr>
          <xdr:cNvPr id="32" name="Picture 31">
            <a:hlinkClick xmlns:r="http://schemas.openxmlformats.org/officeDocument/2006/relationships" r:id="rId19"/>
            <a:extLst>
              <a:ext uri="{FF2B5EF4-FFF2-40B4-BE49-F238E27FC236}">
                <a16:creationId xmlns:a16="http://schemas.microsoft.com/office/drawing/2014/main" xmlns="" id="{84CF3DC3-1896-40B3-A4A5-0D7531410F05}"/>
              </a:ext>
            </a:extLst>
          </xdr:cNvPr>
          <xdr:cNvPicPr>
            <a:picLocks noChangeAspect="1"/>
          </xdr:cNvPicPr>
        </xdr:nvPicPr>
        <xdr:blipFill>
          <a:blip xmlns:r="http://schemas.openxmlformats.org/officeDocument/2006/relationships" r:embed="rId13" cstate="print">
            <a:duotone>
              <a:prstClr val="black"/>
              <a:schemeClr val="tx2">
                <a:tint val="45000"/>
                <a:satMod val="400000"/>
              </a:schemeClr>
            </a:duotone>
            <a:extLst>
              <a:ext uri="{BEBA8EAE-BF5A-486C-A8C5-ECC9F3942E4B}">
                <a14:imgProps xmlns:a14="http://schemas.microsoft.com/office/drawing/2010/main">
                  <a14:imgLayer r:embed="rId14">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1177636" y="4678528"/>
            <a:ext cx="251871" cy="260720"/>
          </a:xfrm>
          <a:prstGeom prst="rect">
            <a:avLst/>
          </a:prstGeom>
        </xdr:spPr>
      </xdr:pic>
      <xdr:pic>
        <xdr:nvPicPr>
          <xdr:cNvPr id="33" name="Picture 32">
            <a:hlinkClick xmlns:r="http://schemas.openxmlformats.org/officeDocument/2006/relationships" r:id="rId20"/>
            <a:extLst>
              <a:ext uri="{FF2B5EF4-FFF2-40B4-BE49-F238E27FC236}">
                <a16:creationId xmlns:a16="http://schemas.microsoft.com/office/drawing/2014/main" xmlns="" id="{58848B5C-C993-4BE5-A0E6-916B9BE6761C}"/>
              </a:ext>
            </a:extLst>
          </xdr:cNvPr>
          <xdr:cNvPicPr>
            <a:picLocks noChangeAspect="1"/>
          </xdr:cNvPicPr>
        </xdr:nvPicPr>
        <xdr:blipFill>
          <a:blip xmlns:r="http://schemas.openxmlformats.org/officeDocument/2006/relationships" r:embed="rId15" cstate="print">
            <a:duotone>
              <a:prstClr val="black"/>
              <a:schemeClr val="tx2">
                <a:tint val="45000"/>
                <a:satMod val="400000"/>
              </a:schemeClr>
            </a:duotone>
            <a:extLst>
              <a:ext uri="{BEBA8EAE-BF5A-486C-A8C5-ECC9F3942E4B}">
                <a14:imgProps xmlns:a14="http://schemas.microsoft.com/office/drawing/2010/main">
                  <a14:imgLayer r:embed="rId16">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1177636" y="831273"/>
            <a:ext cx="243009" cy="257301"/>
          </a:xfrm>
          <a:prstGeom prst="rect">
            <a:avLst/>
          </a:prstGeom>
        </xdr:spPr>
      </xdr:pic>
    </xdr:grp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USER PC" refreshedDate="45944.808269907408" backgroundQuery="1" createdVersion="5" refreshedVersion="5" minRefreshableVersion="3" recordCount="0" supportSubquery="1" supportAdvancedDrill="1">
  <cacheSource type="external" connectionId="1"/>
  <cacheFields count="3">
    <cacheField name="[Measures].[Sum of Units Sold]" caption="Sum of Units Sold" numFmtId="0" hierarchy="19" level="32767"/>
    <cacheField name="[Table1].[Sales Channel].[Sales Channel]" caption="Sales Channel" numFmtId="0" hierarchy="8" level="1">
      <sharedItems count="2">
        <s v="Online"/>
        <s v="Retail"/>
      </sharedItems>
    </cacheField>
    <cacheField name="[Table1].[Console Brand].[Console Brand]" caption="Console Brand" numFmtId="0" hierarchy="3" level="1">
      <sharedItems containsSemiMixedTypes="0" containsNonDate="0" containsString="0"/>
    </cacheField>
  </cacheFields>
  <cacheHierarchies count="22">
    <cacheHierarchy uniqueName="[Table1].[Date]" caption="Date" attribute="1" time="1" defaultMemberUniqueName="[Table1].[Date].[All]" allUniqueName="[Table1].[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2" memberValueDatatype="130" unbalanced="0"/>
    <cacheHierarchy uniqueName="[Table1].[Month]" caption="Month" attribute="1" defaultMemberUniqueName="[Table1].[Month].[All]" allUniqueName="[Table1].[Month].[All]" dimensionUniqueName="[Table1]" displayFolder="" count="2" memberValueDatatype="130" unbalanced="0"/>
    <cacheHierarchy uniqueName="[Table1].[Console Brand]" caption="Console Brand" attribute="1" defaultMemberUniqueName="[Table1].[Console Brand].[All]" allUniqueName="[Table1].[Console Brand].[All]" dimensionUniqueName="[Table1]" displayFolder="" count="2" memberValueDatatype="130" unbalanced="0">
      <fieldsUsage count="2">
        <fieldUsage x="-1"/>
        <fieldUsage x="2"/>
      </fieldsUsage>
    </cacheHierarchy>
    <cacheHierarchy uniqueName="[Table1].[Units Sold]" caption="Units Sold" attribute="1" defaultMemberUniqueName="[Table1].[Units Sold].[All]" allUniqueName="[Table1].[Units Sold].[All]" dimensionUniqueName="[Table1]" displayFolder="" count="2" memberValueDatatype="20" unbalanced="0"/>
    <cacheHierarchy uniqueName="[Table1].[Revenue ($)]" caption="Revenue ($)" attribute="1" defaultMemberUniqueName="[Table1].[Revenue ($)].[All]" allUniqueName="[Table1].[Revenue ($)].[All]" dimensionUniqueName="[Table1]" displayFolder="" count="2" memberValueDatatype="20" unbalanced="0"/>
    <cacheHierarchy uniqueName="[Table1].[Region]" caption="Region" attribute="1" defaultMemberUniqueName="[Table1].[Region].[All]" allUniqueName="[Table1].[Region].[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Sales Channel]" caption="Sales Channel" attribute="1" defaultMemberUniqueName="[Table1].[Sales Channel].[All]" allUniqueName="[Table1].[Sales Channel].[All]" dimensionUniqueName="[Table1]" displayFolder="" count="2" memberValueDatatype="130" unbalanced="0">
      <fieldsUsage count="2">
        <fieldUsage x="-1"/>
        <fieldUsage x="1"/>
      </fieldsUsage>
    </cacheHierarchy>
    <cacheHierarchy uniqueName="[Table1].[Marketing Budget ($)]" caption="Marketing Budget ($)" attribute="1" defaultMemberUniqueName="[Table1].[Marketing Budget ($)].[All]" allUniqueName="[Table1].[Marketing Budget ($)].[All]" dimensionUniqueName="[Table1]" displayFolder="" count="2" memberValueDatatype="20" unbalanced="0"/>
    <cacheHierarchy uniqueName="[Table1].[Return Rate (%)]" caption="Return Rate (%)" attribute="1" defaultMemberUniqueName="[Table1].[Return Rate (%)].[All]" allUniqueName="[Table1].[Return Rate (%)].[All]" dimensionUniqueName="[Table1]" displayFolder="" count="2" memberValueDatatype="5" unbalanced="0"/>
    <cacheHierarchy uniqueName="[Table1].[Product Cost ($)]" caption="Product Cost ($)" attribute="1" defaultMemberUniqueName="[Table1].[Product Cost ($)].[All]" allUniqueName="[Table1].[Product Cost ($)].[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20" unbalanced="0"/>
    <cacheHierarchy uniqueName="[Table1].[Profit Margin]" caption="Profit Margin" attribute="1" defaultMemberUniqueName="[Table1].[Profit Margin].[All]" allUniqueName="[Table1].[Profit Margin].[All]" dimensionUniqueName="[Table1]" displayFolder="" count="2" memberValueDatatype="5" unbalanced="0"/>
    <cacheHierarchy uniqueName="[Table1].[Revenue per unit]" caption="Revenue per unit" attribute="1" defaultMemberUniqueName="[Table1].[Revenue per unit].[All]" allUniqueName="[Table1].[Revenue per unit].[All]" dimensionUniqueName="[Table1]" displayFolder="" count="2" memberValueDatatype="5" unbalanced="0"/>
    <cacheHierarchy uniqueName="[Table1].[Marketing ROI]" caption="Marketing ROI" attribute="1" defaultMemberUniqueName="[Table1].[Marketing ROI].[All]" allUniqueName="[Table1].[Marketing ROI].[All]" dimensionUniqueName="[Table1]" displayFolder="" count="2" memberValueDatatype="5" unbalanced="0"/>
    <cacheHierarchy uniqueName="[Measures].[Sum of Revenue ($)]" caption="Sum of Revenue ($)" measure="1" displayFolder="" measureGroup="Table1" count="0">
      <extLst>
        <ext xmlns:x15="http://schemas.microsoft.com/office/spreadsheetml/2010/11/main" uri="{B97F6D7D-B522-45F9-BDA1-12C45D357490}">
          <x15:cacheHierarchy aggregatedColumn="5"/>
        </ext>
      </extLst>
    </cacheHierarchy>
    <cacheHierarchy uniqueName="[Measures].[Sum of Marketing Budget ($)]" caption="Sum of Marketing Budget ($)" measure="1" displayFolder="" measureGroup="Table1" count="0">
      <extLst>
        <ext xmlns:x15="http://schemas.microsoft.com/office/spreadsheetml/2010/11/main" uri="{B97F6D7D-B522-45F9-BDA1-12C45D357490}">
          <x15:cacheHierarchy aggregatedColumn="9"/>
        </ext>
      </extLst>
    </cacheHierarchy>
    <cacheHierarchy uniqueName="[Measures].[Sum of Product Cost ($)]" caption="Sum of Product Cost ($)" measure="1" displayFolder="" measureGroup="Table1" count="0">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oneField="1">
      <fieldsUsage count="1">
        <fieldUsage x="0"/>
      </fieldsUsage>
      <extLst>
        <ext xmlns:x15="http://schemas.microsoft.com/office/spreadsheetml/2010/11/main" uri="{B97F6D7D-B522-45F9-BDA1-12C45D357490}">
          <x15:cacheHierarchy aggregatedColumn="4"/>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USER PC" refreshedDate="45944.808267592591" backgroundQuery="1" createdVersion="5" refreshedVersion="5" minRefreshableVersion="3" recordCount="0" supportSubquery="1" supportAdvancedDrill="1">
  <cacheSource type="external" connectionId="1"/>
  <cacheFields count="5">
    <cacheField name="[Measures].[Sum of Revenue ($)]" caption="Sum of Revenue ($)" numFmtId="0" hierarchy="16" level="32767"/>
    <cacheField name="[Measures].[Sum of Marketing Budget ($)]" caption="Sum of Marketing Budget ($)" numFmtId="0" hierarchy="17" level="32767"/>
    <cacheField name="[Measures].[Sum of Product Cost ($)]" caption="Sum of Product Cost ($)" numFmtId="0" hierarchy="18" level="32767"/>
    <cacheField name="[Measures].[Sum of Units Sold]" caption="Sum of Units Sold" numFmtId="0" hierarchy="19" level="32767"/>
    <cacheField name="[Table1].[Console Brand].[Console Brand]" caption="Console Brand" numFmtId="0" hierarchy="3" level="1">
      <sharedItems containsSemiMixedTypes="0" containsNonDate="0" containsString="0"/>
    </cacheField>
  </cacheFields>
  <cacheHierarchies count="22">
    <cacheHierarchy uniqueName="[Table1].[Date]" caption="Date" attribute="1" time="1" defaultMemberUniqueName="[Table1].[Date].[All]" allUniqueName="[Table1].[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Console Brand]" caption="Console Brand" attribute="1" defaultMemberUniqueName="[Table1].[Console Brand].[All]" allUniqueName="[Table1].[Console Brand].[All]" dimensionUniqueName="[Table1]" displayFolder="" count="2" memberValueDatatype="130" unbalanced="0">
      <fieldsUsage count="2">
        <fieldUsage x="-1"/>
        <fieldUsage x="4"/>
      </fieldsUsage>
    </cacheHierarchy>
    <cacheHierarchy uniqueName="[Table1].[Units Sold]" caption="Units Sold" attribute="1" defaultMemberUniqueName="[Table1].[Units Sold].[All]" allUniqueName="[Table1].[Units Sold].[All]" dimensionUniqueName="[Table1]" displayFolder="" count="0" memberValueDatatype="20" unbalanced="0"/>
    <cacheHierarchy uniqueName="[Table1].[Revenue ($)]" caption="Revenue ($)" attribute="1" defaultMemberUniqueName="[Table1].[Revenue ($)].[All]" allUniqueName="[Table1].[Revenue ($)].[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Sales Channel]" caption="Sales Channel" attribute="1" defaultMemberUniqueName="[Table1].[Sales Channel].[All]" allUniqueName="[Table1].[Sales Channel].[All]" dimensionUniqueName="[Table1]" displayFolder="" count="0" memberValueDatatype="130" unbalanced="0"/>
    <cacheHierarchy uniqueName="[Table1].[Marketing Budget ($)]" caption="Marketing Budget ($)" attribute="1" defaultMemberUniqueName="[Table1].[Marketing Budget ($)].[All]" allUniqueName="[Table1].[Marketing Budget ($)].[All]" dimensionUniqueName="[Table1]" displayFolder="" count="0" memberValueDatatype="20" unbalanced="0"/>
    <cacheHierarchy uniqueName="[Table1].[Return Rate (%)]" caption="Return Rate (%)" attribute="1" defaultMemberUniqueName="[Table1].[Return Rate (%)].[All]" allUniqueName="[Table1].[Return Rate (%)].[All]" dimensionUniqueName="[Table1]" displayFolder="" count="0" memberValueDatatype="5" unbalanced="0"/>
    <cacheHierarchy uniqueName="[Table1].[Product Cost ($)]" caption="Product Cost ($)" attribute="1" defaultMemberUniqueName="[Table1].[Product Cost ($)].[All]" allUniqueName="[Table1].[Product Cost ($)].[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Profit Margin]" caption="Profit Margin" attribute="1" defaultMemberUniqueName="[Table1].[Profit Margin].[All]" allUniqueName="[Table1].[Profit Margin].[All]" dimensionUniqueName="[Table1]" displayFolder="" count="0" memberValueDatatype="5" unbalanced="0"/>
    <cacheHierarchy uniqueName="[Table1].[Revenue per unit]" caption="Revenue per unit" attribute="1" defaultMemberUniqueName="[Table1].[Revenue per unit].[All]" allUniqueName="[Table1].[Revenue per unit].[All]" dimensionUniqueName="[Table1]" displayFolder="" count="0" memberValueDatatype="5" unbalanced="0"/>
    <cacheHierarchy uniqueName="[Table1].[Marketing ROI]" caption="Marketing ROI" attribute="1" defaultMemberUniqueName="[Table1].[Marketing ROI].[All]" allUniqueName="[Table1].[Marketing ROI].[All]" dimensionUniqueName="[Table1]" displayFolder="" count="0" memberValueDatatype="5" unbalanced="0"/>
    <cacheHierarchy uniqueName="[Measures].[Sum of Revenue ($)]" caption="Sum of Revenue ($)" measure="1" displayFolder="" measureGroup="Table1" count="0" oneField="1">
      <fieldsUsage count="1">
        <fieldUsage x="0"/>
      </fieldsUsage>
      <extLst>
        <ext xmlns:x15="http://schemas.microsoft.com/office/spreadsheetml/2010/11/main" uri="{B97F6D7D-B522-45F9-BDA1-12C45D357490}">
          <x15:cacheHierarchy aggregatedColumn="5"/>
        </ext>
      </extLst>
    </cacheHierarchy>
    <cacheHierarchy uniqueName="[Measures].[Sum of Marketing Budget ($)]" caption="Sum of Marketing Budget ($)" measure="1" displayFolder="" measureGroup="Table1" count="0" oneField="1">
      <fieldsUsage count="1">
        <fieldUsage x="1"/>
      </fieldsUsage>
      <extLst>
        <ext xmlns:x15="http://schemas.microsoft.com/office/spreadsheetml/2010/11/main" uri="{B97F6D7D-B522-45F9-BDA1-12C45D357490}">
          <x15:cacheHierarchy aggregatedColumn="9"/>
        </ext>
      </extLst>
    </cacheHierarchy>
    <cacheHierarchy uniqueName="[Measures].[Sum of Product Cost ($)]" caption="Sum of Product Cost ($)" measure="1" displayFolder="" measureGroup="Table1" count="0" oneField="1">
      <fieldsUsage count="1">
        <fieldUsage x="2"/>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oneField="1">
      <fieldsUsage count="1">
        <fieldUsage x="3"/>
      </fieldsUsage>
      <extLst>
        <ext xmlns:x15="http://schemas.microsoft.com/office/spreadsheetml/2010/11/main" uri="{B97F6D7D-B522-45F9-BDA1-12C45D357490}">
          <x15:cacheHierarchy aggregatedColumn="4"/>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PC" refreshedDate="45944.808268055553" backgroundQuery="1" createdVersion="5" refreshedVersion="5" minRefreshableVersion="3" recordCount="0" supportSubquery="1" supportAdvancedDrill="1">
  <cacheSource type="external" connectionId="1"/>
  <cacheFields count="3">
    <cacheField name="[Measures].[Sum of Units Sold]" caption="Sum of Units Sold" numFmtId="0" hierarchy="19" level="32767"/>
    <cacheField name="[Table1].[Region].[Region]" caption="Region" numFmtId="0" hierarchy="6" level="1">
      <sharedItems count="5">
        <s v="Africa"/>
        <s v="Asia"/>
        <s v="Europe"/>
        <s v="North America"/>
        <s v="South America"/>
      </sharedItems>
    </cacheField>
    <cacheField name="[Table1].[Console Brand].[Console Brand]" caption="Console Brand" numFmtId="0" hierarchy="3" level="1">
      <sharedItems containsSemiMixedTypes="0" containsNonDate="0" containsString="0"/>
    </cacheField>
  </cacheFields>
  <cacheHierarchies count="22">
    <cacheHierarchy uniqueName="[Table1].[Date]" caption="Date" attribute="1" time="1" defaultMemberUniqueName="[Table1].[Date].[All]" allUniqueName="[Table1].[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Console Brand]" caption="Console Brand" attribute="1" defaultMemberUniqueName="[Table1].[Console Brand].[All]" allUniqueName="[Table1].[Console Brand].[All]" dimensionUniqueName="[Table1]" displayFolder="" count="2" memberValueDatatype="130" unbalanced="0">
      <fieldsUsage count="2">
        <fieldUsage x="-1"/>
        <fieldUsage x="2"/>
      </fieldsUsage>
    </cacheHierarchy>
    <cacheHierarchy uniqueName="[Table1].[Units Sold]" caption="Units Sold" attribute="1" defaultMemberUniqueName="[Table1].[Units Sold].[All]" allUniqueName="[Table1].[Units Sold].[All]" dimensionUniqueName="[Table1]" displayFolder="" count="0" memberValueDatatype="20" unbalanced="0"/>
    <cacheHierarchy uniqueName="[Table1].[Revenue ($)]" caption="Revenue ($)" attribute="1" defaultMemberUniqueName="[Table1].[Revenue ($)].[All]" allUniqueName="[Table1].[Revenue ($)].[All]" dimensionUniqueName="[Table1]" displayFolder="" count="0" memberValueDatatype="2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Sales Channel]" caption="Sales Channel" attribute="1" defaultMemberUniqueName="[Table1].[Sales Channel].[All]" allUniqueName="[Table1].[Sales Channel].[All]" dimensionUniqueName="[Table1]" displayFolder="" count="2" memberValueDatatype="130" unbalanced="0"/>
    <cacheHierarchy uniqueName="[Table1].[Marketing Budget ($)]" caption="Marketing Budget ($)" attribute="1" defaultMemberUniqueName="[Table1].[Marketing Budget ($)].[All]" allUniqueName="[Table1].[Marketing Budget ($)].[All]" dimensionUniqueName="[Table1]" displayFolder="" count="0" memberValueDatatype="20" unbalanced="0"/>
    <cacheHierarchy uniqueName="[Table1].[Return Rate (%)]" caption="Return Rate (%)" attribute="1" defaultMemberUniqueName="[Table1].[Return Rate (%)].[All]" allUniqueName="[Table1].[Return Rate (%)].[All]" dimensionUniqueName="[Table1]" displayFolder="" count="0" memberValueDatatype="5" unbalanced="0"/>
    <cacheHierarchy uniqueName="[Table1].[Product Cost ($)]" caption="Product Cost ($)" attribute="1" defaultMemberUniqueName="[Table1].[Product Cost ($)].[All]" allUniqueName="[Table1].[Product Cost ($)].[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Profit Margin]" caption="Profit Margin" attribute="1" defaultMemberUniqueName="[Table1].[Profit Margin].[All]" allUniqueName="[Table1].[Profit Margin].[All]" dimensionUniqueName="[Table1]" displayFolder="" count="0" memberValueDatatype="5" unbalanced="0"/>
    <cacheHierarchy uniqueName="[Table1].[Revenue per unit]" caption="Revenue per unit" attribute="1" defaultMemberUniqueName="[Table1].[Revenue per unit].[All]" allUniqueName="[Table1].[Revenue per unit].[All]" dimensionUniqueName="[Table1]" displayFolder="" count="0" memberValueDatatype="5" unbalanced="0"/>
    <cacheHierarchy uniqueName="[Table1].[Marketing ROI]" caption="Marketing ROI" attribute="1" defaultMemberUniqueName="[Table1].[Marketing ROI].[All]" allUniqueName="[Table1].[Marketing ROI].[All]" dimensionUniqueName="[Table1]" displayFolder="" count="0" memberValueDatatype="5" unbalanced="0"/>
    <cacheHierarchy uniqueName="[Measures].[Sum of Revenue ($)]" caption="Sum of Revenue ($)" measure="1" displayFolder="" measureGroup="Table1" count="0">
      <extLst>
        <ext xmlns:x15="http://schemas.microsoft.com/office/spreadsheetml/2010/11/main" uri="{B97F6D7D-B522-45F9-BDA1-12C45D357490}">
          <x15:cacheHierarchy aggregatedColumn="5"/>
        </ext>
      </extLst>
    </cacheHierarchy>
    <cacheHierarchy uniqueName="[Measures].[Sum of Marketing Budget ($)]" caption="Sum of Marketing Budget ($)" measure="1" displayFolder="" measureGroup="Table1" count="0">
      <extLst>
        <ext xmlns:x15="http://schemas.microsoft.com/office/spreadsheetml/2010/11/main" uri="{B97F6D7D-B522-45F9-BDA1-12C45D357490}">
          <x15:cacheHierarchy aggregatedColumn="9"/>
        </ext>
      </extLst>
    </cacheHierarchy>
    <cacheHierarchy uniqueName="[Measures].[Sum of Product Cost ($)]" caption="Sum of Product Cost ($)" measure="1" displayFolder="" measureGroup="Table1" count="0">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oneField="1">
      <fieldsUsage count="1">
        <fieldUsage x="0"/>
      </fieldsUsage>
      <extLst>
        <ext xmlns:x15="http://schemas.microsoft.com/office/spreadsheetml/2010/11/main" uri="{B97F6D7D-B522-45F9-BDA1-12C45D357490}">
          <x15:cacheHierarchy aggregatedColumn="4"/>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USER PC" refreshedDate="45944.80826863426" backgroundQuery="1" createdVersion="5" refreshedVersion="5" minRefreshableVersion="3" recordCount="0" supportSubquery="1" supportAdvancedDrill="1">
  <cacheSource type="external" connectionId="1"/>
  <cacheFields count="3">
    <cacheField name="[Measures].[Sum of Units Sold]" caption="Sum of Units Sold" numFmtId="0" hierarchy="19" level="32767"/>
    <cacheField name="[Table1].[Customer Segment].[Customer Segment]" caption="Customer Segment" numFmtId="0" hierarchy="7" level="1">
      <sharedItems count="4">
        <s v="Adult"/>
        <s v="Casual Gamer"/>
        <s v="Hardcore Gamer"/>
        <s v="Teen"/>
      </sharedItems>
    </cacheField>
    <cacheField name="[Table1].[Console Brand].[Console Brand]" caption="Console Brand" numFmtId="0" hierarchy="3" level="1">
      <sharedItems containsSemiMixedTypes="0" containsNonDate="0" containsString="0"/>
    </cacheField>
  </cacheFields>
  <cacheHierarchies count="22">
    <cacheHierarchy uniqueName="[Table1].[Date]" caption="Date" attribute="1" time="1" defaultMemberUniqueName="[Table1].[Date].[All]" allUniqueName="[Table1].[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Console Brand]" caption="Console Brand" attribute="1" defaultMemberUniqueName="[Table1].[Console Brand].[All]" allUniqueName="[Table1].[Console Brand].[All]" dimensionUniqueName="[Table1]" displayFolder="" count="2" memberValueDatatype="130" unbalanced="0">
      <fieldsUsage count="2">
        <fieldUsage x="-1"/>
        <fieldUsage x="2"/>
      </fieldsUsage>
    </cacheHierarchy>
    <cacheHierarchy uniqueName="[Table1].[Units Sold]" caption="Units Sold" attribute="1" defaultMemberUniqueName="[Table1].[Units Sold].[All]" allUniqueName="[Table1].[Units Sold].[All]" dimensionUniqueName="[Table1]" displayFolder="" count="0" memberValueDatatype="20" unbalanced="0"/>
    <cacheHierarchy uniqueName="[Table1].[Revenue ($)]" caption="Revenue ($)" attribute="1" defaultMemberUniqueName="[Table1].[Revenue ($)].[All]" allUniqueName="[Table1].[Revenue ($)].[All]" dimensionUniqueName="[Table1]" displayFolder="" count="0" memberValueDatatype="20" unbalanced="0"/>
    <cacheHierarchy uniqueName="[Table1].[Region]" caption="Region" attribute="1" defaultMemberUniqueName="[Table1].[Region].[All]" allUniqueName="[Table1].[Region].[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fieldsUsage count="2">
        <fieldUsage x="-1"/>
        <fieldUsage x="1"/>
      </fieldsUsage>
    </cacheHierarchy>
    <cacheHierarchy uniqueName="[Table1].[Sales Channel]" caption="Sales Channel" attribute="1" defaultMemberUniqueName="[Table1].[Sales Channel].[All]" allUniqueName="[Table1].[Sales Channel].[All]" dimensionUniqueName="[Table1]" displayFolder="" count="2" memberValueDatatype="130" unbalanced="0"/>
    <cacheHierarchy uniqueName="[Table1].[Marketing Budget ($)]" caption="Marketing Budget ($)" attribute="1" defaultMemberUniqueName="[Table1].[Marketing Budget ($)].[All]" allUniqueName="[Table1].[Marketing Budget ($)].[All]" dimensionUniqueName="[Table1]" displayFolder="" count="0" memberValueDatatype="20" unbalanced="0"/>
    <cacheHierarchy uniqueName="[Table1].[Return Rate (%)]" caption="Return Rate (%)" attribute="1" defaultMemberUniqueName="[Table1].[Return Rate (%)].[All]" allUniqueName="[Table1].[Return Rate (%)].[All]" dimensionUniqueName="[Table1]" displayFolder="" count="0" memberValueDatatype="5" unbalanced="0"/>
    <cacheHierarchy uniqueName="[Table1].[Product Cost ($)]" caption="Product Cost ($)" attribute="1" defaultMemberUniqueName="[Table1].[Product Cost ($)].[All]" allUniqueName="[Table1].[Product Cost ($)].[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Profit Margin]" caption="Profit Margin" attribute="1" defaultMemberUniqueName="[Table1].[Profit Margin].[All]" allUniqueName="[Table1].[Profit Margin].[All]" dimensionUniqueName="[Table1]" displayFolder="" count="0" memberValueDatatype="5" unbalanced="0"/>
    <cacheHierarchy uniqueName="[Table1].[Revenue per unit]" caption="Revenue per unit" attribute="1" defaultMemberUniqueName="[Table1].[Revenue per unit].[All]" allUniqueName="[Table1].[Revenue per unit].[All]" dimensionUniqueName="[Table1]" displayFolder="" count="0" memberValueDatatype="5" unbalanced="0"/>
    <cacheHierarchy uniqueName="[Table1].[Marketing ROI]" caption="Marketing ROI" attribute="1" defaultMemberUniqueName="[Table1].[Marketing ROI].[All]" allUniqueName="[Table1].[Marketing ROI].[All]" dimensionUniqueName="[Table1]" displayFolder="" count="0" memberValueDatatype="5" unbalanced="0"/>
    <cacheHierarchy uniqueName="[Measures].[Sum of Revenue ($)]" caption="Sum of Revenue ($)" measure="1" displayFolder="" measureGroup="Table1" count="0">
      <extLst>
        <ext xmlns:x15="http://schemas.microsoft.com/office/spreadsheetml/2010/11/main" uri="{B97F6D7D-B522-45F9-BDA1-12C45D357490}">
          <x15:cacheHierarchy aggregatedColumn="5"/>
        </ext>
      </extLst>
    </cacheHierarchy>
    <cacheHierarchy uniqueName="[Measures].[Sum of Marketing Budget ($)]" caption="Sum of Marketing Budget ($)" measure="1" displayFolder="" measureGroup="Table1" count="0">
      <extLst>
        <ext xmlns:x15="http://schemas.microsoft.com/office/spreadsheetml/2010/11/main" uri="{B97F6D7D-B522-45F9-BDA1-12C45D357490}">
          <x15:cacheHierarchy aggregatedColumn="9"/>
        </ext>
      </extLst>
    </cacheHierarchy>
    <cacheHierarchy uniqueName="[Measures].[Sum of Product Cost ($)]" caption="Sum of Product Cost ($)" measure="1" displayFolder="" measureGroup="Table1" count="0">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oneField="1">
      <fieldsUsage count="1">
        <fieldUsage x="0"/>
      </fieldsUsage>
      <extLst>
        <ext xmlns:x15="http://schemas.microsoft.com/office/spreadsheetml/2010/11/main" uri="{B97F6D7D-B522-45F9-BDA1-12C45D357490}">
          <x15:cacheHierarchy aggregatedColumn="4"/>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USER PC" refreshedDate="45944.808269328707" backgroundQuery="1" createdVersion="5" refreshedVersion="5" minRefreshableVersion="3" recordCount="0" supportSubquery="1" supportAdvancedDrill="1">
  <cacheSource type="external" connectionId="1"/>
  <cacheFields count="3">
    <cacheField name="[Measures].[Sum of Units Sold]" caption="Sum of Units Sold" numFmtId="0" hierarchy="19" level="32767"/>
    <cacheField name="[Table1].[Month].[Month]" caption="Month" numFmtId="0" hierarchy="2" level="1">
      <sharedItems count="12">
        <s v="Apr"/>
        <s v="Aug"/>
        <s v="Dec"/>
        <s v="Feb"/>
        <s v="Jan"/>
        <s v="Jul"/>
        <s v="Jun"/>
        <s v="Mar"/>
        <s v="May"/>
        <s v="Nov"/>
        <s v="Oct"/>
        <s v="Sep"/>
      </sharedItems>
    </cacheField>
    <cacheField name="[Table1].[Console Brand].[Console Brand]" caption="Console Brand" numFmtId="0" hierarchy="3" level="1">
      <sharedItems containsSemiMixedTypes="0" containsNonDate="0" containsString="0"/>
    </cacheField>
  </cacheFields>
  <cacheHierarchies count="22">
    <cacheHierarchy uniqueName="[Table1].[Date]" caption="Date" attribute="1" time="1" defaultMemberUniqueName="[Table1].[Date].[All]" allUniqueName="[Table1].[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Month]" caption="Month" attribute="1" defaultMemberUniqueName="[Table1].[Month].[All]" allUniqueName="[Table1].[Month].[All]" dimensionUniqueName="[Table1]" displayFolder="" count="2" memberValueDatatype="130" unbalanced="0">
      <fieldsUsage count="2">
        <fieldUsage x="-1"/>
        <fieldUsage x="1"/>
      </fieldsUsage>
    </cacheHierarchy>
    <cacheHierarchy uniqueName="[Table1].[Console Brand]" caption="Console Brand" attribute="1" defaultMemberUniqueName="[Table1].[Console Brand].[All]" allUniqueName="[Table1].[Console Brand].[All]" dimensionUniqueName="[Table1]" displayFolder="" count="2" memberValueDatatype="130" unbalanced="0">
      <fieldsUsage count="2">
        <fieldUsage x="-1"/>
        <fieldUsage x="2"/>
      </fieldsUsage>
    </cacheHierarchy>
    <cacheHierarchy uniqueName="[Table1].[Units Sold]" caption="Units Sold" attribute="1" defaultMemberUniqueName="[Table1].[Units Sold].[All]" allUniqueName="[Table1].[Units Sold].[All]" dimensionUniqueName="[Table1]" displayFolder="" count="0" memberValueDatatype="20" unbalanced="0"/>
    <cacheHierarchy uniqueName="[Table1].[Revenue ($)]" caption="Revenue ($)" attribute="1" defaultMemberUniqueName="[Table1].[Revenue ($)].[All]" allUniqueName="[Table1].[Revenue ($)].[All]" dimensionUniqueName="[Table1]" displayFolder="" count="0" memberValueDatatype="20" unbalanced="0"/>
    <cacheHierarchy uniqueName="[Table1].[Region]" caption="Region" attribute="1" defaultMemberUniqueName="[Table1].[Region].[All]" allUniqueName="[Table1].[Region].[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Sales Channel]" caption="Sales Channel" attribute="1" defaultMemberUniqueName="[Table1].[Sales Channel].[All]" allUniqueName="[Table1].[Sales Channel].[All]" dimensionUniqueName="[Table1]" displayFolder="" count="2" memberValueDatatype="130" unbalanced="0"/>
    <cacheHierarchy uniqueName="[Table1].[Marketing Budget ($)]" caption="Marketing Budget ($)" attribute="1" defaultMemberUniqueName="[Table1].[Marketing Budget ($)].[All]" allUniqueName="[Table1].[Marketing Budget ($)].[All]" dimensionUniqueName="[Table1]" displayFolder="" count="0" memberValueDatatype="20" unbalanced="0"/>
    <cacheHierarchy uniqueName="[Table1].[Return Rate (%)]" caption="Return Rate (%)" attribute="1" defaultMemberUniqueName="[Table1].[Return Rate (%)].[All]" allUniqueName="[Table1].[Return Rate (%)].[All]" dimensionUniqueName="[Table1]" displayFolder="" count="0" memberValueDatatype="5" unbalanced="0"/>
    <cacheHierarchy uniqueName="[Table1].[Product Cost ($)]" caption="Product Cost ($)" attribute="1" defaultMemberUniqueName="[Table1].[Product Cost ($)].[All]" allUniqueName="[Table1].[Product Cost ($)].[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Profit Margin]" caption="Profit Margin" attribute="1" defaultMemberUniqueName="[Table1].[Profit Margin].[All]" allUniqueName="[Table1].[Profit Margin].[All]" dimensionUniqueName="[Table1]" displayFolder="" count="0" memberValueDatatype="5" unbalanced="0"/>
    <cacheHierarchy uniqueName="[Table1].[Revenue per unit]" caption="Revenue per unit" attribute="1" defaultMemberUniqueName="[Table1].[Revenue per unit].[All]" allUniqueName="[Table1].[Revenue per unit].[All]" dimensionUniqueName="[Table1]" displayFolder="" count="0" memberValueDatatype="5" unbalanced="0"/>
    <cacheHierarchy uniqueName="[Table1].[Marketing ROI]" caption="Marketing ROI" attribute="1" defaultMemberUniqueName="[Table1].[Marketing ROI].[All]" allUniqueName="[Table1].[Marketing ROI].[All]" dimensionUniqueName="[Table1]" displayFolder="" count="0" memberValueDatatype="5" unbalanced="0"/>
    <cacheHierarchy uniqueName="[Measures].[Sum of Revenue ($)]" caption="Sum of Revenue ($)" measure="1" displayFolder="" measureGroup="Table1" count="0">
      <extLst>
        <ext xmlns:x15="http://schemas.microsoft.com/office/spreadsheetml/2010/11/main" uri="{B97F6D7D-B522-45F9-BDA1-12C45D357490}">
          <x15:cacheHierarchy aggregatedColumn="5"/>
        </ext>
      </extLst>
    </cacheHierarchy>
    <cacheHierarchy uniqueName="[Measures].[Sum of Marketing Budget ($)]" caption="Sum of Marketing Budget ($)" measure="1" displayFolder="" measureGroup="Table1" count="0">
      <extLst>
        <ext xmlns:x15="http://schemas.microsoft.com/office/spreadsheetml/2010/11/main" uri="{B97F6D7D-B522-45F9-BDA1-12C45D357490}">
          <x15:cacheHierarchy aggregatedColumn="9"/>
        </ext>
      </extLst>
    </cacheHierarchy>
    <cacheHierarchy uniqueName="[Measures].[Sum of Product Cost ($)]" caption="Sum of Product Cost ($)" measure="1" displayFolder="" measureGroup="Table1" count="0">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oneField="1">
      <fieldsUsage count="1">
        <fieldUsage x="0"/>
      </fieldsUsage>
      <extLst>
        <ext xmlns:x15="http://schemas.microsoft.com/office/spreadsheetml/2010/11/main" uri="{B97F6D7D-B522-45F9-BDA1-12C45D357490}">
          <x15:cacheHierarchy aggregatedColumn="4"/>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USER PC" refreshedDate="45944.80032199074"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Table1].[Date]" caption="Date" attribute="1" time="1" defaultMemberUniqueName="[Table1].[Date].[All]" allUniqueName="[Table1].[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Console Brand]" caption="Console Brand" attribute="1" defaultMemberUniqueName="[Table1].[Console Brand].[All]" allUniqueName="[Table1].[Console Brand].[All]" dimensionUniqueName="[Table1]" displayFolder="" count="2"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 caption="Revenue ($)" attribute="1" defaultMemberUniqueName="[Table1].[Revenue ($)].[All]" allUniqueName="[Table1].[Revenue ($)].[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Sales Channel]" caption="Sales Channel" attribute="1" defaultMemberUniqueName="[Table1].[Sales Channel].[All]" allUniqueName="[Table1].[Sales Channel].[All]" dimensionUniqueName="[Table1]" displayFolder="" count="0" memberValueDatatype="130" unbalanced="0"/>
    <cacheHierarchy uniqueName="[Table1].[Marketing Budget ($)]" caption="Marketing Budget ($)" attribute="1" defaultMemberUniqueName="[Table1].[Marketing Budget ($)].[All]" allUniqueName="[Table1].[Marketing Budget ($)].[All]" dimensionUniqueName="[Table1]" displayFolder="" count="0" memberValueDatatype="20" unbalanced="0"/>
    <cacheHierarchy uniqueName="[Table1].[Return Rate (%)]" caption="Return Rate (%)" attribute="1" defaultMemberUniqueName="[Table1].[Return Rate (%)].[All]" allUniqueName="[Table1].[Return Rate (%)].[All]" dimensionUniqueName="[Table1]" displayFolder="" count="0" memberValueDatatype="5" unbalanced="0"/>
    <cacheHierarchy uniqueName="[Table1].[Product Cost ($)]" caption="Product Cost ($)" attribute="1" defaultMemberUniqueName="[Table1].[Product Cost ($)].[All]" allUniqueName="[Table1].[Product Cost ($)].[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Profit Margin]" caption="Profit Margin" attribute="1" defaultMemberUniqueName="[Table1].[Profit Margin].[All]" allUniqueName="[Table1].[Profit Margin].[All]" dimensionUniqueName="[Table1]" displayFolder="" count="0" memberValueDatatype="5" unbalanced="0"/>
    <cacheHierarchy uniqueName="[Table1].[Revenue per unit]" caption="Revenue per unit" attribute="1" defaultMemberUniqueName="[Table1].[Revenue per unit].[All]" allUniqueName="[Table1].[Revenue per unit].[All]" dimensionUniqueName="[Table1]" displayFolder="" count="0" memberValueDatatype="5" unbalanced="0"/>
    <cacheHierarchy uniqueName="[Table1].[Marketing ROI]" caption="Marketing ROI" attribute="1" defaultMemberUniqueName="[Table1].[Marketing ROI].[All]" allUniqueName="[Table1].[Marketing ROI].[All]" dimensionUniqueName="[Table1]" displayFolder="" count="0" memberValueDatatype="5" unbalanced="0"/>
    <cacheHierarchy uniqueName="[Measures].[Sum of Revenue ($)]" caption="Sum of Revenue ($)" measure="1" displayFolder="" measureGroup="Table1" count="0">
      <extLst>
        <ext xmlns:x15="http://schemas.microsoft.com/office/spreadsheetml/2010/11/main" uri="{B97F6D7D-B522-45F9-BDA1-12C45D357490}">
          <x15:cacheHierarchy aggregatedColumn="5"/>
        </ext>
      </extLst>
    </cacheHierarchy>
    <cacheHierarchy uniqueName="[Measures].[Sum of Marketing Budget ($)]" caption="Sum of Marketing Budget ($)" measure="1" displayFolder="" measureGroup="Table1" count="0">
      <extLst>
        <ext xmlns:x15="http://schemas.microsoft.com/office/spreadsheetml/2010/11/main" uri="{B97F6D7D-B522-45F9-BDA1-12C45D357490}">
          <x15:cacheHierarchy aggregatedColumn="9"/>
        </ext>
      </extLst>
    </cacheHierarchy>
    <cacheHierarchy uniqueName="[Measures].[Sum of Product Cost ($)]" caption="Sum of Product Cost ($)" measure="1" displayFolder="" measureGroup="Table1" count="0">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extLst>
        <ext xmlns:x15="http://schemas.microsoft.com/office/spreadsheetml/2010/11/main" uri="{B97F6D7D-B522-45F9-BDA1-12C45D357490}">
          <x15:cacheHierarchy aggregatedColumn="4"/>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28"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outline="1" outlineData="1" compactData="0" multipleFieldFilters="0" chartFormat="3">
  <location ref="E22:F34" firstHeaderRow="1" firstDataRow="1" firstDataCol="1"/>
  <pivotFields count="3">
    <pivotField dataField="1" compact="0" showAll="0"/>
    <pivotField axis="axisRow" compact="0" allDrilled="1" showAll="0" dataSourceSort="1" defaultAttributeDrillState="1">
      <items count="13">
        <item x="0"/>
        <item x="1"/>
        <item x="2"/>
        <item x="3"/>
        <item x="4"/>
        <item x="5"/>
        <item x="6"/>
        <item x="7"/>
        <item x="8"/>
        <item x="9"/>
        <item x="10"/>
        <item x="11"/>
        <item t="default"/>
      </items>
    </pivotField>
    <pivotField compact="0" allDrilled="1" showAll="0" dataSourceSort="1" defaultAttributeDrillState="1"/>
  </pivotFields>
  <rowFields count="1">
    <field x="1"/>
  </rowFields>
  <rowItems count="12">
    <i>
      <x/>
    </i>
    <i>
      <x v="1"/>
    </i>
    <i>
      <x v="2"/>
    </i>
    <i>
      <x v="3"/>
    </i>
    <i>
      <x v="4"/>
    </i>
    <i>
      <x v="5"/>
    </i>
    <i>
      <x v="6"/>
    </i>
    <i>
      <x v="7"/>
    </i>
    <i>
      <x v="8"/>
    </i>
    <i>
      <x v="9"/>
    </i>
    <i>
      <x v="10"/>
    </i>
    <i>
      <x v="11"/>
    </i>
  </rowItems>
  <colItems count="1">
    <i/>
  </colItems>
  <dataFields count="1">
    <dataField name="Sum of Units Sold" fld="0" baseField="0" baseItem="0"/>
  </dataFields>
  <formats count="3">
    <format dxfId="2">
      <pivotArea fieldPosition="0">
        <references count="1">
          <reference field="1" count="1">
            <x v="0"/>
          </reference>
        </references>
      </pivotArea>
    </format>
    <format dxfId="1">
      <pivotArea fieldPosition="0">
        <references count="1">
          <reference field="1" count="1">
            <x v="1"/>
          </reference>
        </references>
      </pivotArea>
    </format>
    <format dxfId="0">
      <pivotArea fieldPosition="0">
        <references count="1">
          <reference field="1" count="10">
            <x v="2"/>
            <x v="3"/>
            <x v="4"/>
            <x v="5"/>
            <x v="6"/>
            <x v="7"/>
            <x v="8"/>
            <x v="9"/>
            <x v="10"/>
            <x v="11"/>
          </reference>
        </references>
      </pivotArea>
    </format>
  </formats>
  <chartFormats count="1">
    <chartFormat chart="2" format="1"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aming Console Dataset.xlsx!Table1">
        <x15:activeTabTopLevelEntity name="[Table1]"/>
      </x15:pivotTableUISettings>
    </ext>
  </extLst>
</pivotTableDefinition>
</file>

<file path=xl/pivotTables/pivotTable2.xml><?xml version="1.0" encoding="utf-8"?>
<pivotTableDefinition xmlns="http://schemas.openxmlformats.org/spreadsheetml/2006/main" name="PivotTable6" cacheId="27"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outline="1" outlineData="1" compactData="0" multipleFieldFilters="0" chartFormat="3">
  <location ref="E12:F16" firstHeaderRow="1" firstDataRow="1" firstDataCol="1"/>
  <pivotFields count="3">
    <pivotField dataField="1" compact="0" showAll="0"/>
    <pivotField axis="axisRow" compact="0" allDrilled="1" showAll="0" dataSourceSort="1" defaultAttributeDrillState="1">
      <items count="5">
        <item x="0"/>
        <item x="1"/>
        <item x="2"/>
        <item x="3"/>
        <item t="default"/>
      </items>
    </pivotField>
    <pivotField compact="0" allDrilled="1" showAll="0" dataSourceSort="1" defaultAttributeDrillState="1"/>
  </pivotFields>
  <rowFields count="1">
    <field x="1"/>
  </rowFields>
  <rowItems count="4">
    <i>
      <x/>
    </i>
    <i>
      <x v="1"/>
    </i>
    <i>
      <x v="2"/>
    </i>
    <i>
      <x v="3"/>
    </i>
  </rowItems>
  <colItems count="1">
    <i/>
  </colItems>
  <dataFields count="1">
    <dataField name="Sum of Units Sold" fld="0" baseField="0" baseItem="0"/>
  </dataFields>
  <formats count="4">
    <format dxfId="6">
      <pivotArea fieldPosition="0">
        <references count="1">
          <reference field="1" count="1">
            <x v="0"/>
          </reference>
        </references>
      </pivotArea>
    </format>
    <format dxfId="5">
      <pivotArea fieldPosition="0">
        <references count="1">
          <reference field="1" count="1">
            <x v="1"/>
          </reference>
        </references>
      </pivotArea>
    </format>
    <format dxfId="4">
      <pivotArea fieldPosition="0">
        <references count="1">
          <reference field="1" count="1">
            <x v="2"/>
          </reference>
        </references>
      </pivotArea>
    </format>
    <format dxfId="3">
      <pivotArea fieldPosition="0">
        <references count="1">
          <reference field="1" count="1">
            <x v="3"/>
          </reference>
        </references>
      </pivotArea>
    </format>
  </formats>
  <chartFormats count="5">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aming Console Dataset.xlsx!Table1">
        <x15:activeTabTopLevelEntity name="[Table1]"/>
      </x15:pivotTableUISettings>
    </ext>
  </extLst>
</pivotTableDefinition>
</file>

<file path=xl/pivotTables/pivotTable3.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outline="1" outlineData="1" compactData="0" multipleFieldFilters="0" chartFormat="3">
  <location ref="A22:B27" firstHeaderRow="1" firstDataRow="1" firstDataCol="1"/>
  <pivotFields count="3">
    <pivotField dataField="1" compact="0" showAll="0"/>
    <pivotField axis="axisRow" compact="0" allDrilled="1" showAll="0" dataSourceSort="1" defaultAttributeDrillState="1">
      <items count="6">
        <item x="0"/>
        <item x="1"/>
        <item x="2"/>
        <item x="3"/>
        <item x="4"/>
        <item t="default"/>
      </items>
    </pivotField>
    <pivotField compact="0" allDrilled="1" showAll="0" dataSourceSort="1" defaultAttributeDrillState="1"/>
  </pivotFields>
  <rowFields count="1">
    <field x="1"/>
  </rowFields>
  <rowItems count="5">
    <i>
      <x/>
    </i>
    <i>
      <x v="1"/>
    </i>
    <i>
      <x v="2"/>
    </i>
    <i>
      <x v="3"/>
    </i>
    <i>
      <x v="4"/>
    </i>
  </rowItems>
  <colItems count="1">
    <i/>
  </colItems>
  <dataFields count="1">
    <dataField name="Sum of Units Sold" fld="0" baseField="0" baseItem="0"/>
  </dataFields>
  <formats count="5">
    <format dxfId="11">
      <pivotArea fieldPosition="0">
        <references count="1">
          <reference field="1" count="1">
            <x v="0"/>
          </reference>
        </references>
      </pivotArea>
    </format>
    <format dxfId="10">
      <pivotArea fieldPosition="0">
        <references count="1">
          <reference field="1" count="1">
            <x v="1"/>
          </reference>
        </references>
      </pivotArea>
    </format>
    <format dxfId="9">
      <pivotArea fieldPosition="0">
        <references count="1">
          <reference field="1" count="1">
            <x v="2"/>
          </reference>
        </references>
      </pivotArea>
    </format>
    <format dxfId="8">
      <pivotArea fieldPosition="0">
        <references count="1">
          <reference field="1" count="1">
            <x v="3"/>
          </reference>
        </references>
      </pivotArea>
    </format>
    <format dxfId="7">
      <pivotArea fieldPosition="0">
        <references count="1">
          <reference field="1" count="1">
            <x v="4"/>
          </reference>
        </references>
      </pivotArea>
    </format>
  </formats>
  <chartFormats count="1">
    <chartFormat chart="2" format="1"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aming Console Dataset.xlsx!Table1">
        <x15:activeTabTopLevelEntity name="[Table1]"/>
      </x15:pivotTableUISettings>
    </ext>
  </extLst>
</pivotTableDefinition>
</file>

<file path=xl/pivotTables/pivotTable4.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outline="1" outlineData="1" compactData="0" multipleFieldFilters="0" chartFormat="3">
  <location ref="A12:B14" firstHeaderRow="1" firstDataRow="1" firstDataCol="1"/>
  <pivotFields count="3">
    <pivotField dataField="1" compact="0" showAll="0"/>
    <pivotField axis="axisRow" compact="0" allDrilled="1" showAll="0" dataSourceSort="1" defaultAttributeDrillState="1">
      <items count="3">
        <item x="0"/>
        <item x="1"/>
        <item t="default"/>
      </items>
    </pivotField>
    <pivotField compact="0" allDrilled="1" showAll="0" dataSourceSort="1" defaultAttributeDrillState="1"/>
  </pivotFields>
  <rowFields count="1">
    <field x="1"/>
  </rowFields>
  <rowItems count="2">
    <i>
      <x/>
    </i>
    <i>
      <x v="1"/>
    </i>
  </rowItems>
  <colItems count="1">
    <i/>
  </colItems>
  <dataFields count="1">
    <dataField name="Sum of Units Sold" fld="0" baseField="0" baseItem="0"/>
  </dataFields>
  <formats count="2">
    <format dxfId="13">
      <pivotArea fieldPosition="0">
        <references count="1">
          <reference field="1" count="1">
            <x v="0"/>
          </reference>
        </references>
      </pivotArea>
    </format>
    <format dxfId="12">
      <pivotArea fieldPosition="0">
        <references count="1">
          <reference field="1" count="1">
            <x v="1"/>
          </reference>
        </references>
      </pivotArea>
    </format>
  </formats>
  <chartFormats count="3">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aming Console Dataset.xlsx!Table1">
        <x15:activeTabTopLevelEntity name="[Table1]"/>
      </x15:pivotTableUISettings>
    </ext>
  </extLst>
</pivotTableDefinition>
</file>

<file path=xl/pivotTables/pivotTable5.xml><?xml version="1.0" encoding="utf-8"?>
<pivotTableDefinition xmlns="http://schemas.openxmlformats.org/spreadsheetml/2006/main" name="PivotTable2" cacheId="25"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A3:D4" firstHeaderRow="0" firstDataRow="1" firstDataCol="0"/>
  <pivotFields count="5">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4">
    <i>
      <x/>
    </i>
    <i i="1">
      <x v="1"/>
    </i>
    <i i="2">
      <x v="2"/>
    </i>
    <i i="3">
      <x v="3"/>
    </i>
  </colItems>
  <dataFields count="4">
    <dataField name="Sum of Revenue ($)" fld="0" baseField="0" baseItem="0" numFmtId="165"/>
    <dataField name="Sum of Marketing Budget ($)" fld="1" baseField="0" baseItem="0" numFmtId="165"/>
    <dataField name="Sum of Product Cost ($)" fld="2" baseField="0" baseItem="0" numFmtId="165"/>
    <dataField name="Sum of Units Sold" fld="3" baseField="0" baseItem="0" numFmtId="164"/>
  </dataFields>
  <formats count="4">
    <format dxfId="17">
      <pivotArea outline="0" collapsedLevelsAreSubtotals="1" fieldPosition="0">
        <references count="1">
          <reference field="4294967294" count="1" selected="0">
            <x v="3"/>
          </reference>
        </references>
      </pivotArea>
    </format>
    <format dxfId="16">
      <pivotArea outline="0" collapsedLevelsAreSubtotals="1" fieldPosition="0">
        <references count="1">
          <reference field="4294967294" count="1" selected="0">
            <x v="0"/>
          </reference>
        </references>
      </pivotArea>
    </format>
    <format dxfId="15">
      <pivotArea outline="0" collapsedLevelsAreSubtotals="1" fieldPosition="0">
        <references count="1">
          <reference field="4294967294" count="1" selected="0">
            <x v="1"/>
          </reference>
        </references>
      </pivotArea>
    </format>
    <format dxfId="14">
      <pivotArea outline="0" collapsedLevelsAreSubtotals="1" fieldPosition="0">
        <references count="1">
          <reference field="4294967294" count="1" selected="0">
            <x v="2"/>
          </reference>
        </references>
      </pivotArea>
    </format>
  </formats>
  <pivotHierarchies count="2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aming Console Dataset.xlsx!Table1">
        <x15:activeTabTopLevelEntity name="[Tabl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nsole_Brand" sourceName="[Table1].[Console Brand]">
  <pivotTables>
    <pivotTable tabId="5" name="PivotTable3"/>
    <pivotTable tabId="5" name="PivotTable2"/>
    <pivotTable tabId="5" name="PivotTable4"/>
    <pivotTable tabId="5" name="PivotTable6"/>
    <pivotTable tabId="5" name="PivotTable7"/>
  </pivotTables>
  <data>
    <olap pivotCacheId="1">
      <levels count="2">
        <level uniqueName="[Table1].[Console Brand].[(All)]" sourceCaption="(All)" count="0"/>
        <level uniqueName="[Table1].[Console Brand].[Console Brand]" sourceCaption="Console Brand" count="3">
          <ranges>
            <range startItem="0">
              <i n="[Table1].[Console Brand].&amp;[Nintendo Switch]" c="Nintendo Switch"/>
              <i n="[Table1].[Console Brand].&amp;[PlayStation 5]" c="PlayStation 5"/>
              <i n="[Table1].[Console Brand].&amp;[Xbox Series X]" c="Xbox Series X"/>
            </range>
          </ranges>
        </level>
      </levels>
      <selections count="1">
        <selection n="[Table1].[Console Bran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nsole Brand" cache="Slicer_Console_Brand" caption="Console Brand" columnCount="3" showCaption="0" level="1" style="SlicerStyleLight1 2" rowHeight="234950"/>
</slicers>
</file>

<file path=xl/tables/table1.xml><?xml version="1.0" encoding="utf-8"?>
<table xmlns="http://schemas.openxmlformats.org/spreadsheetml/2006/main" id="1" name="Table1" displayName="Table1" ref="A1:N101" totalsRowShown="0">
  <autoFilter ref="A1:N101"/>
  <tableColumns count="14">
    <tableColumn id="1" name="Date" dataDxfId="22"/>
    <tableColumn id="16" name="Customer ID" dataDxfId="21"/>
    <tableColumn id="15" name="Month" dataDxfId="20">
      <calculatedColumnFormula>TEXT(Table1[[#This Row],[Date]], "MMM")</calculatedColumnFormula>
    </tableColumn>
    <tableColumn id="2" name="Console Brand"/>
    <tableColumn id="3" name="Units Sold"/>
    <tableColumn id="4" name="Revenue ($)"/>
    <tableColumn id="5" name="Region"/>
    <tableColumn id="6" name="Customer Segment"/>
    <tableColumn id="7" name="Sales Channel"/>
    <tableColumn id="8" name="Marketing Budget ($)"/>
    <tableColumn id="9" name="Return Rate (%)"/>
    <tableColumn id="10" name="Product Cost ($)"/>
    <tableColumn id="13" name="Revenue per unit" dataDxfId="19">
      <calculatedColumnFormula>Table1[[#This Row],[Revenue ($)]]/Table1[[#This Row],[Units Sold]]</calculatedColumnFormula>
    </tableColumn>
    <tableColumn id="14" name="Marketing ROI" dataDxfId="18">
      <calculatedColumnFormula>(Table1[[#This Row],[Revenue ($)]]-Table1[[#This Row],[Marketing Budget ($)]])/Table1[[#This Row],[Marketing Budget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8" zoomScaleNormal="88" workbookViewId="0">
      <selection activeCell="Q34" sqref="Q34"/>
    </sheetView>
  </sheetViews>
  <sheetFormatPr defaultRowHeight="14.4" x14ac:dyDescent="0.3"/>
  <cols>
    <col min="1" max="16384" width="8.88671875" style="11"/>
  </cols>
  <sheetData/>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tabSelected="1" topLeftCell="D1" workbookViewId="0"/>
  </sheetViews>
  <sheetFormatPr defaultRowHeight="14.4" x14ac:dyDescent="0.3"/>
  <cols>
    <col min="1" max="1" width="10.6640625" bestFit="1" customWidth="1"/>
    <col min="2" max="3" width="10.6640625" customWidth="1"/>
    <col min="4" max="4" width="15.88671875" bestFit="1" customWidth="1"/>
    <col min="5" max="5" width="11.33203125" customWidth="1"/>
    <col min="6" max="6" width="13" customWidth="1"/>
    <col min="7" max="7" width="14" bestFit="1" customWidth="1"/>
    <col min="8" max="8" width="18.88671875" customWidth="1"/>
    <col min="9" max="9" width="14.44140625" customWidth="1"/>
    <col min="10" max="10" width="20.77734375" customWidth="1"/>
    <col min="11" max="11" width="16" customWidth="1"/>
    <col min="12" max="12" width="16.44140625" customWidth="1"/>
    <col min="13" max="13" width="17.6640625" bestFit="1" customWidth="1"/>
    <col min="14" max="14" width="15.44140625" bestFit="1" customWidth="1"/>
  </cols>
  <sheetData>
    <row r="1" spans="1:14" x14ac:dyDescent="0.3">
      <c r="A1" t="s">
        <v>0</v>
      </c>
      <c r="B1" t="s">
        <v>32</v>
      </c>
      <c r="C1" t="s">
        <v>33</v>
      </c>
      <c r="D1" t="s">
        <v>1</v>
      </c>
      <c r="E1" t="s">
        <v>2</v>
      </c>
      <c r="F1" t="s">
        <v>3</v>
      </c>
      <c r="G1" t="s">
        <v>4</v>
      </c>
      <c r="H1" t="s">
        <v>5</v>
      </c>
      <c r="I1" t="s">
        <v>6</v>
      </c>
      <c r="J1" t="s">
        <v>7</v>
      </c>
      <c r="K1" t="s">
        <v>8</v>
      </c>
      <c r="L1" t="s">
        <v>9</v>
      </c>
      <c r="M1" t="s">
        <v>30</v>
      </c>
      <c r="N1" t="s">
        <v>31</v>
      </c>
    </row>
    <row r="2" spans="1:14" x14ac:dyDescent="0.3">
      <c r="A2" s="1">
        <v>45292</v>
      </c>
      <c r="B2" s="1" t="str">
        <f>"CUST" &amp; TEXT(ROW()-1,"000")</f>
        <v>CUST001</v>
      </c>
      <c r="C2" s="1" t="str">
        <f>TEXT(Table1[[#This Row],[Date]], "MMM")</f>
        <v>Jan</v>
      </c>
      <c r="D2" t="s">
        <v>10</v>
      </c>
      <c r="E2">
        <v>960</v>
      </c>
      <c r="F2">
        <v>283109</v>
      </c>
      <c r="G2" t="s">
        <v>11</v>
      </c>
      <c r="H2" t="s">
        <v>12</v>
      </c>
      <c r="I2" t="s">
        <v>13</v>
      </c>
      <c r="J2">
        <v>3911</v>
      </c>
      <c r="K2">
        <v>0.91</v>
      </c>
      <c r="L2">
        <v>192000</v>
      </c>
      <c r="M2" s="3">
        <f>Table1[[#This Row],[Revenue ($)]]/Table1[[#This Row],[Units Sold]]</f>
        <v>294.90520833333335</v>
      </c>
      <c r="N2" s="3">
        <f>(Table1[[#This Row],[Revenue ($)]]-Table1[[#This Row],[Marketing Budget ($)]])/Table1[[#This Row],[Marketing Budget ($)]]</f>
        <v>71.387880337509586</v>
      </c>
    </row>
    <row r="3" spans="1:14" x14ac:dyDescent="0.3">
      <c r="A3" s="1">
        <v>45295</v>
      </c>
      <c r="B3" s="1" t="str">
        <f t="shared" ref="B3:B66" si="0">"CUST" &amp; TEXT(ROW()-1,"000")</f>
        <v>CUST002</v>
      </c>
      <c r="C3" s="1" t="str">
        <f>TEXT(Table1[[#This Row],[Date]], "MMM")</f>
        <v>Jan</v>
      </c>
      <c r="D3" t="s">
        <v>14</v>
      </c>
      <c r="E3">
        <v>3872</v>
      </c>
      <c r="F3">
        <v>34538</v>
      </c>
      <c r="G3" t="s">
        <v>15</v>
      </c>
      <c r="H3" t="s">
        <v>16</v>
      </c>
      <c r="I3" t="s">
        <v>13</v>
      </c>
      <c r="J3">
        <v>2734</v>
      </c>
      <c r="K3">
        <v>9.9499999999999993</v>
      </c>
      <c r="L3">
        <v>774400</v>
      </c>
      <c r="M3" s="3">
        <f>Table1[[#This Row],[Revenue ($)]]/Table1[[#This Row],[Units Sold]]</f>
        <v>8.9199380165289259</v>
      </c>
      <c r="N3" s="3">
        <f>(Table1[[#This Row],[Revenue ($)]]-Table1[[#This Row],[Marketing Budget ($)]])/Table1[[#This Row],[Marketing Budget ($)]]</f>
        <v>11.632772494513533</v>
      </c>
    </row>
    <row r="4" spans="1:14" x14ac:dyDescent="0.3">
      <c r="A4" s="1">
        <v>45299</v>
      </c>
      <c r="B4" s="1" t="str">
        <f t="shared" si="0"/>
        <v>CUST003</v>
      </c>
      <c r="C4" s="1" t="str">
        <f>TEXT(Table1[[#This Row],[Date]], "MMM")</f>
        <v>Jan</v>
      </c>
      <c r="D4" t="s">
        <v>14</v>
      </c>
      <c r="E4">
        <v>3192</v>
      </c>
      <c r="F4">
        <v>211664</v>
      </c>
      <c r="G4" t="s">
        <v>17</v>
      </c>
      <c r="H4" t="s">
        <v>18</v>
      </c>
      <c r="I4" t="s">
        <v>13</v>
      </c>
      <c r="J4">
        <v>19227</v>
      </c>
      <c r="K4">
        <v>4.96</v>
      </c>
      <c r="L4">
        <v>638400</v>
      </c>
      <c r="M4" s="3">
        <f>Table1[[#This Row],[Revenue ($)]]/Table1[[#This Row],[Units Sold]]</f>
        <v>66.310776942355886</v>
      </c>
      <c r="N4" s="3">
        <f>(Table1[[#This Row],[Revenue ($)]]-Table1[[#This Row],[Marketing Budget ($)]])/Table1[[#This Row],[Marketing Budget ($)]]</f>
        <v>10.008685702397671</v>
      </c>
    </row>
    <row r="5" spans="1:14" x14ac:dyDescent="0.3">
      <c r="A5" s="1">
        <v>45303</v>
      </c>
      <c r="B5" s="1" t="str">
        <f t="shared" si="0"/>
        <v>CUST004</v>
      </c>
      <c r="C5" s="1" t="str">
        <f>TEXT(Table1[[#This Row],[Date]], "MMM")</f>
        <v>Jan</v>
      </c>
      <c r="D5" t="s">
        <v>10</v>
      </c>
      <c r="E5">
        <v>566</v>
      </c>
      <c r="F5">
        <v>149182</v>
      </c>
      <c r="G5" t="s">
        <v>19</v>
      </c>
      <c r="H5" t="s">
        <v>16</v>
      </c>
      <c r="I5" t="s">
        <v>20</v>
      </c>
      <c r="J5">
        <v>9680</v>
      </c>
      <c r="K5">
        <v>3.16</v>
      </c>
      <c r="L5">
        <v>113200</v>
      </c>
      <c r="M5" s="3">
        <f>Table1[[#This Row],[Revenue ($)]]/Table1[[#This Row],[Units Sold]]</f>
        <v>263.57243816254419</v>
      </c>
      <c r="N5" s="3">
        <f>(Table1[[#This Row],[Revenue ($)]]-Table1[[#This Row],[Marketing Budget ($)]])/Table1[[#This Row],[Marketing Budget ($)]]</f>
        <v>14.411363636363637</v>
      </c>
    </row>
    <row r="6" spans="1:14" x14ac:dyDescent="0.3">
      <c r="A6" s="1">
        <v>45306</v>
      </c>
      <c r="B6" s="1" t="str">
        <f t="shared" si="0"/>
        <v>CUST005</v>
      </c>
      <c r="C6" s="1" t="str">
        <f>TEXT(Table1[[#This Row],[Date]], "MMM")</f>
        <v>Jan</v>
      </c>
      <c r="D6" t="s">
        <v>21</v>
      </c>
      <c r="E6">
        <v>4526</v>
      </c>
      <c r="F6">
        <v>168338</v>
      </c>
      <c r="G6" t="s">
        <v>15</v>
      </c>
      <c r="H6" t="s">
        <v>18</v>
      </c>
      <c r="I6" t="s">
        <v>13</v>
      </c>
      <c r="J6">
        <v>20360</v>
      </c>
      <c r="K6">
        <v>8.89</v>
      </c>
      <c r="L6">
        <v>905200</v>
      </c>
      <c r="M6" s="3">
        <f>Table1[[#This Row],[Revenue ($)]]/Table1[[#This Row],[Units Sold]]</f>
        <v>37.193548387096776</v>
      </c>
      <c r="N6" s="3">
        <f>(Table1[[#This Row],[Revenue ($)]]-Table1[[#This Row],[Marketing Budget ($)]])/Table1[[#This Row],[Marketing Budget ($)]]</f>
        <v>7.2680746561886052</v>
      </c>
    </row>
    <row r="7" spans="1:14" x14ac:dyDescent="0.3">
      <c r="A7" s="1">
        <v>45310</v>
      </c>
      <c r="B7" s="1" t="str">
        <f t="shared" si="0"/>
        <v>CUST006</v>
      </c>
      <c r="C7" s="1" t="str">
        <f>TEXT(Table1[[#This Row],[Date]], "MMM")</f>
        <v>Jan</v>
      </c>
      <c r="D7" t="s">
        <v>14</v>
      </c>
      <c r="E7">
        <v>3544</v>
      </c>
      <c r="F7">
        <v>194064</v>
      </c>
      <c r="G7" t="s">
        <v>19</v>
      </c>
      <c r="H7" t="s">
        <v>18</v>
      </c>
      <c r="I7" t="s">
        <v>20</v>
      </c>
      <c r="J7">
        <v>19343</v>
      </c>
      <c r="K7">
        <v>7.6</v>
      </c>
      <c r="L7">
        <v>708800</v>
      </c>
      <c r="M7" s="3">
        <f>Table1[[#This Row],[Revenue ($)]]/Table1[[#This Row],[Units Sold]]</f>
        <v>54.758465011286681</v>
      </c>
      <c r="N7" s="3">
        <f>(Table1[[#This Row],[Revenue ($)]]-Table1[[#This Row],[Marketing Budget ($)]])/Table1[[#This Row],[Marketing Budget ($)]]</f>
        <v>9.0327767150907299</v>
      </c>
    </row>
    <row r="8" spans="1:14" x14ac:dyDescent="0.3">
      <c r="A8" s="1">
        <v>45314</v>
      </c>
      <c r="B8" s="1" t="str">
        <f t="shared" si="0"/>
        <v>CUST007</v>
      </c>
      <c r="C8" s="1" t="str">
        <f>TEXT(Table1[[#This Row],[Date]], "MMM")</f>
        <v>Jan</v>
      </c>
      <c r="D8" t="s">
        <v>14</v>
      </c>
      <c r="E8">
        <v>3271</v>
      </c>
      <c r="F8">
        <v>224020</v>
      </c>
      <c r="G8" t="s">
        <v>17</v>
      </c>
      <c r="H8" t="s">
        <v>22</v>
      </c>
      <c r="I8" t="s">
        <v>13</v>
      </c>
      <c r="J8">
        <v>6759</v>
      </c>
      <c r="K8">
        <v>9.5500000000000007</v>
      </c>
      <c r="L8">
        <v>654200</v>
      </c>
      <c r="M8" s="3">
        <f>Table1[[#This Row],[Revenue ($)]]/Table1[[#This Row],[Units Sold]]</f>
        <v>68.486701314582703</v>
      </c>
      <c r="N8" s="3">
        <f>(Table1[[#This Row],[Revenue ($)]]-Table1[[#This Row],[Marketing Budget ($)]])/Table1[[#This Row],[Marketing Budget ($)]]</f>
        <v>32.143956206539428</v>
      </c>
    </row>
    <row r="9" spans="1:14" x14ac:dyDescent="0.3">
      <c r="A9" s="1">
        <v>45317</v>
      </c>
      <c r="B9" s="1" t="str">
        <f t="shared" si="0"/>
        <v>CUST008</v>
      </c>
      <c r="C9" s="1" t="str">
        <f>TEXT(Table1[[#This Row],[Date]], "MMM")</f>
        <v>Jan</v>
      </c>
      <c r="D9" t="s">
        <v>14</v>
      </c>
      <c r="E9">
        <v>3019</v>
      </c>
      <c r="F9">
        <v>108806</v>
      </c>
      <c r="G9" t="s">
        <v>23</v>
      </c>
      <c r="H9" t="s">
        <v>12</v>
      </c>
      <c r="I9" t="s">
        <v>13</v>
      </c>
      <c r="J9">
        <v>24078</v>
      </c>
      <c r="K9">
        <v>3.64</v>
      </c>
      <c r="L9">
        <v>603800</v>
      </c>
      <c r="M9" s="3">
        <f>Table1[[#This Row],[Revenue ($)]]/Table1[[#This Row],[Units Sold]]</f>
        <v>36.040410732030473</v>
      </c>
      <c r="N9" s="3">
        <f>(Table1[[#This Row],[Revenue ($)]]-Table1[[#This Row],[Marketing Budget ($)]])/Table1[[#This Row],[Marketing Budget ($)]]</f>
        <v>3.5188969183487</v>
      </c>
    </row>
    <row r="10" spans="1:14" x14ac:dyDescent="0.3">
      <c r="A10" s="1">
        <v>45321</v>
      </c>
      <c r="B10" s="1" t="str">
        <f t="shared" si="0"/>
        <v>CUST009</v>
      </c>
      <c r="C10" s="1" t="str">
        <f>TEXT(Table1[[#This Row],[Date]], "MMM")</f>
        <v>Jan</v>
      </c>
      <c r="D10" t="s">
        <v>10</v>
      </c>
      <c r="E10">
        <v>230</v>
      </c>
      <c r="F10">
        <v>100982</v>
      </c>
      <c r="G10" t="s">
        <v>17</v>
      </c>
      <c r="H10" t="s">
        <v>12</v>
      </c>
      <c r="I10" t="s">
        <v>20</v>
      </c>
      <c r="J10">
        <v>36153</v>
      </c>
      <c r="K10">
        <v>5.75</v>
      </c>
      <c r="L10">
        <v>46000</v>
      </c>
      <c r="M10" s="3">
        <f>Table1[[#This Row],[Revenue ($)]]/Table1[[#This Row],[Units Sold]]</f>
        <v>439.05217391304348</v>
      </c>
      <c r="N10" s="3">
        <f>(Table1[[#This Row],[Revenue ($)]]-Table1[[#This Row],[Marketing Budget ($)]])/Table1[[#This Row],[Marketing Budget ($)]]</f>
        <v>1.7931845213398612</v>
      </c>
    </row>
    <row r="11" spans="1:14" x14ac:dyDescent="0.3">
      <c r="A11" s="1">
        <v>45325</v>
      </c>
      <c r="B11" s="1" t="str">
        <f t="shared" si="0"/>
        <v>CUST010</v>
      </c>
      <c r="C11" s="1" t="str">
        <f>TEXT(Table1[[#This Row],[Date]], "MMM")</f>
        <v>Feb</v>
      </c>
      <c r="D11" t="s">
        <v>14</v>
      </c>
      <c r="E11">
        <v>1785</v>
      </c>
      <c r="F11">
        <v>131626</v>
      </c>
      <c r="G11" t="s">
        <v>19</v>
      </c>
      <c r="H11" t="s">
        <v>22</v>
      </c>
      <c r="I11" t="s">
        <v>13</v>
      </c>
      <c r="J11">
        <v>12111</v>
      </c>
      <c r="K11">
        <v>5.94</v>
      </c>
      <c r="L11">
        <v>357000</v>
      </c>
      <c r="M11" s="3">
        <f>Table1[[#This Row],[Revenue ($)]]/Table1[[#This Row],[Units Sold]]</f>
        <v>73.740056022408965</v>
      </c>
      <c r="N11" s="3">
        <f>(Table1[[#This Row],[Revenue ($)]]-Table1[[#This Row],[Marketing Budget ($)]])/Table1[[#This Row],[Marketing Budget ($)]]</f>
        <v>9.8683015440508637</v>
      </c>
    </row>
    <row r="12" spans="1:14" x14ac:dyDescent="0.3">
      <c r="A12" s="1">
        <v>45328</v>
      </c>
      <c r="B12" s="1" t="str">
        <f t="shared" si="0"/>
        <v>CUST011</v>
      </c>
      <c r="C12" s="1" t="str">
        <f>TEXT(Table1[[#This Row],[Date]], "MMM")</f>
        <v>Feb</v>
      </c>
      <c r="D12" t="s">
        <v>10</v>
      </c>
      <c r="E12">
        <v>869</v>
      </c>
      <c r="F12">
        <v>129176</v>
      </c>
      <c r="G12" t="s">
        <v>15</v>
      </c>
      <c r="H12" t="s">
        <v>16</v>
      </c>
      <c r="I12" t="s">
        <v>13</v>
      </c>
      <c r="J12">
        <v>38504</v>
      </c>
      <c r="K12">
        <v>9.81</v>
      </c>
      <c r="L12">
        <v>173800</v>
      </c>
      <c r="M12" s="3">
        <f>Table1[[#This Row],[Revenue ($)]]/Table1[[#This Row],[Units Sold]]</f>
        <v>148.64902186421173</v>
      </c>
      <c r="N12" s="3">
        <f>(Table1[[#This Row],[Revenue ($)]]-Table1[[#This Row],[Marketing Budget ($)]])/Table1[[#This Row],[Marketing Budget ($)]]</f>
        <v>2.3548722210679411</v>
      </c>
    </row>
    <row r="13" spans="1:14" x14ac:dyDescent="0.3">
      <c r="A13" s="1">
        <v>45332</v>
      </c>
      <c r="B13" s="1" t="str">
        <f t="shared" si="0"/>
        <v>CUST012</v>
      </c>
      <c r="C13" s="1" t="str">
        <f>TEXT(Table1[[#This Row],[Date]], "MMM")</f>
        <v>Feb</v>
      </c>
      <c r="D13" t="s">
        <v>10</v>
      </c>
      <c r="E13">
        <v>2491</v>
      </c>
      <c r="F13">
        <v>228126</v>
      </c>
      <c r="G13" t="s">
        <v>11</v>
      </c>
      <c r="H13" t="s">
        <v>22</v>
      </c>
      <c r="I13" t="s">
        <v>13</v>
      </c>
      <c r="J13">
        <v>2802</v>
      </c>
      <c r="K13">
        <v>1.22</v>
      </c>
      <c r="L13">
        <v>498200</v>
      </c>
      <c r="M13" s="3">
        <f>Table1[[#This Row],[Revenue ($)]]/Table1[[#This Row],[Units Sold]]</f>
        <v>91.5800883179446</v>
      </c>
      <c r="N13" s="3">
        <f>(Table1[[#This Row],[Revenue ($)]]-Table1[[#This Row],[Marketing Budget ($)]])/Table1[[#This Row],[Marketing Budget ($)]]</f>
        <v>80.415417558886503</v>
      </c>
    </row>
    <row r="14" spans="1:14" x14ac:dyDescent="0.3">
      <c r="A14" s="1">
        <v>45336</v>
      </c>
      <c r="B14" s="1" t="str">
        <f t="shared" si="0"/>
        <v>CUST013</v>
      </c>
      <c r="C14" s="1" t="str">
        <f>TEXT(Table1[[#This Row],[Date]], "MMM")</f>
        <v>Feb</v>
      </c>
      <c r="D14" t="s">
        <v>10</v>
      </c>
      <c r="E14">
        <v>2533</v>
      </c>
      <c r="F14">
        <v>228969</v>
      </c>
      <c r="G14" t="s">
        <v>17</v>
      </c>
      <c r="H14" t="s">
        <v>12</v>
      </c>
      <c r="I14" t="s">
        <v>20</v>
      </c>
      <c r="J14">
        <v>9155</v>
      </c>
      <c r="K14">
        <v>3.4</v>
      </c>
      <c r="L14">
        <v>506600</v>
      </c>
      <c r="M14" s="3">
        <f>Table1[[#This Row],[Revenue ($)]]/Table1[[#This Row],[Units Sold]]</f>
        <v>90.394393999210422</v>
      </c>
      <c r="N14" s="3">
        <f>(Table1[[#This Row],[Revenue ($)]]-Table1[[#This Row],[Marketing Budget ($)]])/Table1[[#This Row],[Marketing Budget ($)]]</f>
        <v>24.01026761332605</v>
      </c>
    </row>
    <row r="15" spans="1:14" x14ac:dyDescent="0.3">
      <c r="A15" s="1">
        <v>45339</v>
      </c>
      <c r="B15" s="1" t="str">
        <f t="shared" si="0"/>
        <v>CUST014</v>
      </c>
      <c r="C15" s="1" t="str">
        <f>TEXT(Table1[[#This Row],[Date]], "MMM")</f>
        <v>Feb</v>
      </c>
      <c r="D15" t="s">
        <v>14</v>
      </c>
      <c r="E15">
        <v>1284</v>
      </c>
      <c r="F15">
        <v>132409</v>
      </c>
      <c r="G15" t="s">
        <v>15</v>
      </c>
      <c r="H15" t="s">
        <v>12</v>
      </c>
      <c r="I15" t="s">
        <v>20</v>
      </c>
      <c r="J15">
        <v>9120</v>
      </c>
      <c r="K15">
        <v>2.31</v>
      </c>
      <c r="L15">
        <v>256800</v>
      </c>
      <c r="M15" s="3">
        <f>Table1[[#This Row],[Revenue ($)]]/Table1[[#This Row],[Units Sold]]</f>
        <v>103.12227414330218</v>
      </c>
      <c r="N15" s="3">
        <f>(Table1[[#This Row],[Revenue ($)]]-Table1[[#This Row],[Marketing Budget ($)]])/Table1[[#This Row],[Marketing Budget ($)]]</f>
        <v>13.518530701754386</v>
      </c>
    </row>
    <row r="16" spans="1:14" x14ac:dyDescent="0.3">
      <c r="A16" s="1">
        <v>45343</v>
      </c>
      <c r="B16" s="1" t="str">
        <f t="shared" si="0"/>
        <v>CUST015</v>
      </c>
      <c r="C16" s="1" t="str">
        <f>TEXT(Table1[[#This Row],[Date]], "MMM")</f>
        <v>Feb</v>
      </c>
      <c r="D16" t="s">
        <v>10</v>
      </c>
      <c r="E16">
        <v>4655</v>
      </c>
      <c r="F16">
        <v>33419</v>
      </c>
      <c r="G16" t="s">
        <v>23</v>
      </c>
      <c r="H16" t="s">
        <v>22</v>
      </c>
      <c r="I16" t="s">
        <v>13</v>
      </c>
      <c r="J16">
        <v>40384</v>
      </c>
      <c r="K16">
        <v>3.05</v>
      </c>
      <c r="L16">
        <v>931000</v>
      </c>
      <c r="M16" s="3">
        <f>Table1[[#This Row],[Revenue ($)]]/Table1[[#This Row],[Units Sold]]</f>
        <v>7.1791621911922663</v>
      </c>
      <c r="N16" s="3">
        <f>(Table1[[#This Row],[Revenue ($)]]-Table1[[#This Row],[Marketing Budget ($)]])/Table1[[#This Row],[Marketing Budget ($)]]</f>
        <v>-0.17246929477020603</v>
      </c>
    </row>
    <row r="17" spans="1:14" x14ac:dyDescent="0.3">
      <c r="A17" s="1">
        <v>45347</v>
      </c>
      <c r="B17" s="1" t="str">
        <f t="shared" si="0"/>
        <v>CUST016</v>
      </c>
      <c r="C17" s="1" t="str">
        <f>TEXT(Table1[[#This Row],[Date]], "MMM")</f>
        <v>Feb</v>
      </c>
      <c r="D17" t="s">
        <v>21</v>
      </c>
      <c r="E17">
        <v>3485</v>
      </c>
      <c r="F17">
        <v>263618</v>
      </c>
      <c r="G17" t="s">
        <v>23</v>
      </c>
      <c r="H17" t="s">
        <v>22</v>
      </c>
      <c r="I17" t="s">
        <v>20</v>
      </c>
      <c r="J17">
        <v>48025</v>
      </c>
      <c r="K17">
        <v>5.1100000000000003</v>
      </c>
      <c r="L17">
        <v>697000</v>
      </c>
      <c r="M17" s="3">
        <f>Table1[[#This Row],[Revenue ($)]]/Table1[[#This Row],[Units Sold]]</f>
        <v>75.643615494978476</v>
      </c>
      <c r="N17" s="3">
        <f>(Table1[[#This Row],[Revenue ($)]]-Table1[[#This Row],[Marketing Budget ($)]])/Table1[[#This Row],[Marketing Budget ($)]]</f>
        <v>4.4891827173347219</v>
      </c>
    </row>
    <row r="18" spans="1:14" x14ac:dyDescent="0.3">
      <c r="A18" s="1">
        <v>45350</v>
      </c>
      <c r="B18" s="1" t="str">
        <f t="shared" si="0"/>
        <v>CUST017</v>
      </c>
      <c r="C18" s="1" t="str">
        <f>TEXT(Table1[[#This Row],[Date]], "MMM")</f>
        <v>Feb</v>
      </c>
      <c r="D18" t="s">
        <v>14</v>
      </c>
      <c r="E18">
        <v>4217</v>
      </c>
      <c r="F18">
        <v>255310</v>
      </c>
      <c r="G18" t="s">
        <v>23</v>
      </c>
      <c r="H18" t="s">
        <v>22</v>
      </c>
      <c r="I18" t="s">
        <v>20</v>
      </c>
      <c r="J18">
        <v>48254</v>
      </c>
      <c r="K18">
        <v>4.04</v>
      </c>
      <c r="L18">
        <v>843400</v>
      </c>
      <c r="M18" s="3">
        <f>Table1[[#This Row],[Revenue ($)]]/Table1[[#This Row],[Units Sold]]</f>
        <v>60.543040075883333</v>
      </c>
      <c r="N18" s="3">
        <f>(Table1[[#This Row],[Revenue ($)]]-Table1[[#This Row],[Marketing Budget ($)]])/Table1[[#This Row],[Marketing Budget ($)]]</f>
        <v>4.2909603348945167</v>
      </c>
    </row>
    <row r="19" spans="1:14" x14ac:dyDescent="0.3">
      <c r="A19" s="1">
        <v>45355</v>
      </c>
      <c r="B19" s="1" t="str">
        <f t="shared" si="0"/>
        <v>CUST018</v>
      </c>
      <c r="C19" s="1" t="str">
        <f>TEXT(Table1[[#This Row],[Date]], "MMM")</f>
        <v>Mar</v>
      </c>
      <c r="D19" t="s">
        <v>14</v>
      </c>
      <c r="E19">
        <v>4943</v>
      </c>
      <c r="F19">
        <v>60015</v>
      </c>
      <c r="G19" t="s">
        <v>15</v>
      </c>
      <c r="H19" t="s">
        <v>12</v>
      </c>
      <c r="I19" t="s">
        <v>20</v>
      </c>
      <c r="J19">
        <v>22918</v>
      </c>
      <c r="K19">
        <v>4.25</v>
      </c>
      <c r="L19">
        <v>988600</v>
      </c>
      <c r="M19" s="3">
        <f>Table1[[#This Row],[Revenue ($)]]/Table1[[#This Row],[Units Sold]]</f>
        <v>12.141412097916245</v>
      </c>
      <c r="N19" s="3">
        <f>(Table1[[#This Row],[Revenue ($)]]-Table1[[#This Row],[Marketing Budget ($)]])/Table1[[#This Row],[Marketing Budget ($)]]</f>
        <v>1.6186840038397765</v>
      </c>
    </row>
    <row r="20" spans="1:14" x14ac:dyDescent="0.3">
      <c r="A20" s="1">
        <v>45359</v>
      </c>
      <c r="B20" s="1" t="str">
        <f t="shared" si="0"/>
        <v>CUST019</v>
      </c>
      <c r="C20" s="1" t="str">
        <f>TEXT(Table1[[#This Row],[Date]], "MMM")</f>
        <v>Mar</v>
      </c>
      <c r="D20" t="s">
        <v>14</v>
      </c>
      <c r="E20">
        <v>3004</v>
      </c>
      <c r="F20">
        <v>258550</v>
      </c>
      <c r="G20" t="s">
        <v>17</v>
      </c>
      <c r="H20" t="s">
        <v>22</v>
      </c>
      <c r="I20" t="s">
        <v>13</v>
      </c>
      <c r="J20">
        <v>21445</v>
      </c>
      <c r="K20">
        <v>8.52</v>
      </c>
      <c r="L20">
        <v>600800</v>
      </c>
      <c r="M20" s="3">
        <f>Table1[[#This Row],[Revenue ($)]]/Table1[[#This Row],[Units Sold]]</f>
        <v>86.068575233022642</v>
      </c>
      <c r="N20" s="3">
        <f>(Table1[[#This Row],[Revenue ($)]]-Table1[[#This Row],[Marketing Budget ($)]])/Table1[[#This Row],[Marketing Budget ($)]]</f>
        <v>11.056423408719981</v>
      </c>
    </row>
    <row r="21" spans="1:14" x14ac:dyDescent="0.3">
      <c r="A21" s="1">
        <v>45362</v>
      </c>
      <c r="B21" s="1" t="str">
        <f t="shared" si="0"/>
        <v>CUST020</v>
      </c>
      <c r="C21" s="1" t="str">
        <f>TEXT(Table1[[#This Row],[Date]], "MMM")</f>
        <v>Mar</v>
      </c>
      <c r="D21" t="s">
        <v>14</v>
      </c>
      <c r="E21">
        <v>574</v>
      </c>
      <c r="F21">
        <v>132096</v>
      </c>
      <c r="G21" t="s">
        <v>15</v>
      </c>
      <c r="H21" t="s">
        <v>22</v>
      </c>
      <c r="I21" t="s">
        <v>20</v>
      </c>
      <c r="J21">
        <v>31306</v>
      </c>
      <c r="K21">
        <v>9.34</v>
      </c>
      <c r="L21">
        <v>114800</v>
      </c>
      <c r="M21" s="3">
        <f>Table1[[#This Row],[Revenue ($)]]/Table1[[#This Row],[Units Sold]]</f>
        <v>230.13240418118468</v>
      </c>
      <c r="N21" s="3">
        <f>(Table1[[#This Row],[Revenue ($)]]-Table1[[#This Row],[Marketing Budget ($)]])/Table1[[#This Row],[Marketing Budget ($)]]</f>
        <v>3.219510636938606</v>
      </c>
    </row>
    <row r="22" spans="1:14" x14ac:dyDescent="0.3">
      <c r="A22" s="1">
        <v>45366</v>
      </c>
      <c r="B22" s="1" t="str">
        <f t="shared" si="0"/>
        <v>CUST021</v>
      </c>
      <c r="C22" s="1" t="str">
        <f>TEXT(Table1[[#This Row],[Date]], "MMM")</f>
        <v>Mar</v>
      </c>
      <c r="D22" t="s">
        <v>14</v>
      </c>
      <c r="E22">
        <v>1182</v>
      </c>
      <c r="F22">
        <v>117059</v>
      </c>
      <c r="G22" t="s">
        <v>15</v>
      </c>
      <c r="H22" t="s">
        <v>16</v>
      </c>
      <c r="I22" t="s">
        <v>13</v>
      </c>
      <c r="J22">
        <v>17646</v>
      </c>
      <c r="K22">
        <v>1.17</v>
      </c>
      <c r="L22">
        <v>236400</v>
      </c>
      <c r="M22" s="3">
        <f>Table1[[#This Row],[Revenue ($)]]/Table1[[#This Row],[Units Sold]]</f>
        <v>99.034686971235189</v>
      </c>
      <c r="N22" s="3">
        <f>(Table1[[#This Row],[Revenue ($)]]-Table1[[#This Row],[Marketing Budget ($)]])/Table1[[#This Row],[Marketing Budget ($)]]</f>
        <v>5.6337413578148023</v>
      </c>
    </row>
    <row r="23" spans="1:14" x14ac:dyDescent="0.3">
      <c r="A23" s="1">
        <v>45370</v>
      </c>
      <c r="B23" s="1" t="str">
        <f t="shared" si="0"/>
        <v>CUST022</v>
      </c>
      <c r="C23" s="1" t="str">
        <f>TEXT(Table1[[#This Row],[Date]], "MMM")</f>
        <v>Mar</v>
      </c>
      <c r="D23" t="s">
        <v>10</v>
      </c>
      <c r="E23">
        <v>2658</v>
      </c>
      <c r="F23">
        <v>195340</v>
      </c>
      <c r="G23" t="s">
        <v>11</v>
      </c>
      <c r="H23" t="s">
        <v>22</v>
      </c>
      <c r="I23" t="s">
        <v>20</v>
      </c>
      <c r="J23">
        <v>47843</v>
      </c>
      <c r="K23">
        <v>2.48</v>
      </c>
      <c r="L23">
        <v>531600</v>
      </c>
      <c r="M23" s="3">
        <f>Table1[[#This Row],[Revenue ($)]]/Table1[[#This Row],[Units Sold]]</f>
        <v>73.49134687735139</v>
      </c>
      <c r="N23" s="3">
        <f>(Table1[[#This Row],[Revenue ($)]]-Table1[[#This Row],[Marketing Budget ($)]])/Table1[[#This Row],[Marketing Budget ($)]]</f>
        <v>3.0829379428547541</v>
      </c>
    </row>
    <row r="24" spans="1:14" x14ac:dyDescent="0.3">
      <c r="A24" s="1">
        <v>45373</v>
      </c>
      <c r="B24" s="1" t="str">
        <f t="shared" si="0"/>
        <v>CUST023</v>
      </c>
      <c r="C24" s="1" t="str">
        <f>TEXT(Table1[[#This Row],[Date]], "MMM")</f>
        <v>Mar</v>
      </c>
      <c r="D24" t="s">
        <v>10</v>
      </c>
      <c r="E24">
        <v>2147</v>
      </c>
      <c r="F24">
        <v>120687</v>
      </c>
      <c r="G24" t="s">
        <v>11</v>
      </c>
      <c r="H24" t="s">
        <v>12</v>
      </c>
      <c r="I24" t="s">
        <v>20</v>
      </c>
      <c r="J24">
        <v>32065</v>
      </c>
      <c r="K24">
        <v>6.88</v>
      </c>
      <c r="L24">
        <v>429400</v>
      </c>
      <c r="M24" s="3">
        <f>Table1[[#This Row],[Revenue ($)]]/Table1[[#This Row],[Units Sold]]</f>
        <v>56.211923614345601</v>
      </c>
      <c r="N24" s="3">
        <f>(Table1[[#This Row],[Revenue ($)]]-Table1[[#This Row],[Marketing Budget ($)]])/Table1[[#This Row],[Marketing Budget ($)]]</f>
        <v>2.7638234835490412</v>
      </c>
    </row>
    <row r="25" spans="1:14" x14ac:dyDescent="0.3">
      <c r="A25" s="1">
        <v>45377</v>
      </c>
      <c r="B25" s="1" t="str">
        <f t="shared" si="0"/>
        <v>CUST024</v>
      </c>
      <c r="C25" s="1" t="str">
        <f>TEXT(Table1[[#This Row],[Date]], "MMM")</f>
        <v>Mar</v>
      </c>
      <c r="D25" t="s">
        <v>14</v>
      </c>
      <c r="E25">
        <v>2847</v>
      </c>
      <c r="F25">
        <v>221428</v>
      </c>
      <c r="G25" t="s">
        <v>17</v>
      </c>
      <c r="H25" t="s">
        <v>16</v>
      </c>
      <c r="I25" t="s">
        <v>13</v>
      </c>
      <c r="J25">
        <v>26199</v>
      </c>
      <c r="K25">
        <v>3.91</v>
      </c>
      <c r="L25">
        <v>569400</v>
      </c>
      <c r="M25" s="3">
        <f>Table1[[#This Row],[Revenue ($)]]/Table1[[#This Row],[Units Sold]]</f>
        <v>77.775904460835974</v>
      </c>
      <c r="N25" s="3">
        <f>(Table1[[#This Row],[Revenue ($)]]-Table1[[#This Row],[Marketing Budget ($)]])/Table1[[#This Row],[Marketing Budget ($)]]</f>
        <v>7.45177296843391</v>
      </c>
    </row>
    <row r="26" spans="1:14" x14ac:dyDescent="0.3">
      <c r="A26" s="1">
        <v>45381</v>
      </c>
      <c r="B26" s="1" t="str">
        <f t="shared" si="0"/>
        <v>CUST025</v>
      </c>
      <c r="C26" s="1" t="str">
        <f>TEXT(Table1[[#This Row],[Date]], "MMM")</f>
        <v>Mar</v>
      </c>
      <c r="D26" t="s">
        <v>10</v>
      </c>
      <c r="E26">
        <v>1075</v>
      </c>
      <c r="F26">
        <v>115878</v>
      </c>
      <c r="G26" t="s">
        <v>11</v>
      </c>
      <c r="H26" t="s">
        <v>18</v>
      </c>
      <c r="I26" t="s">
        <v>13</v>
      </c>
      <c r="J26">
        <v>42976</v>
      </c>
      <c r="K26">
        <v>2.91</v>
      </c>
      <c r="L26">
        <v>215000</v>
      </c>
      <c r="M26" s="3">
        <f>Table1[[#This Row],[Revenue ($)]]/Table1[[#This Row],[Units Sold]]</f>
        <v>107.79348837209302</v>
      </c>
      <c r="N26" s="3">
        <f>(Table1[[#This Row],[Revenue ($)]]-Table1[[#This Row],[Marketing Budget ($)]])/Table1[[#This Row],[Marketing Budget ($)]]</f>
        <v>1.6963421444527178</v>
      </c>
    </row>
    <row r="27" spans="1:14" x14ac:dyDescent="0.3">
      <c r="A27" s="1">
        <v>45384</v>
      </c>
      <c r="B27" s="1" t="str">
        <f t="shared" si="0"/>
        <v>CUST026</v>
      </c>
      <c r="C27" s="1" t="str">
        <f>TEXT(Table1[[#This Row],[Date]], "MMM")</f>
        <v>Apr</v>
      </c>
      <c r="D27" t="s">
        <v>14</v>
      </c>
      <c r="E27">
        <v>1906</v>
      </c>
      <c r="F27">
        <v>212982</v>
      </c>
      <c r="G27" t="s">
        <v>23</v>
      </c>
      <c r="H27" t="s">
        <v>12</v>
      </c>
      <c r="I27" t="s">
        <v>20</v>
      </c>
      <c r="J27">
        <v>17371</v>
      </c>
      <c r="K27">
        <v>3.31</v>
      </c>
      <c r="L27">
        <v>381200</v>
      </c>
      <c r="M27" s="3">
        <f>Table1[[#This Row],[Revenue ($)]]/Table1[[#This Row],[Units Sold]]</f>
        <v>111.74291710388248</v>
      </c>
      <c r="N27" s="3">
        <f>(Table1[[#This Row],[Revenue ($)]]-Table1[[#This Row],[Marketing Budget ($)]])/Table1[[#This Row],[Marketing Budget ($)]]</f>
        <v>11.260779460019572</v>
      </c>
    </row>
    <row r="28" spans="1:14" x14ac:dyDescent="0.3">
      <c r="A28" s="1">
        <v>45388</v>
      </c>
      <c r="B28" s="1" t="str">
        <f t="shared" si="0"/>
        <v>CUST027</v>
      </c>
      <c r="C28" s="1" t="str">
        <f>TEXT(Table1[[#This Row],[Date]], "MMM")</f>
        <v>Apr</v>
      </c>
      <c r="D28" t="s">
        <v>10</v>
      </c>
      <c r="E28">
        <v>289</v>
      </c>
      <c r="F28">
        <v>208286</v>
      </c>
      <c r="G28" t="s">
        <v>11</v>
      </c>
      <c r="H28" t="s">
        <v>12</v>
      </c>
      <c r="I28" t="s">
        <v>13</v>
      </c>
      <c r="J28">
        <v>12835</v>
      </c>
      <c r="K28">
        <v>3.56</v>
      </c>
      <c r="L28">
        <v>57800</v>
      </c>
      <c r="M28" s="3">
        <f>Table1[[#This Row],[Revenue ($)]]/Table1[[#This Row],[Units Sold]]</f>
        <v>720.71280276816606</v>
      </c>
      <c r="N28" s="3">
        <f>(Table1[[#This Row],[Revenue ($)]]-Table1[[#This Row],[Marketing Budget ($)]])/Table1[[#This Row],[Marketing Budget ($)]]</f>
        <v>15.227970393455395</v>
      </c>
    </row>
    <row r="29" spans="1:14" x14ac:dyDescent="0.3">
      <c r="A29" s="1">
        <v>45392</v>
      </c>
      <c r="B29" s="1" t="str">
        <f t="shared" si="0"/>
        <v>CUST028</v>
      </c>
      <c r="C29" s="1" t="str">
        <f>TEXT(Table1[[#This Row],[Date]], "MMM")</f>
        <v>Apr</v>
      </c>
      <c r="D29" t="s">
        <v>10</v>
      </c>
      <c r="E29">
        <v>2834</v>
      </c>
      <c r="F29">
        <v>259002</v>
      </c>
      <c r="G29" t="s">
        <v>23</v>
      </c>
      <c r="H29" t="s">
        <v>18</v>
      </c>
      <c r="I29" t="s">
        <v>13</v>
      </c>
      <c r="J29">
        <v>46936</v>
      </c>
      <c r="K29">
        <v>8.56</v>
      </c>
      <c r="L29">
        <v>566800</v>
      </c>
      <c r="M29" s="3">
        <f>Table1[[#This Row],[Revenue ($)]]/Table1[[#This Row],[Units Sold]]</f>
        <v>91.390966831333799</v>
      </c>
      <c r="N29" s="3">
        <f>(Table1[[#This Row],[Revenue ($)]]-Table1[[#This Row],[Marketing Budget ($)]])/Table1[[#This Row],[Marketing Budget ($)]]</f>
        <v>4.518194988921084</v>
      </c>
    </row>
    <row r="30" spans="1:14" x14ac:dyDescent="0.3">
      <c r="A30" s="1">
        <v>45395</v>
      </c>
      <c r="B30" s="1" t="str">
        <f t="shared" si="0"/>
        <v>CUST029</v>
      </c>
      <c r="C30" s="1" t="str">
        <f>TEXT(Table1[[#This Row],[Date]], "MMM")</f>
        <v>Apr</v>
      </c>
      <c r="D30" t="s">
        <v>10</v>
      </c>
      <c r="E30">
        <v>3105</v>
      </c>
      <c r="F30">
        <v>260396</v>
      </c>
      <c r="G30" t="s">
        <v>17</v>
      </c>
      <c r="H30" t="s">
        <v>12</v>
      </c>
      <c r="I30" t="s">
        <v>20</v>
      </c>
      <c r="J30">
        <v>3049</v>
      </c>
      <c r="K30">
        <v>1.8</v>
      </c>
      <c r="L30">
        <v>621000</v>
      </c>
      <c r="M30" s="3">
        <f>Table1[[#This Row],[Revenue ($)]]/Table1[[#This Row],[Units Sold]]</f>
        <v>83.863446054750398</v>
      </c>
      <c r="N30" s="3">
        <f>(Table1[[#This Row],[Revenue ($)]]-Table1[[#This Row],[Marketing Budget ($)]])/Table1[[#This Row],[Marketing Budget ($)]]</f>
        <v>84.403738930796976</v>
      </c>
    </row>
    <row r="31" spans="1:14" x14ac:dyDescent="0.3">
      <c r="A31" s="1">
        <v>45399</v>
      </c>
      <c r="B31" s="1" t="str">
        <f t="shared" si="0"/>
        <v>CUST030</v>
      </c>
      <c r="C31" s="1" t="str">
        <f>TEXT(Table1[[#This Row],[Date]], "MMM")</f>
        <v>Apr</v>
      </c>
      <c r="D31" t="s">
        <v>10</v>
      </c>
      <c r="E31">
        <v>4758</v>
      </c>
      <c r="F31">
        <v>174899</v>
      </c>
      <c r="G31" t="s">
        <v>15</v>
      </c>
      <c r="H31" t="s">
        <v>18</v>
      </c>
      <c r="I31" t="s">
        <v>13</v>
      </c>
      <c r="J31">
        <v>32616</v>
      </c>
      <c r="K31">
        <v>7.23</v>
      </c>
      <c r="L31">
        <v>951600</v>
      </c>
      <c r="M31" s="3">
        <f>Table1[[#This Row],[Revenue ($)]]/Table1[[#This Row],[Units Sold]]</f>
        <v>36.758932324506098</v>
      </c>
      <c r="N31" s="3">
        <f>(Table1[[#This Row],[Revenue ($)]]-Table1[[#This Row],[Marketing Budget ($)]])/Table1[[#This Row],[Marketing Budget ($)]]</f>
        <v>4.3623681628648514</v>
      </c>
    </row>
    <row r="32" spans="1:14" x14ac:dyDescent="0.3">
      <c r="A32" s="1">
        <v>45403</v>
      </c>
      <c r="B32" s="1" t="str">
        <f t="shared" si="0"/>
        <v>CUST031</v>
      </c>
      <c r="C32" s="1" t="str">
        <f>TEXT(Table1[[#This Row],[Date]], "MMM")</f>
        <v>Apr</v>
      </c>
      <c r="D32" t="s">
        <v>21</v>
      </c>
      <c r="E32">
        <v>1999</v>
      </c>
      <c r="F32">
        <v>53585</v>
      </c>
      <c r="G32" t="s">
        <v>15</v>
      </c>
      <c r="H32" t="s">
        <v>18</v>
      </c>
      <c r="I32" t="s">
        <v>20</v>
      </c>
      <c r="J32">
        <v>39191</v>
      </c>
      <c r="K32">
        <v>5.75</v>
      </c>
      <c r="L32">
        <v>399800</v>
      </c>
      <c r="M32" s="3">
        <f>Table1[[#This Row],[Revenue ($)]]/Table1[[#This Row],[Units Sold]]</f>
        <v>26.805902951475737</v>
      </c>
      <c r="N32" s="3">
        <f>(Table1[[#This Row],[Revenue ($)]]-Table1[[#This Row],[Marketing Budget ($)]])/Table1[[#This Row],[Marketing Budget ($)]]</f>
        <v>0.36727820162792479</v>
      </c>
    </row>
    <row r="33" spans="1:14" x14ac:dyDescent="0.3">
      <c r="A33" s="1">
        <v>45406</v>
      </c>
      <c r="B33" s="1" t="str">
        <f t="shared" si="0"/>
        <v>CUST032</v>
      </c>
      <c r="C33" s="1" t="str">
        <f>TEXT(Table1[[#This Row],[Date]], "MMM")</f>
        <v>Apr</v>
      </c>
      <c r="D33" t="s">
        <v>14</v>
      </c>
      <c r="E33">
        <v>1367</v>
      </c>
      <c r="F33">
        <v>74044</v>
      </c>
      <c r="G33" t="s">
        <v>11</v>
      </c>
      <c r="H33" t="s">
        <v>12</v>
      </c>
      <c r="I33" t="s">
        <v>20</v>
      </c>
      <c r="J33">
        <v>48357</v>
      </c>
      <c r="K33">
        <v>3.32</v>
      </c>
      <c r="L33">
        <v>273400</v>
      </c>
      <c r="M33" s="3">
        <f>Table1[[#This Row],[Revenue ($)]]/Table1[[#This Row],[Units Sold]]</f>
        <v>54.165325530358452</v>
      </c>
      <c r="N33" s="3">
        <f>(Table1[[#This Row],[Revenue ($)]]-Table1[[#This Row],[Marketing Budget ($)]])/Table1[[#This Row],[Marketing Budget ($)]]</f>
        <v>0.53119507000020683</v>
      </c>
    </row>
    <row r="34" spans="1:14" x14ac:dyDescent="0.3">
      <c r="A34" s="1">
        <v>45410</v>
      </c>
      <c r="B34" s="1" t="str">
        <f t="shared" si="0"/>
        <v>CUST033</v>
      </c>
      <c r="C34" s="1" t="str">
        <f>TEXT(Table1[[#This Row],[Date]], "MMM")</f>
        <v>Apr</v>
      </c>
      <c r="D34" t="s">
        <v>21</v>
      </c>
      <c r="E34">
        <v>1628</v>
      </c>
      <c r="F34">
        <v>119556</v>
      </c>
      <c r="G34" t="s">
        <v>23</v>
      </c>
      <c r="H34" t="s">
        <v>22</v>
      </c>
      <c r="I34" t="s">
        <v>13</v>
      </c>
      <c r="J34">
        <v>21932</v>
      </c>
      <c r="K34">
        <v>4.49</v>
      </c>
      <c r="L34">
        <v>325600</v>
      </c>
      <c r="M34" s="3">
        <f>Table1[[#This Row],[Revenue ($)]]/Table1[[#This Row],[Units Sold]]</f>
        <v>73.437346437346434</v>
      </c>
      <c r="N34" s="3">
        <f>(Table1[[#This Row],[Revenue ($)]]-Table1[[#This Row],[Marketing Budget ($)]])/Table1[[#This Row],[Marketing Budget ($)]]</f>
        <v>4.4512128396863035</v>
      </c>
    </row>
    <row r="35" spans="1:14" x14ac:dyDescent="0.3">
      <c r="A35" s="1">
        <v>45414</v>
      </c>
      <c r="B35" s="1" t="str">
        <f t="shared" si="0"/>
        <v>CUST034</v>
      </c>
      <c r="C35" s="1" t="str">
        <f>TEXT(Table1[[#This Row],[Date]], "MMM")</f>
        <v>May</v>
      </c>
      <c r="D35" t="s">
        <v>10</v>
      </c>
      <c r="E35">
        <v>3302</v>
      </c>
      <c r="F35">
        <v>12693</v>
      </c>
      <c r="G35" t="s">
        <v>19</v>
      </c>
      <c r="H35" t="s">
        <v>22</v>
      </c>
      <c r="I35" t="s">
        <v>20</v>
      </c>
      <c r="J35">
        <v>30855</v>
      </c>
      <c r="K35">
        <v>2.93</v>
      </c>
      <c r="L35">
        <v>660400</v>
      </c>
      <c r="M35" s="3">
        <f>Table1[[#This Row],[Revenue ($)]]/Table1[[#This Row],[Units Sold]]</f>
        <v>3.8440339188370682</v>
      </c>
      <c r="N35" s="3">
        <f>(Table1[[#This Row],[Revenue ($)]]-Table1[[#This Row],[Marketing Budget ($)]])/Table1[[#This Row],[Marketing Budget ($)]]</f>
        <v>-0.58862421001458431</v>
      </c>
    </row>
    <row r="36" spans="1:14" x14ac:dyDescent="0.3">
      <c r="A36" s="1">
        <v>45418</v>
      </c>
      <c r="B36" s="1" t="str">
        <f t="shared" si="0"/>
        <v>CUST035</v>
      </c>
      <c r="C36" s="1" t="str">
        <f>TEXT(Table1[[#This Row],[Date]], "MMM")</f>
        <v>May</v>
      </c>
      <c r="D36" t="s">
        <v>21</v>
      </c>
      <c r="E36">
        <v>3656</v>
      </c>
      <c r="F36">
        <v>253307</v>
      </c>
      <c r="G36" t="s">
        <v>19</v>
      </c>
      <c r="H36" t="s">
        <v>18</v>
      </c>
      <c r="I36" t="s">
        <v>20</v>
      </c>
      <c r="J36">
        <v>8158</v>
      </c>
      <c r="K36">
        <v>6.31</v>
      </c>
      <c r="L36">
        <v>731200</v>
      </c>
      <c r="M36" s="3">
        <f>Table1[[#This Row],[Revenue ($)]]/Table1[[#This Row],[Units Sold]]</f>
        <v>69.285284463894968</v>
      </c>
      <c r="N36" s="3">
        <f>(Table1[[#This Row],[Revenue ($)]]-Table1[[#This Row],[Marketing Budget ($)]])/Table1[[#This Row],[Marketing Budget ($)]]</f>
        <v>30.050134836969846</v>
      </c>
    </row>
    <row r="37" spans="1:14" x14ac:dyDescent="0.3">
      <c r="A37" s="1">
        <v>45421</v>
      </c>
      <c r="B37" s="1" t="str">
        <f t="shared" si="0"/>
        <v>CUST036</v>
      </c>
      <c r="C37" s="1" t="str">
        <f>TEXT(Table1[[#This Row],[Date]], "MMM")</f>
        <v>May</v>
      </c>
      <c r="D37" t="s">
        <v>14</v>
      </c>
      <c r="E37">
        <v>3990</v>
      </c>
      <c r="F37">
        <v>210235</v>
      </c>
      <c r="G37" t="s">
        <v>19</v>
      </c>
      <c r="H37" t="s">
        <v>16</v>
      </c>
      <c r="I37" t="s">
        <v>20</v>
      </c>
      <c r="J37">
        <v>44016</v>
      </c>
      <c r="K37">
        <v>1.28</v>
      </c>
      <c r="L37">
        <v>798000</v>
      </c>
      <c r="M37" s="3">
        <f>Table1[[#This Row],[Revenue ($)]]/Table1[[#This Row],[Units Sold]]</f>
        <v>52.69047619047619</v>
      </c>
      <c r="N37" s="3">
        <f>(Table1[[#This Row],[Revenue ($)]]-Table1[[#This Row],[Marketing Budget ($)]])/Table1[[#This Row],[Marketing Budget ($)]]</f>
        <v>3.7763313340603415</v>
      </c>
    </row>
    <row r="38" spans="1:14" x14ac:dyDescent="0.3">
      <c r="A38" s="1">
        <v>45425</v>
      </c>
      <c r="B38" s="1" t="str">
        <f t="shared" si="0"/>
        <v>CUST037</v>
      </c>
      <c r="C38" s="1" t="str">
        <f>TEXT(Table1[[#This Row],[Date]], "MMM")</f>
        <v>May</v>
      </c>
      <c r="D38" t="s">
        <v>14</v>
      </c>
      <c r="E38">
        <v>746</v>
      </c>
      <c r="F38">
        <v>35939</v>
      </c>
      <c r="G38" t="s">
        <v>15</v>
      </c>
      <c r="H38" t="s">
        <v>18</v>
      </c>
      <c r="I38" t="s">
        <v>13</v>
      </c>
      <c r="J38">
        <v>8400</v>
      </c>
      <c r="K38">
        <v>0.55000000000000004</v>
      </c>
      <c r="L38">
        <v>149200</v>
      </c>
      <c r="M38" s="3">
        <f>Table1[[#This Row],[Revenue ($)]]/Table1[[#This Row],[Units Sold]]</f>
        <v>48.175603217158177</v>
      </c>
      <c r="N38" s="3">
        <f>(Table1[[#This Row],[Revenue ($)]]-Table1[[#This Row],[Marketing Budget ($)]])/Table1[[#This Row],[Marketing Budget ($)]]</f>
        <v>3.2784523809523809</v>
      </c>
    </row>
    <row r="39" spans="1:14" x14ac:dyDescent="0.3">
      <c r="A39" s="1">
        <v>45429</v>
      </c>
      <c r="B39" s="1" t="str">
        <f t="shared" si="0"/>
        <v>CUST038</v>
      </c>
      <c r="C39" s="1" t="str">
        <f>TEXT(Table1[[#This Row],[Date]], "MMM")</f>
        <v>May</v>
      </c>
      <c r="D39" t="s">
        <v>10</v>
      </c>
      <c r="E39">
        <v>2988</v>
      </c>
      <c r="F39">
        <v>162906</v>
      </c>
      <c r="G39" t="s">
        <v>15</v>
      </c>
      <c r="H39" t="s">
        <v>18</v>
      </c>
      <c r="I39" t="s">
        <v>13</v>
      </c>
      <c r="J39">
        <v>43642</v>
      </c>
      <c r="K39">
        <v>6.46</v>
      </c>
      <c r="L39">
        <v>597600</v>
      </c>
      <c r="M39" s="3">
        <f>Table1[[#This Row],[Revenue ($)]]/Table1[[#This Row],[Units Sold]]</f>
        <v>54.520080321285143</v>
      </c>
      <c r="N39" s="3">
        <f>(Table1[[#This Row],[Revenue ($)]]-Table1[[#This Row],[Marketing Budget ($)]])/Table1[[#This Row],[Marketing Budget ($)]]</f>
        <v>2.7327803492048943</v>
      </c>
    </row>
    <row r="40" spans="1:14" x14ac:dyDescent="0.3">
      <c r="A40" s="1">
        <v>45432</v>
      </c>
      <c r="B40" s="1" t="str">
        <f t="shared" si="0"/>
        <v>CUST039</v>
      </c>
      <c r="C40" s="1" t="str">
        <f>TEXT(Table1[[#This Row],[Date]], "MMM")</f>
        <v>May</v>
      </c>
      <c r="D40" t="s">
        <v>21</v>
      </c>
      <c r="E40">
        <v>2535</v>
      </c>
      <c r="F40">
        <v>28047</v>
      </c>
      <c r="G40" t="s">
        <v>23</v>
      </c>
      <c r="H40" t="s">
        <v>18</v>
      </c>
      <c r="I40" t="s">
        <v>20</v>
      </c>
      <c r="J40">
        <v>16151</v>
      </c>
      <c r="K40">
        <v>2.35</v>
      </c>
      <c r="L40">
        <v>507000</v>
      </c>
      <c r="M40" s="3">
        <f>Table1[[#This Row],[Revenue ($)]]/Table1[[#This Row],[Units Sold]]</f>
        <v>11.063905325443788</v>
      </c>
      <c r="N40" s="3">
        <f>(Table1[[#This Row],[Revenue ($)]]-Table1[[#This Row],[Marketing Budget ($)]])/Table1[[#This Row],[Marketing Budget ($)]]</f>
        <v>0.73654882050647019</v>
      </c>
    </row>
    <row r="41" spans="1:14" x14ac:dyDescent="0.3">
      <c r="A41" s="1">
        <v>45436</v>
      </c>
      <c r="B41" s="1" t="str">
        <f t="shared" si="0"/>
        <v>CUST040</v>
      </c>
      <c r="C41" s="1" t="str">
        <f>TEXT(Table1[[#This Row],[Date]], "MMM")</f>
        <v>May</v>
      </c>
      <c r="D41" t="s">
        <v>21</v>
      </c>
      <c r="E41">
        <v>700</v>
      </c>
      <c r="F41">
        <v>298249</v>
      </c>
      <c r="G41" t="s">
        <v>11</v>
      </c>
      <c r="H41" t="s">
        <v>22</v>
      </c>
      <c r="I41" t="s">
        <v>13</v>
      </c>
      <c r="J41">
        <v>2154</v>
      </c>
      <c r="K41">
        <v>1.17</v>
      </c>
      <c r="L41">
        <v>140000</v>
      </c>
      <c r="M41" s="3">
        <f>Table1[[#This Row],[Revenue ($)]]/Table1[[#This Row],[Units Sold]]</f>
        <v>426.07</v>
      </c>
      <c r="N41" s="3">
        <f>(Table1[[#This Row],[Revenue ($)]]-Table1[[#This Row],[Marketing Budget ($)]])/Table1[[#This Row],[Marketing Budget ($)]]</f>
        <v>137.46285979572889</v>
      </c>
    </row>
    <row r="42" spans="1:14" x14ac:dyDescent="0.3">
      <c r="A42" s="1">
        <v>45440</v>
      </c>
      <c r="B42" s="1" t="str">
        <f t="shared" si="0"/>
        <v>CUST041</v>
      </c>
      <c r="C42" s="1" t="str">
        <f>TEXT(Table1[[#This Row],[Date]], "MMM")</f>
        <v>May</v>
      </c>
      <c r="D42" t="s">
        <v>21</v>
      </c>
      <c r="E42">
        <v>2463</v>
      </c>
      <c r="F42">
        <v>85766</v>
      </c>
      <c r="G42" t="s">
        <v>19</v>
      </c>
      <c r="H42" t="s">
        <v>22</v>
      </c>
      <c r="I42" t="s">
        <v>20</v>
      </c>
      <c r="J42">
        <v>5499</v>
      </c>
      <c r="K42">
        <v>4.2699999999999996</v>
      </c>
      <c r="L42">
        <v>492600</v>
      </c>
      <c r="M42" s="3">
        <f>Table1[[#This Row],[Revenue ($)]]/Table1[[#This Row],[Units Sold]]</f>
        <v>34.82176207876573</v>
      </c>
      <c r="N42" s="3">
        <f>(Table1[[#This Row],[Revenue ($)]]-Table1[[#This Row],[Marketing Budget ($)]])/Table1[[#This Row],[Marketing Budget ($)]]</f>
        <v>14.596653937079468</v>
      </c>
    </row>
    <row r="43" spans="1:14" x14ac:dyDescent="0.3">
      <c r="A43" s="1">
        <v>45443</v>
      </c>
      <c r="B43" s="1" t="str">
        <f t="shared" si="0"/>
        <v>CUST042</v>
      </c>
      <c r="C43" s="1" t="str">
        <f>TEXT(Table1[[#This Row],[Date]], "MMM")</f>
        <v>May</v>
      </c>
      <c r="D43" t="s">
        <v>14</v>
      </c>
      <c r="E43">
        <v>2161</v>
      </c>
      <c r="F43">
        <v>54262</v>
      </c>
      <c r="G43" t="s">
        <v>23</v>
      </c>
      <c r="H43" t="s">
        <v>22</v>
      </c>
      <c r="I43" t="s">
        <v>13</v>
      </c>
      <c r="J43">
        <v>7295</v>
      </c>
      <c r="K43">
        <v>0.98</v>
      </c>
      <c r="L43">
        <v>432200</v>
      </c>
      <c r="M43" s="3">
        <f>Table1[[#This Row],[Revenue ($)]]/Table1[[#This Row],[Units Sold]]</f>
        <v>25.109671448403518</v>
      </c>
      <c r="N43" s="3">
        <f>(Table1[[#This Row],[Revenue ($)]]-Table1[[#This Row],[Marketing Budget ($)]])/Table1[[#This Row],[Marketing Budget ($)]]</f>
        <v>6.4382453735435226</v>
      </c>
    </row>
    <row r="44" spans="1:14" x14ac:dyDescent="0.3">
      <c r="A44" s="1">
        <v>45447</v>
      </c>
      <c r="B44" s="1" t="str">
        <f t="shared" si="0"/>
        <v>CUST043</v>
      </c>
      <c r="C44" s="1" t="str">
        <f>TEXT(Table1[[#This Row],[Date]], "MMM")</f>
        <v>Jun</v>
      </c>
      <c r="D44" t="s">
        <v>14</v>
      </c>
      <c r="E44">
        <v>341</v>
      </c>
      <c r="F44">
        <v>295920</v>
      </c>
      <c r="G44" t="s">
        <v>23</v>
      </c>
      <c r="H44" t="s">
        <v>18</v>
      </c>
      <c r="I44" t="s">
        <v>13</v>
      </c>
      <c r="J44">
        <v>13183</v>
      </c>
      <c r="K44">
        <v>8.92</v>
      </c>
      <c r="L44">
        <v>68200</v>
      </c>
      <c r="M44" s="3">
        <f>Table1[[#This Row],[Revenue ($)]]/Table1[[#This Row],[Units Sold]]</f>
        <v>867.80058651026388</v>
      </c>
      <c r="N44" s="3">
        <f>(Table1[[#This Row],[Revenue ($)]]-Table1[[#This Row],[Marketing Budget ($)]])/Table1[[#This Row],[Marketing Budget ($)]]</f>
        <v>21.44709095046651</v>
      </c>
    </row>
    <row r="45" spans="1:14" x14ac:dyDescent="0.3">
      <c r="A45" s="1">
        <v>45451</v>
      </c>
      <c r="B45" s="1" t="str">
        <f t="shared" si="0"/>
        <v>CUST044</v>
      </c>
      <c r="C45" s="1" t="str">
        <f>TEXT(Table1[[#This Row],[Date]], "MMM")</f>
        <v>Jun</v>
      </c>
      <c r="D45" t="s">
        <v>21</v>
      </c>
      <c r="E45">
        <v>2141</v>
      </c>
      <c r="F45">
        <v>171152</v>
      </c>
      <c r="G45" t="s">
        <v>11</v>
      </c>
      <c r="H45" t="s">
        <v>16</v>
      </c>
      <c r="I45" t="s">
        <v>13</v>
      </c>
      <c r="J45">
        <v>30299</v>
      </c>
      <c r="K45">
        <v>0.76</v>
      </c>
      <c r="L45">
        <v>428200</v>
      </c>
      <c r="M45" s="3">
        <f>Table1[[#This Row],[Revenue ($)]]/Table1[[#This Row],[Units Sold]]</f>
        <v>79.940214852872487</v>
      </c>
      <c r="N45" s="3">
        <f>(Table1[[#This Row],[Revenue ($)]]-Table1[[#This Row],[Marketing Budget ($)]])/Table1[[#This Row],[Marketing Budget ($)]]</f>
        <v>4.6487672860490443</v>
      </c>
    </row>
    <row r="46" spans="1:14" x14ac:dyDescent="0.3">
      <c r="A46" s="1">
        <v>45454</v>
      </c>
      <c r="B46" s="1" t="str">
        <f t="shared" si="0"/>
        <v>CUST045</v>
      </c>
      <c r="C46" s="1" t="str">
        <f>TEXT(Table1[[#This Row],[Date]], "MMM")</f>
        <v>Jun</v>
      </c>
      <c r="D46" t="s">
        <v>14</v>
      </c>
      <c r="E46">
        <v>2924</v>
      </c>
      <c r="F46">
        <v>138376</v>
      </c>
      <c r="G46" t="s">
        <v>23</v>
      </c>
      <c r="H46" t="s">
        <v>22</v>
      </c>
      <c r="I46" t="s">
        <v>20</v>
      </c>
      <c r="J46">
        <v>13874</v>
      </c>
      <c r="K46">
        <v>6</v>
      </c>
      <c r="L46">
        <v>584800</v>
      </c>
      <c r="M46" s="3">
        <f>Table1[[#This Row],[Revenue ($)]]/Table1[[#This Row],[Units Sold]]</f>
        <v>47.324213406292749</v>
      </c>
      <c r="N46" s="3">
        <f>(Table1[[#This Row],[Revenue ($)]]-Table1[[#This Row],[Marketing Budget ($)]])/Table1[[#This Row],[Marketing Budget ($)]]</f>
        <v>8.973763874873864</v>
      </c>
    </row>
    <row r="47" spans="1:14" x14ac:dyDescent="0.3">
      <c r="A47" s="1">
        <v>45458</v>
      </c>
      <c r="B47" s="1" t="str">
        <f t="shared" si="0"/>
        <v>CUST046</v>
      </c>
      <c r="C47" s="1" t="str">
        <f>TEXT(Table1[[#This Row],[Date]], "MMM")</f>
        <v>Jun</v>
      </c>
      <c r="D47" t="s">
        <v>14</v>
      </c>
      <c r="E47">
        <v>2712</v>
      </c>
      <c r="F47">
        <v>147848</v>
      </c>
      <c r="G47" t="s">
        <v>11</v>
      </c>
      <c r="H47" t="s">
        <v>12</v>
      </c>
      <c r="I47" t="s">
        <v>20</v>
      </c>
      <c r="J47">
        <v>33711</v>
      </c>
      <c r="K47">
        <v>4.67</v>
      </c>
      <c r="L47">
        <v>542400</v>
      </c>
      <c r="M47" s="3">
        <f>Table1[[#This Row],[Revenue ($)]]/Table1[[#This Row],[Units Sold]]</f>
        <v>54.516224188790559</v>
      </c>
      <c r="N47" s="3">
        <f>(Table1[[#This Row],[Revenue ($)]]-Table1[[#This Row],[Marketing Budget ($)]])/Table1[[#This Row],[Marketing Budget ($)]]</f>
        <v>3.3857494586336805</v>
      </c>
    </row>
    <row r="48" spans="1:14" x14ac:dyDescent="0.3">
      <c r="A48" s="1">
        <v>45462</v>
      </c>
      <c r="B48" s="1" t="str">
        <f t="shared" si="0"/>
        <v>CUST047</v>
      </c>
      <c r="C48" s="1" t="str">
        <f>TEXT(Table1[[#This Row],[Date]], "MMM")</f>
        <v>Jun</v>
      </c>
      <c r="D48" t="s">
        <v>21</v>
      </c>
      <c r="E48">
        <v>1463</v>
      </c>
      <c r="F48">
        <v>102787</v>
      </c>
      <c r="G48" t="s">
        <v>17</v>
      </c>
      <c r="H48" t="s">
        <v>12</v>
      </c>
      <c r="I48" t="s">
        <v>13</v>
      </c>
      <c r="J48">
        <v>6539</v>
      </c>
      <c r="K48">
        <v>6.88</v>
      </c>
      <c r="L48">
        <v>292600</v>
      </c>
      <c r="M48" s="3">
        <f>Table1[[#This Row],[Revenue ($)]]/Table1[[#This Row],[Units Sold]]</f>
        <v>70.25768967874231</v>
      </c>
      <c r="N48" s="3">
        <f>(Table1[[#This Row],[Revenue ($)]]-Table1[[#This Row],[Marketing Budget ($)]])/Table1[[#This Row],[Marketing Budget ($)]]</f>
        <v>14.719070194219299</v>
      </c>
    </row>
    <row r="49" spans="1:14" x14ac:dyDescent="0.3">
      <c r="A49" s="1">
        <v>45465</v>
      </c>
      <c r="B49" s="1" t="str">
        <f t="shared" si="0"/>
        <v>CUST048</v>
      </c>
      <c r="C49" s="1" t="str">
        <f>TEXT(Table1[[#This Row],[Date]], "MMM")</f>
        <v>Jun</v>
      </c>
      <c r="D49" t="s">
        <v>14</v>
      </c>
      <c r="E49">
        <v>1578</v>
      </c>
      <c r="F49">
        <v>137948</v>
      </c>
      <c r="G49" t="s">
        <v>11</v>
      </c>
      <c r="H49" t="s">
        <v>12</v>
      </c>
      <c r="I49" t="s">
        <v>13</v>
      </c>
      <c r="J49">
        <v>43405</v>
      </c>
      <c r="K49">
        <v>3.62</v>
      </c>
      <c r="L49">
        <v>315600</v>
      </c>
      <c r="M49" s="3">
        <f>Table1[[#This Row],[Revenue ($)]]/Table1[[#This Row],[Units Sold]]</f>
        <v>87.419518377693279</v>
      </c>
      <c r="N49" s="3">
        <f>(Table1[[#This Row],[Revenue ($)]]-Table1[[#This Row],[Marketing Budget ($)]])/Table1[[#This Row],[Marketing Budget ($)]]</f>
        <v>2.1781591982490496</v>
      </c>
    </row>
    <row r="50" spans="1:14" x14ac:dyDescent="0.3">
      <c r="A50" s="1">
        <v>45469</v>
      </c>
      <c r="B50" s="1" t="str">
        <f t="shared" si="0"/>
        <v>CUST049</v>
      </c>
      <c r="C50" s="1" t="str">
        <f>TEXT(Table1[[#This Row],[Date]], "MMM")</f>
        <v>Jun</v>
      </c>
      <c r="D50" t="s">
        <v>21</v>
      </c>
      <c r="E50">
        <v>2656</v>
      </c>
      <c r="F50">
        <v>65016</v>
      </c>
      <c r="G50" t="s">
        <v>19</v>
      </c>
      <c r="H50" t="s">
        <v>18</v>
      </c>
      <c r="I50" t="s">
        <v>20</v>
      </c>
      <c r="J50">
        <v>49354</v>
      </c>
      <c r="K50">
        <v>1.97</v>
      </c>
      <c r="L50">
        <v>531200</v>
      </c>
      <c r="M50" s="3">
        <f>Table1[[#This Row],[Revenue ($)]]/Table1[[#This Row],[Units Sold]]</f>
        <v>24.478915662650603</v>
      </c>
      <c r="N50" s="3">
        <f>(Table1[[#This Row],[Revenue ($)]]-Table1[[#This Row],[Marketing Budget ($)]])/Table1[[#This Row],[Marketing Budget ($)]]</f>
        <v>0.31734003322932286</v>
      </c>
    </row>
    <row r="51" spans="1:14" x14ac:dyDescent="0.3">
      <c r="A51" s="1">
        <v>45473</v>
      </c>
      <c r="B51" s="1" t="str">
        <f t="shared" si="0"/>
        <v>CUST050</v>
      </c>
      <c r="C51" s="1" t="str">
        <f>TEXT(Table1[[#This Row],[Date]], "MMM")</f>
        <v>Jun</v>
      </c>
      <c r="D51" t="s">
        <v>21</v>
      </c>
      <c r="E51">
        <v>875</v>
      </c>
      <c r="F51">
        <v>31959</v>
      </c>
      <c r="G51" t="s">
        <v>19</v>
      </c>
      <c r="H51" t="s">
        <v>12</v>
      </c>
      <c r="I51" t="s">
        <v>20</v>
      </c>
      <c r="J51">
        <v>3557</v>
      </c>
      <c r="K51">
        <v>9.83</v>
      </c>
      <c r="L51">
        <v>175000</v>
      </c>
      <c r="M51" s="3">
        <f>Table1[[#This Row],[Revenue ($)]]/Table1[[#This Row],[Units Sold]]</f>
        <v>36.524571428571427</v>
      </c>
      <c r="N51" s="3">
        <f>(Table1[[#This Row],[Revenue ($)]]-Table1[[#This Row],[Marketing Budget ($)]])/Table1[[#This Row],[Marketing Budget ($)]]</f>
        <v>7.9848186674163619</v>
      </c>
    </row>
    <row r="52" spans="1:14" x14ac:dyDescent="0.3">
      <c r="A52" s="1">
        <v>45476</v>
      </c>
      <c r="B52" s="1" t="str">
        <f t="shared" si="0"/>
        <v>CUST051</v>
      </c>
      <c r="C52" s="1" t="str">
        <f>TEXT(Table1[[#This Row],[Date]], "MMM")</f>
        <v>Jul</v>
      </c>
      <c r="D52" t="s">
        <v>10</v>
      </c>
      <c r="E52">
        <v>4114</v>
      </c>
      <c r="F52">
        <v>146602</v>
      </c>
      <c r="G52" t="s">
        <v>11</v>
      </c>
      <c r="H52" t="s">
        <v>18</v>
      </c>
      <c r="I52" t="s">
        <v>13</v>
      </c>
      <c r="J52">
        <v>39360</v>
      </c>
      <c r="K52">
        <v>8.4700000000000006</v>
      </c>
      <c r="L52">
        <v>822800</v>
      </c>
      <c r="M52" s="3">
        <f>Table1[[#This Row],[Revenue ($)]]/Table1[[#This Row],[Units Sold]]</f>
        <v>35.634905201750122</v>
      </c>
      <c r="N52" s="3">
        <f>(Table1[[#This Row],[Revenue ($)]]-Table1[[#This Row],[Marketing Budget ($)]])/Table1[[#This Row],[Marketing Budget ($)]]</f>
        <v>2.7246443089430894</v>
      </c>
    </row>
    <row r="53" spans="1:14" x14ac:dyDescent="0.3">
      <c r="A53" s="1">
        <v>45480</v>
      </c>
      <c r="B53" s="1" t="str">
        <f t="shared" si="0"/>
        <v>CUST052</v>
      </c>
      <c r="C53" s="1" t="str">
        <f>TEXT(Table1[[#This Row],[Date]], "MMM")</f>
        <v>Jul</v>
      </c>
      <c r="D53" t="s">
        <v>21</v>
      </c>
      <c r="E53">
        <v>134</v>
      </c>
      <c r="F53">
        <v>235928</v>
      </c>
      <c r="G53" t="s">
        <v>17</v>
      </c>
      <c r="H53" t="s">
        <v>12</v>
      </c>
      <c r="I53" t="s">
        <v>20</v>
      </c>
      <c r="J53">
        <v>17482</v>
      </c>
      <c r="K53">
        <v>8.67</v>
      </c>
      <c r="L53">
        <v>26800</v>
      </c>
      <c r="M53" s="3">
        <f>Table1[[#This Row],[Revenue ($)]]/Table1[[#This Row],[Units Sold]]</f>
        <v>1760.6567164179105</v>
      </c>
      <c r="N53" s="3">
        <f>(Table1[[#This Row],[Revenue ($)]]-Table1[[#This Row],[Marketing Budget ($)]])/Table1[[#This Row],[Marketing Budget ($)]]</f>
        <v>12.495481066239561</v>
      </c>
    </row>
    <row r="54" spans="1:14" x14ac:dyDescent="0.3">
      <c r="A54" s="1">
        <v>45484</v>
      </c>
      <c r="B54" s="1" t="str">
        <f t="shared" si="0"/>
        <v>CUST053</v>
      </c>
      <c r="C54" s="1" t="str">
        <f>TEXT(Table1[[#This Row],[Date]], "MMM")</f>
        <v>Jul</v>
      </c>
      <c r="D54" t="s">
        <v>14</v>
      </c>
      <c r="E54">
        <v>3252</v>
      </c>
      <c r="F54">
        <v>275892</v>
      </c>
      <c r="G54" t="s">
        <v>17</v>
      </c>
      <c r="H54" t="s">
        <v>16</v>
      </c>
      <c r="I54" t="s">
        <v>13</v>
      </c>
      <c r="J54">
        <v>3200</v>
      </c>
      <c r="K54">
        <v>2.88</v>
      </c>
      <c r="L54">
        <v>650400</v>
      </c>
      <c r="M54" s="3">
        <f>Table1[[#This Row],[Revenue ($)]]/Table1[[#This Row],[Units Sold]]</f>
        <v>84.837638376383765</v>
      </c>
      <c r="N54" s="3">
        <f>(Table1[[#This Row],[Revenue ($)]]-Table1[[#This Row],[Marketing Budget ($)]])/Table1[[#This Row],[Marketing Budget ($)]]</f>
        <v>85.216250000000002</v>
      </c>
    </row>
    <row r="55" spans="1:14" x14ac:dyDescent="0.3">
      <c r="A55" s="1">
        <v>45487</v>
      </c>
      <c r="B55" s="1" t="str">
        <f t="shared" si="0"/>
        <v>CUST054</v>
      </c>
      <c r="C55" s="1" t="str">
        <f>TEXT(Table1[[#This Row],[Date]], "MMM")</f>
        <v>Jul</v>
      </c>
      <c r="D55" t="s">
        <v>10</v>
      </c>
      <c r="E55">
        <v>2055</v>
      </c>
      <c r="F55">
        <v>238576</v>
      </c>
      <c r="G55" t="s">
        <v>19</v>
      </c>
      <c r="H55" t="s">
        <v>18</v>
      </c>
      <c r="I55" t="s">
        <v>20</v>
      </c>
      <c r="J55">
        <v>47940</v>
      </c>
      <c r="K55">
        <v>0.87</v>
      </c>
      <c r="L55">
        <v>411000</v>
      </c>
      <c r="M55" s="3">
        <f>Table1[[#This Row],[Revenue ($)]]/Table1[[#This Row],[Units Sold]]</f>
        <v>116.09537712895377</v>
      </c>
      <c r="N55" s="3">
        <f>(Table1[[#This Row],[Revenue ($)]]-Table1[[#This Row],[Marketing Budget ($)]])/Table1[[#This Row],[Marketing Budget ($)]]</f>
        <v>3.9765540258656653</v>
      </c>
    </row>
    <row r="56" spans="1:14" x14ac:dyDescent="0.3">
      <c r="A56" s="1">
        <v>45491</v>
      </c>
      <c r="B56" s="1" t="str">
        <f t="shared" si="0"/>
        <v>CUST055</v>
      </c>
      <c r="C56" s="1" t="str">
        <f>TEXT(Table1[[#This Row],[Date]], "MMM")</f>
        <v>Jul</v>
      </c>
      <c r="D56" t="s">
        <v>21</v>
      </c>
      <c r="E56">
        <v>1685</v>
      </c>
      <c r="F56">
        <v>23545</v>
      </c>
      <c r="G56" t="s">
        <v>17</v>
      </c>
      <c r="H56" t="s">
        <v>12</v>
      </c>
      <c r="I56" t="s">
        <v>13</v>
      </c>
      <c r="J56">
        <v>3961</v>
      </c>
      <c r="K56">
        <v>3.38</v>
      </c>
      <c r="L56">
        <v>337000</v>
      </c>
      <c r="M56" s="3">
        <f>Table1[[#This Row],[Revenue ($)]]/Table1[[#This Row],[Units Sold]]</f>
        <v>13.973293768545995</v>
      </c>
      <c r="N56" s="3">
        <f>(Table1[[#This Row],[Revenue ($)]]-Table1[[#This Row],[Marketing Budget ($)]])/Table1[[#This Row],[Marketing Budget ($)]]</f>
        <v>4.9442060085836914</v>
      </c>
    </row>
    <row r="57" spans="1:14" x14ac:dyDescent="0.3">
      <c r="A57" s="1">
        <v>45495</v>
      </c>
      <c r="B57" s="1" t="str">
        <f t="shared" si="0"/>
        <v>CUST056</v>
      </c>
      <c r="C57" s="1" t="str">
        <f>TEXT(Table1[[#This Row],[Date]], "MMM")</f>
        <v>Jul</v>
      </c>
      <c r="D57" t="s">
        <v>10</v>
      </c>
      <c r="E57">
        <v>4043</v>
      </c>
      <c r="F57">
        <v>175838</v>
      </c>
      <c r="G57" t="s">
        <v>23</v>
      </c>
      <c r="H57" t="s">
        <v>22</v>
      </c>
      <c r="I57" t="s">
        <v>13</v>
      </c>
      <c r="J57">
        <v>47975</v>
      </c>
      <c r="K57">
        <v>5.6</v>
      </c>
      <c r="L57">
        <v>808600</v>
      </c>
      <c r="M57" s="3">
        <f>Table1[[#This Row],[Revenue ($)]]/Table1[[#This Row],[Units Sold]]</f>
        <v>43.491961414791</v>
      </c>
      <c r="N57" s="3">
        <f>(Table1[[#This Row],[Revenue ($)]]-Table1[[#This Row],[Marketing Budget ($)]])/Table1[[#This Row],[Marketing Budget ($)]]</f>
        <v>2.6652006253256904</v>
      </c>
    </row>
    <row r="58" spans="1:14" x14ac:dyDescent="0.3">
      <c r="A58" s="1">
        <v>45498</v>
      </c>
      <c r="B58" s="1" t="str">
        <f t="shared" si="0"/>
        <v>CUST057</v>
      </c>
      <c r="C58" s="1" t="str">
        <f>TEXT(Table1[[#This Row],[Date]], "MMM")</f>
        <v>Jul</v>
      </c>
      <c r="D58" t="s">
        <v>14</v>
      </c>
      <c r="E58">
        <v>3173</v>
      </c>
      <c r="F58">
        <v>71087</v>
      </c>
      <c r="G58" t="s">
        <v>15</v>
      </c>
      <c r="H58" t="s">
        <v>18</v>
      </c>
      <c r="I58" t="s">
        <v>20</v>
      </c>
      <c r="J58">
        <v>22357</v>
      </c>
      <c r="K58">
        <v>3.6</v>
      </c>
      <c r="L58">
        <v>634600</v>
      </c>
      <c r="M58" s="3">
        <f>Table1[[#This Row],[Revenue ($)]]/Table1[[#This Row],[Units Sold]]</f>
        <v>22.403718878033406</v>
      </c>
      <c r="N58" s="3">
        <f>(Table1[[#This Row],[Revenue ($)]]-Table1[[#This Row],[Marketing Budget ($)]])/Table1[[#This Row],[Marketing Budget ($)]]</f>
        <v>2.1796305407702286</v>
      </c>
    </row>
    <row r="59" spans="1:14" x14ac:dyDescent="0.3">
      <c r="A59" s="1">
        <v>45502</v>
      </c>
      <c r="B59" s="1" t="str">
        <f t="shared" si="0"/>
        <v>CUST058</v>
      </c>
      <c r="C59" s="1" t="str">
        <f>TEXT(Table1[[#This Row],[Date]], "MMM")</f>
        <v>Jul</v>
      </c>
      <c r="D59" t="s">
        <v>21</v>
      </c>
      <c r="E59">
        <v>1121</v>
      </c>
      <c r="F59">
        <v>78840</v>
      </c>
      <c r="G59" t="s">
        <v>23</v>
      </c>
      <c r="H59" t="s">
        <v>22</v>
      </c>
      <c r="I59" t="s">
        <v>20</v>
      </c>
      <c r="J59">
        <v>12969</v>
      </c>
      <c r="K59">
        <v>8.36</v>
      </c>
      <c r="L59">
        <v>224200</v>
      </c>
      <c r="M59" s="3">
        <f>Table1[[#This Row],[Revenue ($)]]/Table1[[#This Row],[Units Sold]]</f>
        <v>70.330062444246209</v>
      </c>
      <c r="N59" s="3">
        <f>(Table1[[#This Row],[Revenue ($)]]-Table1[[#This Row],[Marketing Budget ($)]])/Table1[[#This Row],[Marketing Budget ($)]]</f>
        <v>5.0791117279666897</v>
      </c>
    </row>
    <row r="60" spans="1:14" x14ac:dyDescent="0.3">
      <c r="A60" s="1">
        <v>45506</v>
      </c>
      <c r="B60" s="1" t="str">
        <f t="shared" si="0"/>
        <v>CUST059</v>
      </c>
      <c r="C60" s="1" t="str">
        <f>TEXT(Table1[[#This Row],[Date]], "MMM")</f>
        <v>Aug</v>
      </c>
      <c r="D60" t="s">
        <v>14</v>
      </c>
      <c r="E60">
        <v>3561</v>
      </c>
      <c r="F60">
        <v>128451</v>
      </c>
      <c r="G60" t="s">
        <v>19</v>
      </c>
      <c r="H60" t="s">
        <v>22</v>
      </c>
      <c r="I60" t="s">
        <v>20</v>
      </c>
      <c r="J60">
        <v>3869</v>
      </c>
      <c r="K60">
        <v>3.08</v>
      </c>
      <c r="L60">
        <v>712200</v>
      </c>
      <c r="M60" s="3">
        <f>Table1[[#This Row],[Revenue ($)]]/Table1[[#This Row],[Units Sold]]</f>
        <v>36.071609098567819</v>
      </c>
      <c r="N60" s="3">
        <f>(Table1[[#This Row],[Revenue ($)]]-Table1[[#This Row],[Marketing Budget ($)]])/Table1[[#This Row],[Marketing Budget ($)]]</f>
        <v>32.200051692943916</v>
      </c>
    </row>
    <row r="61" spans="1:14" x14ac:dyDescent="0.3">
      <c r="A61" s="1">
        <v>45509</v>
      </c>
      <c r="B61" s="1" t="str">
        <f t="shared" si="0"/>
        <v>CUST060</v>
      </c>
      <c r="C61" s="1" t="str">
        <f>TEXT(Table1[[#This Row],[Date]], "MMM")</f>
        <v>Aug</v>
      </c>
      <c r="D61" t="s">
        <v>10</v>
      </c>
      <c r="E61">
        <v>2713</v>
      </c>
      <c r="F61">
        <v>49353</v>
      </c>
      <c r="G61" t="s">
        <v>17</v>
      </c>
      <c r="H61" t="s">
        <v>22</v>
      </c>
      <c r="I61" t="s">
        <v>20</v>
      </c>
      <c r="J61">
        <v>47760</v>
      </c>
      <c r="K61">
        <v>9.67</v>
      </c>
      <c r="L61">
        <v>542600</v>
      </c>
      <c r="M61" s="3">
        <f>Table1[[#This Row],[Revenue ($)]]/Table1[[#This Row],[Units Sold]]</f>
        <v>18.191301142646516</v>
      </c>
      <c r="N61" s="3">
        <f>(Table1[[#This Row],[Revenue ($)]]-Table1[[#This Row],[Marketing Budget ($)]])/Table1[[#This Row],[Marketing Budget ($)]]</f>
        <v>3.335427135678392E-2</v>
      </c>
    </row>
    <row r="62" spans="1:14" x14ac:dyDescent="0.3">
      <c r="A62" s="1">
        <v>45513</v>
      </c>
      <c r="B62" s="1" t="str">
        <f t="shared" si="0"/>
        <v>CUST061</v>
      </c>
      <c r="C62" s="1" t="str">
        <f>TEXT(Table1[[#This Row],[Date]], "MMM")</f>
        <v>Aug</v>
      </c>
      <c r="D62" t="s">
        <v>21</v>
      </c>
      <c r="E62">
        <v>3943</v>
      </c>
      <c r="F62">
        <v>203075</v>
      </c>
      <c r="G62" t="s">
        <v>11</v>
      </c>
      <c r="H62" t="s">
        <v>22</v>
      </c>
      <c r="I62" t="s">
        <v>20</v>
      </c>
      <c r="J62">
        <v>29643</v>
      </c>
      <c r="K62">
        <v>4.84</v>
      </c>
      <c r="L62">
        <v>788600</v>
      </c>
      <c r="M62" s="3">
        <f>Table1[[#This Row],[Revenue ($)]]/Table1[[#This Row],[Units Sold]]</f>
        <v>51.502662946994676</v>
      </c>
      <c r="N62" s="3">
        <f>(Table1[[#This Row],[Revenue ($)]]-Table1[[#This Row],[Marketing Budget ($)]])/Table1[[#This Row],[Marketing Budget ($)]]</f>
        <v>5.8506898761933677</v>
      </c>
    </row>
    <row r="63" spans="1:14" x14ac:dyDescent="0.3">
      <c r="A63" s="1">
        <v>45517</v>
      </c>
      <c r="B63" s="1" t="str">
        <f t="shared" si="0"/>
        <v>CUST062</v>
      </c>
      <c r="C63" s="1" t="str">
        <f>TEXT(Table1[[#This Row],[Date]], "MMM")</f>
        <v>Aug</v>
      </c>
      <c r="D63" t="s">
        <v>10</v>
      </c>
      <c r="E63">
        <v>1600</v>
      </c>
      <c r="F63">
        <v>224283</v>
      </c>
      <c r="G63" t="s">
        <v>15</v>
      </c>
      <c r="H63" t="s">
        <v>12</v>
      </c>
      <c r="I63" t="s">
        <v>13</v>
      </c>
      <c r="J63">
        <v>25736</v>
      </c>
      <c r="K63">
        <v>8.5</v>
      </c>
      <c r="L63">
        <v>320000</v>
      </c>
      <c r="M63" s="3">
        <f>Table1[[#This Row],[Revenue ($)]]/Table1[[#This Row],[Units Sold]]</f>
        <v>140.176875</v>
      </c>
      <c r="N63" s="3">
        <f>(Table1[[#This Row],[Revenue ($)]]-Table1[[#This Row],[Marketing Budget ($)]])/Table1[[#This Row],[Marketing Budget ($)]]</f>
        <v>7.7147575380789553</v>
      </c>
    </row>
    <row r="64" spans="1:14" x14ac:dyDescent="0.3">
      <c r="A64" s="1">
        <v>45520</v>
      </c>
      <c r="B64" s="1" t="str">
        <f t="shared" si="0"/>
        <v>CUST063</v>
      </c>
      <c r="C64" s="1" t="str">
        <f>TEXT(Table1[[#This Row],[Date]], "MMM")</f>
        <v>Aug</v>
      </c>
      <c r="D64" t="s">
        <v>10</v>
      </c>
      <c r="E64">
        <v>4898</v>
      </c>
      <c r="F64">
        <v>75318</v>
      </c>
      <c r="G64" t="s">
        <v>11</v>
      </c>
      <c r="H64" t="s">
        <v>12</v>
      </c>
      <c r="I64" t="s">
        <v>20</v>
      </c>
      <c r="J64">
        <v>39467</v>
      </c>
      <c r="K64">
        <v>2.35</v>
      </c>
      <c r="L64">
        <v>979600</v>
      </c>
      <c r="M64" s="3">
        <f>Table1[[#This Row],[Revenue ($)]]/Table1[[#This Row],[Units Sold]]</f>
        <v>15.377296855859534</v>
      </c>
      <c r="N64" s="3">
        <f>(Table1[[#This Row],[Revenue ($)]]-Table1[[#This Row],[Marketing Budget ($)]])/Table1[[#This Row],[Marketing Budget ($)]]</f>
        <v>0.90837915220310639</v>
      </c>
    </row>
    <row r="65" spans="1:14" x14ac:dyDescent="0.3">
      <c r="A65" s="1">
        <v>45524</v>
      </c>
      <c r="B65" s="1" t="str">
        <f t="shared" si="0"/>
        <v>CUST064</v>
      </c>
      <c r="C65" s="1" t="str">
        <f>TEXT(Table1[[#This Row],[Date]], "MMM")</f>
        <v>Aug</v>
      </c>
      <c r="D65" t="s">
        <v>21</v>
      </c>
      <c r="E65">
        <v>261</v>
      </c>
      <c r="F65">
        <v>251025</v>
      </c>
      <c r="G65" t="s">
        <v>19</v>
      </c>
      <c r="H65" t="s">
        <v>18</v>
      </c>
      <c r="I65" t="s">
        <v>13</v>
      </c>
      <c r="J65">
        <v>24328</v>
      </c>
      <c r="K65">
        <v>4.41</v>
      </c>
      <c r="L65">
        <v>52200</v>
      </c>
      <c r="M65" s="3">
        <f>Table1[[#This Row],[Revenue ($)]]/Table1[[#This Row],[Units Sold]]</f>
        <v>961.78160919540232</v>
      </c>
      <c r="N65" s="3">
        <f>(Table1[[#This Row],[Revenue ($)]]-Table1[[#This Row],[Marketing Budget ($)]])/Table1[[#This Row],[Marketing Budget ($)]]</f>
        <v>9.3183574482078271</v>
      </c>
    </row>
    <row r="66" spans="1:14" x14ac:dyDescent="0.3">
      <c r="A66" s="1">
        <v>45528</v>
      </c>
      <c r="B66" s="1" t="str">
        <f t="shared" si="0"/>
        <v>CUST065</v>
      </c>
      <c r="C66" s="1" t="str">
        <f>TEXT(Table1[[#This Row],[Date]], "MMM")</f>
        <v>Aug</v>
      </c>
      <c r="D66" t="s">
        <v>10</v>
      </c>
      <c r="E66">
        <v>4397</v>
      </c>
      <c r="F66">
        <v>77172</v>
      </c>
      <c r="G66" t="s">
        <v>17</v>
      </c>
      <c r="H66" t="s">
        <v>18</v>
      </c>
      <c r="I66" t="s">
        <v>20</v>
      </c>
      <c r="J66">
        <v>26876</v>
      </c>
      <c r="K66">
        <v>7.15</v>
      </c>
      <c r="L66">
        <v>879400</v>
      </c>
      <c r="M66" s="3">
        <f>Table1[[#This Row],[Revenue ($)]]/Table1[[#This Row],[Units Sold]]</f>
        <v>17.551057539231294</v>
      </c>
      <c r="N66" s="3">
        <f>(Table1[[#This Row],[Revenue ($)]]-Table1[[#This Row],[Marketing Budget ($)]])/Table1[[#This Row],[Marketing Budget ($)]]</f>
        <v>1.8714094359279654</v>
      </c>
    </row>
    <row r="67" spans="1:14" x14ac:dyDescent="0.3">
      <c r="A67" s="1">
        <v>45531</v>
      </c>
      <c r="B67" s="1" t="str">
        <f t="shared" ref="B67:B101" si="1">"CUST" &amp; TEXT(ROW()-1,"000")</f>
        <v>CUST066</v>
      </c>
      <c r="C67" s="1" t="str">
        <f>TEXT(Table1[[#This Row],[Date]], "MMM")</f>
        <v>Aug</v>
      </c>
      <c r="D67" t="s">
        <v>14</v>
      </c>
      <c r="E67">
        <v>2081</v>
      </c>
      <c r="F67">
        <v>226688</v>
      </c>
      <c r="G67" t="s">
        <v>11</v>
      </c>
      <c r="H67" t="s">
        <v>18</v>
      </c>
      <c r="I67" t="s">
        <v>20</v>
      </c>
      <c r="J67">
        <v>22295</v>
      </c>
      <c r="K67">
        <v>1.81</v>
      </c>
      <c r="L67">
        <v>416200</v>
      </c>
      <c r="M67" s="3">
        <f>Table1[[#This Row],[Revenue ($)]]/Table1[[#This Row],[Units Sold]]</f>
        <v>108.93224411340701</v>
      </c>
      <c r="N67" s="3">
        <f>(Table1[[#This Row],[Revenue ($)]]-Table1[[#This Row],[Marketing Budget ($)]])/Table1[[#This Row],[Marketing Budget ($)]]</f>
        <v>9.1676609105180535</v>
      </c>
    </row>
    <row r="68" spans="1:14" x14ac:dyDescent="0.3">
      <c r="A68" s="1">
        <v>45535</v>
      </c>
      <c r="B68" s="1" t="str">
        <f t="shared" si="1"/>
        <v>CUST067</v>
      </c>
      <c r="C68" s="1" t="str">
        <f>TEXT(Table1[[#This Row],[Date]], "MMM")</f>
        <v>Aug</v>
      </c>
      <c r="D68" t="s">
        <v>10</v>
      </c>
      <c r="E68">
        <v>1095</v>
      </c>
      <c r="F68">
        <v>266951</v>
      </c>
      <c r="G68" t="s">
        <v>11</v>
      </c>
      <c r="H68" t="s">
        <v>12</v>
      </c>
      <c r="I68" t="s">
        <v>13</v>
      </c>
      <c r="J68">
        <v>4987</v>
      </c>
      <c r="K68">
        <v>1.76</v>
      </c>
      <c r="L68">
        <v>219000</v>
      </c>
      <c r="M68" s="3">
        <f>Table1[[#This Row],[Revenue ($)]]/Table1[[#This Row],[Units Sold]]</f>
        <v>243.79086757990868</v>
      </c>
      <c r="N68" s="3">
        <f>(Table1[[#This Row],[Revenue ($)]]-Table1[[#This Row],[Marketing Budget ($)]])/Table1[[#This Row],[Marketing Budget ($)]]</f>
        <v>52.529376378584317</v>
      </c>
    </row>
    <row r="69" spans="1:14" x14ac:dyDescent="0.3">
      <c r="A69" s="1">
        <v>45539</v>
      </c>
      <c r="B69" s="1" t="str">
        <f t="shared" si="1"/>
        <v>CUST068</v>
      </c>
      <c r="C69" s="1" t="str">
        <f>TEXT(Table1[[#This Row],[Date]], "MMM")</f>
        <v>Sep</v>
      </c>
      <c r="D69" t="s">
        <v>14</v>
      </c>
      <c r="E69">
        <v>3442</v>
      </c>
      <c r="F69">
        <v>103264</v>
      </c>
      <c r="G69" t="s">
        <v>15</v>
      </c>
      <c r="H69" t="s">
        <v>18</v>
      </c>
      <c r="I69" t="s">
        <v>13</v>
      </c>
      <c r="J69">
        <v>23399</v>
      </c>
      <c r="K69">
        <v>9.7100000000000009</v>
      </c>
      <c r="L69">
        <v>688400</v>
      </c>
      <c r="M69" s="3">
        <f>Table1[[#This Row],[Revenue ($)]]/Table1[[#This Row],[Units Sold]]</f>
        <v>30.001162115049389</v>
      </c>
      <c r="N69" s="3">
        <f>(Table1[[#This Row],[Revenue ($)]]-Table1[[#This Row],[Marketing Budget ($)]])/Table1[[#This Row],[Marketing Budget ($)]]</f>
        <v>3.4131800504295056</v>
      </c>
    </row>
    <row r="70" spans="1:14" x14ac:dyDescent="0.3">
      <c r="A70" s="1">
        <v>45543</v>
      </c>
      <c r="B70" s="1" t="str">
        <f t="shared" si="1"/>
        <v>CUST069</v>
      </c>
      <c r="C70" s="1" t="str">
        <f>TEXT(Table1[[#This Row],[Date]], "MMM")</f>
        <v>Sep</v>
      </c>
      <c r="D70" t="s">
        <v>14</v>
      </c>
      <c r="E70">
        <v>4651</v>
      </c>
      <c r="F70">
        <v>256458</v>
      </c>
      <c r="G70" t="s">
        <v>15</v>
      </c>
      <c r="H70" t="s">
        <v>22</v>
      </c>
      <c r="I70" t="s">
        <v>20</v>
      </c>
      <c r="J70">
        <v>47214</v>
      </c>
      <c r="K70">
        <v>7.29</v>
      </c>
      <c r="L70">
        <v>930200</v>
      </c>
      <c r="M70" s="3">
        <f>Table1[[#This Row],[Revenue ($)]]/Table1[[#This Row],[Units Sold]]</f>
        <v>55.140399913996987</v>
      </c>
      <c r="N70" s="3">
        <f>(Table1[[#This Row],[Revenue ($)]]-Table1[[#This Row],[Marketing Budget ($)]])/Table1[[#This Row],[Marketing Budget ($)]]</f>
        <v>4.4318210700216039</v>
      </c>
    </row>
    <row r="71" spans="1:14" x14ac:dyDescent="0.3">
      <c r="A71" s="1">
        <v>45546</v>
      </c>
      <c r="B71" s="1" t="str">
        <f t="shared" si="1"/>
        <v>CUST070</v>
      </c>
      <c r="C71" s="1" t="str">
        <f>TEXT(Table1[[#This Row],[Date]], "MMM")</f>
        <v>Sep</v>
      </c>
      <c r="D71" t="s">
        <v>10</v>
      </c>
      <c r="E71">
        <v>3898</v>
      </c>
      <c r="F71">
        <v>298880</v>
      </c>
      <c r="G71" t="s">
        <v>17</v>
      </c>
      <c r="H71" t="s">
        <v>12</v>
      </c>
      <c r="I71" t="s">
        <v>13</v>
      </c>
      <c r="J71">
        <v>34986</v>
      </c>
      <c r="K71">
        <v>0.89</v>
      </c>
      <c r="L71">
        <v>779600</v>
      </c>
      <c r="M71" s="3">
        <f>Table1[[#This Row],[Revenue ($)]]/Table1[[#This Row],[Units Sold]]</f>
        <v>76.67521806054387</v>
      </c>
      <c r="N71" s="3">
        <f>(Table1[[#This Row],[Revenue ($)]]-Table1[[#This Row],[Marketing Budget ($)]])/Table1[[#This Row],[Marketing Budget ($)]]</f>
        <v>7.5428457097124566</v>
      </c>
    </row>
    <row r="72" spans="1:14" x14ac:dyDescent="0.3">
      <c r="A72" s="1">
        <v>45550</v>
      </c>
      <c r="B72" s="1" t="str">
        <f t="shared" si="1"/>
        <v>CUST071</v>
      </c>
      <c r="C72" s="1" t="str">
        <f>TEXT(Table1[[#This Row],[Date]], "MMM")</f>
        <v>Sep</v>
      </c>
      <c r="D72" t="s">
        <v>14</v>
      </c>
      <c r="E72">
        <v>1375</v>
      </c>
      <c r="F72">
        <v>235281</v>
      </c>
      <c r="G72" t="s">
        <v>15</v>
      </c>
      <c r="H72" t="s">
        <v>18</v>
      </c>
      <c r="I72" t="s">
        <v>20</v>
      </c>
      <c r="J72">
        <v>21880</v>
      </c>
      <c r="K72">
        <v>4.29</v>
      </c>
      <c r="L72">
        <v>275000</v>
      </c>
      <c r="M72" s="3">
        <f>Table1[[#This Row],[Revenue ($)]]/Table1[[#This Row],[Units Sold]]</f>
        <v>171.11345454545454</v>
      </c>
      <c r="N72" s="3">
        <f>(Table1[[#This Row],[Revenue ($)]]-Table1[[#This Row],[Marketing Budget ($)]])/Table1[[#This Row],[Marketing Budget ($)]]</f>
        <v>9.7532449725776971</v>
      </c>
    </row>
    <row r="73" spans="1:14" x14ac:dyDescent="0.3">
      <c r="A73" s="1">
        <v>45554</v>
      </c>
      <c r="B73" s="1" t="str">
        <f t="shared" si="1"/>
        <v>CUST072</v>
      </c>
      <c r="C73" s="1" t="str">
        <f>TEXT(Table1[[#This Row],[Date]], "MMM")</f>
        <v>Sep</v>
      </c>
      <c r="D73" t="s">
        <v>21</v>
      </c>
      <c r="E73">
        <v>1116</v>
      </c>
      <c r="F73">
        <v>122859</v>
      </c>
      <c r="G73" t="s">
        <v>11</v>
      </c>
      <c r="H73" t="s">
        <v>22</v>
      </c>
      <c r="I73" t="s">
        <v>20</v>
      </c>
      <c r="J73">
        <v>5735</v>
      </c>
      <c r="K73">
        <v>4.62</v>
      </c>
      <c r="L73">
        <v>223200</v>
      </c>
      <c r="M73" s="3">
        <f>Table1[[#This Row],[Revenue ($)]]/Table1[[#This Row],[Units Sold]]</f>
        <v>110.08870967741936</v>
      </c>
      <c r="N73" s="3">
        <f>(Table1[[#This Row],[Revenue ($)]]-Table1[[#This Row],[Marketing Budget ($)]])/Table1[[#This Row],[Marketing Budget ($)]]</f>
        <v>20.42266782911944</v>
      </c>
    </row>
    <row r="74" spans="1:14" x14ac:dyDescent="0.3">
      <c r="A74" s="1">
        <v>45557</v>
      </c>
      <c r="B74" s="1" t="str">
        <f t="shared" si="1"/>
        <v>CUST073</v>
      </c>
      <c r="C74" s="1" t="str">
        <f>TEXT(Table1[[#This Row],[Date]], "MMM")</f>
        <v>Sep</v>
      </c>
      <c r="D74" t="s">
        <v>14</v>
      </c>
      <c r="E74">
        <v>437</v>
      </c>
      <c r="F74">
        <v>279536</v>
      </c>
      <c r="G74" t="s">
        <v>11</v>
      </c>
      <c r="H74" t="s">
        <v>18</v>
      </c>
      <c r="I74" t="s">
        <v>20</v>
      </c>
      <c r="J74">
        <v>45064</v>
      </c>
      <c r="K74">
        <v>7.57</v>
      </c>
      <c r="L74">
        <v>87400</v>
      </c>
      <c r="M74" s="3">
        <f>Table1[[#This Row],[Revenue ($)]]/Table1[[#This Row],[Units Sold]]</f>
        <v>639.67048054919906</v>
      </c>
      <c r="N74" s="3">
        <f>(Table1[[#This Row],[Revenue ($)]]-Table1[[#This Row],[Marketing Budget ($)]])/Table1[[#This Row],[Marketing Budget ($)]]</f>
        <v>5.2030889401739744</v>
      </c>
    </row>
    <row r="75" spans="1:14" x14ac:dyDescent="0.3">
      <c r="A75" s="1">
        <v>45561</v>
      </c>
      <c r="B75" s="1" t="str">
        <f t="shared" si="1"/>
        <v>CUST074</v>
      </c>
      <c r="C75" s="1" t="str">
        <f>TEXT(Table1[[#This Row],[Date]], "MMM")</f>
        <v>Sep</v>
      </c>
      <c r="D75" t="s">
        <v>14</v>
      </c>
      <c r="E75">
        <v>978</v>
      </c>
      <c r="F75">
        <v>267426</v>
      </c>
      <c r="G75" t="s">
        <v>19</v>
      </c>
      <c r="H75" t="s">
        <v>16</v>
      </c>
      <c r="I75" t="s">
        <v>13</v>
      </c>
      <c r="J75">
        <v>5555</v>
      </c>
      <c r="K75">
        <v>2.88</v>
      </c>
      <c r="L75">
        <v>195600</v>
      </c>
      <c r="M75" s="3">
        <f>Table1[[#This Row],[Revenue ($)]]/Table1[[#This Row],[Units Sold]]</f>
        <v>273.44171779141107</v>
      </c>
      <c r="N75" s="3">
        <f>(Table1[[#This Row],[Revenue ($)]]-Table1[[#This Row],[Marketing Budget ($)]])/Table1[[#This Row],[Marketing Budget ($)]]</f>
        <v>47.141494149414939</v>
      </c>
    </row>
    <row r="76" spans="1:14" x14ac:dyDescent="0.3">
      <c r="A76" s="1">
        <v>45565</v>
      </c>
      <c r="B76" s="1" t="str">
        <f t="shared" si="1"/>
        <v>CUST075</v>
      </c>
      <c r="C76" s="1" t="str">
        <f>TEXT(Table1[[#This Row],[Date]], "MMM")</f>
        <v>Sep</v>
      </c>
      <c r="D76" t="s">
        <v>14</v>
      </c>
      <c r="E76">
        <v>1176</v>
      </c>
      <c r="F76">
        <v>187789</v>
      </c>
      <c r="G76" t="s">
        <v>11</v>
      </c>
      <c r="H76" t="s">
        <v>18</v>
      </c>
      <c r="I76" t="s">
        <v>13</v>
      </c>
      <c r="J76">
        <v>42914</v>
      </c>
      <c r="K76">
        <v>2.25</v>
      </c>
      <c r="L76">
        <v>235200</v>
      </c>
      <c r="M76" s="3">
        <f>Table1[[#This Row],[Revenue ($)]]/Table1[[#This Row],[Units Sold]]</f>
        <v>159.6845238095238</v>
      </c>
      <c r="N76" s="3">
        <f>(Table1[[#This Row],[Revenue ($)]]-Table1[[#This Row],[Marketing Budget ($)]])/Table1[[#This Row],[Marketing Budget ($)]]</f>
        <v>3.3759379223563406</v>
      </c>
    </row>
    <row r="77" spans="1:14" x14ac:dyDescent="0.3">
      <c r="A77" s="1">
        <v>45568</v>
      </c>
      <c r="B77" s="1" t="str">
        <f t="shared" si="1"/>
        <v>CUST076</v>
      </c>
      <c r="C77" s="1" t="str">
        <f>TEXT(Table1[[#This Row],[Date]], "MMM")</f>
        <v>Oct</v>
      </c>
      <c r="D77" t="s">
        <v>21</v>
      </c>
      <c r="E77">
        <v>4987</v>
      </c>
      <c r="F77">
        <v>228164</v>
      </c>
      <c r="G77" t="s">
        <v>17</v>
      </c>
      <c r="H77" t="s">
        <v>16</v>
      </c>
      <c r="I77" t="s">
        <v>20</v>
      </c>
      <c r="J77">
        <v>41818</v>
      </c>
      <c r="K77">
        <v>1.27</v>
      </c>
      <c r="L77">
        <v>997400</v>
      </c>
      <c r="M77" s="3">
        <f>Table1[[#This Row],[Revenue ($)]]/Table1[[#This Row],[Units Sold]]</f>
        <v>45.751754561860835</v>
      </c>
      <c r="N77" s="3">
        <f>(Table1[[#This Row],[Revenue ($)]]-Table1[[#This Row],[Marketing Budget ($)]])/Table1[[#This Row],[Marketing Budget ($)]]</f>
        <v>4.4561193744320624</v>
      </c>
    </row>
    <row r="78" spans="1:14" x14ac:dyDescent="0.3">
      <c r="A78" s="1">
        <v>45572</v>
      </c>
      <c r="B78" s="1" t="str">
        <f t="shared" si="1"/>
        <v>CUST077</v>
      </c>
      <c r="C78" s="1" t="str">
        <f>TEXT(Table1[[#This Row],[Date]], "MMM")</f>
        <v>Oct</v>
      </c>
      <c r="D78" t="s">
        <v>21</v>
      </c>
      <c r="E78">
        <v>4093</v>
      </c>
      <c r="F78">
        <v>135657</v>
      </c>
      <c r="G78" t="s">
        <v>23</v>
      </c>
      <c r="H78" t="s">
        <v>18</v>
      </c>
      <c r="I78" t="s">
        <v>20</v>
      </c>
      <c r="J78">
        <v>46525</v>
      </c>
      <c r="K78">
        <v>4.57</v>
      </c>
      <c r="L78">
        <v>818600</v>
      </c>
      <c r="M78" s="3">
        <f>Table1[[#This Row],[Revenue ($)]]/Table1[[#This Row],[Units Sold]]</f>
        <v>33.143659907158565</v>
      </c>
      <c r="N78" s="3">
        <f>(Table1[[#This Row],[Revenue ($)]]-Table1[[#This Row],[Marketing Budget ($)]])/Table1[[#This Row],[Marketing Budget ($)]]</f>
        <v>1.9157872111767866</v>
      </c>
    </row>
    <row r="79" spans="1:14" x14ac:dyDescent="0.3">
      <c r="A79" s="1">
        <v>45576</v>
      </c>
      <c r="B79" s="1" t="str">
        <f t="shared" si="1"/>
        <v>CUST078</v>
      </c>
      <c r="C79" s="1" t="str">
        <f>TEXT(Table1[[#This Row],[Date]], "MMM")</f>
        <v>Oct</v>
      </c>
      <c r="D79" t="s">
        <v>21</v>
      </c>
      <c r="E79">
        <v>4959</v>
      </c>
      <c r="F79">
        <v>245167</v>
      </c>
      <c r="G79" t="s">
        <v>19</v>
      </c>
      <c r="H79" t="s">
        <v>18</v>
      </c>
      <c r="I79" t="s">
        <v>20</v>
      </c>
      <c r="J79">
        <v>20830</v>
      </c>
      <c r="K79">
        <v>7.04</v>
      </c>
      <c r="L79">
        <v>991800</v>
      </c>
      <c r="M79" s="3">
        <f>Table1[[#This Row],[Revenue ($)]]/Table1[[#This Row],[Units Sold]]</f>
        <v>49.438798144787256</v>
      </c>
      <c r="N79" s="3">
        <f>(Table1[[#This Row],[Revenue ($)]]-Table1[[#This Row],[Marketing Budget ($)]])/Table1[[#This Row],[Marketing Budget ($)]]</f>
        <v>10.76989918386942</v>
      </c>
    </row>
    <row r="80" spans="1:14" x14ac:dyDescent="0.3">
      <c r="A80" s="1">
        <v>45579</v>
      </c>
      <c r="B80" s="1" t="str">
        <f t="shared" si="1"/>
        <v>CUST079</v>
      </c>
      <c r="C80" s="1" t="str">
        <f>TEXT(Table1[[#This Row],[Date]], "MMM")</f>
        <v>Oct</v>
      </c>
      <c r="D80" t="s">
        <v>10</v>
      </c>
      <c r="E80">
        <v>479</v>
      </c>
      <c r="F80">
        <v>167381</v>
      </c>
      <c r="G80" t="s">
        <v>19</v>
      </c>
      <c r="H80" t="s">
        <v>12</v>
      </c>
      <c r="I80" t="s">
        <v>20</v>
      </c>
      <c r="J80">
        <v>18429</v>
      </c>
      <c r="K80">
        <v>1.05</v>
      </c>
      <c r="L80">
        <v>95800</v>
      </c>
      <c r="M80" s="3">
        <f>Table1[[#This Row],[Revenue ($)]]/Table1[[#This Row],[Units Sold]]</f>
        <v>349.43841336116913</v>
      </c>
      <c r="N80" s="3">
        <f>(Table1[[#This Row],[Revenue ($)]]-Table1[[#This Row],[Marketing Budget ($)]])/Table1[[#This Row],[Marketing Budget ($)]]</f>
        <v>8.0824787020456892</v>
      </c>
    </row>
    <row r="81" spans="1:14" x14ac:dyDescent="0.3">
      <c r="A81" s="1">
        <v>45583</v>
      </c>
      <c r="B81" s="1" t="str">
        <f t="shared" si="1"/>
        <v>CUST080</v>
      </c>
      <c r="C81" s="1" t="str">
        <f>TEXT(Table1[[#This Row],[Date]], "MMM")</f>
        <v>Oct</v>
      </c>
      <c r="D81" t="s">
        <v>21</v>
      </c>
      <c r="E81">
        <v>592</v>
      </c>
      <c r="F81">
        <v>204806</v>
      </c>
      <c r="G81" t="s">
        <v>17</v>
      </c>
      <c r="H81" t="s">
        <v>12</v>
      </c>
      <c r="I81" t="s">
        <v>13</v>
      </c>
      <c r="J81">
        <v>7893</v>
      </c>
      <c r="K81">
        <v>9.19</v>
      </c>
      <c r="L81">
        <v>118400</v>
      </c>
      <c r="M81" s="3">
        <f>Table1[[#This Row],[Revenue ($)]]/Table1[[#This Row],[Units Sold]]</f>
        <v>345.95608108108109</v>
      </c>
      <c r="N81" s="3">
        <f>(Table1[[#This Row],[Revenue ($)]]-Table1[[#This Row],[Marketing Budget ($)]])/Table1[[#This Row],[Marketing Budget ($)]]</f>
        <v>24.947801849740276</v>
      </c>
    </row>
    <row r="82" spans="1:14" x14ac:dyDescent="0.3">
      <c r="A82" s="1">
        <v>45587</v>
      </c>
      <c r="B82" s="1" t="str">
        <f t="shared" si="1"/>
        <v>CUST081</v>
      </c>
      <c r="C82" s="1" t="str">
        <f>TEXT(Table1[[#This Row],[Date]], "MMM")</f>
        <v>Oct</v>
      </c>
      <c r="D82" t="s">
        <v>14</v>
      </c>
      <c r="E82">
        <v>2162</v>
      </c>
      <c r="F82">
        <v>80467</v>
      </c>
      <c r="G82" t="s">
        <v>17</v>
      </c>
      <c r="H82" t="s">
        <v>16</v>
      </c>
      <c r="I82" t="s">
        <v>20</v>
      </c>
      <c r="J82">
        <v>15373</v>
      </c>
      <c r="K82">
        <v>4.7</v>
      </c>
      <c r="L82">
        <v>432400</v>
      </c>
      <c r="M82" s="3">
        <f>Table1[[#This Row],[Revenue ($)]]/Table1[[#This Row],[Units Sold]]</f>
        <v>37.21877890841813</v>
      </c>
      <c r="N82" s="3">
        <f>(Table1[[#This Row],[Revenue ($)]]-Table1[[#This Row],[Marketing Budget ($)]])/Table1[[#This Row],[Marketing Budget ($)]]</f>
        <v>4.2343069017107915</v>
      </c>
    </row>
    <row r="83" spans="1:14" x14ac:dyDescent="0.3">
      <c r="A83" s="1">
        <v>45590</v>
      </c>
      <c r="B83" s="1" t="str">
        <f t="shared" si="1"/>
        <v>CUST082</v>
      </c>
      <c r="C83" s="1" t="str">
        <f>TEXT(Table1[[#This Row],[Date]], "MMM")</f>
        <v>Oct</v>
      </c>
      <c r="D83" t="s">
        <v>21</v>
      </c>
      <c r="E83">
        <v>3984</v>
      </c>
      <c r="F83">
        <v>193734</v>
      </c>
      <c r="G83" t="s">
        <v>15</v>
      </c>
      <c r="H83" t="s">
        <v>12</v>
      </c>
      <c r="I83" t="s">
        <v>20</v>
      </c>
      <c r="J83">
        <v>48333</v>
      </c>
      <c r="K83">
        <v>2.78</v>
      </c>
      <c r="L83">
        <v>796800</v>
      </c>
      <c r="M83" s="3">
        <f>Table1[[#This Row],[Revenue ($)]]/Table1[[#This Row],[Units Sold]]</f>
        <v>48.628012048192772</v>
      </c>
      <c r="N83" s="3">
        <f>(Table1[[#This Row],[Revenue ($)]]-Table1[[#This Row],[Marketing Budget ($)]])/Table1[[#This Row],[Marketing Budget ($)]]</f>
        <v>3.0083172987399913</v>
      </c>
    </row>
    <row r="84" spans="1:14" x14ac:dyDescent="0.3">
      <c r="A84" s="1">
        <v>45594</v>
      </c>
      <c r="B84" s="1" t="str">
        <f t="shared" si="1"/>
        <v>CUST083</v>
      </c>
      <c r="C84" s="1" t="str">
        <f>TEXT(Table1[[#This Row],[Date]], "MMM")</f>
        <v>Oct</v>
      </c>
      <c r="D84" t="s">
        <v>21</v>
      </c>
      <c r="E84">
        <v>164</v>
      </c>
      <c r="F84">
        <v>108506</v>
      </c>
      <c r="G84" t="s">
        <v>19</v>
      </c>
      <c r="H84" t="s">
        <v>22</v>
      </c>
      <c r="I84" t="s">
        <v>13</v>
      </c>
      <c r="J84">
        <v>4436</v>
      </c>
      <c r="K84">
        <v>1.39</v>
      </c>
      <c r="L84">
        <v>32800</v>
      </c>
      <c r="M84" s="3">
        <f>Table1[[#This Row],[Revenue ($)]]/Table1[[#This Row],[Units Sold]]</f>
        <v>661.6219512195122</v>
      </c>
      <c r="N84" s="3">
        <f>(Table1[[#This Row],[Revenue ($)]]-Table1[[#This Row],[Marketing Budget ($)]])/Table1[[#This Row],[Marketing Budget ($)]]</f>
        <v>23.460324616771867</v>
      </c>
    </row>
    <row r="85" spans="1:14" x14ac:dyDescent="0.3">
      <c r="A85" s="1">
        <v>45598</v>
      </c>
      <c r="B85" s="1" t="str">
        <f t="shared" si="1"/>
        <v>CUST084</v>
      </c>
      <c r="C85" s="1" t="str">
        <f>TEXT(Table1[[#This Row],[Date]], "MMM")</f>
        <v>Nov</v>
      </c>
      <c r="D85" t="s">
        <v>14</v>
      </c>
      <c r="E85">
        <v>2668</v>
      </c>
      <c r="F85">
        <v>119751</v>
      </c>
      <c r="G85" t="s">
        <v>15</v>
      </c>
      <c r="H85" t="s">
        <v>22</v>
      </c>
      <c r="I85" t="s">
        <v>13</v>
      </c>
      <c r="J85">
        <v>9754</v>
      </c>
      <c r="K85">
        <v>2.2400000000000002</v>
      </c>
      <c r="L85">
        <v>533600</v>
      </c>
      <c r="M85" s="3">
        <f>Table1[[#This Row],[Revenue ($)]]/Table1[[#This Row],[Units Sold]]</f>
        <v>44.884182908545725</v>
      </c>
      <c r="N85" s="3">
        <f>(Table1[[#This Row],[Revenue ($)]]-Table1[[#This Row],[Marketing Budget ($)]])/Table1[[#This Row],[Marketing Budget ($)]]</f>
        <v>11.277117080172237</v>
      </c>
    </row>
    <row r="86" spans="1:14" x14ac:dyDescent="0.3">
      <c r="A86" s="1">
        <v>45601</v>
      </c>
      <c r="B86" s="1" t="str">
        <f t="shared" si="1"/>
        <v>CUST085</v>
      </c>
      <c r="C86" s="1" t="str">
        <f>TEXT(Table1[[#This Row],[Date]], "MMM")</f>
        <v>Nov</v>
      </c>
      <c r="D86" t="s">
        <v>10</v>
      </c>
      <c r="E86">
        <v>2127</v>
      </c>
      <c r="F86">
        <v>297486</v>
      </c>
      <c r="G86" t="s">
        <v>11</v>
      </c>
      <c r="H86" t="s">
        <v>16</v>
      </c>
      <c r="I86" t="s">
        <v>20</v>
      </c>
      <c r="J86">
        <v>11677</v>
      </c>
      <c r="K86">
        <v>9.3800000000000008</v>
      </c>
      <c r="L86">
        <v>425400</v>
      </c>
      <c r="M86" s="3">
        <f>Table1[[#This Row],[Revenue ($)]]/Table1[[#This Row],[Units Sold]]</f>
        <v>139.86177715091679</v>
      </c>
      <c r="N86" s="3">
        <f>(Table1[[#This Row],[Revenue ($)]]-Table1[[#This Row],[Marketing Budget ($)]])/Table1[[#This Row],[Marketing Budget ($)]]</f>
        <v>24.476235334418085</v>
      </c>
    </row>
    <row r="87" spans="1:14" x14ac:dyDescent="0.3">
      <c r="A87" s="1">
        <v>45605</v>
      </c>
      <c r="B87" s="1" t="str">
        <f t="shared" si="1"/>
        <v>CUST086</v>
      </c>
      <c r="C87" s="1" t="str">
        <f>TEXT(Table1[[#This Row],[Date]], "MMM")</f>
        <v>Nov</v>
      </c>
      <c r="D87" t="s">
        <v>21</v>
      </c>
      <c r="E87">
        <v>2795</v>
      </c>
      <c r="F87">
        <v>178229</v>
      </c>
      <c r="G87" t="s">
        <v>19</v>
      </c>
      <c r="H87" t="s">
        <v>22</v>
      </c>
      <c r="I87" t="s">
        <v>13</v>
      </c>
      <c r="J87">
        <v>6895</v>
      </c>
      <c r="K87">
        <v>6.56</v>
      </c>
      <c r="L87">
        <v>559000</v>
      </c>
      <c r="M87" s="3">
        <f>Table1[[#This Row],[Revenue ($)]]/Table1[[#This Row],[Units Sold]]</f>
        <v>63.767084078711989</v>
      </c>
      <c r="N87" s="3">
        <f>(Table1[[#This Row],[Revenue ($)]]-Table1[[#This Row],[Marketing Budget ($)]])/Table1[[#This Row],[Marketing Budget ($)]]</f>
        <v>24.849021029731691</v>
      </c>
    </row>
    <row r="88" spans="1:14" x14ac:dyDescent="0.3">
      <c r="A88" s="1">
        <v>45609</v>
      </c>
      <c r="B88" s="1" t="str">
        <f t="shared" si="1"/>
        <v>CUST087</v>
      </c>
      <c r="C88" s="1" t="str">
        <f>TEXT(Table1[[#This Row],[Date]], "MMM")</f>
        <v>Nov</v>
      </c>
      <c r="D88" t="s">
        <v>10</v>
      </c>
      <c r="E88">
        <v>1595</v>
      </c>
      <c r="F88">
        <v>116081</v>
      </c>
      <c r="G88" t="s">
        <v>19</v>
      </c>
      <c r="H88" t="s">
        <v>22</v>
      </c>
      <c r="I88" t="s">
        <v>20</v>
      </c>
      <c r="J88">
        <v>20738</v>
      </c>
      <c r="K88">
        <v>5.41</v>
      </c>
      <c r="L88">
        <v>319000</v>
      </c>
      <c r="M88" s="3">
        <f>Table1[[#This Row],[Revenue ($)]]/Table1[[#This Row],[Units Sold]]</f>
        <v>72.778056426332284</v>
      </c>
      <c r="N88" s="3">
        <f>(Table1[[#This Row],[Revenue ($)]]-Table1[[#This Row],[Marketing Budget ($)]])/Table1[[#This Row],[Marketing Budget ($)]]</f>
        <v>4.5975021699295979</v>
      </c>
    </row>
    <row r="89" spans="1:14" x14ac:dyDescent="0.3">
      <c r="A89" s="1">
        <v>45612</v>
      </c>
      <c r="B89" s="1" t="str">
        <f t="shared" si="1"/>
        <v>CUST088</v>
      </c>
      <c r="C89" s="1" t="str">
        <f>TEXT(Table1[[#This Row],[Date]], "MMM")</f>
        <v>Nov</v>
      </c>
      <c r="D89" t="s">
        <v>10</v>
      </c>
      <c r="E89">
        <v>491</v>
      </c>
      <c r="F89">
        <v>99045</v>
      </c>
      <c r="G89" t="s">
        <v>23</v>
      </c>
      <c r="H89" t="s">
        <v>18</v>
      </c>
      <c r="I89" t="s">
        <v>20</v>
      </c>
      <c r="J89">
        <v>31746</v>
      </c>
      <c r="K89">
        <v>6.74</v>
      </c>
      <c r="L89">
        <v>98200</v>
      </c>
      <c r="M89" s="3">
        <f>Table1[[#This Row],[Revenue ($)]]/Table1[[#This Row],[Units Sold]]</f>
        <v>201.72097759674133</v>
      </c>
      <c r="N89" s="3">
        <f>(Table1[[#This Row],[Revenue ($)]]-Table1[[#This Row],[Marketing Budget ($)]])/Table1[[#This Row],[Marketing Budget ($)]]</f>
        <v>2.1199206199206198</v>
      </c>
    </row>
    <row r="90" spans="1:14" x14ac:dyDescent="0.3">
      <c r="A90" s="1">
        <v>45616</v>
      </c>
      <c r="B90" s="1" t="str">
        <f t="shared" si="1"/>
        <v>CUST089</v>
      </c>
      <c r="C90" s="1" t="str">
        <f>TEXT(Table1[[#This Row],[Date]], "MMM")</f>
        <v>Nov</v>
      </c>
      <c r="D90" t="s">
        <v>10</v>
      </c>
      <c r="E90">
        <v>4614</v>
      </c>
      <c r="F90">
        <v>44698</v>
      </c>
      <c r="G90" t="s">
        <v>19</v>
      </c>
      <c r="H90" t="s">
        <v>12</v>
      </c>
      <c r="I90" t="s">
        <v>13</v>
      </c>
      <c r="J90">
        <v>49404</v>
      </c>
      <c r="K90">
        <v>4.6399999999999997</v>
      </c>
      <c r="L90">
        <v>922800</v>
      </c>
      <c r="M90" s="3">
        <f>Table1[[#This Row],[Revenue ($)]]/Table1[[#This Row],[Units Sold]]</f>
        <v>9.6874729085392293</v>
      </c>
      <c r="N90" s="3">
        <f>(Table1[[#This Row],[Revenue ($)]]-Table1[[#This Row],[Marketing Budget ($)]])/Table1[[#This Row],[Marketing Budget ($)]]</f>
        <v>-9.5255444903246694E-2</v>
      </c>
    </row>
    <row r="91" spans="1:14" x14ac:dyDescent="0.3">
      <c r="A91" s="1">
        <v>45620</v>
      </c>
      <c r="B91" s="1" t="str">
        <f t="shared" si="1"/>
        <v>CUST090</v>
      </c>
      <c r="C91" s="1" t="str">
        <f>TEXT(Table1[[#This Row],[Date]], "MMM")</f>
        <v>Nov</v>
      </c>
      <c r="D91" t="s">
        <v>14</v>
      </c>
      <c r="E91">
        <v>4574</v>
      </c>
      <c r="F91">
        <v>120078</v>
      </c>
      <c r="G91" t="s">
        <v>11</v>
      </c>
      <c r="H91" t="s">
        <v>22</v>
      </c>
      <c r="I91" t="s">
        <v>20</v>
      </c>
      <c r="J91">
        <v>33352</v>
      </c>
      <c r="K91">
        <v>7.44</v>
      </c>
      <c r="L91">
        <v>914800</v>
      </c>
      <c r="M91" s="3">
        <f>Table1[[#This Row],[Revenue ($)]]/Table1[[#This Row],[Units Sold]]</f>
        <v>26.252295583734149</v>
      </c>
      <c r="N91" s="3">
        <f>(Table1[[#This Row],[Revenue ($)]]-Table1[[#This Row],[Marketing Budget ($)]])/Table1[[#This Row],[Marketing Budget ($)]]</f>
        <v>2.6003238186615496</v>
      </c>
    </row>
    <row r="92" spans="1:14" x14ac:dyDescent="0.3">
      <c r="A92" s="1">
        <v>45623</v>
      </c>
      <c r="B92" s="1" t="str">
        <f t="shared" si="1"/>
        <v>CUST091</v>
      </c>
      <c r="C92" s="1" t="str">
        <f>TEXT(Table1[[#This Row],[Date]], "MMM")</f>
        <v>Nov</v>
      </c>
      <c r="D92" t="s">
        <v>10</v>
      </c>
      <c r="E92">
        <v>3661</v>
      </c>
      <c r="F92">
        <v>32671</v>
      </c>
      <c r="G92" t="s">
        <v>15</v>
      </c>
      <c r="H92" t="s">
        <v>22</v>
      </c>
      <c r="I92" t="s">
        <v>13</v>
      </c>
      <c r="J92">
        <v>40790</v>
      </c>
      <c r="K92">
        <v>0.95</v>
      </c>
      <c r="L92">
        <v>732200</v>
      </c>
      <c r="M92" s="3">
        <f>Table1[[#This Row],[Revenue ($)]]/Table1[[#This Row],[Units Sold]]</f>
        <v>8.9240644632614039</v>
      </c>
      <c r="N92" s="3">
        <f>(Table1[[#This Row],[Revenue ($)]]-Table1[[#This Row],[Marketing Budget ($)]])/Table1[[#This Row],[Marketing Budget ($)]]</f>
        <v>-0.19904388330473155</v>
      </c>
    </row>
    <row r="93" spans="1:14" x14ac:dyDescent="0.3">
      <c r="A93" s="1">
        <v>45627</v>
      </c>
      <c r="B93" s="1" t="str">
        <f t="shared" si="1"/>
        <v>CUST092</v>
      </c>
      <c r="C93" s="1" t="str">
        <f>TEXT(Table1[[#This Row],[Date]], "MMM")</f>
        <v>Dec</v>
      </c>
      <c r="D93" t="s">
        <v>10</v>
      </c>
      <c r="E93">
        <v>2378</v>
      </c>
      <c r="F93">
        <v>96202</v>
      </c>
      <c r="G93" t="s">
        <v>15</v>
      </c>
      <c r="H93" t="s">
        <v>12</v>
      </c>
      <c r="I93" t="s">
        <v>20</v>
      </c>
      <c r="J93">
        <v>42919</v>
      </c>
      <c r="K93">
        <v>5.88</v>
      </c>
      <c r="L93">
        <v>475600</v>
      </c>
      <c r="M93" s="3">
        <f>Table1[[#This Row],[Revenue ($)]]/Table1[[#This Row],[Units Sold]]</f>
        <v>40.455004205214465</v>
      </c>
      <c r="N93" s="3">
        <f>(Table1[[#This Row],[Revenue ($)]]-Table1[[#This Row],[Marketing Budget ($)]])/Table1[[#This Row],[Marketing Budget ($)]]</f>
        <v>1.2414781332277081</v>
      </c>
    </row>
    <row r="94" spans="1:14" x14ac:dyDescent="0.3">
      <c r="A94" s="1">
        <v>45631</v>
      </c>
      <c r="B94" s="1" t="str">
        <f t="shared" si="1"/>
        <v>CUST093</v>
      </c>
      <c r="C94" s="1" t="str">
        <f>TEXT(Table1[[#This Row],[Date]], "MMM")</f>
        <v>Dec</v>
      </c>
      <c r="D94" t="s">
        <v>14</v>
      </c>
      <c r="E94">
        <v>3199</v>
      </c>
      <c r="F94">
        <v>61663</v>
      </c>
      <c r="G94" t="s">
        <v>23</v>
      </c>
      <c r="H94" t="s">
        <v>22</v>
      </c>
      <c r="I94" t="s">
        <v>20</v>
      </c>
      <c r="J94">
        <v>6600</v>
      </c>
      <c r="K94">
        <v>2.0099999999999998</v>
      </c>
      <c r="L94">
        <v>639800</v>
      </c>
      <c r="M94" s="3">
        <f>Table1[[#This Row],[Revenue ($)]]/Table1[[#This Row],[Units Sold]]</f>
        <v>19.275711159737419</v>
      </c>
      <c r="N94" s="3">
        <f>(Table1[[#This Row],[Revenue ($)]]-Table1[[#This Row],[Marketing Budget ($)]])/Table1[[#This Row],[Marketing Budget ($)]]</f>
        <v>8.3428787878787887</v>
      </c>
    </row>
    <row r="95" spans="1:14" x14ac:dyDescent="0.3">
      <c r="A95" s="1">
        <v>45634</v>
      </c>
      <c r="B95" s="1" t="str">
        <f t="shared" si="1"/>
        <v>CUST094</v>
      </c>
      <c r="C95" s="1" t="str">
        <f>TEXT(Table1[[#This Row],[Date]], "MMM")</f>
        <v>Dec</v>
      </c>
      <c r="D95" t="s">
        <v>10</v>
      </c>
      <c r="E95">
        <v>300</v>
      </c>
      <c r="F95">
        <v>25708</v>
      </c>
      <c r="G95" t="s">
        <v>11</v>
      </c>
      <c r="H95" t="s">
        <v>22</v>
      </c>
      <c r="I95" t="s">
        <v>13</v>
      </c>
      <c r="J95">
        <v>30124</v>
      </c>
      <c r="K95">
        <v>1.64</v>
      </c>
      <c r="L95">
        <v>60000</v>
      </c>
      <c r="M95" s="3">
        <f>Table1[[#This Row],[Revenue ($)]]/Table1[[#This Row],[Units Sold]]</f>
        <v>85.693333333333328</v>
      </c>
      <c r="N95" s="3">
        <f>(Table1[[#This Row],[Revenue ($)]]-Table1[[#This Row],[Marketing Budget ($)]])/Table1[[#This Row],[Marketing Budget ($)]]</f>
        <v>-0.1465940778117116</v>
      </c>
    </row>
    <row r="96" spans="1:14" x14ac:dyDescent="0.3">
      <c r="A96" s="1">
        <v>45638</v>
      </c>
      <c r="B96" s="1" t="str">
        <f t="shared" si="1"/>
        <v>CUST095</v>
      </c>
      <c r="C96" s="1" t="str">
        <f>TEXT(Table1[[#This Row],[Date]], "MMM")</f>
        <v>Dec</v>
      </c>
      <c r="D96" t="s">
        <v>10</v>
      </c>
      <c r="E96">
        <v>4975</v>
      </c>
      <c r="F96">
        <v>143883</v>
      </c>
      <c r="G96" t="s">
        <v>15</v>
      </c>
      <c r="H96" t="s">
        <v>12</v>
      </c>
      <c r="I96" t="s">
        <v>13</v>
      </c>
      <c r="J96">
        <v>28643</v>
      </c>
      <c r="K96">
        <v>3.75</v>
      </c>
      <c r="L96">
        <v>995000</v>
      </c>
      <c r="M96" s="3">
        <f>Table1[[#This Row],[Revenue ($)]]/Table1[[#This Row],[Units Sold]]</f>
        <v>28.921206030150753</v>
      </c>
      <c r="N96" s="3">
        <f>(Table1[[#This Row],[Revenue ($)]]-Table1[[#This Row],[Marketing Budget ($)]])/Table1[[#This Row],[Marketing Budget ($)]]</f>
        <v>4.0233215794434942</v>
      </c>
    </row>
    <row r="97" spans="1:14" x14ac:dyDescent="0.3">
      <c r="A97" s="1">
        <v>45642</v>
      </c>
      <c r="B97" s="1" t="str">
        <f t="shared" si="1"/>
        <v>CUST096</v>
      </c>
      <c r="C97" s="1" t="str">
        <f>TEXT(Table1[[#This Row],[Date]], "MMM")</f>
        <v>Dec</v>
      </c>
      <c r="D97" t="s">
        <v>14</v>
      </c>
      <c r="E97">
        <v>3204</v>
      </c>
      <c r="F97">
        <v>122547</v>
      </c>
      <c r="G97" t="s">
        <v>17</v>
      </c>
      <c r="H97" t="s">
        <v>18</v>
      </c>
      <c r="I97" t="s">
        <v>13</v>
      </c>
      <c r="J97">
        <v>41764</v>
      </c>
      <c r="K97">
        <v>1.37</v>
      </c>
      <c r="L97">
        <v>640800</v>
      </c>
      <c r="M97" s="3">
        <f>Table1[[#This Row],[Revenue ($)]]/Table1[[#This Row],[Units Sold]]</f>
        <v>38.24812734082397</v>
      </c>
      <c r="N97" s="3">
        <f>(Table1[[#This Row],[Revenue ($)]]-Table1[[#This Row],[Marketing Budget ($)]])/Table1[[#This Row],[Marketing Budget ($)]]</f>
        <v>1.934273537017527</v>
      </c>
    </row>
    <row r="98" spans="1:14" x14ac:dyDescent="0.3">
      <c r="A98" s="1">
        <v>45645</v>
      </c>
      <c r="B98" s="1" t="str">
        <f t="shared" si="1"/>
        <v>CUST097</v>
      </c>
      <c r="C98" s="1" t="str">
        <f>TEXT(Table1[[#This Row],[Date]], "MMM")</f>
        <v>Dec</v>
      </c>
      <c r="D98" t="s">
        <v>14</v>
      </c>
      <c r="E98">
        <v>4698</v>
      </c>
      <c r="F98">
        <v>44754</v>
      </c>
      <c r="G98" t="s">
        <v>11</v>
      </c>
      <c r="H98" t="s">
        <v>22</v>
      </c>
      <c r="I98" t="s">
        <v>20</v>
      </c>
      <c r="J98">
        <v>10007</v>
      </c>
      <c r="K98">
        <v>1.39</v>
      </c>
      <c r="L98">
        <v>939600</v>
      </c>
      <c r="M98" s="3">
        <f>Table1[[#This Row],[Revenue ($)]]/Table1[[#This Row],[Units Sold]]</f>
        <v>9.5261813537675604</v>
      </c>
      <c r="N98" s="3">
        <f>(Table1[[#This Row],[Revenue ($)]]-Table1[[#This Row],[Marketing Budget ($)]])/Table1[[#This Row],[Marketing Budget ($)]]</f>
        <v>3.4722694114120114</v>
      </c>
    </row>
    <row r="99" spans="1:14" x14ac:dyDescent="0.3">
      <c r="A99" s="1">
        <v>45649</v>
      </c>
      <c r="B99" s="1" t="str">
        <f t="shared" si="1"/>
        <v>CUST098</v>
      </c>
      <c r="C99" s="1" t="str">
        <f>TEXT(Table1[[#This Row],[Date]], "MMM")</f>
        <v>Dec</v>
      </c>
      <c r="D99" t="s">
        <v>21</v>
      </c>
      <c r="E99">
        <v>2554</v>
      </c>
      <c r="F99">
        <v>236814</v>
      </c>
      <c r="G99" t="s">
        <v>11</v>
      </c>
      <c r="H99" t="s">
        <v>12</v>
      </c>
      <c r="I99" t="s">
        <v>20</v>
      </c>
      <c r="J99">
        <v>46714</v>
      </c>
      <c r="K99">
        <v>3.46</v>
      </c>
      <c r="L99">
        <v>510800</v>
      </c>
      <c r="M99" s="3">
        <f>Table1[[#This Row],[Revenue ($)]]/Table1[[#This Row],[Units Sold]]</f>
        <v>92.722787783868441</v>
      </c>
      <c r="N99" s="3">
        <f>(Table1[[#This Row],[Revenue ($)]]-Table1[[#This Row],[Marketing Budget ($)]])/Table1[[#This Row],[Marketing Budget ($)]]</f>
        <v>4.0694438498094794</v>
      </c>
    </row>
    <row r="100" spans="1:14" x14ac:dyDescent="0.3">
      <c r="A100" s="1">
        <v>45653</v>
      </c>
      <c r="B100" s="1" t="str">
        <f t="shared" si="1"/>
        <v>CUST099</v>
      </c>
      <c r="C100" s="1" t="str">
        <f>TEXT(Table1[[#This Row],[Date]], "MMM")</f>
        <v>Dec</v>
      </c>
      <c r="D100" t="s">
        <v>21</v>
      </c>
      <c r="E100">
        <v>3745</v>
      </c>
      <c r="F100">
        <v>247714</v>
      </c>
      <c r="G100" t="s">
        <v>23</v>
      </c>
      <c r="H100" t="s">
        <v>22</v>
      </c>
      <c r="I100" t="s">
        <v>20</v>
      </c>
      <c r="J100">
        <v>38410</v>
      </c>
      <c r="K100">
        <v>9.81</v>
      </c>
      <c r="L100">
        <v>749000</v>
      </c>
      <c r="M100" s="3">
        <f>Table1[[#This Row],[Revenue ($)]]/Table1[[#This Row],[Units Sold]]</f>
        <v>66.145260347129508</v>
      </c>
      <c r="N100" s="3">
        <f>(Table1[[#This Row],[Revenue ($)]]-Table1[[#This Row],[Marketing Budget ($)]])/Table1[[#This Row],[Marketing Budget ($)]]</f>
        <v>5.4492059359541782</v>
      </c>
    </row>
    <row r="101" spans="1:14" x14ac:dyDescent="0.3">
      <c r="A101" s="1">
        <v>45657</v>
      </c>
      <c r="B101" s="1" t="str">
        <f t="shared" si="1"/>
        <v>CUST100</v>
      </c>
      <c r="C101" s="1" t="str">
        <f>TEXT(Table1[[#This Row],[Date]], "MMM")</f>
        <v>Dec</v>
      </c>
      <c r="D101" t="s">
        <v>21</v>
      </c>
      <c r="E101">
        <v>904</v>
      </c>
      <c r="F101">
        <v>152483</v>
      </c>
      <c r="G101" t="s">
        <v>15</v>
      </c>
      <c r="H101" t="s">
        <v>22</v>
      </c>
      <c r="I101" t="s">
        <v>20</v>
      </c>
      <c r="J101">
        <v>45080</v>
      </c>
      <c r="K101">
        <v>2.17</v>
      </c>
      <c r="L101">
        <v>180800</v>
      </c>
      <c r="M101" s="3">
        <f>Table1[[#This Row],[Revenue ($)]]/Table1[[#This Row],[Units Sold]]</f>
        <v>168.67588495575222</v>
      </c>
      <c r="N101" s="3">
        <f>(Table1[[#This Row],[Revenue ($)]]-Table1[[#This Row],[Marketing Budget ($)]])/Table1[[#This Row],[Marketing Budget ($)]]</f>
        <v>2.3824977817213844</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9"/>
  <sheetViews>
    <sheetView workbookViewId="0"/>
  </sheetViews>
  <sheetFormatPr defaultRowHeight="14.4" x14ac:dyDescent="0.3"/>
  <cols>
    <col min="1" max="1" width="14.77734375" customWidth="1"/>
    <col min="2" max="2" width="16" customWidth="1"/>
    <col min="3" max="3" width="21.33203125" bestFit="1" customWidth="1"/>
    <col min="4" max="4" width="16" bestFit="1" customWidth="1"/>
    <col min="5" max="5" width="9" customWidth="1"/>
    <col min="6" max="6" width="16" bestFit="1" customWidth="1"/>
  </cols>
  <sheetData>
    <row r="2" spans="1:6" x14ac:dyDescent="0.3">
      <c r="A2" s="12" t="s">
        <v>38</v>
      </c>
      <c r="B2" s="12"/>
      <c r="C2" s="12"/>
    </row>
    <row r="3" spans="1:6" x14ac:dyDescent="0.3">
      <c r="A3" t="s">
        <v>34</v>
      </c>
      <c r="B3" t="s">
        <v>35</v>
      </c>
      <c r="C3" t="s">
        <v>36</v>
      </c>
      <c r="D3" t="s">
        <v>37</v>
      </c>
    </row>
    <row r="4" spans="1:6" x14ac:dyDescent="0.3">
      <c r="A4" s="10">
        <v>15697375</v>
      </c>
      <c r="B4" s="10">
        <v>2520583</v>
      </c>
      <c r="C4" s="10">
        <v>49829400</v>
      </c>
      <c r="D4" s="9">
        <v>249147</v>
      </c>
    </row>
    <row r="8" spans="1:6" x14ac:dyDescent="0.3">
      <c r="A8" s="12" t="s">
        <v>39</v>
      </c>
      <c r="B8" s="12"/>
      <c r="C8" s="12"/>
      <c r="D8" s="12"/>
    </row>
    <row r="9" spans="1:6" x14ac:dyDescent="0.3">
      <c r="A9" s="7"/>
      <c r="B9" s="7"/>
      <c r="C9" s="7"/>
      <c r="D9" s="7"/>
    </row>
    <row r="10" spans="1:6" x14ac:dyDescent="0.3">
      <c r="A10" s="7"/>
      <c r="B10" s="7"/>
      <c r="C10" s="7"/>
      <c r="D10" s="7"/>
    </row>
    <row r="11" spans="1:6" x14ac:dyDescent="0.3">
      <c r="A11" s="8" t="s">
        <v>40</v>
      </c>
      <c r="B11" s="8"/>
      <c r="C11" s="7"/>
      <c r="D11" s="7"/>
      <c r="E11" t="s">
        <v>42</v>
      </c>
    </row>
    <row r="12" spans="1:6" x14ac:dyDescent="0.3">
      <c r="A12" s="5" t="s">
        <v>6</v>
      </c>
      <c r="B12" t="s">
        <v>37</v>
      </c>
      <c r="E12" s="5" t="s">
        <v>5</v>
      </c>
      <c r="F12" t="s">
        <v>37</v>
      </c>
    </row>
    <row r="13" spans="1:6" x14ac:dyDescent="0.3">
      <c r="A13" t="s">
        <v>20</v>
      </c>
      <c r="B13" s="9">
        <v>142255</v>
      </c>
      <c r="E13" t="s">
        <v>12</v>
      </c>
      <c r="F13" s="9">
        <v>61297</v>
      </c>
    </row>
    <row r="14" spans="1:6" x14ac:dyDescent="0.3">
      <c r="A14" t="s">
        <v>13</v>
      </c>
      <c r="B14" s="9">
        <v>106892</v>
      </c>
      <c r="E14" t="s">
        <v>18</v>
      </c>
      <c r="F14" s="9">
        <v>70108</v>
      </c>
    </row>
    <row r="15" spans="1:6" x14ac:dyDescent="0.3">
      <c r="E15" t="s">
        <v>16</v>
      </c>
      <c r="F15" s="9">
        <v>28973</v>
      </c>
    </row>
    <row r="16" spans="1:6" x14ac:dyDescent="0.3">
      <c r="E16" t="s">
        <v>22</v>
      </c>
      <c r="F16" s="9">
        <v>88769</v>
      </c>
    </row>
    <row r="19" spans="1:6" x14ac:dyDescent="0.3">
      <c r="A19" t="s">
        <v>41</v>
      </c>
    </row>
    <row r="21" spans="1:6" x14ac:dyDescent="0.3">
      <c r="A21" t="str">
        <f>"Peak Regional Sales:"   &amp;  INDEX(A23:A27,MATCH(MAX(B23:B27),B23:B27,0),1)  &amp; " with" &amp; TEXT(MAX(B23:B27), "0.00")   &amp; " units sold"</f>
        <v>Peak Regional Sales:Europe with60552.00 units sold</v>
      </c>
      <c r="E21" t="str">
        <f>"Peak Month Sales:"&amp; INDEX(E23:E34,MATCH(MAX(F23:F34),F23:F34,0))&amp;" with"&amp;TEXT(MAX(F23:F34),"0.00")&amp;" Units sold"</f>
        <v>Peak Month Sales:Dec with25957.00 Units sold</v>
      </c>
    </row>
    <row r="22" spans="1:6" x14ac:dyDescent="0.3">
      <c r="A22" s="5" t="s">
        <v>4</v>
      </c>
      <c r="B22" t="s">
        <v>37</v>
      </c>
      <c r="E22" s="5" t="s">
        <v>33</v>
      </c>
      <c r="F22" t="s">
        <v>37</v>
      </c>
    </row>
    <row r="23" spans="1:6" x14ac:dyDescent="0.3">
      <c r="A23" t="s">
        <v>11</v>
      </c>
      <c r="B23" s="9">
        <v>51231</v>
      </c>
      <c r="E23" t="s">
        <v>43</v>
      </c>
      <c r="F23" s="9">
        <v>17886</v>
      </c>
    </row>
    <row r="24" spans="1:6" x14ac:dyDescent="0.3">
      <c r="A24" t="s">
        <v>17</v>
      </c>
      <c r="B24" s="9">
        <v>46669</v>
      </c>
      <c r="E24" t="s">
        <v>44</v>
      </c>
      <c r="F24" s="9">
        <v>24549</v>
      </c>
    </row>
    <row r="25" spans="1:6" x14ac:dyDescent="0.3">
      <c r="A25" t="s">
        <v>15</v>
      </c>
      <c r="B25" s="9">
        <v>60552</v>
      </c>
      <c r="E25" t="s">
        <v>45</v>
      </c>
      <c r="F25" s="9">
        <v>25957</v>
      </c>
    </row>
    <row r="26" spans="1:6" x14ac:dyDescent="0.3">
      <c r="A26" t="s">
        <v>19</v>
      </c>
      <c r="B26" s="9">
        <v>44298</v>
      </c>
      <c r="E26" t="s">
        <v>46</v>
      </c>
      <c r="F26" s="9">
        <v>21319</v>
      </c>
    </row>
    <row r="27" spans="1:6" x14ac:dyDescent="0.3">
      <c r="A27" t="s">
        <v>23</v>
      </c>
      <c r="B27" s="9">
        <v>46397</v>
      </c>
      <c r="E27" t="s">
        <v>47</v>
      </c>
      <c r="F27" s="9">
        <v>23180</v>
      </c>
    </row>
    <row r="28" spans="1:6" x14ac:dyDescent="0.3">
      <c r="E28" t="s">
        <v>48</v>
      </c>
      <c r="F28" s="9">
        <v>19577</v>
      </c>
    </row>
    <row r="29" spans="1:6" x14ac:dyDescent="0.3">
      <c r="E29" t="s">
        <v>49</v>
      </c>
      <c r="F29" s="9">
        <v>14690</v>
      </c>
    </row>
    <row r="30" spans="1:6" x14ac:dyDescent="0.3">
      <c r="E30" t="s">
        <v>50</v>
      </c>
      <c r="F30" s="9">
        <v>18430</v>
      </c>
    </row>
    <row r="31" spans="1:6" x14ac:dyDescent="0.3">
      <c r="E31" t="s">
        <v>51</v>
      </c>
      <c r="F31" s="9">
        <v>22541</v>
      </c>
    </row>
    <row r="32" spans="1:6" x14ac:dyDescent="0.3">
      <c r="E32" t="s">
        <v>52</v>
      </c>
      <c r="F32" s="9">
        <v>22525</v>
      </c>
    </row>
    <row r="33" spans="1:6" x14ac:dyDescent="0.3">
      <c r="E33" t="s">
        <v>53</v>
      </c>
      <c r="F33" s="9">
        <v>21420</v>
      </c>
    </row>
    <row r="34" spans="1:6" x14ac:dyDescent="0.3">
      <c r="A34" s="6"/>
      <c r="B34" s="4"/>
      <c r="E34" t="s">
        <v>54</v>
      </c>
      <c r="F34" s="9">
        <v>17073</v>
      </c>
    </row>
    <row r="35" spans="1:6" x14ac:dyDescent="0.3">
      <c r="A35" s="6"/>
      <c r="B35" s="4"/>
    </row>
    <row r="36" spans="1:6" x14ac:dyDescent="0.3">
      <c r="A36" s="6"/>
      <c r="B36" s="4"/>
    </row>
    <row r="37" spans="1:6" x14ac:dyDescent="0.3">
      <c r="A37" s="6"/>
      <c r="B37" s="4"/>
    </row>
    <row r="38" spans="1:6" x14ac:dyDescent="0.3">
      <c r="A38" s="6"/>
      <c r="B38" s="4"/>
    </row>
    <row r="39" spans="1:6" x14ac:dyDescent="0.3">
      <c r="A39" s="6"/>
      <c r="B39" s="4"/>
    </row>
  </sheetData>
  <mergeCells count="2">
    <mergeCell ref="A2:C2"/>
    <mergeCell ref="A8:D8"/>
  </mergeCells>
  <pageMargins left="0.7" right="0.7" top="0.75" bottom="0.75" header="0.3" footer="0.3"/>
  <pageSetup orientation="portrait" horizontalDpi="4294967293" verticalDpi="0"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S25"/>
  <sheetViews>
    <sheetView showGridLines="0" zoomScale="70" zoomScaleNormal="70" workbookViewId="0">
      <selection activeCell="Z7" sqref="Z7"/>
    </sheetView>
  </sheetViews>
  <sheetFormatPr defaultColWidth="9.109375" defaultRowHeight="14.4" x14ac:dyDescent="0.3"/>
  <cols>
    <col min="1" max="16384" width="9.109375" style="2"/>
  </cols>
  <sheetData>
    <row r="3" spans="3:19" ht="23.4" x14ac:dyDescent="0.45">
      <c r="C3" s="13" t="s">
        <v>27</v>
      </c>
      <c r="D3" s="13"/>
      <c r="E3" s="13"/>
    </row>
    <row r="4" spans="3:19" ht="23.4" x14ac:dyDescent="0.45">
      <c r="H4" s="13" t="s">
        <v>26</v>
      </c>
      <c r="I4" s="13"/>
      <c r="J4" s="13"/>
      <c r="K4" s="13"/>
      <c r="P4" s="13" t="s">
        <v>28</v>
      </c>
      <c r="Q4" s="13"/>
      <c r="R4" s="13"/>
    </row>
    <row r="8" spans="3:19" x14ac:dyDescent="0.3">
      <c r="S8" s="2" t="s">
        <v>25</v>
      </c>
    </row>
    <row r="13" spans="3:19" x14ac:dyDescent="0.3">
      <c r="S13" s="2" t="s">
        <v>24</v>
      </c>
    </row>
    <row r="19" spans="19:19" x14ac:dyDescent="0.3">
      <c r="S19" s="2" t="s">
        <v>24</v>
      </c>
    </row>
    <row r="25" spans="19:19" x14ac:dyDescent="0.3">
      <c r="S25" s="2" t="s">
        <v>29</v>
      </c>
    </row>
  </sheetData>
  <mergeCells count="3">
    <mergeCell ref="H4:K4"/>
    <mergeCell ref="C3:E3"/>
    <mergeCell ref="P4:R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Dashboard</vt:lpstr>
      <vt:lpstr>Gaming Console Dataset</vt:lpstr>
      <vt:lpstr>Analysis</vt:lpstr>
      <vt:lpstr>ICON &amp; COLORS</vt:lpstr>
      <vt:lpstr>market</vt:lpstr>
      <vt:lpstr>month</vt:lpstr>
      <vt:lpstr>product</vt:lpstr>
      <vt:lpstr>region</vt:lpstr>
      <vt:lpstr>revenue</vt:lpstr>
      <vt:lpstr>unit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Fatolu</dc:creator>
  <cp:lastModifiedBy>USER PC</cp:lastModifiedBy>
  <dcterms:created xsi:type="dcterms:W3CDTF">2025-08-27T10:12:03Z</dcterms:created>
  <dcterms:modified xsi:type="dcterms:W3CDTF">2025-10-14T20:03:34Z</dcterms:modified>
</cp:coreProperties>
</file>