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ate1904="1"/>
  <mc:AlternateContent xmlns:mc="http://schemas.openxmlformats.org/markup-compatibility/2006">
    <mc:Choice Requires="x15">
      <x15ac:absPath xmlns:x15ac="http://schemas.microsoft.com/office/spreadsheetml/2010/11/ac" url="F:\SnapbeanSummer2020\GroundTruth\2020\"/>
    </mc:Choice>
  </mc:AlternateContent>
  <xr:revisionPtr revIDLastSave="0" documentId="13_ncr:1_{E1256833-A7AF-4494-B09E-16899A6BDF2F}" xr6:coauthVersionLast="45" xr6:coauthVersionMax="45" xr10:uidLastSave="{00000000-0000-0000-0000-000000000000}"/>
  <bookViews>
    <workbookView xWindow="-120" yWindow="-120" windowWidth="29040" windowHeight="15840" tabRatio="805" xr2:uid="{00000000-000D-0000-FFFF-FFFF00000000}"/>
  </bookViews>
  <sheets>
    <sheet name="harvest sheet" sheetId="1" r:id="rId1"/>
    <sheet name="sample sheet" sheetId="1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U3" i="17"/>
  <c r="W3" i="17"/>
  <c r="Y3" i="17"/>
  <c r="AA3" i="17"/>
  <c r="AC3" i="17"/>
  <c r="AE3" i="17"/>
  <c r="AJ7" i="1"/>
  <c r="AF7" i="1"/>
  <c r="AB7" i="1"/>
  <c r="AD7" i="1"/>
  <c r="AH7" i="1"/>
  <c r="AL7" i="1"/>
  <c r="AN7" i="1"/>
  <c r="AB9" i="1"/>
  <c r="AD9" i="1"/>
  <c r="AF9" i="1"/>
  <c r="AH9" i="1"/>
  <c r="AJ9" i="1"/>
  <c r="AL9" i="1"/>
  <c r="AN9" i="1"/>
  <c r="AB14" i="1"/>
  <c r="AD14" i="1"/>
  <c r="AF14" i="1"/>
  <c r="AH14" i="1"/>
  <c r="AJ14" i="1"/>
  <c r="AL14" i="1"/>
  <c r="AN14" i="1"/>
  <c r="AB32" i="1"/>
  <c r="AD32" i="1"/>
  <c r="AF32" i="1"/>
  <c r="AH32" i="1"/>
  <c r="AJ32" i="1"/>
  <c r="AL32" i="1"/>
  <c r="AN32" i="1"/>
  <c r="AB34" i="1"/>
  <c r="AD34" i="1"/>
  <c r="AF34" i="1"/>
  <c r="AH34" i="1"/>
  <c r="AJ34" i="1"/>
  <c r="AL34" i="1"/>
  <c r="AN34" i="1"/>
  <c r="AB37" i="1"/>
  <c r="AD37" i="1"/>
  <c r="AF37" i="1"/>
  <c r="AH37" i="1"/>
  <c r="AJ37" i="1"/>
  <c r="AL37" i="1"/>
  <c r="AN37" i="1"/>
  <c r="AB38" i="1"/>
  <c r="AD38" i="1"/>
  <c r="AF38" i="1"/>
  <c r="AH38" i="1"/>
  <c r="AJ38" i="1"/>
  <c r="AL38" i="1"/>
  <c r="AN38" i="1"/>
  <c r="W4" i="17"/>
  <c r="AA4" i="17"/>
  <c r="U5" i="17"/>
  <c r="Y5" i="17"/>
  <c r="AA5" i="17"/>
  <c r="AC5" i="17"/>
  <c r="W5" i="17"/>
  <c r="W7" i="17"/>
  <c r="Y9" i="17"/>
  <c r="AA9" i="17"/>
  <c r="W9" i="17"/>
  <c r="U9" i="17"/>
  <c r="Y10" i="17"/>
  <c r="U12" i="17"/>
  <c r="W12" i="17"/>
  <c r="W13" i="17"/>
  <c r="W14" i="17"/>
  <c r="U16" i="17"/>
  <c r="U17" i="17"/>
  <c r="W33" i="17"/>
  <c r="V5" i="17"/>
  <c r="T5" i="17"/>
  <c r="X5" i="17"/>
  <c r="Z5" i="17"/>
  <c r="AB5" i="17"/>
  <c r="AD5" i="17"/>
  <c r="T8" i="17"/>
  <c r="V8" i="17"/>
  <c r="X8" i="17"/>
  <c r="Z8" i="17"/>
  <c r="AB8" i="17"/>
  <c r="AD8" i="17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K38" i="1"/>
  <c r="AO38" i="1"/>
  <c r="AO39" i="1"/>
  <c r="AO4" i="1"/>
  <c r="AN5" i="1"/>
  <c r="AN6" i="1"/>
  <c r="AN8" i="1"/>
  <c r="AN10" i="1"/>
  <c r="AN11" i="1"/>
  <c r="AN12" i="1"/>
  <c r="AN13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3" i="1"/>
  <c r="AN35" i="1"/>
  <c r="AN36" i="1"/>
  <c r="AN39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" i="1"/>
  <c r="AL5" i="1"/>
  <c r="AL6" i="1"/>
  <c r="AL8" i="1"/>
  <c r="AL10" i="1"/>
  <c r="AL11" i="1"/>
  <c r="AL12" i="1"/>
  <c r="AL13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3" i="1"/>
  <c r="AL35" i="1"/>
  <c r="AL36" i="1"/>
  <c r="AL39" i="1"/>
  <c r="AL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" i="1"/>
  <c r="AJ5" i="1"/>
  <c r="AJ6" i="1"/>
  <c r="AJ8" i="1"/>
  <c r="AJ10" i="1"/>
  <c r="AJ11" i="1"/>
  <c r="AJ12" i="1"/>
  <c r="AJ13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3" i="1"/>
  <c r="AJ35" i="1"/>
  <c r="AJ36" i="1"/>
  <c r="AJ39" i="1"/>
  <c r="AJ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" i="1"/>
  <c r="AH5" i="1"/>
  <c r="AH6" i="1"/>
  <c r="AH8" i="1"/>
  <c r="AH10" i="1"/>
  <c r="AH11" i="1"/>
  <c r="AH12" i="1"/>
  <c r="AH13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3" i="1"/>
  <c r="AH35" i="1"/>
  <c r="AH36" i="1"/>
  <c r="AH39" i="1"/>
  <c r="AH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" i="1"/>
  <c r="AF5" i="1"/>
  <c r="AF6" i="1"/>
  <c r="AF8" i="1"/>
  <c r="AF10" i="1"/>
  <c r="AF11" i="1"/>
  <c r="AF12" i="1"/>
  <c r="AF13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3" i="1"/>
  <c r="AF35" i="1"/>
  <c r="AF36" i="1"/>
  <c r="AF39" i="1"/>
  <c r="AF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D5" i="1"/>
  <c r="AD6" i="1"/>
  <c r="AD8" i="1"/>
  <c r="AD10" i="1"/>
  <c r="AD11" i="1"/>
  <c r="AD12" i="1"/>
  <c r="AD13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3" i="1"/>
  <c r="AD35" i="1"/>
  <c r="AD36" i="1"/>
  <c r="AD39" i="1"/>
  <c r="AD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" i="1"/>
  <c r="AB5" i="1"/>
  <c r="AB6" i="1"/>
  <c r="AB8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35" i="1"/>
  <c r="AB36" i="1"/>
  <c r="AB39" i="1"/>
  <c r="AB4" i="1"/>
  <c r="AE4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6" i="1"/>
  <c r="K5" i="1"/>
  <c r="K4" i="1"/>
  <c r="X34" i="17"/>
  <c r="AE32" i="17"/>
  <c r="AE31" i="17"/>
  <c r="AE30" i="17"/>
  <c r="AE29" i="17"/>
  <c r="AE28" i="17"/>
  <c r="AE27" i="17"/>
  <c r="AE26" i="17"/>
  <c r="AE25" i="17"/>
  <c r="AE24" i="17"/>
  <c r="AE23" i="17"/>
  <c r="AE22" i="17"/>
  <c r="AE21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C32" i="17"/>
  <c r="AC31" i="17"/>
  <c r="AC30" i="17"/>
  <c r="AC29" i="17"/>
  <c r="AC28" i="17"/>
  <c r="AC27" i="17"/>
  <c r="AC26" i="17"/>
  <c r="AC25" i="17"/>
  <c r="AC24" i="17"/>
  <c r="AC23" i="17"/>
  <c r="AC22" i="17"/>
  <c r="AC21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A32" i="17"/>
  <c r="AA31" i="17"/>
  <c r="AA30" i="17"/>
  <c r="AA29" i="17"/>
  <c r="AA28" i="17"/>
  <c r="AA27" i="17"/>
  <c r="AA26" i="17"/>
  <c r="AA25" i="17"/>
  <c r="AA24" i="17"/>
  <c r="AA23" i="17"/>
  <c r="AA22" i="17"/>
  <c r="AA21" i="17"/>
  <c r="Z32" i="17"/>
  <c r="Z31" i="17"/>
  <c r="Z30" i="17"/>
  <c r="Z29" i="17"/>
  <c r="Z28" i="17"/>
  <c r="Z27" i="17"/>
  <c r="Z26" i="17"/>
  <c r="Z25" i="17"/>
  <c r="Z24" i="17"/>
  <c r="Z23" i="17"/>
  <c r="Z22" i="17"/>
  <c r="Z21" i="17"/>
  <c r="Y35" i="17"/>
  <c r="Y34" i="17"/>
  <c r="Y33" i="17"/>
  <c r="Y32" i="17"/>
  <c r="Y31" i="17"/>
  <c r="Y30" i="17"/>
  <c r="Y29" i="17"/>
  <c r="Y28" i="17"/>
  <c r="Y27" i="17"/>
  <c r="Y26" i="17"/>
  <c r="Y25" i="17"/>
  <c r="Y24" i="17"/>
  <c r="Y23" i="17"/>
  <c r="Y22" i="17"/>
  <c r="Y21" i="17"/>
  <c r="X38" i="17"/>
  <c r="X37" i="17"/>
  <c r="X36" i="17"/>
  <c r="X35" i="17"/>
  <c r="X33" i="17"/>
  <c r="X32" i="17"/>
  <c r="X31" i="17"/>
  <c r="X30" i="17"/>
  <c r="X29" i="17"/>
  <c r="X28" i="17"/>
  <c r="X27" i="17"/>
  <c r="X26" i="17"/>
  <c r="X25" i="17"/>
  <c r="X24" i="17"/>
  <c r="X23" i="17"/>
  <c r="X22" i="17"/>
  <c r="X21" i="17"/>
  <c r="W38" i="17"/>
  <c r="W37" i="17"/>
  <c r="W36" i="17"/>
  <c r="W35" i="17"/>
  <c r="W34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U38" i="17"/>
  <c r="U37" i="17"/>
  <c r="U36" i="17"/>
  <c r="U35" i="17"/>
  <c r="U34" i="17"/>
  <c r="T38" i="17"/>
  <c r="T37" i="17"/>
  <c r="T36" i="17"/>
  <c r="T35" i="17"/>
  <c r="T34" i="17"/>
  <c r="U33" i="17"/>
  <c r="T33" i="17"/>
  <c r="U32" i="17"/>
  <c r="U31" i="17"/>
  <c r="U30" i="17"/>
  <c r="U29" i="17"/>
  <c r="U28" i="17"/>
  <c r="U27" i="17"/>
  <c r="U26" i="17"/>
  <c r="U25" i="17"/>
  <c r="U24" i="17"/>
  <c r="T32" i="17"/>
  <c r="T31" i="17"/>
  <c r="T30" i="17"/>
  <c r="T29" i="17"/>
  <c r="T28" i="17"/>
  <c r="T27" i="17"/>
  <c r="T26" i="17"/>
  <c r="T25" i="17"/>
  <c r="T24" i="17"/>
  <c r="U23" i="17"/>
  <c r="T23" i="17"/>
  <c r="T22" i="17"/>
  <c r="U22" i="17"/>
  <c r="U21" i="17"/>
  <c r="T21" i="17"/>
  <c r="U7" i="17"/>
  <c r="U8" i="17"/>
  <c r="U10" i="17"/>
  <c r="U6" i="17"/>
  <c r="U15" i="17"/>
  <c r="T15" i="17"/>
  <c r="AA15" i="17"/>
  <c r="Z15" i="17"/>
  <c r="Y15" i="17"/>
  <c r="X15" i="17"/>
  <c r="W15" i="17"/>
  <c r="V15" i="1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" i="1"/>
  <c r="G4" i="1"/>
  <c r="T4" i="17"/>
  <c r="U4" i="17"/>
  <c r="V4" i="17"/>
  <c r="X4" i="17"/>
  <c r="Y4" i="17"/>
  <c r="Z4" i="17"/>
  <c r="AB4" i="17"/>
  <c r="AC4" i="17"/>
  <c r="AD4" i="17"/>
  <c r="AE4" i="17"/>
  <c r="AE5" i="17"/>
  <c r="T6" i="17"/>
  <c r="V6" i="17"/>
  <c r="W6" i="17"/>
  <c r="X6" i="17"/>
  <c r="Y6" i="17"/>
  <c r="Z6" i="17"/>
  <c r="AA6" i="17"/>
  <c r="AB6" i="17"/>
  <c r="AC6" i="17"/>
  <c r="AD6" i="17"/>
  <c r="AE6" i="17"/>
  <c r="T7" i="17"/>
  <c r="V7" i="17"/>
  <c r="X7" i="17"/>
  <c r="Y7" i="17"/>
  <c r="Z7" i="17"/>
  <c r="AA7" i="17"/>
  <c r="AB7" i="17"/>
  <c r="AC7" i="17"/>
  <c r="AD7" i="17"/>
  <c r="AE7" i="17"/>
  <c r="W8" i="17"/>
  <c r="Y8" i="17"/>
  <c r="AA8" i="17"/>
  <c r="AC8" i="17"/>
  <c r="AE8" i="17"/>
  <c r="T9" i="17"/>
  <c r="V9" i="17"/>
  <c r="X9" i="17"/>
  <c r="Z9" i="17"/>
  <c r="AB9" i="17"/>
  <c r="AC9" i="17"/>
  <c r="AD9" i="17"/>
  <c r="AE9" i="17"/>
  <c r="T10" i="17"/>
  <c r="V10" i="17"/>
  <c r="W10" i="17"/>
  <c r="X10" i="17"/>
  <c r="Z10" i="17"/>
  <c r="AA10" i="17"/>
  <c r="AB10" i="17"/>
  <c r="AC10" i="17"/>
  <c r="AD10" i="17"/>
  <c r="AE10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T12" i="17"/>
  <c r="V12" i="17"/>
  <c r="X12" i="17"/>
  <c r="Y12" i="17"/>
  <c r="Z12" i="17"/>
  <c r="AA12" i="17"/>
  <c r="AB12" i="17"/>
  <c r="AC12" i="17"/>
  <c r="AD12" i="17"/>
  <c r="AE12" i="17"/>
  <c r="T13" i="17"/>
  <c r="U13" i="17"/>
  <c r="V13" i="17"/>
  <c r="X13" i="17"/>
  <c r="Y13" i="17"/>
  <c r="Z13" i="17"/>
  <c r="AA13" i="17"/>
  <c r="AB13" i="17"/>
  <c r="AC13" i="17"/>
  <c r="AD13" i="17"/>
  <c r="AE13" i="17"/>
  <c r="T14" i="17"/>
  <c r="U14" i="17"/>
  <c r="V14" i="17"/>
  <c r="X14" i="17"/>
  <c r="Y14" i="17"/>
  <c r="Z14" i="17"/>
  <c r="AA14" i="17"/>
  <c r="AB14" i="17"/>
  <c r="AC14" i="17"/>
  <c r="AD14" i="17"/>
  <c r="AE14" i="17"/>
  <c r="T16" i="17"/>
  <c r="V16" i="17"/>
  <c r="W16" i="17"/>
  <c r="X16" i="17"/>
  <c r="Y16" i="17"/>
  <c r="Z16" i="17"/>
  <c r="AA16" i="17"/>
  <c r="AB16" i="17"/>
  <c r="AC16" i="17"/>
  <c r="AD16" i="17"/>
  <c r="AE16" i="17"/>
  <c r="T17" i="17"/>
  <c r="V17" i="17"/>
  <c r="W17" i="17"/>
  <c r="X17" i="17"/>
  <c r="Y17" i="17"/>
  <c r="Z17" i="17"/>
  <c r="AA17" i="17"/>
  <c r="AB17" i="17"/>
  <c r="AC17" i="17"/>
  <c r="AD17" i="17"/>
  <c r="AE17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B3" i="17"/>
  <c r="AD3" i="17"/>
  <c r="Z3" i="17"/>
  <c r="X3" i="17"/>
  <c r="V3" i="17"/>
  <c r="T3" i="17"/>
</calcChain>
</file>

<file path=xl/sharedStrings.xml><?xml version="1.0" encoding="utf-8"?>
<sst xmlns="http://schemas.openxmlformats.org/spreadsheetml/2006/main" count="164" uniqueCount="88">
  <si>
    <t>rep</t>
  </si>
  <si>
    <t>2 sieve wt (lb)</t>
  </si>
  <si>
    <t>3 sieve wt (lb)</t>
  </si>
  <si>
    <t>4 sieve wt (lb)</t>
  </si>
  <si>
    <t>5 sieve wt (lb)</t>
  </si>
  <si>
    <t>6 sieve wt (lb)</t>
  </si>
  <si>
    <t>comments</t>
  </si>
  <si>
    <t>7 sieve wt (lb)</t>
  </si>
  <si>
    <t>Date</t>
  </si>
  <si>
    <t>Code #</t>
  </si>
  <si>
    <t>Colter</t>
  </si>
  <si>
    <t>Number of (10ft) plants</t>
  </si>
  <si>
    <t>sample pod wt harv (lb)</t>
  </si>
  <si>
    <t># of plants</t>
  </si>
  <si>
    <t>total pod wt</t>
  </si>
  <si>
    <t>Venture</t>
  </si>
  <si>
    <t>Huntington</t>
  </si>
  <si>
    <t>Cabot</t>
  </si>
  <si>
    <t>Flavor Sweet</t>
  </si>
  <si>
    <t>Denver</t>
  </si>
  <si>
    <t>2 sie #</t>
  </si>
  <si>
    <t>3 sie #</t>
  </si>
  <si>
    <t>4 sie #</t>
  </si>
  <si>
    <t>5 sie #</t>
  </si>
  <si>
    <t>6 sie #</t>
  </si>
  <si>
    <t>2 sieve #</t>
  </si>
  <si>
    <t>3 sieve #</t>
  </si>
  <si>
    <t>4 sieve #</t>
  </si>
  <si>
    <t>5 sieve #</t>
  </si>
  <si>
    <t>6 sieve #</t>
  </si>
  <si>
    <t>7 sieve #</t>
  </si>
  <si>
    <t xml:space="preserve">Date </t>
  </si>
  <si>
    <t>4s and 5s</t>
  </si>
  <si>
    <t xml:space="preserve">3s and 4s </t>
  </si>
  <si>
    <t>2s and 3s</t>
  </si>
  <si>
    <t xml:space="preserve">2s </t>
  </si>
  <si>
    <t xml:space="preserve">% 2 sieve wt </t>
  </si>
  <si>
    <t>% 2 sieve  #</t>
  </si>
  <si>
    <t xml:space="preserve">% 3 sieve wt </t>
  </si>
  <si>
    <t>% 3 sieve  #</t>
  </si>
  <si>
    <t xml:space="preserve">% 4 sieve wt </t>
  </si>
  <si>
    <t>% 4 sieve  #</t>
  </si>
  <si>
    <t xml:space="preserve">% 5 sieve wt </t>
  </si>
  <si>
    <t>% 5 sieve  #</t>
  </si>
  <si>
    <t xml:space="preserve">% 6 sieve wt </t>
  </si>
  <si>
    <t>% 6 sieve  #</t>
  </si>
  <si>
    <t xml:space="preserve">% 7 sieve wt </t>
  </si>
  <si>
    <t>% 7 sieve  #</t>
  </si>
  <si>
    <t>sieve seed length (mm)</t>
  </si>
  <si>
    <t>% 2 sieve #</t>
  </si>
  <si>
    <t>% 3 sieve #</t>
  </si>
  <si>
    <t>% 3 sieve (lb)</t>
  </si>
  <si>
    <t>% 4 sieve #</t>
  </si>
  <si>
    <t>% 5 sieve#</t>
  </si>
  <si>
    <t>% 6 sieve #</t>
  </si>
  <si>
    <t>total pod #</t>
  </si>
  <si>
    <t>plants per foot</t>
  </si>
  <si>
    <t>plants per acre</t>
  </si>
  <si>
    <t>yield Tons/ Acre</t>
  </si>
  <si>
    <t>closest to optimal seed size</t>
  </si>
  <si>
    <t>2 sie (lbs)</t>
  </si>
  <si>
    <t>3 sie (lbs)</t>
  </si>
  <si>
    <t>4 sie (lbs)</t>
  </si>
  <si>
    <t>5 sie (lbs)</t>
  </si>
  <si>
    <t>6 sie (lbs)</t>
  </si>
  <si>
    <t>% 2 sieve (lbs)</t>
  </si>
  <si>
    <t>% 4 sieve (lbs)</t>
  </si>
  <si>
    <t>% 5 sieve (lbs)</t>
  </si>
  <si>
    <t>% 6 sieve (lbs)</t>
  </si>
  <si>
    <t>Drone Study 2020: Sample 1 &amp; 2</t>
  </si>
  <si>
    <t>1 sie or less #</t>
  </si>
  <si>
    <t>1 sie or less (lbs)</t>
  </si>
  <si>
    <t>% 1 sieve or less (lbs)</t>
  </si>
  <si>
    <t>% 1 sieve or less #</t>
  </si>
  <si>
    <t>1 sieve wt (lb)</t>
  </si>
  <si>
    <t>1 sieve #</t>
  </si>
  <si>
    <t xml:space="preserve">% 1 sieve wt </t>
  </si>
  <si>
    <t>% 1 sieve  #</t>
  </si>
  <si>
    <t>Total Sample Pods</t>
  </si>
  <si>
    <t>Both samples were similar and close to optimal seed size</t>
  </si>
  <si>
    <t>Drone Study 2020: Harvest 1 &amp; 2</t>
  </si>
  <si>
    <t>closest to optimal seed size (Ideal size likely 3-5 days earlier)</t>
  </si>
  <si>
    <t xml:space="preserve">closest to optimal seed size </t>
  </si>
  <si>
    <t>Venture*</t>
  </si>
  <si>
    <t>Denver*</t>
  </si>
  <si>
    <t xml:space="preserve">* More error than other varities/harvests when comparing sample weight and individual sieve weights combined. Sometimes we lose a bean or two in grading machine that causes this type of discrepencay. </t>
  </si>
  <si>
    <t>Flavor Sweet*</t>
  </si>
  <si>
    <t>yield kg/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</si>
</sst>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7" formatCode="0.00000"/>
  </numFmts>
  <fonts count="9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11"/>
      <name val="Geneva"/>
      <family val="2"/>
    </font>
    <font>
      <sz val="10"/>
      <name val="Geneva"/>
      <family val="2"/>
    </font>
    <font>
      <sz val="9"/>
      <name val="Geneva"/>
      <family val="2"/>
    </font>
    <font>
      <b/>
      <sz val="10"/>
      <name val="Geneva"/>
      <family val="2"/>
    </font>
    <font>
      <b/>
      <sz val="12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Border="1"/>
    <xf numFmtId="164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/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5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/>
    <xf numFmtId="16" fontId="6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5" fillId="0" borderId="3" xfId="0" applyFont="1" applyFill="1" applyBorder="1"/>
    <xf numFmtId="0" fontId="6" fillId="0" borderId="3" xfId="0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/>
    <xf numFmtId="0" fontId="5" fillId="0" borderId="1" xfId="0" applyFont="1" applyFill="1" applyBorder="1"/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0" fontId="5" fillId="0" borderId="4" xfId="0" applyFont="1" applyFill="1" applyBorder="1"/>
    <xf numFmtId="0" fontId="6" fillId="0" borderId="4" xfId="0" applyFont="1" applyFill="1" applyBorder="1" applyAlignment="1">
      <alignment horizontal="center"/>
    </xf>
    <xf numFmtId="14" fontId="6" fillId="0" borderId="4" xfId="0" applyNumberFormat="1" applyFont="1" applyFill="1" applyBorder="1" applyAlignment="1">
      <alignment horizontal="center"/>
    </xf>
    <xf numFmtId="1" fontId="6" fillId="0" borderId="4" xfId="0" applyNumberFormat="1" applyFont="1" applyFill="1" applyBorder="1" applyAlignment="1">
      <alignment horizontal="center"/>
    </xf>
    <xf numFmtId="165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0" fontId="5" fillId="2" borderId="3" xfId="0" applyFont="1" applyFill="1" applyBorder="1"/>
    <xf numFmtId="0" fontId="6" fillId="2" borderId="3" xfId="0" applyFont="1" applyFill="1" applyBorder="1" applyAlignment="1">
      <alignment horizontal="center"/>
    </xf>
    <xf numFmtId="14" fontId="6" fillId="2" borderId="3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165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/>
    <xf numFmtId="0" fontId="5" fillId="0" borderId="6" xfId="0" applyFont="1" applyFill="1" applyBorder="1"/>
    <xf numFmtId="0" fontId="6" fillId="0" borderId="6" xfId="0" applyFont="1" applyFill="1" applyBorder="1" applyAlignment="1">
      <alignment horizontal="center"/>
    </xf>
    <xf numFmtId="1" fontId="6" fillId="0" borderId="6" xfId="0" applyNumberFormat="1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center"/>
    </xf>
    <xf numFmtId="0" fontId="6" fillId="0" borderId="6" xfId="0" applyFont="1" applyFill="1" applyBorder="1"/>
    <xf numFmtId="0" fontId="6" fillId="2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horizontal="center" wrapText="1"/>
    </xf>
    <xf numFmtId="165" fontId="6" fillId="0" borderId="4" xfId="0" applyNumberFormat="1" applyFont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/>
    </xf>
    <xf numFmtId="0" fontId="6" fillId="2" borderId="3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/>
    </xf>
    <xf numFmtId="0" fontId="5" fillId="0" borderId="0" xfId="0" applyFont="1" applyFill="1"/>
    <xf numFmtId="0" fontId="7" fillId="0" borderId="0" xfId="0" applyFo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8" fillId="0" borderId="7" xfId="0" applyFont="1" applyBorder="1" applyAlignment="1"/>
    <xf numFmtId="0" fontId="8" fillId="0" borderId="0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164" fontId="4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0" fillId="0" borderId="0" xfId="0" applyFill="1"/>
    <xf numFmtId="165" fontId="0" fillId="0" borderId="0" xfId="0" applyNumberFormat="1"/>
    <xf numFmtId="167" fontId="6" fillId="2" borderId="3" xfId="0" applyNumberFormat="1" applyFont="1" applyFill="1" applyBorder="1" applyAlignment="1">
      <alignment horizontal="center"/>
    </xf>
    <xf numFmtId="167" fontId="6" fillId="2" borderId="1" xfId="0" applyNumberFormat="1" applyFont="1" applyFill="1" applyBorder="1" applyAlignment="1">
      <alignment horizontal="center"/>
    </xf>
    <xf numFmtId="167" fontId="6" fillId="0" borderId="3" xfId="0" applyNumberFormat="1" applyFont="1" applyFill="1" applyBorder="1" applyAlignment="1">
      <alignment horizontal="center"/>
    </xf>
    <xf numFmtId="167" fontId="6" fillId="0" borderId="1" xfId="0" applyNumberFormat="1" applyFont="1" applyFill="1" applyBorder="1" applyAlignment="1">
      <alignment horizontal="center"/>
    </xf>
    <xf numFmtId="167" fontId="6" fillId="0" borderId="4" xfId="0" applyNumberFormat="1" applyFont="1" applyFill="1" applyBorder="1" applyAlignment="1">
      <alignment horizontal="center"/>
    </xf>
    <xf numFmtId="167" fontId="6" fillId="0" borderId="6" xfId="0" applyNumberFormat="1" applyFont="1" applyFill="1" applyBorder="1" applyAlignment="1">
      <alignment horizontal="center"/>
    </xf>
    <xf numFmtId="0" fontId="8" fillId="3" borderId="0" xfId="0" applyFont="1" applyFill="1" applyBorder="1" applyAlignment="1"/>
    <xf numFmtId="0" fontId="6" fillId="3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67" fontId="6" fillId="3" borderId="3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3"/>
  <sheetViews>
    <sheetView tabSelected="1" zoomScale="124" workbookViewId="0">
      <selection activeCell="I1" sqref="I1:I1048576"/>
    </sheetView>
  </sheetViews>
  <sheetFormatPr defaultColWidth="11" defaultRowHeight="12.75"/>
  <cols>
    <col min="1" max="1" width="14.625" customWidth="1"/>
    <col min="2" max="2" width="7.5" style="7" customWidth="1"/>
    <col min="3" max="3" width="4.625" style="7" customWidth="1"/>
    <col min="4" max="4" width="7.125" style="7" customWidth="1"/>
    <col min="5" max="6" width="7" style="7" customWidth="1"/>
    <col min="7" max="7" width="9" style="7" customWidth="1"/>
    <col min="8" max="8" width="6.5" style="7" customWidth="1"/>
    <col min="9" max="9" width="9.375" style="131" customWidth="1"/>
    <col min="10" max="10" width="7" style="8" customWidth="1"/>
    <col min="11" max="11" width="6.125" style="8" customWidth="1"/>
    <col min="12" max="12" width="5.375" style="8" customWidth="1"/>
    <col min="13" max="13" width="5.125" style="8" customWidth="1"/>
    <col min="14" max="14" width="5.5" style="8" customWidth="1"/>
    <col min="15" max="15" width="5.5" style="7" customWidth="1"/>
    <col min="16" max="16" width="5.5" style="8" customWidth="1"/>
    <col min="17" max="17" width="5.5" style="7" customWidth="1"/>
    <col min="18" max="18" width="5.5" style="8" customWidth="1"/>
    <col min="19" max="19" width="5.5" style="7" customWidth="1"/>
    <col min="20" max="20" width="5.5" style="8" customWidth="1"/>
    <col min="21" max="21" width="5.5" style="7" customWidth="1"/>
    <col min="22" max="22" width="5.5" style="8" customWidth="1"/>
    <col min="23" max="23" width="5.5" style="7" customWidth="1"/>
    <col min="24" max="24" width="5.5" style="8" customWidth="1"/>
    <col min="25" max="25" width="5.5" style="7" customWidth="1"/>
    <col min="26" max="26" width="5.625" style="7" customWidth="1"/>
    <col min="27" max="41" width="6" style="7" customWidth="1"/>
    <col min="42" max="42" width="9.625" style="3" customWidth="1"/>
  </cols>
  <sheetData>
    <row r="1" spans="1:49" ht="15.75">
      <c r="A1" s="111" t="s">
        <v>80</v>
      </c>
      <c r="B1" s="112"/>
      <c r="C1" s="112"/>
      <c r="D1" s="112"/>
      <c r="E1" s="112"/>
      <c r="F1" s="112"/>
      <c r="G1" s="112"/>
      <c r="H1" s="112"/>
      <c r="I1" s="125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41"/>
      <c r="AR1" s="41"/>
    </row>
    <row r="2" spans="1:49">
      <c r="A2" s="94"/>
      <c r="B2" s="42"/>
      <c r="C2" s="42"/>
      <c r="D2" s="42"/>
      <c r="E2" s="42"/>
      <c r="F2" s="42"/>
      <c r="G2" s="42"/>
      <c r="H2" s="42"/>
      <c r="I2" s="126"/>
      <c r="J2" s="43"/>
      <c r="K2" s="43"/>
      <c r="L2" s="43"/>
      <c r="M2" s="43"/>
      <c r="N2" s="43"/>
      <c r="O2" s="42"/>
      <c r="P2" s="43"/>
      <c r="Q2" s="42"/>
      <c r="R2" s="43"/>
      <c r="S2" s="42"/>
      <c r="T2" s="43"/>
      <c r="U2" s="42"/>
      <c r="V2" s="43"/>
      <c r="W2" s="42"/>
      <c r="X2" s="43"/>
      <c r="Y2" s="45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4"/>
      <c r="AQ2" s="41"/>
      <c r="AR2" s="41"/>
    </row>
    <row r="3" spans="1:49" s="1" customFormat="1" ht="59.1" customHeight="1" thickBot="1">
      <c r="A3" s="85"/>
      <c r="B3" s="86" t="s">
        <v>9</v>
      </c>
      <c r="C3" s="86" t="s">
        <v>0</v>
      </c>
      <c r="D3" s="86" t="s">
        <v>8</v>
      </c>
      <c r="E3" s="86" t="s">
        <v>11</v>
      </c>
      <c r="F3" s="86" t="s">
        <v>56</v>
      </c>
      <c r="G3" s="86" t="s">
        <v>57</v>
      </c>
      <c r="H3" s="86" t="s">
        <v>58</v>
      </c>
      <c r="I3" s="127" t="s">
        <v>87</v>
      </c>
      <c r="J3" s="87" t="s">
        <v>12</v>
      </c>
      <c r="K3" s="87" t="s">
        <v>78</v>
      </c>
      <c r="L3" s="87" t="s">
        <v>74</v>
      </c>
      <c r="M3" s="87" t="s">
        <v>75</v>
      </c>
      <c r="N3" s="87" t="s">
        <v>1</v>
      </c>
      <c r="O3" s="86" t="s">
        <v>25</v>
      </c>
      <c r="P3" s="87" t="s">
        <v>2</v>
      </c>
      <c r="Q3" s="86" t="s">
        <v>26</v>
      </c>
      <c r="R3" s="87" t="s">
        <v>3</v>
      </c>
      <c r="S3" s="86" t="s">
        <v>27</v>
      </c>
      <c r="T3" s="87" t="s">
        <v>4</v>
      </c>
      <c r="U3" s="86" t="s">
        <v>28</v>
      </c>
      <c r="V3" s="87" t="s">
        <v>5</v>
      </c>
      <c r="W3" s="86" t="s">
        <v>29</v>
      </c>
      <c r="X3" s="87" t="s">
        <v>7</v>
      </c>
      <c r="Y3" s="86" t="s">
        <v>30</v>
      </c>
      <c r="Z3" s="86" t="s">
        <v>48</v>
      </c>
      <c r="AA3" s="86" t="s">
        <v>48</v>
      </c>
      <c r="AB3" s="86" t="s">
        <v>76</v>
      </c>
      <c r="AC3" s="86" t="s">
        <v>77</v>
      </c>
      <c r="AD3" s="86" t="s">
        <v>36</v>
      </c>
      <c r="AE3" s="86" t="s">
        <v>37</v>
      </c>
      <c r="AF3" s="86" t="s">
        <v>38</v>
      </c>
      <c r="AG3" s="86" t="s">
        <v>39</v>
      </c>
      <c r="AH3" s="86" t="s">
        <v>40</v>
      </c>
      <c r="AI3" s="86" t="s">
        <v>41</v>
      </c>
      <c r="AJ3" s="86" t="s">
        <v>42</v>
      </c>
      <c r="AK3" s="86" t="s">
        <v>43</v>
      </c>
      <c r="AL3" s="86" t="s">
        <v>44</v>
      </c>
      <c r="AM3" s="86" t="s">
        <v>45</v>
      </c>
      <c r="AN3" s="86" t="s">
        <v>46</v>
      </c>
      <c r="AO3" s="86" t="s">
        <v>47</v>
      </c>
      <c r="AP3" s="86" t="s">
        <v>6</v>
      </c>
      <c r="AQ3" s="46"/>
      <c r="AR3" s="46"/>
      <c r="AV3" s="109"/>
      <c r="AW3" s="109"/>
    </row>
    <row r="4" spans="1:49" ht="18" customHeight="1">
      <c r="A4" s="70" t="s">
        <v>15</v>
      </c>
      <c r="B4" s="71">
        <v>1</v>
      </c>
      <c r="C4" s="71">
        <v>1</v>
      </c>
      <c r="D4" s="72">
        <v>42605</v>
      </c>
      <c r="E4" s="71">
        <v>44</v>
      </c>
      <c r="F4" s="71">
        <f>E4/10</f>
        <v>4.4000000000000004</v>
      </c>
      <c r="G4" s="73">
        <f>F4*17424</f>
        <v>76665.600000000006</v>
      </c>
      <c r="H4" s="119">
        <f>(J4*1742.4)/2000</f>
        <v>4.6696320000000009</v>
      </c>
      <c r="I4" s="128">
        <f xml:space="preserve"> H4*2241.7</f>
        <v>10467.914054400002</v>
      </c>
      <c r="J4" s="74">
        <v>5.36</v>
      </c>
      <c r="K4" s="89">
        <f>M4+O4+Q4+S4+U4+W4+Y4</f>
        <v>449</v>
      </c>
      <c r="L4" s="74">
        <v>0</v>
      </c>
      <c r="M4" s="89">
        <v>0</v>
      </c>
      <c r="N4" s="74">
        <v>0.11</v>
      </c>
      <c r="O4" s="71">
        <v>21</v>
      </c>
      <c r="P4" s="74">
        <v>9.5000000000000001E-2</v>
      </c>
      <c r="Q4" s="71">
        <v>14</v>
      </c>
      <c r="R4" s="74">
        <v>0.9</v>
      </c>
      <c r="S4" s="71">
        <v>105</v>
      </c>
      <c r="T4" s="74">
        <v>2.12</v>
      </c>
      <c r="U4" s="71">
        <v>176</v>
      </c>
      <c r="V4" s="74">
        <v>1.915</v>
      </c>
      <c r="W4" s="71">
        <v>128</v>
      </c>
      <c r="X4" s="74">
        <v>0.12</v>
      </c>
      <c r="Y4" s="71">
        <v>5</v>
      </c>
      <c r="Z4" s="71">
        <v>135</v>
      </c>
      <c r="AA4" s="71">
        <v>145</v>
      </c>
      <c r="AB4" s="71">
        <f>(L4/J4)*100</f>
        <v>0</v>
      </c>
      <c r="AC4" s="71">
        <f>(M4/K4)*100</f>
        <v>0</v>
      </c>
      <c r="AD4" s="71">
        <f>(N4/J4)*100</f>
        <v>2.0522388059701493</v>
      </c>
      <c r="AE4" s="71">
        <f>(O4/K4)*100</f>
        <v>4.6770601336302899</v>
      </c>
      <c r="AF4" s="71">
        <f>(P4/J4)*100</f>
        <v>1.7723880597014925</v>
      </c>
      <c r="AG4" s="71">
        <f>(Q4/K4)*100</f>
        <v>3.1180400890868598</v>
      </c>
      <c r="AH4" s="71">
        <f>(R4/J4)*100</f>
        <v>16.791044776119403</v>
      </c>
      <c r="AI4" s="71">
        <f>(S4/K4)*100</f>
        <v>23.385300668151448</v>
      </c>
      <c r="AJ4" s="71">
        <f>(T4/J4)*100</f>
        <v>39.552238805970148</v>
      </c>
      <c r="AK4" s="71">
        <f>(U4/K4)*100</f>
        <v>39.198218262806236</v>
      </c>
      <c r="AL4" s="71">
        <f>(V4/J4)*100</f>
        <v>35.727611940298502</v>
      </c>
      <c r="AM4" s="71">
        <f>(W4/K4)*100</f>
        <v>28.507795100222715</v>
      </c>
      <c r="AN4" s="71">
        <f>(X4/J4)*100</f>
        <v>2.2388059701492535</v>
      </c>
      <c r="AO4" s="71">
        <f>(Y4/K4)*100</f>
        <v>1.1135857461024499</v>
      </c>
      <c r="AP4" s="75" t="s">
        <v>32</v>
      </c>
      <c r="AQ4" s="41" t="s">
        <v>81</v>
      </c>
      <c r="AR4" s="41"/>
      <c r="AU4" s="6"/>
      <c r="AV4" s="110"/>
      <c r="AW4" s="118"/>
    </row>
    <row r="5" spans="1:49" ht="18" customHeight="1">
      <c r="A5" s="47" t="s">
        <v>15</v>
      </c>
      <c r="B5" s="48">
        <v>1</v>
      </c>
      <c r="C5" s="48">
        <v>2</v>
      </c>
      <c r="D5" s="49">
        <v>42605</v>
      </c>
      <c r="E5" s="48">
        <v>39</v>
      </c>
      <c r="F5" s="48">
        <f t="shared" ref="F5:F39" si="0">E5/10</f>
        <v>3.9</v>
      </c>
      <c r="G5" s="50">
        <f t="shared" ref="G5:G39" si="1">F5*17424</f>
        <v>67953.599999999991</v>
      </c>
      <c r="H5" s="120">
        <f t="shared" ref="H5:H39" si="2">(J5*1742.4)/2000</f>
        <v>4.9527719999999995</v>
      </c>
      <c r="I5" s="128">
        <f t="shared" ref="I5:I39" si="3" xml:space="preserve"> H5*2241.7</f>
        <v>11102.628992399998</v>
      </c>
      <c r="J5" s="51">
        <v>5.6849999999999996</v>
      </c>
      <c r="K5" s="89">
        <f>M5+O5+Q5+S5+U5+W5+Y5</f>
        <v>471</v>
      </c>
      <c r="L5" s="51">
        <v>0</v>
      </c>
      <c r="M5" s="88">
        <v>0</v>
      </c>
      <c r="N5" s="51">
        <v>0.21</v>
      </c>
      <c r="O5" s="48">
        <v>56</v>
      </c>
      <c r="P5" s="51">
        <v>0.255</v>
      </c>
      <c r="Q5" s="48">
        <v>32</v>
      </c>
      <c r="R5" s="51">
        <v>1.585</v>
      </c>
      <c r="S5" s="48">
        <v>149</v>
      </c>
      <c r="T5" s="51">
        <v>2.1949999999999998</v>
      </c>
      <c r="U5" s="48">
        <v>159</v>
      </c>
      <c r="V5" s="51">
        <v>1.24</v>
      </c>
      <c r="W5" s="48">
        <v>69</v>
      </c>
      <c r="X5" s="51">
        <v>0.14499999999999999</v>
      </c>
      <c r="Y5" s="48">
        <v>6</v>
      </c>
      <c r="Z5" s="48">
        <v>114</v>
      </c>
      <c r="AA5" s="48">
        <v>146</v>
      </c>
      <c r="AB5" s="71">
        <f t="shared" ref="AB5:AB39" si="4">(L5/J5)*100</f>
        <v>0</v>
      </c>
      <c r="AC5" s="71">
        <f t="shared" ref="AC5:AC39" si="5">(M5/K5)*100</f>
        <v>0</v>
      </c>
      <c r="AD5" s="71">
        <f t="shared" ref="AD5:AD39" si="6">(N5/J5)*100</f>
        <v>3.6939313984168867</v>
      </c>
      <c r="AE5" s="71">
        <f t="shared" ref="AE5:AE39" si="7">(O5/K5)*100</f>
        <v>11.8895966029724</v>
      </c>
      <c r="AF5" s="71">
        <f t="shared" ref="AF5:AF39" si="8">(P5/J5)*100</f>
        <v>4.4854881266490763</v>
      </c>
      <c r="AG5" s="71">
        <f t="shared" ref="AG5:AG39" si="9">(Q5/K5)*100</f>
        <v>6.7940552016985141</v>
      </c>
      <c r="AH5" s="71">
        <f t="shared" ref="AH5:AH39" si="10">(R5/J5)*100</f>
        <v>27.880386983289355</v>
      </c>
      <c r="AI5" s="71">
        <f t="shared" ref="AI5:AI39" si="11">(S5/K5)*100</f>
        <v>31.634819532908704</v>
      </c>
      <c r="AJ5" s="71">
        <f t="shared" ref="AJ5:AJ39" si="12">(T5/J5)*100</f>
        <v>38.610378188214597</v>
      </c>
      <c r="AK5" s="71">
        <f t="shared" ref="AK5:AK39" si="13">(U5/K5)*100</f>
        <v>33.757961783439491</v>
      </c>
      <c r="AL5" s="71">
        <f t="shared" ref="AL5:AL39" si="14">(V5/J5)*100</f>
        <v>21.811785400175904</v>
      </c>
      <c r="AM5" s="71">
        <f t="shared" ref="AM5:AM39" si="15">(W5/K5)*100</f>
        <v>14.64968152866242</v>
      </c>
      <c r="AN5" s="71">
        <f t="shared" ref="AN5:AN39" si="16">(X5/J5)*100</f>
        <v>2.5505716798592788</v>
      </c>
      <c r="AO5" s="71">
        <f t="shared" ref="AO5:AO39" si="17">(Y5/K5)*100</f>
        <v>1.2738853503184715</v>
      </c>
      <c r="AP5" s="52"/>
      <c r="AQ5" s="41"/>
      <c r="AR5" s="41"/>
      <c r="AV5" s="110"/>
      <c r="AW5" s="118"/>
    </row>
    <row r="6" spans="1:49" ht="18" customHeight="1">
      <c r="A6" s="47" t="s">
        <v>15</v>
      </c>
      <c r="B6" s="48">
        <v>1</v>
      </c>
      <c r="C6" s="48">
        <v>3</v>
      </c>
      <c r="D6" s="49">
        <v>42605</v>
      </c>
      <c r="E6" s="48">
        <v>45</v>
      </c>
      <c r="F6" s="48">
        <f t="shared" si="0"/>
        <v>4.5</v>
      </c>
      <c r="G6" s="50">
        <f t="shared" si="1"/>
        <v>78408</v>
      </c>
      <c r="H6" s="120">
        <f t="shared" si="2"/>
        <v>4.7044800000000002</v>
      </c>
      <c r="I6" s="128">
        <f t="shared" si="3"/>
        <v>10546.032815999999</v>
      </c>
      <c r="J6" s="51">
        <v>5.4</v>
      </c>
      <c r="K6" s="89">
        <f>M6+O6+Q6+S6+U6+W6+Y6</f>
        <v>476</v>
      </c>
      <c r="L6" s="74">
        <v>0</v>
      </c>
      <c r="M6" s="89">
        <v>0</v>
      </c>
      <c r="N6" s="51">
        <v>0.17</v>
      </c>
      <c r="O6" s="48">
        <v>40</v>
      </c>
      <c r="P6" s="51">
        <v>0.19</v>
      </c>
      <c r="Q6" s="48">
        <v>29</v>
      </c>
      <c r="R6" s="51">
        <v>1.58</v>
      </c>
      <c r="S6" s="48">
        <v>151</v>
      </c>
      <c r="T6" s="51">
        <v>2.19</v>
      </c>
      <c r="U6" s="48">
        <v>178</v>
      </c>
      <c r="V6" s="51">
        <v>1.1950000000000001</v>
      </c>
      <c r="W6" s="48">
        <v>73</v>
      </c>
      <c r="X6" s="51">
        <v>0.1</v>
      </c>
      <c r="Y6" s="48">
        <v>5</v>
      </c>
      <c r="Z6" s="48">
        <v>140</v>
      </c>
      <c r="AA6" s="48">
        <v>146</v>
      </c>
      <c r="AB6" s="71">
        <f t="shared" si="4"/>
        <v>0</v>
      </c>
      <c r="AC6" s="71">
        <f t="shared" si="5"/>
        <v>0</v>
      </c>
      <c r="AD6" s="71">
        <f t="shared" si="6"/>
        <v>3.1481481481481479</v>
      </c>
      <c r="AE6" s="71">
        <f t="shared" si="7"/>
        <v>8.4033613445378155</v>
      </c>
      <c r="AF6" s="71">
        <f t="shared" si="8"/>
        <v>3.5185185185185182</v>
      </c>
      <c r="AG6" s="71">
        <f t="shared" si="9"/>
        <v>6.0924369747899156</v>
      </c>
      <c r="AH6" s="71">
        <f t="shared" si="10"/>
        <v>29.259259259259256</v>
      </c>
      <c r="AI6" s="71">
        <f t="shared" si="11"/>
        <v>31.72268907563025</v>
      </c>
      <c r="AJ6" s="71">
        <f t="shared" si="12"/>
        <v>40.55555555555555</v>
      </c>
      <c r="AK6" s="71">
        <f t="shared" si="13"/>
        <v>37.394957983193279</v>
      </c>
      <c r="AL6" s="71">
        <f t="shared" si="14"/>
        <v>22.12962962962963</v>
      </c>
      <c r="AM6" s="71">
        <f t="shared" si="15"/>
        <v>15.336134453781513</v>
      </c>
      <c r="AN6" s="71">
        <f t="shared" si="16"/>
        <v>1.8518518518518516</v>
      </c>
      <c r="AO6" s="71">
        <f t="shared" si="17"/>
        <v>1.0504201680672269</v>
      </c>
      <c r="AP6" s="52"/>
      <c r="AQ6" s="41"/>
      <c r="AR6" s="41"/>
      <c r="AV6" s="110"/>
      <c r="AW6" s="118"/>
    </row>
    <row r="7" spans="1:49" ht="18" customHeight="1">
      <c r="A7" s="53" t="s">
        <v>83</v>
      </c>
      <c r="B7" s="54">
        <v>1</v>
      </c>
      <c r="C7" s="54">
        <v>1</v>
      </c>
      <c r="D7" s="55">
        <v>42607</v>
      </c>
      <c r="E7" s="54">
        <v>45</v>
      </c>
      <c r="F7" s="54">
        <f t="shared" si="0"/>
        <v>4.5</v>
      </c>
      <c r="G7" s="56">
        <f t="shared" si="1"/>
        <v>78408</v>
      </c>
      <c r="H7" s="121">
        <f t="shared" si="2"/>
        <v>4.3385760000000007</v>
      </c>
      <c r="I7" s="128">
        <f t="shared" si="3"/>
        <v>9725.7858192000003</v>
      </c>
      <c r="J7" s="57">
        <v>4.9800000000000004</v>
      </c>
      <c r="K7" s="91">
        <f t="shared" ref="K7:K39" si="18">M7+O7+Q7+S7+U7+W7+Y7</f>
        <v>431</v>
      </c>
      <c r="L7" s="62">
        <v>0</v>
      </c>
      <c r="M7" s="90">
        <v>0</v>
      </c>
      <c r="N7" s="57">
        <v>7.0999999999999994E-2</v>
      </c>
      <c r="O7" s="54">
        <v>26</v>
      </c>
      <c r="P7" s="57">
        <v>8.5000000000000006E-2</v>
      </c>
      <c r="Q7" s="54">
        <v>12</v>
      </c>
      <c r="R7" s="57">
        <v>1.1100000000000001</v>
      </c>
      <c r="S7" s="54">
        <v>108</v>
      </c>
      <c r="T7" s="57">
        <v>1.9450000000000001</v>
      </c>
      <c r="U7" s="54">
        <v>175</v>
      </c>
      <c r="V7" s="57">
        <v>1.43</v>
      </c>
      <c r="W7" s="54">
        <v>103</v>
      </c>
      <c r="X7" s="57">
        <v>0.115</v>
      </c>
      <c r="Y7" s="54">
        <v>7</v>
      </c>
      <c r="Z7" s="54">
        <v>124</v>
      </c>
      <c r="AA7" s="54">
        <v>144</v>
      </c>
      <c r="AB7" s="54">
        <f t="shared" si="4"/>
        <v>0</v>
      </c>
      <c r="AC7" s="54">
        <f t="shared" si="5"/>
        <v>0</v>
      </c>
      <c r="AD7" s="54">
        <f t="shared" si="6"/>
        <v>1.4257028112449797</v>
      </c>
      <c r="AE7" s="54">
        <f t="shared" si="7"/>
        <v>6.0324825986078885</v>
      </c>
      <c r="AF7" s="54">
        <f t="shared" si="8"/>
        <v>1.7068273092369479</v>
      </c>
      <c r="AG7" s="54">
        <f t="shared" si="9"/>
        <v>2.7842227378190252</v>
      </c>
      <c r="AH7" s="54">
        <f t="shared" si="10"/>
        <v>22.289156626506024</v>
      </c>
      <c r="AI7" s="54">
        <f t="shared" si="11"/>
        <v>25.05800464037123</v>
      </c>
      <c r="AJ7" s="54">
        <f t="shared" si="12"/>
        <v>39.056224899598391</v>
      </c>
      <c r="AK7" s="54">
        <f t="shared" si="13"/>
        <v>40.603248259860791</v>
      </c>
      <c r="AL7" s="54">
        <f t="shared" si="14"/>
        <v>28.714859437750999</v>
      </c>
      <c r="AM7" s="54">
        <f t="shared" si="15"/>
        <v>23.897911832946637</v>
      </c>
      <c r="AN7" s="54">
        <f t="shared" si="16"/>
        <v>2.3092369477911645</v>
      </c>
      <c r="AO7" s="54">
        <f t="shared" si="17"/>
        <v>1.6241299303944314</v>
      </c>
      <c r="AP7" s="58" t="s">
        <v>32</v>
      </c>
      <c r="AQ7" s="41"/>
      <c r="AR7" s="41"/>
      <c r="AV7" s="110"/>
      <c r="AW7" s="118"/>
    </row>
    <row r="8" spans="1:49" ht="18" customHeight="1">
      <c r="A8" s="59" t="s">
        <v>15</v>
      </c>
      <c r="B8" s="60">
        <v>1</v>
      </c>
      <c r="C8" s="60">
        <v>2</v>
      </c>
      <c r="D8" s="55">
        <v>42607</v>
      </c>
      <c r="E8" s="60">
        <v>42</v>
      </c>
      <c r="F8" s="60">
        <f t="shared" si="0"/>
        <v>4.2</v>
      </c>
      <c r="G8" s="61">
        <f t="shared" si="1"/>
        <v>73180.800000000003</v>
      </c>
      <c r="H8" s="122">
        <f t="shared" si="2"/>
        <v>5.9938560000000001</v>
      </c>
      <c r="I8" s="128">
        <f t="shared" si="3"/>
        <v>13436.4269952</v>
      </c>
      <c r="J8" s="62">
        <v>6.88</v>
      </c>
      <c r="K8" s="91">
        <f t="shared" si="18"/>
        <v>542</v>
      </c>
      <c r="L8" s="57">
        <v>0</v>
      </c>
      <c r="M8" s="91">
        <v>0</v>
      </c>
      <c r="N8" s="62">
        <v>0.17</v>
      </c>
      <c r="O8" s="60">
        <v>55</v>
      </c>
      <c r="P8" s="62">
        <v>0.17</v>
      </c>
      <c r="Q8" s="60">
        <v>34</v>
      </c>
      <c r="R8" s="62">
        <v>1.57</v>
      </c>
      <c r="S8" s="60">
        <v>148</v>
      </c>
      <c r="T8" s="62">
        <v>2.415</v>
      </c>
      <c r="U8" s="60">
        <v>165</v>
      </c>
      <c r="V8" s="62">
        <v>2.2149999999999999</v>
      </c>
      <c r="W8" s="60">
        <v>132</v>
      </c>
      <c r="X8" s="62">
        <v>0.16</v>
      </c>
      <c r="Y8" s="60">
        <v>8</v>
      </c>
      <c r="Z8" s="60">
        <v>136</v>
      </c>
      <c r="AA8" s="60">
        <v>151</v>
      </c>
      <c r="AB8" s="54">
        <f t="shared" si="4"/>
        <v>0</v>
      </c>
      <c r="AC8" s="54">
        <f t="shared" si="5"/>
        <v>0</v>
      </c>
      <c r="AD8" s="54">
        <f t="shared" si="6"/>
        <v>2.4709302325581399</v>
      </c>
      <c r="AE8" s="54">
        <f t="shared" si="7"/>
        <v>10.14760147601476</v>
      </c>
      <c r="AF8" s="54">
        <f t="shared" si="8"/>
        <v>2.4709302325581399</v>
      </c>
      <c r="AG8" s="54">
        <f t="shared" si="9"/>
        <v>6.2730627306273057</v>
      </c>
      <c r="AH8" s="54">
        <f t="shared" si="10"/>
        <v>22.819767441860467</v>
      </c>
      <c r="AI8" s="54">
        <f t="shared" si="11"/>
        <v>27.306273062730629</v>
      </c>
      <c r="AJ8" s="54">
        <f t="shared" si="12"/>
        <v>35.10174418604651</v>
      </c>
      <c r="AK8" s="54">
        <f t="shared" si="13"/>
        <v>30.44280442804428</v>
      </c>
      <c r="AL8" s="54">
        <f t="shared" si="14"/>
        <v>32.194767441860463</v>
      </c>
      <c r="AM8" s="54">
        <f t="shared" si="15"/>
        <v>24.354243542435423</v>
      </c>
      <c r="AN8" s="54">
        <f t="shared" si="16"/>
        <v>2.3255813953488373</v>
      </c>
      <c r="AO8" s="54">
        <f t="shared" si="17"/>
        <v>1.4760147601476015</v>
      </c>
      <c r="AP8" s="63"/>
      <c r="AQ8" s="41"/>
      <c r="AR8" s="41"/>
      <c r="AV8" s="110"/>
      <c r="AW8" s="118"/>
    </row>
    <row r="9" spans="1:49" ht="18" customHeight="1" thickBot="1">
      <c r="A9" s="64" t="s">
        <v>15</v>
      </c>
      <c r="B9" s="65">
        <v>1</v>
      </c>
      <c r="C9" s="65">
        <v>3</v>
      </c>
      <c r="D9" s="66">
        <v>42607</v>
      </c>
      <c r="E9" s="65">
        <v>40</v>
      </c>
      <c r="F9" s="65">
        <f t="shared" si="0"/>
        <v>4</v>
      </c>
      <c r="G9" s="67">
        <f t="shared" si="1"/>
        <v>69696</v>
      </c>
      <c r="H9" s="123">
        <f t="shared" si="2"/>
        <v>4.6957680000000002</v>
      </c>
      <c r="I9" s="128">
        <f t="shared" si="3"/>
        <v>10526.5031256</v>
      </c>
      <c r="J9" s="68">
        <v>5.39</v>
      </c>
      <c r="K9" s="92">
        <f t="shared" si="18"/>
        <v>519</v>
      </c>
      <c r="L9" s="68">
        <v>0</v>
      </c>
      <c r="M9" s="92">
        <v>0</v>
      </c>
      <c r="N9" s="68">
        <v>0.215</v>
      </c>
      <c r="O9" s="65">
        <v>71</v>
      </c>
      <c r="P9" s="68">
        <v>0.21</v>
      </c>
      <c r="Q9" s="65">
        <v>31</v>
      </c>
      <c r="R9" s="68">
        <v>2.02</v>
      </c>
      <c r="S9" s="65">
        <v>215</v>
      </c>
      <c r="T9" s="68">
        <v>2.04</v>
      </c>
      <c r="U9" s="65">
        <v>158</v>
      </c>
      <c r="V9" s="68">
        <v>0.67500000000000004</v>
      </c>
      <c r="W9" s="65">
        <v>42</v>
      </c>
      <c r="X9" s="68">
        <v>3.5000000000000003E-2</v>
      </c>
      <c r="Y9" s="65">
        <v>2</v>
      </c>
      <c r="Z9" s="65">
        <v>135</v>
      </c>
      <c r="AA9" s="65">
        <v>139</v>
      </c>
      <c r="AB9" s="65">
        <f t="shared" si="4"/>
        <v>0</v>
      </c>
      <c r="AC9" s="65">
        <f t="shared" si="5"/>
        <v>0</v>
      </c>
      <c r="AD9" s="65">
        <f t="shared" si="6"/>
        <v>3.9888682745825603</v>
      </c>
      <c r="AE9" s="65">
        <f t="shared" si="7"/>
        <v>13.680154142581888</v>
      </c>
      <c r="AF9" s="65">
        <f t="shared" si="8"/>
        <v>3.8961038961038961</v>
      </c>
      <c r="AG9" s="65">
        <f t="shared" si="9"/>
        <v>5.973025048169557</v>
      </c>
      <c r="AH9" s="65">
        <f t="shared" si="10"/>
        <v>37.476808905380338</v>
      </c>
      <c r="AI9" s="65">
        <f t="shared" si="11"/>
        <v>41.425818882466281</v>
      </c>
      <c r="AJ9" s="65">
        <f t="shared" si="12"/>
        <v>37.847866419294995</v>
      </c>
      <c r="AK9" s="65">
        <f t="shared" si="13"/>
        <v>30.443159922928707</v>
      </c>
      <c r="AL9" s="65">
        <f t="shared" si="14"/>
        <v>12.523191094619667</v>
      </c>
      <c r="AM9" s="65">
        <f t="shared" si="15"/>
        <v>8.0924855491329488</v>
      </c>
      <c r="AN9" s="65">
        <f t="shared" si="16"/>
        <v>0.64935064935064946</v>
      </c>
      <c r="AO9" s="65">
        <f t="shared" si="17"/>
        <v>0.38535645472061658</v>
      </c>
      <c r="AP9" s="69"/>
      <c r="AQ9" s="41"/>
      <c r="AR9" s="41"/>
      <c r="AV9" s="110"/>
      <c r="AW9" s="118"/>
    </row>
    <row r="10" spans="1:49" ht="18" customHeight="1">
      <c r="A10" s="70" t="s">
        <v>16</v>
      </c>
      <c r="B10" s="71">
        <v>2</v>
      </c>
      <c r="C10" s="71">
        <v>1</v>
      </c>
      <c r="D10" s="72">
        <v>42605</v>
      </c>
      <c r="E10" s="71">
        <v>34</v>
      </c>
      <c r="F10" s="71">
        <f t="shared" si="0"/>
        <v>3.4</v>
      </c>
      <c r="G10" s="73">
        <f t="shared" si="1"/>
        <v>59241.599999999999</v>
      </c>
      <c r="H10" s="119">
        <f t="shared" si="2"/>
        <v>5.7324960000000003</v>
      </c>
      <c r="I10" s="128">
        <f t="shared" si="3"/>
        <v>12850.536283199999</v>
      </c>
      <c r="J10" s="74">
        <v>6.58</v>
      </c>
      <c r="K10" s="89">
        <f t="shared" si="18"/>
        <v>493</v>
      </c>
      <c r="L10" s="74">
        <v>0</v>
      </c>
      <c r="M10" s="89">
        <v>0</v>
      </c>
      <c r="N10" s="74">
        <v>0.435</v>
      </c>
      <c r="O10" s="71">
        <v>100</v>
      </c>
      <c r="P10" s="74">
        <v>0.32</v>
      </c>
      <c r="Q10" s="71">
        <v>37</v>
      </c>
      <c r="R10" s="74">
        <v>2.7549999999999999</v>
      </c>
      <c r="S10" s="71">
        <v>199</v>
      </c>
      <c r="T10" s="74">
        <v>2.335</v>
      </c>
      <c r="U10" s="71">
        <v>128</v>
      </c>
      <c r="V10" s="74">
        <v>0.67</v>
      </c>
      <c r="W10" s="71">
        <v>29</v>
      </c>
      <c r="X10" s="74">
        <v>0</v>
      </c>
      <c r="Y10" s="71">
        <v>0</v>
      </c>
      <c r="Z10" s="71">
        <v>96</v>
      </c>
      <c r="AA10" s="71">
        <v>119</v>
      </c>
      <c r="AB10" s="71">
        <f t="shared" si="4"/>
        <v>0</v>
      </c>
      <c r="AC10" s="71">
        <f t="shared" si="5"/>
        <v>0</v>
      </c>
      <c r="AD10" s="71">
        <f t="shared" si="6"/>
        <v>6.6109422492401215</v>
      </c>
      <c r="AE10" s="71">
        <f t="shared" si="7"/>
        <v>20.28397565922921</v>
      </c>
      <c r="AF10" s="71">
        <f t="shared" si="8"/>
        <v>4.86322188449848</v>
      </c>
      <c r="AG10" s="71">
        <f t="shared" si="9"/>
        <v>7.5050709939148073</v>
      </c>
      <c r="AH10" s="71">
        <f t="shared" si="10"/>
        <v>41.869300911854104</v>
      </c>
      <c r="AI10" s="71">
        <f t="shared" si="11"/>
        <v>40.365111561866122</v>
      </c>
      <c r="AJ10" s="71">
        <f t="shared" si="12"/>
        <v>35.486322188449847</v>
      </c>
      <c r="AK10" s="71">
        <f t="shared" si="13"/>
        <v>25.963488843813387</v>
      </c>
      <c r="AL10" s="71">
        <f t="shared" si="14"/>
        <v>10.182370820668693</v>
      </c>
      <c r="AM10" s="71">
        <f t="shared" si="15"/>
        <v>5.8823529411764701</v>
      </c>
      <c r="AN10" s="71">
        <f t="shared" si="16"/>
        <v>0</v>
      </c>
      <c r="AO10" s="71">
        <f t="shared" si="17"/>
        <v>0</v>
      </c>
      <c r="AP10" s="75" t="s">
        <v>32</v>
      </c>
      <c r="AQ10" s="41" t="s">
        <v>59</v>
      </c>
      <c r="AR10" s="41"/>
      <c r="AU10" s="6"/>
      <c r="AV10" s="110"/>
      <c r="AW10" s="118"/>
    </row>
    <row r="11" spans="1:49" ht="18" customHeight="1">
      <c r="A11" s="47" t="s">
        <v>16</v>
      </c>
      <c r="B11" s="48">
        <v>2</v>
      </c>
      <c r="C11" s="48">
        <v>2</v>
      </c>
      <c r="D11" s="49">
        <v>42605</v>
      </c>
      <c r="E11" s="48">
        <v>42</v>
      </c>
      <c r="F11" s="48">
        <f t="shared" si="0"/>
        <v>4.2</v>
      </c>
      <c r="G11" s="50">
        <f t="shared" si="1"/>
        <v>73180.800000000003</v>
      </c>
      <c r="H11" s="120">
        <f t="shared" si="2"/>
        <v>6.0156360000000006</v>
      </c>
      <c r="I11" s="128">
        <f t="shared" si="3"/>
        <v>13485.2512212</v>
      </c>
      <c r="J11" s="51">
        <v>6.9050000000000002</v>
      </c>
      <c r="K11" s="89">
        <f t="shared" si="18"/>
        <v>537</v>
      </c>
      <c r="L11" s="51">
        <v>0</v>
      </c>
      <c r="M11" s="88">
        <v>0</v>
      </c>
      <c r="N11" s="51">
        <v>0.36499999999999999</v>
      </c>
      <c r="O11" s="48">
        <v>91</v>
      </c>
      <c r="P11" s="51">
        <v>0.29499999999999998</v>
      </c>
      <c r="Q11" s="48">
        <v>40</v>
      </c>
      <c r="R11" s="51">
        <v>2.0950000000000002</v>
      </c>
      <c r="S11" s="48">
        <v>180</v>
      </c>
      <c r="T11" s="51">
        <v>3.1850000000000001</v>
      </c>
      <c r="U11" s="48">
        <v>202</v>
      </c>
      <c r="V11" s="51">
        <v>0.92500000000000004</v>
      </c>
      <c r="W11" s="48">
        <v>24</v>
      </c>
      <c r="X11" s="51">
        <v>0</v>
      </c>
      <c r="Y11" s="48">
        <v>0</v>
      </c>
      <c r="Z11" s="48">
        <v>98</v>
      </c>
      <c r="AA11" s="48">
        <v>124</v>
      </c>
      <c r="AB11" s="71">
        <f t="shared" si="4"/>
        <v>0</v>
      </c>
      <c r="AC11" s="71">
        <f t="shared" si="5"/>
        <v>0</v>
      </c>
      <c r="AD11" s="71">
        <f t="shared" si="6"/>
        <v>5.2860246198406946</v>
      </c>
      <c r="AE11" s="71">
        <f t="shared" si="7"/>
        <v>16.945996275605214</v>
      </c>
      <c r="AF11" s="71">
        <f t="shared" si="8"/>
        <v>4.2722664735698768</v>
      </c>
      <c r="AG11" s="71">
        <f t="shared" si="9"/>
        <v>7.4487895716945998</v>
      </c>
      <c r="AH11" s="71">
        <f t="shared" si="10"/>
        <v>30.340333091962346</v>
      </c>
      <c r="AI11" s="71">
        <f t="shared" si="11"/>
        <v>33.519553072625698</v>
      </c>
      <c r="AJ11" s="71">
        <f t="shared" si="12"/>
        <v>46.125995655322228</v>
      </c>
      <c r="AK11" s="71">
        <f t="shared" si="13"/>
        <v>37.616387337057731</v>
      </c>
      <c r="AL11" s="71">
        <f t="shared" si="14"/>
        <v>13.39608979000724</v>
      </c>
      <c r="AM11" s="71">
        <f t="shared" si="15"/>
        <v>4.4692737430167595</v>
      </c>
      <c r="AN11" s="71">
        <f t="shared" si="16"/>
        <v>0</v>
      </c>
      <c r="AO11" s="71">
        <f t="shared" si="17"/>
        <v>0</v>
      </c>
      <c r="AP11" s="52"/>
      <c r="AQ11" s="41"/>
      <c r="AR11" s="41"/>
      <c r="AV11" s="110"/>
      <c r="AW11" s="118"/>
    </row>
    <row r="12" spans="1:49" ht="18" customHeight="1">
      <c r="A12" s="47" t="s">
        <v>16</v>
      </c>
      <c r="B12" s="48">
        <v>2</v>
      </c>
      <c r="C12" s="48">
        <v>3</v>
      </c>
      <c r="D12" s="49">
        <v>42605</v>
      </c>
      <c r="E12" s="48">
        <v>47</v>
      </c>
      <c r="F12" s="48">
        <f t="shared" si="0"/>
        <v>4.7</v>
      </c>
      <c r="G12" s="50">
        <f t="shared" si="1"/>
        <v>81892.800000000003</v>
      </c>
      <c r="H12" s="120">
        <f t="shared" si="2"/>
        <v>5.6453760000000015</v>
      </c>
      <c r="I12" s="128">
        <f t="shared" si="3"/>
        <v>12655.239379200002</v>
      </c>
      <c r="J12" s="51">
        <v>6.48</v>
      </c>
      <c r="K12" s="89">
        <f t="shared" si="18"/>
        <v>566</v>
      </c>
      <c r="L12" s="74">
        <v>0</v>
      </c>
      <c r="M12" s="89">
        <v>0</v>
      </c>
      <c r="N12" s="51">
        <v>0.54500000000000004</v>
      </c>
      <c r="O12" s="48">
        <v>140</v>
      </c>
      <c r="P12" s="51">
        <v>0.56000000000000005</v>
      </c>
      <c r="Q12" s="48">
        <v>73</v>
      </c>
      <c r="R12" s="51">
        <v>2.88</v>
      </c>
      <c r="S12" s="48">
        <v>216</v>
      </c>
      <c r="T12" s="51">
        <v>2.1150000000000002</v>
      </c>
      <c r="U12" s="48">
        <v>117</v>
      </c>
      <c r="V12" s="51">
        <v>0.39500000000000002</v>
      </c>
      <c r="W12" s="48">
        <v>20</v>
      </c>
      <c r="X12" s="51">
        <v>0</v>
      </c>
      <c r="Y12" s="48">
        <v>0</v>
      </c>
      <c r="Z12" s="48">
        <v>99</v>
      </c>
      <c r="AA12" s="48">
        <v>110</v>
      </c>
      <c r="AB12" s="71">
        <f t="shared" si="4"/>
        <v>0</v>
      </c>
      <c r="AC12" s="71">
        <f t="shared" si="5"/>
        <v>0</v>
      </c>
      <c r="AD12" s="71">
        <f t="shared" si="6"/>
        <v>8.4104938271604937</v>
      </c>
      <c r="AE12" s="71">
        <f t="shared" si="7"/>
        <v>24.734982332155479</v>
      </c>
      <c r="AF12" s="71">
        <f t="shared" si="8"/>
        <v>8.6419753086419764</v>
      </c>
      <c r="AG12" s="71">
        <f t="shared" si="9"/>
        <v>12.897526501766784</v>
      </c>
      <c r="AH12" s="71">
        <f t="shared" si="10"/>
        <v>44.444444444444443</v>
      </c>
      <c r="AI12" s="71">
        <f t="shared" si="11"/>
        <v>38.162544169611309</v>
      </c>
      <c r="AJ12" s="71">
        <f t="shared" si="12"/>
        <v>32.638888888888893</v>
      </c>
      <c r="AK12" s="71">
        <f t="shared" si="13"/>
        <v>20.671378091872793</v>
      </c>
      <c r="AL12" s="71">
        <f t="shared" si="14"/>
        <v>6.0956790123456788</v>
      </c>
      <c r="AM12" s="71">
        <f t="shared" si="15"/>
        <v>3.5335689045936398</v>
      </c>
      <c r="AN12" s="71">
        <f t="shared" si="16"/>
        <v>0</v>
      </c>
      <c r="AO12" s="71">
        <f t="shared" si="17"/>
        <v>0</v>
      </c>
      <c r="AP12" s="52"/>
      <c r="AQ12" s="41"/>
      <c r="AR12" s="41"/>
      <c r="AV12" s="110"/>
      <c r="AW12" s="118"/>
    </row>
    <row r="13" spans="1:49" ht="18" customHeight="1">
      <c r="A13" s="53" t="s">
        <v>16</v>
      </c>
      <c r="B13" s="54">
        <v>2</v>
      </c>
      <c r="C13" s="54">
        <v>1</v>
      </c>
      <c r="D13" s="55">
        <v>42607</v>
      </c>
      <c r="E13" s="54">
        <v>40</v>
      </c>
      <c r="F13" s="54">
        <f t="shared" si="0"/>
        <v>4</v>
      </c>
      <c r="G13" s="56">
        <f t="shared" si="1"/>
        <v>69696</v>
      </c>
      <c r="H13" s="121">
        <f t="shared" si="2"/>
        <v>7.5620160000000007</v>
      </c>
      <c r="I13" s="128">
        <f t="shared" si="3"/>
        <v>16951.771267200002</v>
      </c>
      <c r="J13" s="57">
        <v>8.68</v>
      </c>
      <c r="K13" s="91">
        <f t="shared" si="18"/>
        <v>684</v>
      </c>
      <c r="L13" s="62">
        <v>0</v>
      </c>
      <c r="M13" s="90">
        <v>0</v>
      </c>
      <c r="N13" s="57">
        <v>0.38500000000000001</v>
      </c>
      <c r="O13" s="54">
        <v>107</v>
      </c>
      <c r="P13" s="57">
        <v>0.36</v>
      </c>
      <c r="Q13" s="54">
        <v>63</v>
      </c>
      <c r="R13" s="57">
        <v>3.2749999999999999</v>
      </c>
      <c r="S13" s="54">
        <v>256</v>
      </c>
      <c r="T13" s="57">
        <v>3.72</v>
      </c>
      <c r="U13" s="54">
        <v>217</v>
      </c>
      <c r="V13" s="57">
        <v>0.87</v>
      </c>
      <c r="W13" s="54">
        <v>41</v>
      </c>
      <c r="X13" s="57">
        <v>0</v>
      </c>
      <c r="Y13" s="54">
        <v>0</v>
      </c>
      <c r="Z13" s="54">
        <v>124</v>
      </c>
      <c r="AA13" s="54">
        <v>130</v>
      </c>
      <c r="AB13" s="54">
        <f t="shared" si="4"/>
        <v>0</v>
      </c>
      <c r="AC13" s="54">
        <f t="shared" si="5"/>
        <v>0</v>
      </c>
      <c r="AD13" s="54">
        <f t="shared" si="6"/>
        <v>4.435483870967742</v>
      </c>
      <c r="AE13" s="54">
        <f t="shared" si="7"/>
        <v>15.64327485380117</v>
      </c>
      <c r="AF13" s="54">
        <f t="shared" si="8"/>
        <v>4.1474654377880187</v>
      </c>
      <c r="AG13" s="54">
        <f t="shared" si="9"/>
        <v>9.2105263157894726</v>
      </c>
      <c r="AH13" s="54">
        <f t="shared" si="10"/>
        <v>37.730414746543779</v>
      </c>
      <c r="AI13" s="54">
        <f t="shared" si="11"/>
        <v>37.42690058479532</v>
      </c>
      <c r="AJ13" s="54">
        <f t="shared" si="12"/>
        <v>42.857142857142861</v>
      </c>
      <c r="AK13" s="54">
        <f t="shared" si="13"/>
        <v>31.725146198830412</v>
      </c>
      <c r="AL13" s="54">
        <f t="shared" si="14"/>
        <v>10.023041474654377</v>
      </c>
      <c r="AM13" s="54">
        <f t="shared" si="15"/>
        <v>5.9941520467836256</v>
      </c>
      <c r="AN13" s="54">
        <f t="shared" si="16"/>
        <v>0</v>
      </c>
      <c r="AO13" s="54">
        <f t="shared" si="17"/>
        <v>0</v>
      </c>
      <c r="AP13" s="58" t="s">
        <v>32</v>
      </c>
      <c r="AQ13" s="41"/>
      <c r="AR13" s="41"/>
      <c r="AV13" s="110"/>
      <c r="AW13" s="118"/>
    </row>
    <row r="14" spans="1:49" ht="18" customHeight="1">
      <c r="A14" s="59" t="s">
        <v>16</v>
      </c>
      <c r="B14" s="60">
        <v>2</v>
      </c>
      <c r="C14" s="60">
        <v>2</v>
      </c>
      <c r="D14" s="55">
        <v>42607</v>
      </c>
      <c r="E14" s="60">
        <v>45</v>
      </c>
      <c r="F14" s="60">
        <f t="shared" si="0"/>
        <v>4.5</v>
      </c>
      <c r="G14" s="61">
        <f t="shared" si="1"/>
        <v>78408</v>
      </c>
      <c r="H14" s="122">
        <f t="shared" si="2"/>
        <v>5.4014400000000009</v>
      </c>
      <c r="I14" s="128">
        <f t="shared" si="3"/>
        <v>12108.408048000001</v>
      </c>
      <c r="J14" s="62">
        <v>6.2</v>
      </c>
      <c r="K14" s="91">
        <f t="shared" si="18"/>
        <v>470</v>
      </c>
      <c r="L14" s="57">
        <v>0</v>
      </c>
      <c r="M14" s="91">
        <v>0</v>
      </c>
      <c r="N14" s="62">
        <v>0.27</v>
      </c>
      <c r="O14" s="60">
        <v>63</v>
      </c>
      <c r="P14" s="62">
        <v>0.38</v>
      </c>
      <c r="Q14" s="60">
        <v>31</v>
      </c>
      <c r="R14" s="62">
        <v>2.63</v>
      </c>
      <c r="S14" s="60">
        <v>223</v>
      </c>
      <c r="T14" s="62">
        <v>2.46</v>
      </c>
      <c r="U14" s="60">
        <v>120</v>
      </c>
      <c r="V14" s="62">
        <v>0.55000000000000004</v>
      </c>
      <c r="W14" s="60">
        <v>33</v>
      </c>
      <c r="X14" s="62">
        <v>0</v>
      </c>
      <c r="Y14" s="60">
        <v>0</v>
      </c>
      <c r="Z14" s="60">
        <v>121</v>
      </c>
      <c r="AA14" s="60">
        <v>135</v>
      </c>
      <c r="AB14" s="54">
        <f t="shared" si="4"/>
        <v>0</v>
      </c>
      <c r="AC14" s="54">
        <f t="shared" si="5"/>
        <v>0</v>
      </c>
      <c r="AD14" s="54">
        <f t="shared" si="6"/>
        <v>4.354838709677419</v>
      </c>
      <c r="AE14" s="54">
        <f t="shared" si="7"/>
        <v>13.404255319148936</v>
      </c>
      <c r="AF14" s="54">
        <f t="shared" si="8"/>
        <v>6.129032258064516</v>
      </c>
      <c r="AG14" s="54">
        <f t="shared" si="9"/>
        <v>6.5957446808510634</v>
      </c>
      <c r="AH14" s="54">
        <f t="shared" si="10"/>
        <v>42.419354838709673</v>
      </c>
      <c r="AI14" s="54">
        <f t="shared" si="11"/>
        <v>47.446808510638299</v>
      </c>
      <c r="AJ14" s="54">
        <f t="shared" si="12"/>
        <v>39.677419354838705</v>
      </c>
      <c r="AK14" s="54">
        <f t="shared" si="13"/>
        <v>25.531914893617021</v>
      </c>
      <c r="AL14" s="54">
        <f t="shared" si="14"/>
        <v>8.870967741935484</v>
      </c>
      <c r="AM14" s="54">
        <f t="shared" si="15"/>
        <v>7.0212765957446814</v>
      </c>
      <c r="AN14" s="54">
        <f t="shared" si="16"/>
        <v>0</v>
      </c>
      <c r="AO14" s="54">
        <f t="shared" si="17"/>
        <v>0</v>
      </c>
      <c r="AP14" s="63"/>
      <c r="AQ14" s="93"/>
      <c r="AR14" s="93"/>
      <c r="AS14" s="117"/>
      <c r="AT14" s="117"/>
      <c r="AU14" s="117"/>
      <c r="AV14" s="110"/>
      <c r="AW14" s="118"/>
    </row>
    <row r="15" spans="1:49" ht="18" customHeight="1" thickBot="1">
      <c r="A15" s="64" t="s">
        <v>16</v>
      </c>
      <c r="B15" s="65">
        <v>2</v>
      </c>
      <c r="C15" s="65">
        <v>3</v>
      </c>
      <c r="D15" s="66">
        <v>42607</v>
      </c>
      <c r="E15" s="65">
        <v>50</v>
      </c>
      <c r="F15" s="65">
        <f t="shared" si="0"/>
        <v>5</v>
      </c>
      <c r="G15" s="67">
        <f t="shared" si="1"/>
        <v>87120</v>
      </c>
      <c r="H15" s="123">
        <f t="shared" si="2"/>
        <v>6.7866480000000005</v>
      </c>
      <c r="I15" s="128">
        <f t="shared" si="3"/>
        <v>15213.628821599999</v>
      </c>
      <c r="J15" s="68">
        <v>7.79</v>
      </c>
      <c r="K15" s="92">
        <f t="shared" si="18"/>
        <v>671</v>
      </c>
      <c r="L15" s="68">
        <v>0</v>
      </c>
      <c r="M15" s="92">
        <v>0</v>
      </c>
      <c r="N15" s="68">
        <v>0.54500000000000004</v>
      </c>
      <c r="O15" s="65">
        <v>163</v>
      </c>
      <c r="P15" s="68">
        <v>0.39500000000000002</v>
      </c>
      <c r="Q15" s="65">
        <v>53</v>
      </c>
      <c r="R15" s="68">
        <v>3.335</v>
      </c>
      <c r="S15" s="65">
        <v>229</v>
      </c>
      <c r="T15" s="68">
        <v>2.92</v>
      </c>
      <c r="U15" s="65">
        <v>196</v>
      </c>
      <c r="V15" s="68">
        <v>0.54500000000000004</v>
      </c>
      <c r="W15" s="65">
        <v>30</v>
      </c>
      <c r="X15" s="68">
        <v>0</v>
      </c>
      <c r="Y15" s="65">
        <v>0</v>
      </c>
      <c r="Z15" s="65">
        <v>119</v>
      </c>
      <c r="AA15" s="65">
        <v>138</v>
      </c>
      <c r="AB15" s="65">
        <f t="shared" si="4"/>
        <v>0</v>
      </c>
      <c r="AC15" s="65">
        <f t="shared" si="5"/>
        <v>0</v>
      </c>
      <c r="AD15" s="65">
        <f t="shared" si="6"/>
        <v>6.9961489088575108</v>
      </c>
      <c r="AE15" s="65">
        <f t="shared" si="7"/>
        <v>24.292101341281668</v>
      </c>
      <c r="AF15" s="65">
        <f t="shared" si="8"/>
        <v>5.0706033376123232</v>
      </c>
      <c r="AG15" s="65">
        <f t="shared" si="9"/>
        <v>7.8986587183308492</v>
      </c>
      <c r="AH15" s="65">
        <f t="shared" si="10"/>
        <v>42.81129653401797</v>
      </c>
      <c r="AI15" s="65">
        <f t="shared" si="11"/>
        <v>34.128166915052162</v>
      </c>
      <c r="AJ15" s="65">
        <f t="shared" si="12"/>
        <v>37.483953786906291</v>
      </c>
      <c r="AK15" s="65">
        <f t="shared" si="13"/>
        <v>29.210134128166914</v>
      </c>
      <c r="AL15" s="65">
        <f t="shared" si="14"/>
        <v>6.9961489088575108</v>
      </c>
      <c r="AM15" s="65">
        <f t="shared" si="15"/>
        <v>4.4709388971684056</v>
      </c>
      <c r="AN15" s="65">
        <f t="shared" si="16"/>
        <v>0</v>
      </c>
      <c r="AO15" s="65">
        <f t="shared" si="17"/>
        <v>0</v>
      </c>
      <c r="AP15" s="69"/>
      <c r="AQ15" s="41"/>
      <c r="AR15" s="41"/>
      <c r="AV15" s="110"/>
      <c r="AW15" s="118"/>
    </row>
    <row r="16" spans="1:49" ht="18" customHeight="1">
      <c r="A16" s="70" t="s">
        <v>10</v>
      </c>
      <c r="B16" s="71">
        <v>3</v>
      </c>
      <c r="C16" s="71">
        <v>1</v>
      </c>
      <c r="D16" s="72">
        <v>42605</v>
      </c>
      <c r="E16" s="71">
        <v>51</v>
      </c>
      <c r="F16" s="71">
        <f t="shared" si="0"/>
        <v>5.0999999999999996</v>
      </c>
      <c r="G16" s="73">
        <f t="shared" si="1"/>
        <v>88862.399999999994</v>
      </c>
      <c r="H16" s="119">
        <f t="shared" si="2"/>
        <v>5.1226560000000001</v>
      </c>
      <c r="I16" s="128">
        <f t="shared" si="3"/>
        <v>11483.4579552</v>
      </c>
      <c r="J16" s="74">
        <v>5.88</v>
      </c>
      <c r="K16" s="89">
        <f t="shared" si="18"/>
        <v>561</v>
      </c>
      <c r="L16" s="74">
        <v>0</v>
      </c>
      <c r="M16" s="89">
        <v>0</v>
      </c>
      <c r="N16" s="74">
        <v>0.49</v>
      </c>
      <c r="O16" s="71">
        <v>112</v>
      </c>
      <c r="P16" s="74">
        <v>1.1000000000000001</v>
      </c>
      <c r="Q16" s="71">
        <v>118</v>
      </c>
      <c r="R16" s="74">
        <v>3.665</v>
      </c>
      <c r="S16" s="71">
        <v>292</v>
      </c>
      <c r="T16" s="74">
        <v>0.64500000000000002</v>
      </c>
      <c r="U16" s="71">
        <v>39</v>
      </c>
      <c r="V16" s="74">
        <v>0</v>
      </c>
      <c r="W16" s="71">
        <v>0</v>
      </c>
      <c r="X16" s="74">
        <v>0</v>
      </c>
      <c r="Y16" s="71">
        <v>0</v>
      </c>
      <c r="Z16" s="71">
        <v>101</v>
      </c>
      <c r="AA16" s="71">
        <v>112</v>
      </c>
      <c r="AB16" s="71">
        <f t="shared" si="4"/>
        <v>0</v>
      </c>
      <c r="AC16" s="71">
        <f t="shared" si="5"/>
        <v>0</v>
      </c>
      <c r="AD16" s="71">
        <f t="shared" si="6"/>
        <v>8.3333333333333321</v>
      </c>
      <c r="AE16" s="71">
        <f t="shared" si="7"/>
        <v>19.964349376114082</v>
      </c>
      <c r="AF16" s="71">
        <f t="shared" si="8"/>
        <v>18.707482993197281</v>
      </c>
      <c r="AG16" s="71">
        <f t="shared" si="9"/>
        <v>21.03386809269162</v>
      </c>
      <c r="AH16" s="71">
        <f t="shared" si="10"/>
        <v>62.329931972789119</v>
      </c>
      <c r="AI16" s="71">
        <f t="shared" si="11"/>
        <v>52.049910873440282</v>
      </c>
      <c r="AJ16" s="71">
        <f t="shared" si="12"/>
        <v>10.969387755102042</v>
      </c>
      <c r="AK16" s="71">
        <f t="shared" si="13"/>
        <v>6.9518716577540109</v>
      </c>
      <c r="AL16" s="71">
        <f t="shared" si="14"/>
        <v>0</v>
      </c>
      <c r="AM16" s="71">
        <f t="shared" si="15"/>
        <v>0</v>
      </c>
      <c r="AN16" s="71">
        <f t="shared" si="16"/>
        <v>0</v>
      </c>
      <c r="AO16" s="71">
        <f t="shared" si="17"/>
        <v>0</v>
      </c>
      <c r="AP16" s="75" t="s">
        <v>33</v>
      </c>
      <c r="AQ16" s="41" t="s">
        <v>79</v>
      </c>
      <c r="AR16" s="41"/>
      <c r="AU16" s="6"/>
      <c r="AV16" s="110"/>
      <c r="AW16" s="118"/>
    </row>
    <row r="17" spans="1:49" ht="18" customHeight="1">
      <c r="A17" s="47" t="s">
        <v>10</v>
      </c>
      <c r="B17" s="48">
        <v>3</v>
      </c>
      <c r="C17" s="48">
        <v>2</v>
      </c>
      <c r="D17" s="49">
        <v>42605</v>
      </c>
      <c r="E17" s="48">
        <v>50</v>
      </c>
      <c r="F17" s="48">
        <f t="shared" si="0"/>
        <v>5</v>
      </c>
      <c r="G17" s="50">
        <f t="shared" si="1"/>
        <v>87120</v>
      </c>
      <c r="H17" s="120">
        <f t="shared" si="2"/>
        <v>4.1861160000000002</v>
      </c>
      <c r="I17" s="128">
        <f t="shared" si="3"/>
        <v>9384.0162371999995</v>
      </c>
      <c r="J17" s="51">
        <v>4.8049999999999997</v>
      </c>
      <c r="K17" s="89">
        <f t="shared" si="18"/>
        <v>355</v>
      </c>
      <c r="L17" s="51">
        <v>0</v>
      </c>
      <c r="M17" s="88">
        <v>0</v>
      </c>
      <c r="N17" s="51">
        <v>0.53</v>
      </c>
      <c r="O17" s="48">
        <v>111</v>
      </c>
      <c r="P17" s="51">
        <v>0.93500000000000005</v>
      </c>
      <c r="Q17" s="48">
        <v>102</v>
      </c>
      <c r="R17" s="51">
        <v>2.7749999999999999</v>
      </c>
      <c r="S17" s="48">
        <v>107</v>
      </c>
      <c r="T17" s="51">
        <v>0.54500000000000004</v>
      </c>
      <c r="U17" s="48">
        <v>35</v>
      </c>
      <c r="V17" s="51">
        <v>0</v>
      </c>
      <c r="W17" s="48">
        <v>0</v>
      </c>
      <c r="X17" s="51">
        <v>0</v>
      </c>
      <c r="Y17" s="48">
        <v>0</v>
      </c>
      <c r="Z17" s="48">
        <v>89</v>
      </c>
      <c r="AA17" s="48">
        <v>106</v>
      </c>
      <c r="AB17" s="71">
        <f t="shared" si="4"/>
        <v>0</v>
      </c>
      <c r="AC17" s="71">
        <f t="shared" si="5"/>
        <v>0</v>
      </c>
      <c r="AD17" s="71">
        <f t="shared" si="6"/>
        <v>11.030176899063477</v>
      </c>
      <c r="AE17" s="71">
        <f t="shared" si="7"/>
        <v>31.26760563380282</v>
      </c>
      <c r="AF17" s="71">
        <f t="shared" si="8"/>
        <v>19.458896982310094</v>
      </c>
      <c r="AG17" s="71">
        <f t="shared" si="9"/>
        <v>28.732394366197184</v>
      </c>
      <c r="AH17" s="71">
        <f t="shared" si="10"/>
        <v>57.752341311134238</v>
      </c>
      <c r="AI17" s="71">
        <f t="shared" si="11"/>
        <v>30.140845070422532</v>
      </c>
      <c r="AJ17" s="71">
        <f t="shared" si="12"/>
        <v>11.342351716961501</v>
      </c>
      <c r="AK17" s="71">
        <f t="shared" si="13"/>
        <v>9.8591549295774641</v>
      </c>
      <c r="AL17" s="71">
        <f t="shared" si="14"/>
        <v>0</v>
      </c>
      <c r="AM17" s="71">
        <f t="shared" si="15"/>
        <v>0</v>
      </c>
      <c r="AN17" s="71">
        <f t="shared" si="16"/>
        <v>0</v>
      </c>
      <c r="AO17" s="71">
        <f t="shared" si="17"/>
        <v>0</v>
      </c>
      <c r="AP17" s="52"/>
      <c r="AQ17" s="41"/>
      <c r="AR17" s="41"/>
      <c r="AV17" s="110"/>
      <c r="AW17" s="118"/>
    </row>
    <row r="18" spans="1:49" ht="18" customHeight="1">
      <c r="A18" s="47" t="s">
        <v>10</v>
      </c>
      <c r="B18" s="48">
        <v>3</v>
      </c>
      <c r="C18" s="48">
        <v>3</v>
      </c>
      <c r="D18" s="49">
        <v>42605</v>
      </c>
      <c r="E18" s="48">
        <v>50</v>
      </c>
      <c r="F18" s="48">
        <f t="shared" si="0"/>
        <v>5</v>
      </c>
      <c r="G18" s="50">
        <f t="shared" si="1"/>
        <v>87120</v>
      </c>
      <c r="H18" s="120">
        <f t="shared" si="2"/>
        <v>5.3622360000000011</v>
      </c>
      <c r="I18" s="128">
        <f t="shared" si="3"/>
        <v>12020.524441200001</v>
      </c>
      <c r="J18" s="51">
        <v>6.1550000000000002</v>
      </c>
      <c r="K18" s="89">
        <f t="shared" si="18"/>
        <v>588</v>
      </c>
      <c r="L18" s="74">
        <v>0</v>
      </c>
      <c r="M18" s="89">
        <v>0</v>
      </c>
      <c r="N18" s="51">
        <v>0.32</v>
      </c>
      <c r="O18" s="48">
        <v>76</v>
      </c>
      <c r="P18" s="51">
        <v>0.81499999999999995</v>
      </c>
      <c r="Q18" s="48">
        <v>95</v>
      </c>
      <c r="R18" s="51">
        <v>4.55</v>
      </c>
      <c r="S18" s="48">
        <v>381</v>
      </c>
      <c r="T18" s="51">
        <v>0.52</v>
      </c>
      <c r="U18" s="48">
        <v>32</v>
      </c>
      <c r="V18" s="51">
        <v>0.11</v>
      </c>
      <c r="W18" s="48">
        <v>4</v>
      </c>
      <c r="X18" s="51">
        <v>0</v>
      </c>
      <c r="Y18" s="48">
        <v>0</v>
      </c>
      <c r="Z18" s="48">
        <v>104</v>
      </c>
      <c r="AA18" s="48">
        <v>109</v>
      </c>
      <c r="AB18" s="71">
        <f t="shared" si="4"/>
        <v>0</v>
      </c>
      <c r="AC18" s="71">
        <f t="shared" si="5"/>
        <v>0</v>
      </c>
      <c r="AD18" s="71">
        <f t="shared" si="6"/>
        <v>5.1990251827782288</v>
      </c>
      <c r="AE18" s="71">
        <f t="shared" si="7"/>
        <v>12.925170068027212</v>
      </c>
      <c r="AF18" s="71">
        <f t="shared" si="8"/>
        <v>13.241267262388302</v>
      </c>
      <c r="AG18" s="71">
        <f t="shared" si="9"/>
        <v>16.156462585034014</v>
      </c>
      <c r="AH18" s="71">
        <f t="shared" si="10"/>
        <v>73.923639317627945</v>
      </c>
      <c r="AI18" s="71">
        <f t="shared" si="11"/>
        <v>64.795918367346943</v>
      </c>
      <c r="AJ18" s="71">
        <f t="shared" si="12"/>
        <v>8.4484159220146218</v>
      </c>
      <c r="AK18" s="71">
        <f t="shared" si="13"/>
        <v>5.4421768707482991</v>
      </c>
      <c r="AL18" s="71">
        <f t="shared" si="14"/>
        <v>1.7871649065800161</v>
      </c>
      <c r="AM18" s="71">
        <f t="shared" si="15"/>
        <v>0.68027210884353739</v>
      </c>
      <c r="AN18" s="71">
        <f t="shared" si="16"/>
        <v>0</v>
      </c>
      <c r="AO18" s="71">
        <f t="shared" si="17"/>
        <v>0</v>
      </c>
      <c r="AP18" s="52"/>
      <c r="AQ18" s="41"/>
      <c r="AR18" s="41"/>
      <c r="AV18" s="110"/>
      <c r="AW18" s="118"/>
    </row>
    <row r="19" spans="1:49" ht="18" customHeight="1">
      <c r="A19" s="76" t="s">
        <v>10</v>
      </c>
      <c r="B19" s="77">
        <v>3</v>
      </c>
      <c r="C19" s="77">
        <v>1</v>
      </c>
      <c r="D19" s="55">
        <v>42607</v>
      </c>
      <c r="E19" s="77">
        <v>50</v>
      </c>
      <c r="F19" s="77">
        <f t="shared" si="0"/>
        <v>5</v>
      </c>
      <c r="G19" s="78">
        <f t="shared" si="1"/>
        <v>87120</v>
      </c>
      <c r="H19" s="124">
        <f t="shared" si="2"/>
        <v>5.7237840000000002</v>
      </c>
      <c r="I19" s="128">
        <f t="shared" si="3"/>
        <v>12831.006592799999</v>
      </c>
      <c r="J19" s="79">
        <v>6.57</v>
      </c>
      <c r="K19" s="91">
        <f t="shared" si="18"/>
        <v>566</v>
      </c>
      <c r="L19" s="62">
        <v>0</v>
      </c>
      <c r="M19" s="90">
        <v>0</v>
      </c>
      <c r="N19" s="79">
        <v>0.42</v>
      </c>
      <c r="O19" s="77">
        <v>127</v>
      </c>
      <c r="P19" s="79">
        <v>0.81</v>
      </c>
      <c r="Q19" s="77">
        <v>85</v>
      </c>
      <c r="R19" s="79">
        <v>4.6950000000000003</v>
      </c>
      <c r="S19" s="77">
        <v>313</v>
      </c>
      <c r="T19" s="79">
        <v>0.60499999999999998</v>
      </c>
      <c r="U19" s="77">
        <v>41</v>
      </c>
      <c r="V19" s="79">
        <v>0</v>
      </c>
      <c r="W19" s="77">
        <v>0</v>
      </c>
      <c r="X19" s="79">
        <v>0</v>
      </c>
      <c r="Y19" s="77">
        <v>0</v>
      </c>
      <c r="Z19" s="77">
        <v>97</v>
      </c>
      <c r="AA19" s="77">
        <v>122</v>
      </c>
      <c r="AB19" s="54">
        <f t="shared" si="4"/>
        <v>0</v>
      </c>
      <c r="AC19" s="54">
        <f t="shared" si="5"/>
        <v>0</v>
      </c>
      <c r="AD19" s="54">
        <f t="shared" si="6"/>
        <v>6.3926940639269407</v>
      </c>
      <c r="AE19" s="54">
        <f t="shared" si="7"/>
        <v>22.438162544169611</v>
      </c>
      <c r="AF19" s="54">
        <f t="shared" si="8"/>
        <v>12.328767123287673</v>
      </c>
      <c r="AG19" s="54">
        <f t="shared" si="9"/>
        <v>15.01766784452297</v>
      </c>
      <c r="AH19" s="54">
        <f t="shared" si="10"/>
        <v>71.461187214611883</v>
      </c>
      <c r="AI19" s="54">
        <f t="shared" si="11"/>
        <v>55.300353356890461</v>
      </c>
      <c r="AJ19" s="54">
        <f t="shared" si="12"/>
        <v>9.2085235920852355</v>
      </c>
      <c r="AK19" s="54">
        <f t="shared" si="13"/>
        <v>7.2438162544169611</v>
      </c>
      <c r="AL19" s="54">
        <f t="shared" si="14"/>
        <v>0</v>
      </c>
      <c r="AM19" s="54">
        <f t="shared" si="15"/>
        <v>0</v>
      </c>
      <c r="AN19" s="54">
        <f t="shared" si="16"/>
        <v>0</v>
      </c>
      <c r="AO19" s="54">
        <f t="shared" si="17"/>
        <v>0</v>
      </c>
      <c r="AP19" s="80" t="s">
        <v>33</v>
      </c>
      <c r="AQ19" s="41"/>
      <c r="AR19" s="41"/>
      <c r="AV19" s="110"/>
      <c r="AW19" s="118"/>
    </row>
    <row r="20" spans="1:49" ht="18" customHeight="1">
      <c r="A20" s="59" t="s">
        <v>10</v>
      </c>
      <c r="B20" s="60">
        <v>3</v>
      </c>
      <c r="C20" s="60">
        <v>2</v>
      </c>
      <c r="D20" s="55">
        <v>42607</v>
      </c>
      <c r="E20" s="60">
        <v>43</v>
      </c>
      <c r="F20" s="60">
        <f t="shared" si="0"/>
        <v>4.3</v>
      </c>
      <c r="G20" s="61">
        <f t="shared" si="1"/>
        <v>74923.199999999997</v>
      </c>
      <c r="H20" s="122">
        <f t="shared" si="2"/>
        <v>4.3908480000000001</v>
      </c>
      <c r="I20" s="128">
        <f t="shared" si="3"/>
        <v>9842.9639615999986</v>
      </c>
      <c r="J20" s="62">
        <v>5.04</v>
      </c>
      <c r="K20" s="91">
        <f t="shared" si="18"/>
        <v>520</v>
      </c>
      <c r="L20" s="57">
        <v>0</v>
      </c>
      <c r="M20" s="91">
        <v>0</v>
      </c>
      <c r="N20" s="62">
        <v>0.54500000000000004</v>
      </c>
      <c r="O20" s="60">
        <v>140</v>
      </c>
      <c r="P20" s="62">
        <v>0.65</v>
      </c>
      <c r="Q20" s="60">
        <v>82</v>
      </c>
      <c r="R20" s="62">
        <v>2.81</v>
      </c>
      <c r="S20" s="60">
        <v>239</v>
      </c>
      <c r="T20" s="62">
        <v>0.92</v>
      </c>
      <c r="U20" s="60">
        <v>59</v>
      </c>
      <c r="V20" s="62">
        <v>0</v>
      </c>
      <c r="W20" s="60">
        <v>0</v>
      </c>
      <c r="X20" s="62">
        <v>0</v>
      </c>
      <c r="Y20" s="60">
        <v>0</v>
      </c>
      <c r="Z20" s="60">
        <v>95</v>
      </c>
      <c r="AA20" s="60">
        <v>107</v>
      </c>
      <c r="AB20" s="54">
        <f t="shared" si="4"/>
        <v>0</v>
      </c>
      <c r="AC20" s="54">
        <f t="shared" si="5"/>
        <v>0</v>
      </c>
      <c r="AD20" s="54">
        <f t="shared" si="6"/>
        <v>10.813492063492063</v>
      </c>
      <c r="AE20" s="54">
        <f t="shared" si="7"/>
        <v>26.923076923076923</v>
      </c>
      <c r="AF20" s="54">
        <f t="shared" si="8"/>
        <v>12.896825396825399</v>
      </c>
      <c r="AG20" s="54">
        <f t="shared" si="9"/>
        <v>15.769230769230768</v>
      </c>
      <c r="AH20" s="54">
        <f t="shared" si="10"/>
        <v>55.753968253968253</v>
      </c>
      <c r="AI20" s="54">
        <f t="shared" si="11"/>
        <v>45.96153846153846</v>
      </c>
      <c r="AJ20" s="54">
        <f t="shared" si="12"/>
        <v>18.253968253968257</v>
      </c>
      <c r="AK20" s="54">
        <f t="shared" si="13"/>
        <v>11.346153846153847</v>
      </c>
      <c r="AL20" s="54">
        <f t="shared" si="14"/>
        <v>0</v>
      </c>
      <c r="AM20" s="54">
        <f t="shared" si="15"/>
        <v>0</v>
      </c>
      <c r="AN20" s="54">
        <f t="shared" si="16"/>
        <v>0</v>
      </c>
      <c r="AO20" s="54">
        <f t="shared" si="17"/>
        <v>0</v>
      </c>
      <c r="AP20" s="63"/>
      <c r="AQ20" s="41"/>
      <c r="AR20" s="41"/>
      <c r="AV20" s="110"/>
      <c r="AW20" s="118"/>
    </row>
    <row r="21" spans="1:49" ht="18" customHeight="1" thickBot="1">
      <c r="A21" s="64" t="s">
        <v>10</v>
      </c>
      <c r="B21" s="65">
        <v>3</v>
      </c>
      <c r="C21" s="65">
        <v>3</v>
      </c>
      <c r="D21" s="66">
        <v>42607</v>
      </c>
      <c r="E21" s="65">
        <v>40</v>
      </c>
      <c r="F21" s="65">
        <f t="shared" si="0"/>
        <v>4</v>
      </c>
      <c r="G21" s="67">
        <f t="shared" si="1"/>
        <v>69696</v>
      </c>
      <c r="H21" s="123">
        <f t="shared" si="2"/>
        <v>2.0734560000000002</v>
      </c>
      <c r="I21" s="128">
        <f t="shared" si="3"/>
        <v>4648.0663151999997</v>
      </c>
      <c r="J21" s="68">
        <v>2.38</v>
      </c>
      <c r="K21" s="92">
        <f t="shared" si="18"/>
        <v>234</v>
      </c>
      <c r="L21" s="68">
        <v>0</v>
      </c>
      <c r="M21" s="92">
        <v>0</v>
      </c>
      <c r="N21" s="68">
        <v>0.155</v>
      </c>
      <c r="O21" s="65">
        <v>48</v>
      </c>
      <c r="P21" s="68">
        <v>0.37</v>
      </c>
      <c r="Q21" s="65">
        <v>46</v>
      </c>
      <c r="R21" s="68">
        <v>1.55</v>
      </c>
      <c r="S21" s="65">
        <v>124</v>
      </c>
      <c r="T21" s="68">
        <v>0.23499999999999999</v>
      </c>
      <c r="U21" s="65">
        <v>16</v>
      </c>
      <c r="V21" s="68">
        <v>0</v>
      </c>
      <c r="W21" s="65">
        <v>0</v>
      </c>
      <c r="X21" s="68">
        <v>0</v>
      </c>
      <c r="Y21" s="65">
        <v>0</v>
      </c>
      <c r="Z21" s="65">
        <v>97</v>
      </c>
      <c r="AA21" s="65">
        <v>116</v>
      </c>
      <c r="AB21" s="65">
        <f t="shared" si="4"/>
        <v>0</v>
      </c>
      <c r="AC21" s="65">
        <f t="shared" si="5"/>
        <v>0</v>
      </c>
      <c r="AD21" s="65">
        <f t="shared" si="6"/>
        <v>6.5126050420168076</v>
      </c>
      <c r="AE21" s="65">
        <f t="shared" si="7"/>
        <v>20.512820512820511</v>
      </c>
      <c r="AF21" s="65">
        <f t="shared" si="8"/>
        <v>15.546218487394958</v>
      </c>
      <c r="AG21" s="65">
        <f t="shared" si="9"/>
        <v>19.658119658119659</v>
      </c>
      <c r="AH21" s="65">
        <f t="shared" si="10"/>
        <v>65.12605042016807</v>
      </c>
      <c r="AI21" s="65">
        <f t="shared" si="11"/>
        <v>52.991452991452995</v>
      </c>
      <c r="AJ21" s="65">
        <f t="shared" si="12"/>
        <v>9.8739495798319332</v>
      </c>
      <c r="AK21" s="65">
        <f t="shared" si="13"/>
        <v>6.8376068376068382</v>
      </c>
      <c r="AL21" s="65">
        <f t="shared" si="14"/>
        <v>0</v>
      </c>
      <c r="AM21" s="65">
        <f t="shared" si="15"/>
        <v>0</v>
      </c>
      <c r="AN21" s="65">
        <f t="shared" si="16"/>
        <v>0</v>
      </c>
      <c r="AO21" s="65">
        <f t="shared" si="17"/>
        <v>0</v>
      </c>
      <c r="AP21" s="69"/>
      <c r="AQ21" s="41"/>
      <c r="AR21" s="41"/>
      <c r="AV21" s="110"/>
      <c r="AW21" s="118"/>
    </row>
    <row r="22" spans="1:49" ht="18" customHeight="1">
      <c r="A22" s="70" t="s">
        <v>17</v>
      </c>
      <c r="B22" s="71">
        <v>4</v>
      </c>
      <c r="C22" s="71">
        <v>1</v>
      </c>
      <c r="D22" s="72">
        <v>42605</v>
      </c>
      <c r="E22" s="71">
        <v>48</v>
      </c>
      <c r="F22" s="71">
        <f t="shared" si="0"/>
        <v>4.8</v>
      </c>
      <c r="G22" s="73">
        <f t="shared" si="1"/>
        <v>83635.199999999997</v>
      </c>
      <c r="H22" s="119">
        <f t="shared" si="2"/>
        <v>4.4082720000000002</v>
      </c>
      <c r="I22" s="128">
        <f t="shared" si="3"/>
        <v>9882.0233423999998</v>
      </c>
      <c r="J22" s="74">
        <v>5.0599999999999996</v>
      </c>
      <c r="K22" s="89">
        <f t="shared" si="18"/>
        <v>504</v>
      </c>
      <c r="L22" s="74">
        <v>0</v>
      </c>
      <c r="M22" s="89">
        <v>0</v>
      </c>
      <c r="N22" s="74">
        <v>0.56999999999999995</v>
      </c>
      <c r="O22" s="71">
        <v>118</v>
      </c>
      <c r="P22" s="74">
        <v>0.77</v>
      </c>
      <c r="Q22" s="71">
        <v>88</v>
      </c>
      <c r="R22" s="74">
        <v>3.27</v>
      </c>
      <c r="S22" s="71">
        <v>270</v>
      </c>
      <c r="T22" s="74">
        <v>0.505</v>
      </c>
      <c r="U22" s="71">
        <v>28</v>
      </c>
      <c r="V22" s="74">
        <v>0</v>
      </c>
      <c r="W22" s="71">
        <v>0</v>
      </c>
      <c r="X22" s="74">
        <v>0</v>
      </c>
      <c r="Y22" s="71">
        <v>0</v>
      </c>
      <c r="Z22" s="71">
        <v>84</v>
      </c>
      <c r="AA22" s="81">
        <v>106</v>
      </c>
      <c r="AB22" s="71">
        <f t="shared" si="4"/>
        <v>0</v>
      </c>
      <c r="AC22" s="71">
        <f t="shared" si="5"/>
        <v>0</v>
      </c>
      <c r="AD22" s="71">
        <f t="shared" si="6"/>
        <v>11.264822134387352</v>
      </c>
      <c r="AE22" s="71">
        <f t="shared" si="7"/>
        <v>23.412698412698411</v>
      </c>
      <c r="AF22" s="71">
        <f t="shared" si="8"/>
        <v>15.217391304347828</v>
      </c>
      <c r="AG22" s="71">
        <f t="shared" si="9"/>
        <v>17.460317460317459</v>
      </c>
      <c r="AH22" s="71">
        <f t="shared" si="10"/>
        <v>64.624505928853765</v>
      </c>
      <c r="AI22" s="71">
        <f t="shared" si="11"/>
        <v>53.571428571428569</v>
      </c>
      <c r="AJ22" s="71">
        <f t="shared" si="12"/>
        <v>9.9802371541501991</v>
      </c>
      <c r="AK22" s="71">
        <f t="shared" si="13"/>
        <v>5.5555555555555554</v>
      </c>
      <c r="AL22" s="71">
        <f t="shared" si="14"/>
        <v>0</v>
      </c>
      <c r="AM22" s="71">
        <f t="shared" si="15"/>
        <v>0</v>
      </c>
      <c r="AN22" s="71">
        <f t="shared" si="16"/>
        <v>0</v>
      </c>
      <c r="AO22" s="71">
        <f t="shared" si="17"/>
        <v>0</v>
      </c>
      <c r="AP22" s="75" t="s">
        <v>33</v>
      </c>
      <c r="AQ22" s="41" t="s">
        <v>82</v>
      </c>
      <c r="AR22" s="41"/>
      <c r="AV22" s="110"/>
      <c r="AW22" s="118"/>
    </row>
    <row r="23" spans="1:49" ht="18" customHeight="1">
      <c r="A23" s="47" t="s">
        <v>17</v>
      </c>
      <c r="B23" s="48">
        <v>4</v>
      </c>
      <c r="C23" s="48">
        <v>2</v>
      </c>
      <c r="D23" s="49">
        <v>42605</v>
      </c>
      <c r="E23" s="48">
        <v>45</v>
      </c>
      <c r="F23" s="48">
        <f t="shared" si="0"/>
        <v>4.5</v>
      </c>
      <c r="G23" s="50">
        <f t="shared" si="1"/>
        <v>78408</v>
      </c>
      <c r="H23" s="120">
        <f t="shared" si="2"/>
        <v>5.4406439999999998</v>
      </c>
      <c r="I23" s="128">
        <f t="shared" si="3"/>
        <v>12196.291654799999</v>
      </c>
      <c r="J23" s="51">
        <v>6.2450000000000001</v>
      </c>
      <c r="K23" s="89">
        <f t="shared" si="18"/>
        <v>573</v>
      </c>
      <c r="L23" s="51">
        <v>0</v>
      </c>
      <c r="M23" s="88">
        <v>0</v>
      </c>
      <c r="N23" s="51">
        <v>0.67</v>
      </c>
      <c r="O23" s="48">
        <v>127</v>
      </c>
      <c r="P23" s="51">
        <v>1.04</v>
      </c>
      <c r="Q23" s="48">
        <v>121</v>
      </c>
      <c r="R23" s="51">
        <v>4.0149999999999997</v>
      </c>
      <c r="S23" s="48">
        <v>299</v>
      </c>
      <c r="T23" s="51">
        <v>0.61</v>
      </c>
      <c r="U23" s="48">
        <v>26</v>
      </c>
      <c r="V23" s="51">
        <v>0</v>
      </c>
      <c r="W23" s="48">
        <v>0</v>
      </c>
      <c r="X23" s="51">
        <v>0</v>
      </c>
      <c r="Y23" s="48">
        <v>0</v>
      </c>
      <c r="Z23" s="48">
        <v>92</v>
      </c>
      <c r="AA23" s="48">
        <v>105</v>
      </c>
      <c r="AB23" s="71">
        <f t="shared" si="4"/>
        <v>0</v>
      </c>
      <c r="AC23" s="71">
        <f t="shared" si="5"/>
        <v>0</v>
      </c>
      <c r="AD23" s="71">
        <f t="shared" si="6"/>
        <v>10.728582866293035</v>
      </c>
      <c r="AE23" s="71">
        <f t="shared" si="7"/>
        <v>22.164048865619545</v>
      </c>
      <c r="AF23" s="71">
        <f t="shared" si="8"/>
        <v>16.653322658126502</v>
      </c>
      <c r="AG23" s="71">
        <f t="shared" si="9"/>
        <v>21.116928446771379</v>
      </c>
      <c r="AH23" s="71">
        <f t="shared" si="10"/>
        <v>64.291433146517207</v>
      </c>
      <c r="AI23" s="71">
        <f t="shared" si="11"/>
        <v>52.181500872600353</v>
      </c>
      <c r="AJ23" s="71">
        <f t="shared" si="12"/>
        <v>9.7678142514011199</v>
      </c>
      <c r="AK23" s="71">
        <f t="shared" si="13"/>
        <v>4.5375218150087253</v>
      </c>
      <c r="AL23" s="71">
        <f t="shared" si="14"/>
        <v>0</v>
      </c>
      <c r="AM23" s="71">
        <f t="shared" si="15"/>
        <v>0</v>
      </c>
      <c r="AN23" s="71">
        <f t="shared" si="16"/>
        <v>0</v>
      </c>
      <c r="AO23" s="71">
        <f t="shared" si="17"/>
        <v>0</v>
      </c>
      <c r="AP23" s="52"/>
      <c r="AQ23" s="41"/>
      <c r="AR23" s="41"/>
      <c r="AV23" s="110"/>
      <c r="AW23" s="118"/>
    </row>
    <row r="24" spans="1:49" ht="18" customHeight="1">
      <c r="A24" s="47" t="s">
        <v>17</v>
      </c>
      <c r="B24" s="48">
        <v>4</v>
      </c>
      <c r="C24" s="48">
        <v>3</v>
      </c>
      <c r="D24" s="49">
        <v>42605</v>
      </c>
      <c r="E24" s="48">
        <v>43</v>
      </c>
      <c r="F24" s="48">
        <f t="shared" si="0"/>
        <v>4.3</v>
      </c>
      <c r="G24" s="50">
        <f t="shared" si="1"/>
        <v>74923.199999999997</v>
      </c>
      <c r="H24" s="120">
        <f t="shared" si="2"/>
        <v>5.2141320000000002</v>
      </c>
      <c r="I24" s="128">
        <f t="shared" si="3"/>
        <v>11688.5197044</v>
      </c>
      <c r="J24" s="51">
        <v>5.9850000000000003</v>
      </c>
      <c r="K24" s="89">
        <f t="shared" si="18"/>
        <v>570</v>
      </c>
      <c r="L24" s="74">
        <v>0</v>
      </c>
      <c r="M24" s="89">
        <v>0</v>
      </c>
      <c r="N24" s="51">
        <v>0.34499999999999997</v>
      </c>
      <c r="O24" s="48">
        <v>90</v>
      </c>
      <c r="P24" s="51">
        <v>0.95499999999999996</v>
      </c>
      <c r="Q24" s="48">
        <v>115</v>
      </c>
      <c r="R24" s="51">
        <v>3.9449999999999998</v>
      </c>
      <c r="S24" s="48">
        <v>329</v>
      </c>
      <c r="T24" s="51">
        <v>0.53500000000000003</v>
      </c>
      <c r="U24" s="48">
        <v>33</v>
      </c>
      <c r="V24" s="51">
        <v>8.5000000000000006E-2</v>
      </c>
      <c r="W24" s="48">
        <v>3</v>
      </c>
      <c r="X24" s="51">
        <v>0</v>
      </c>
      <c r="Y24" s="48">
        <v>0</v>
      </c>
      <c r="Z24" s="48">
        <v>76</v>
      </c>
      <c r="AA24" s="48">
        <v>104</v>
      </c>
      <c r="AB24" s="71">
        <f t="shared" si="4"/>
        <v>0</v>
      </c>
      <c r="AC24" s="71">
        <f t="shared" si="5"/>
        <v>0</v>
      </c>
      <c r="AD24" s="71">
        <f t="shared" si="6"/>
        <v>5.7644110275689213</v>
      </c>
      <c r="AE24" s="71">
        <f t="shared" si="7"/>
        <v>15.789473684210526</v>
      </c>
      <c r="AF24" s="71">
        <f t="shared" si="8"/>
        <v>15.956558061821219</v>
      </c>
      <c r="AG24" s="71">
        <f t="shared" si="9"/>
        <v>20.175438596491226</v>
      </c>
      <c r="AH24" s="71">
        <f t="shared" si="10"/>
        <v>65.914786967418536</v>
      </c>
      <c r="AI24" s="71">
        <f t="shared" si="11"/>
        <v>57.719298245614034</v>
      </c>
      <c r="AJ24" s="71">
        <f t="shared" si="12"/>
        <v>8.9390142021720962</v>
      </c>
      <c r="AK24" s="71">
        <f t="shared" si="13"/>
        <v>5.7894736842105265</v>
      </c>
      <c r="AL24" s="71">
        <f t="shared" si="14"/>
        <v>1.420217209690894</v>
      </c>
      <c r="AM24" s="71">
        <f t="shared" si="15"/>
        <v>0.52631578947368418</v>
      </c>
      <c r="AN24" s="71">
        <f t="shared" si="16"/>
        <v>0</v>
      </c>
      <c r="AO24" s="71">
        <f t="shared" si="17"/>
        <v>0</v>
      </c>
      <c r="AP24" s="52"/>
      <c r="AQ24" s="41"/>
      <c r="AR24" s="41"/>
      <c r="AV24" s="110"/>
      <c r="AW24" s="118"/>
    </row>
    <row r="25" spans="1:49" ht="18" customHeight="1">
      <c r="A25" s="53" t="s">
        <v>17</v>
      </c>
      <c r="B25" s="54">
        <v>4</v>
      </c>
      <c r="C25" s="54">
        <v>1</v>
      </c>
      <c r="D25" s="55">
        <v>42607</v>
      </c>
      <c r="E25" s="54">
        <v>50</v>
      </c>
      <c r="F25" s="54">
        <f t="shared" si="0"/>
        <v>5</v>
      </c>
      <c r="G25" s="56">
        <f t="shared" si="1"/>
        <v>87120</v>
      </c>
      <c r="H25" s="121">
        <f t="shared" si="2"/>
        <v>4.8351600000000001</v>
      </c>
      <c r="I25" s="128">
        <f t="shared" si="3"/>
        <v>10838.978171999999</v>
      </c>
      <c r="J25" s="57">
        <v>5.55</v>
      </c>
      <c r="K25" s="91">
        <f t="shared" si="18"/>
        <v>571</v>
      </c>
      <c r="L25" s="62">
        <v>0</v>
      </c>
      <c r="M25" s="90">
        <v>0</v>
      </c>
      <c r="N25" s="57">
        <v>0.505</v>
      </c>
      <c r="O25" s="54">
        <v>130</v>
      </c>
      <c r="P25" s="57">
        <v>0.89</v>
      </c>
      <c r="Q25" s="54">
        <v>115</v>
      </c>
      <c r="R25" s="57">
        <v>3.77</v>
      </c>
      <c r="S25" s="54">
        <v>305</v>
      </c>
      <c r="T25" s="57">
        <v>0.35</v>
      </c>
      <c r="U25" s="54">
        <v>20</v>
      </c>
      <c r="V25" s="57">
        <v>2.5000000000000001E-2</v>
      </c>
      <c r="W25" s="54">
        <v>1</v>
      </c>
      <c r="X25" s="57">
        <v>0</v>
      </c>
      <c r="Y25" s="54">
        <v>0</v>
      </c>
      <c r="Z25" s="54">
        <v>86</v>
      </c>
      <c r="AA25" s="54">
        <v>119</v>
      </c>
      <c r="AB25" s="54">
        <f t="shared" si="4"/>
        <v>0</v>
      </c>
      <c r="AC25" s="54">
        <f t="shared" si="5"/>
        <v>0</v>
      </c>
      <c r="AD25" s="54">
        <f t="shared" si="6"/>
        <v>9.0990990990990994</v>
      </c>
      <c r="AE25" s="54">
        <f t="shared" si="7"/>
        <v>22.76707530647986</v>
      </c>
      <c r="AF25" s="54">
        <f t="shared" si="8"/>
        <v>16.036036036036037</v>
      </c>
      <c r="AG25" s="54">
        <f t="shared" si="9"/>
        <v>20.140105078809107</v>
      </c>
      <c r="AH25" s="54">
        <f t="shared" si="10"/>
        <v>67.927927927927939</v>
      </c>
      <c r="AI25" s="54">
        <f t="shared" si="11"/>
        <v>53.415061295971981</v>
      </c>
      <c r="AJ25" s="54">
        <f t="shared" si="12"/>
        <v>6.3063063063063058</v>
      </c>
      <c r="AK25" s="54">
        <f t="shared" si="13"/>
        <v>3.5026269702276709</v>
      </c>
      <c r="AL25" s="54">
        <f t="shared" si="14"/>
        <v>0.45045045045045046</v>
      </c>
      <c r="AM25" s="54">
        <f t="shared" si="15"/>
        <v>0.17513134851138354</v>
      </c>
      <c r="AN25" s="54">
        <f t="shared" si="16"/>
        <v>0</v>
      </c>
      <c r="AO25" s="54">
        <f t="shared" si="17"/>
        <v>0</v>
      </c>
      <c r="AP25" s="58" t="s">
        <v>33</v>
      </c>
      <c r="AQ25" s="41"/>
      <c r="AR25" s="41"/>
      <c r="AV25" s="110"/>
      <c r="AW25" s="118"/>
    </row>
    <row r="26" spans="1:49" ht="18" customHeight="1">
      <c r="A26" s="59" t="s">
        <v>17</v>
      </c>
      <c r="B26" s="60">
        <v>4</v>
      </c>
      <c r="C26" s="60">
        <v>2</v>
      </c>
      <c r="D26" s="55">
        <v>42607</v>
      </c>
      <c r="E26" s="60">
        <v>50</v>
      </c>
      <c r="F26" s="60">
        <f t="shared" si="0"/>
        <v>5</v>
      </c>
      <c r="G26" s="61">
        <f t="shared" si="1"/>
        <v>87120</v>
      </c>
      <c r="H26" s="122">
        <f t="shared" si="2"/>
        <v>7.14384</v>
      </c>
      <c r="I26" s="128">
        <f t="shared" si="3"/>
        <v>16014.346127999999</v>
      </c>
      <c r="J26" s="62">
        <v>8.1999999999999993</v>
      </c>
      <c r="K26" s="91">
        <f t="shared" si="18"/>
        <v>725</v>
      </c>
      <c r="L26" s="57">
        <v>0</v>
      </c>
      <c r="M26" s="91">
        <v>0</v>
      </c>
      <c r="N26" s="62">
        <v>0.65500000000000003</v>
      </c>
      <c r="O26" s="60">
        <v>145</v>
      </c>
      <c r="P26" s="62">
        <v>1.03</v>
      </c>
      <c r="Q26" s="60">
        <v>119</v>
      </c>
      <c r="R26" s="62">
        <v>5.585</v>
      </c>
      <c r="S26" s="60">
        <v>409</v>
      </c>
      <c r="T26" s="62">
        <v>0.85</v>
      </c>
      <c r="U26" s="60">
        <v>51</v>
      </c>
      <c r="V26" s="62">
        <v>2.5000000000000001E-2</v>
      </c>
      <c r="W26" s="60">
        <v>1</v>
      </c>
      <c r="X26" s="62">
        <v>0</v>
      </c>
      <c r="Y26" s="60">
        <v>0</v>
      </c>
      <c r="Z26" s="60">
        <v>89</v>
      </c>
      <c r="AA26" s="60">
        <v>115</v>
      </c>
      <c r="AB26" s="54">
        <f t="shared" si="4"/>
        <v>0</v>
      </c>
      <c r="AC26" s="54">
        <f t="shared" si="5"/>
        <v>0</v>
      </c>
      <c r="AD26" s="54">
        <f t="shared" si="6"/>
        <v>7.9878048780487818</v>
      </c>
      <c r="AE26" s="54">
        <f t="shared" si="7"/>
        <v>20</v>
      </c>
      <c r="AF26" s="54">
        <f t="shared" si="8"/>
        <v>12.560975609756097</v>
      </c>
      <c r="AG26" s="54">
        <f t="shared" si="9"/>
        <v>16.413793103448278</v>
      </c>
      <c r="AH26" s="54">
        <f t="shared" si="10"/>
        <v>68.109756097560975</v>
      </c>
      <c r="AI26" s="54">
        <f t="shared" si="11"/>
        <v>56.41379310344827</v>
      </c>
      <c r="AJ26" s="54">
        <f t="shared" si="12"/>
        <v>10.365853658536587</v>
      </c>
      <c r="AK26" s="54">
        <f t="shared" si="13"/>
        <v>7.0344827586206904</v>
      </c>
      <c r="AL26" s="54">
        <f t="shared" si="14"/>
        <v>0.30487804878048785</v>
      </c>
      <c r="AM26" s="54">
        <f t="shared" si="15"/>
        <v>0.13793103448275862</v>
      </c>
      <c r="AN26" s="54">
        <f t="shared" si="16"/>
        <v>0</v>
      </c>
      <c r="AO26" s="54">
        <f t="shared" si="17"/>
        <v>0</v>
      </c>
      <c r="AP26" s="63"/>
      <c r="AQ26" s="41"/>
      <c r="AR26" s="41"/>
      <c r="AV26" s="110"/>
      <c r="AW26" s="118"/>
    </row>
    <row r="27" spans="1:49" ht="18" customHeight="1" thickBot="1">
      <c r="A27" s="64" t="s">
        <v>17</v>
      </c>
      <c r="B27" s="65">
        <v>4</v>
      </c>
      <c r="C27" s="65">
        <v>3</v>
      </c>
      <c r="D27" s="66">
        <v>42607</v>
      </c>
      <c r="E27" s="65">
        <v>45</v>
      </c>
      <c r="F27" s="65">
        <f t="shared" si="0"/>
        <v>4.5</v>
      </c>
      <c r="G27" s="67">
        <f t="shared" si="1"/>
        <v>78408</v>
      </c>
      <c r="H27" s="123">
        <f t="shared" si="2"/>
        <v>3.9639600000000002</v>
      </c>
      <c r="I27" s="128">
        <f t="shared" si="3"/>
        <v>8886.0091319999992</v>
      </c>
      <c r="J27" s="68">
        <v>4.55</v>
      </c>
      <c r="K27" s="92">
        <f t="shared" si="18"/>
        <v>501</v>
      </c>
      <c r="L27" s="68">
        <v>0</v>
      </c>
      <c r="M27" s="92">
        <v>0</v>
      </c>
      <c r="N27" s="68">
        <v>0.28499999999999998</v>
      </c>
      <c r="O27" s="65">
        <v>83</v>
      </c>
      <c r="P27" s="68">
        <v>0.69499999999999995</v>
      </c>
      <c r="Q27" s="65">
        <v>79</v>
      </c>
      <c r="R27" s="68">
        <v>3.19</v>
      </c>
      <c r="S27" s="65">
        <v>297</v>
      </c>
      <c r="T27" s="68">
        <v>0.31</v>
      </c>
      <c r="U27" s="65">
        <v>42</v>
      </c>
      <c r="V27" s="68">
        <v>0</v>
      </c>
      <c r="W27" s="65">
        <v>0</v>
      </c>
      <c r="X27" s="68">
        <v>0</v>
      </c>
      <c r="Y27" s="65">
        <v>0</v>
      </c>
      <c r="Z27" s="65">
        <v>112</v>
      </c>
      <c r="AA27" s="65">
        <v>132</v>
      </c>
      <c r="AB27" s="65">
        <f t="shared" si="4"/>
        <v>0</v>
      </c>
      <c r="AC27" s="65">
        <f t="shared" si="5"/>
        <v>0</v>
      </c>
      <c r="AD27" s="65">
        <f t="shared" si="6"/>
        <v>6.2637362637362637</v>
      </c>
      <c r="AE27" s="65">
        <f t="shared" si="7"/>
        <v>16.56686626746507</v>
      </c>
      <c r="AF27" s="65">
        <f t="shared" si="8"/>
        <v>15.274725274725274</v>
      </c>
      <c r="AG27" s="65">
        <f t="shared" si="9"/>
        <v>15.768463073852296</v>
      </c>
      <c r="AH27" s="65">
        <f t="shared" si="10"/>
        <v>70.109890109890117</v>
      </c>
      <c r="AI27" s="65">
        <f t="shared" si="11"/>
        <v>59.281437125748504</v>
      </c>
      <c r="AJ27" s="65">
        <f t="shared" si="12"/>
        <v>6.8131868131868139</v>
      </c>
      <c r="AK27" s="65">
        <f t="shared" si="13"/>
        <v>8.3832335329341312</v>
      </c>
      <c r="AL27" s="65">
        <f t="shared" si="14"/>
        <v>0</v>
      </c>
      <c r="AM27" s="65">
        <f t="shared" si="15"/>
        <v>0</v>
      </c>
      <c r="AN27" s="65">
        <f t="shared" si="16"/>
        <v>0</v>
      </c>
      <c r="AO27" s="65">
        <f t="shared" si="17"/>
        <v>0</v>
      </c>
      <c r="AP27" s="69"/>
      <c r="AQ27" s="41"/>
      <c r="AR27" s="41"/>
      <c r="AV27" s="110"/>
      <c r="AW27" s="118"/>
    </row>
    <row r="28" spans="1:49" ht="18" customHeight="1">
      <c r="A28" s="70" t="s">
        <v>18</v>
      </c>
      <c r="B28" s="71">
        <v>5</v>
      </c>
      <c r="C28" s="71">
        <v>1</v>
      </c>
      <c r="D28" s="72">
        <v>42605</v>
      </c>
      <c r="E28" s="71">
        <v>53</v>
      </c>
      <c r="F28" s="71">
        <f t="shared" si="0"/>
        <v>5.3</v>
      </c>
      <c r="G28" s="73">
        <f t="shared" si="1"/>
        <v>92347.199999999997</v>
      </c>
      <c r="H28" s="119">
        <f t="shared" si="2"/>
        <v>5.5974599999999999</v>
      </c>
      <c r="I28" s="128">
        <f t="shared" si="3"/>
        <v>12547.826082</v>
      </c>
      <c r="J28" s="74">
        <v>6.4249999999999998</v>
      </c>
      <c r="K28" s="89">
        <f t="shared" si="18"/>
        <v>812</v>
      </c>
      <c r="L28" s="74">
        <v>0.185</v>
      </c>
      <c r="M28" s="89">
        <v>54</v>
      </c>
      <c r="N28" s="74">
        <v>0.83</v>
      </c>
      <c r="O28" s="71">
        <v>140</v>
      </c>
      <c r="P28" s="71">
        <v>2.99</v>
      </c>
      <c r="Q28" s="71">
        <v>372</v>
      </c>
      <c r="R28" s="74">
        <v>2.44</v>
      </c>
      <c r="S28" s="71">
        <v>246</v>
      </c>
      <c r="T28" s="71">
        <v>0</v>
      </c>
      <c r="U28" s="71">
        <v>0</v>
      </c>
      <c r="V28" s="74">
        <v>0</v>
      </c>
      <c r="W28" s="71">
        <v>0</v>
      </c>
      <c r="X28" s="74">
        <v>0</v>
      </c>
      <c r="Y28" s="71">
        <v>0</v>
      </c>
      <c r="Z28" s="71">
        <v>77</v>
      </c>
      <c r="AA28" s="71">
        <v>88</v>
      </c>
      <c r="AB28" s="71">
        <f t="shared" si="4"/>
        <v>2.8793774319066148</v>
      </c>
      <c r="AC28" s="71">
        <f t="shared" si="5"/>
        <v>6.6502463054187197</v>
      </c>
      <c r="AD28" s="71">
        <f t="shared" si="6"/>
        <v>12.918287937743189</v>
      </c>
      <c r="AE28" s="71">
        <f t="shared" si="7"/>
        <v>17.241379310344829</v>
      </c>
      <c r="AF28" s="71">
        <f t="shared" si="8"/>
        <v>46.536964980544752</v>
      </c>
      <c r="AG28" s="71">
        <f t="shared" si="9"/>
        <v>45.812807881773395</v>
      </c>
      <c r="AH28" s="71">
        <f t="shared" si="10"/>
        <v>37.976653696498055</v>
      </c>
      <c r="AI28" s="71">
        <f t="shared" si="11"/>
        <v>30.295566502463057</v>
      </c>
      <c r="AJ28" s="71">
        <f t="shared" si="12"/>
        <v>0</v>
      </c>
      <c r="AK28" s="71">
        <f t="shared" si="13"/>
        <v>0</v>
      </c>
      <c r="AL28" s="71">
        <f t="shared" si="14"/>
        <v>0</v>
      </c>
      <c r="AM28" s="71">
        <f t="shared" si="15"/>
        <v>0</v>
      </c>
      <c r="AN28" s="71">
        <f t="shared" si="16"/>
        <v>0</v>
      </c>
      <c r="AO28" s="71">
        <f t="shared" si="17"/>
        <v>0</v>
      </c>
      <c r="AP28" s="75" t="s">
        <v>34</v>
      </c>
      <c r="AQ28" s="41" t="s">
        <v>79</v>
      </c>
      <c r="AR28" s="41"/>
      <c r="AV28" s="110"/>
      <c r="AW28" s="118"/>
    </row>
    <row r="29" spans="1:49" ht="18" customHeight="1">
      <c r="A29" s="47" t="s">
        <v>18</v>
      </c>
      <c r="B29" s="48">
        <v>5</v>
      </c>
      <c r="C29" s="48">
        <v>2</v>
      </c>
      <c r="D29" s="49">
        <v>42605</v>
      </c>
      <c r="E29" s="48">
        <v>56</v>
      </c>
      <c r="F29" s="48">
        <f t="shared" si="0"/>
        <v>5.6</v>
      </c>
      <c r="G29" s="50">
        <f t="shared" si="1"/>
        <v>97574.399999999994</v>
      </c>
      <c r="H29" s="120">
        <f t="shared" si="2"/>
        <v>3.9203999999999999</v>
      </c>
      <c r="I29" s="128">
        <f t="shared" si="3"/>
        <v>8788.3606799999998</v>
      </c>
      <c r="J29" s="51">
        <v>4.5</v>
      </c>
      <c r="K29" s="89">
        <f t="shared" si="18"/>
        <v>530</v>
      </c>
      <c r="L29" s="51">
        <v>0.28000000000000003</v>
      </c>
      <c r="M29" s="88">
        <v>81</v>
      </c>
      <c r="N29" s="51">
        <v>0.68</v>
      </c>
      <c r="O29" s="48">
        <v>27</v>
      </c>
      <c r="P29" s="48">
        <v>2.2400000000000002</v>
      </c>
      <c r="Q29" s="48">
        <v>284</v>
      </c>
      <c r="R29" s="51">
        <v>1.32</v>
      </c>
      <c r="S29" s="48">
        <v>138</v>
      </c>
      <c r="T29" s="48">
        <v>0</v>
      </c>
      <c r="U29" s="48">
        <v>0</v>
      </c>
      <c r="V29" s="51">
        <v>0</v>
      </c>
      <c r="W29" s="48">
        <v>0</v>
      </c>
      <c r="X29" s="51">
        <v>0</v>
      </c>
      <c r="Y29" s="48">
        <v>0</v>
      </c>
      <c r="Z29" s="48">
        <v>78</v>
      </c>
      <c r="AA29" s="48">
        <v>96</v>
      </c>
      <c r="AB29" s="71">
        <f t="shared" si="4"/>
        <v>6.2222222222222223</v>
      </c>
      <c r="AC29" s="71">
        <f t="shared" si="5"/>
        <v>15.283018867924527</v>
      </c>
      <c r="AD29" s="71">
        <f t="shared" si="6"/>
        <v>15.111111111111111</v>
      </c>
      <c r="AE29" s="71">
        <f t="shared" si="7"/>
        <v>5.0943396226415096</v>
      </c>
      <c r="AF29" s="71">
        <f t="shared" si="8"/>
        <v>49.777777777777779</v>
      </c>
      <c r="AG29" s="71">
        <f t="shared" si="9"/>
        <v>53.584905660377359</v>
      </c>
      <c r="AH29" s="71">
        <f t="shared" si="10"/>
        <v>29.333333333333332</v>
      </c>
      <c r="AI29" s="71">
        <f t="shared" si="11"/>
        <v>26.037735849056602</v>
      </c>
      <c r="AJ29" s="71">
        <f t="shared" si="12"/>
        <v>0</v>
      </c>
      <c r="AK29" s="71">
        <f t="shared" si="13"/>
        <v>0</v>
      </c>
      <c r="AL29" s="71">
        <f t="shared" si="14"/>
        <v>0</v>
      </c>
      <c r="AM29" s="71">
        <f t="shared" si="15"/>
        <v>0</v>
      </c>
      <c r="AN29" s="71">
        <f t="shared" si="16"/>
        <v>0</v>
      </c>
      <c r="AO29" s="71">
        <f t="shared" si="17"/>
        <v>0</v>
      </c>
      <c r="AP29" s="52"/>
      <c r="AQ29" s="41"/>
      <c r="AR29" s="41"/>
      <c r="AV29" s="110"/>
      <c r="AW29" s="118"/>
    </row>
    <row r="30" spans="1:49" ht="18" customHeight="1">
      <c r="A30" s="47" t="s">
        <v>18</v>
      </c>
      <c r="B30" s="48">
        <v>5</v>
      </c>
      <c r="C30" s="48">
        <v>3</v>
      </c>
      <c r="D30" s="49">
        <v>42605</v>
      </c>
      <c r="E30" s="48">
        <v>45</v>
      </c>
      <c r="F30" s="48">
        <f t="shared" si="0"/>
        <v>4.5</v>
      </c>
      <c r="G30" s="50">
        <f t="shared" si="1"/>
        <v>78408</v>
      </c>
      <c r="H30" s="120">
        <f t="shared" si="2"/>
        <v>2.8749600000000002</v>
      </c>
      <c r="I30" s="128">
        <f t="shared" si="3"/>
        <v>6444.7978320000002</v>
      </c>
      <c r="J30" s="51">
        <v>3.3</v>
      </c>
      <c r="K30" s="89">
        <f t="shared" si="18"/>
        <v>470</v>
      </c>
      <c r="L30" s="51">
        <v>0.22</v>
      </c>
      <c r="M30" s="88">
        <v>66</v>
      </c>
      <c r="N30" s="51">
        <v>0.73</v>
      </c>
      <c r="O30" s="48">
        <v>121</v>
      </c>
      <c r="P30" s="48">
        <v>1.4450000000000001</v>
      </c>
      <c r="Q30" s="48">
        <v>199</v>
      </c>
      <c r="R30" s="51">
        <v>0.89</v>
      </c>
      <c r="S30" s="48">
        <v>84</v>
      </c>
      <c r="T30" s="48">
        <v>0</v>
      </c>
      <c r="U30" s="48">
        <v>0</v>
      </c>
      <c r="V30" s="51">
        <v>0</v>
      </c>
      <c r="W30" s="48">
        <v>0</v>
      </c>
      <c r="X30" s="51">
        <v>0</v>
      </c>
      <c r="Y30" s="48">
        <v>0</v>
      </c>
      <c r="Z30" s="48">
        <v>80</v>
      </c>
      <c r="AA30" s="48">
        <v>81</v>
      </c>
      <c r="AB30" s="71">
        <f t="shared" si="4"/>
        <v>6.666666666666667</v>
      </c>
      <c r="AC30" s="71">
        <f t="shared" si="5"/>
        <v>14.042553191489363</v>
      </c>
      <c r="AD30" s="71">
        <f t="shared" si="6"/>
        <v>22.121212121212121</v>
      </c>
      <c r="AE30" s="71">
        <f t="shared" si="7"/>
        <v>25.744680851063826</v>
      </c>
      <c r="AF30" s="71">
        <f t="shared" si="8"/>
        <v>43.787878787878789</v>
      </c>
      <c r="AG30" s="71">
        <f t="shared" si="9"/>
        <v>42.340425531914896</v>
      </c>
      <c r="AH30" s="71">
        <f t="shared" si="10"/>
        <v>26.969696969696972</v>
      </c>
      <c r="AI30" s="71">
        <f t="shared" si="11"/>
        <v>17.872340425531917</v>
      </c>
      <c r="AJ30" s="71">
        <f t="shared" si="12"/>
        <v>0</v>
      </c>
      <c r="AK30" s="71">
        <f t="shared" si="13"/>
        <v>0</v>
      </c>
      <c r="AL30" s="71">
        <f t="shared" si="14"/>
        <v>0</v>
      </c>
      <c r="AM30" s="71">
        <f t="shared" si="15"/>
        <v>0</v>
      </c>
      <c r="AN30" s="71">
        <f t="shared" si="16"/>
        <v>0</v>
      </c>
      <c r="AO30" s="71">
        <f t="shared" si="17"/>
        <v>0</v>
      </c>
      <c r="AP30" s="52"/>
      <c r="AQ30" s="41"/>
      <c r="AR30" s="41"/>
      <c r="AV30" s="110"/>
      <c r="AW30" s="118"/>
    </row>
    <row r="31" spans="1:49" ht="18" customHeight="1">
      <c r="A31" s="59" t="s">
        <v>86</v>
      </c>
      <c r="B31" s="60">
        <v>5</v>
      </c>
      <c r="C31" s="60">
        <v>1</v>
      </c>
      <c r="D31" s="55">
        <v>42607</v>
      </c>
      <c r="E31" s="60">
        <v>60</v>
      </c>
      <c r="F31" s="60">
        <f t="shared" si="0"/>
        <v>6</v>
      </c>
      <c r="G31" s="61">
        <f t="shared" si="1"/>
        <v>104544</v>
      </c>
      <c r="H31" s="122">
        <f t="shared" si="2"/>
        <v>5.5495440000000009</v>
      </c>
      <c r="I31" s="128">
        <f t="shared" si="3"/>
        <v>12440.412784800001</v>
      </c>
      <c r="J31" s="62">
        <v>6.37</v>
      </c>
      <c r="K31" s="91">
        <f t="shared" si="18"/>
        <v>850</v>
      </c>
      <c r="L31" s="62">
        <v>0.23</v>
      </c>
      <c r="M31" s="90">
        <v>89</v>
      </c>
      <c r="N31" s="62">
        <v>0.78</v>
      </c>
      <c r="O31" s="60">
        <v>132</v>
      </c>
      <c r="P31" s="62">
        <v>3.33</v>
      </c>
      <c r="Q31" s="60">
        <v>432</v>
      </c>
      <c r="R31" s="62">
        <v>1.845</v>
      </c>
      <c r="S31" s="60">
        <v>196</v>
      </c>
      <c r="T31" s="62">
        <v>2.5000000000000001E-2</v>
      </c>
      <c r="U31" s="60">
        <v>1</v>
      </c>
      <c r="V31" s="62">
        <v>0</v>
      </c>
      <c r="W31" s="60">
        <v>0</v>
      </c>
      <c r="X31" s="62">
        <v>0</v>
      </c>
      <c r="Y31" s="60">
        <v>0</v>
      </c>
      <c r="Z31" s="60">
        <v>80</v>
      </c>
      <c r="AA31" s="60">
        <v>107</v>
      </c>
      <c r="AB31" s="54">
        <f t="shared" si="4"/>
        <v>3.6106750392464679</v>
      </c>
      <c r="AC31" s="54">
        <f t="shared" si="5"/>
        <v>10.470588235294118</v>
      </c>
      <c r="AD31" s="54">
        <f t="shared" si="6"/>
        <v>12.244897959183673</v>
      </c>
      <c r="AE31" s="54">
        <f t="shared" si="7"/>
        <v>15.529411764705884</v>
      </c>
      <c r="AF31" s="54">
        <f t="shared" si="8"/>
        <v>52.276295133437991</v>
      </c>
      <c r="AG31" s="54">
        <f t="shared" si="9"/>
        <v>50.823529411764703</v>
      </c>
      <c r="AH31" s="54">
        <f t="shared" si="10"/>
        <v>28.963893249607537</v>
      </c>
      <c r="AI31" s="54">
        <f t="shared" si="11"/>
        <v>23.058823529411764</v>
      </c>
      <c r="AJ31" s="54">
        <f t="shared" si="12"/>
        <v>0.39246467817896397</v>
      </c>
      <c r="AK31" s="54">
        <f t="shared" si="13"/>
        <v>0.1176470588235294</v>
      </c>
      <c r="AL31" s="54">
        <f t="shared" si="14"/>
        <v>0</v>
      </c>
      <c r="AM31" s="54">
        <f t="shared" si="15"/>
        <v>0</v>
      </c>
      <c r="AN31" s="54">
        <f t="shared" si="16"/>
        <v>0</v>
      </c>
      <c r="AO31" s="54">
        <f t="shared" si="17"/>
        <v>0</v>
      </c>
      <c r="AP31" s="63" t="s">
        <v>34</v>
      </c>
      <c r="AQ31" s="41"/>
      <c r="AR31" s="41"/>
      <c r="AV31" s="110"/>
      <c r="AW31" s="118"/>
    </row>
    <row r="32" spans="1:49" ht="18" customHeight="1">
      <c r="A32" s="59" t="s">
        <v>18</v>
      </c>
      <c r="B32" s="60">
        <v>5</v>
      </c>
      <c r="C32" s="60">
        <v>2</v>
      </c>
      <c r="D32" s="55">
        <v>42607</v>
      </c>
      <c r="E32" s="60">
        <v>50</v>
      </c>
      <c r="F32" s="60">
        <f t="shared" si="0"/>
        <v>5</v>
      </c>
      <c r="G32" s="61">
        <f t="shared" si="1"/>
        <v>87120</v>
      </c>
      <c r="H32" s="122">
        <f t="shared" si="2"/>
        <v>3.5283600000000002</v>
      </c>
      <c r="I32" s="128">
        <f t="shared" si="3"/>
        <v>7909.5246120000002</v>
      </c>
      <c r="J32" s="62">
        <v>4.05</v>
      </c>
      <c r="K32" s="91">
        <f t="shared" si="18"/>
        <v>591</v>
      </c>
      <c r="L32" s="62">
        <v>0.245</v>
      </c>
      <c r="M32" s="90">
        <v>98</v>
      </c>
      <c r="N32" s="62">
        <v>0.64</v>
      </c>
      <c r="O32" s="60">
        <v>121</v>
      </c>
      <c r="P32" s="62">
        <v>1.89</v>
      </c>
      <c r="Q32" s="60">
        <v>247</v>
      </c>
      <c r="R32" s="62">
        <v>1.1399999999999999</v>
      </c>
      <c r="S32" s="60">
        <v>125</v>
      </c>
      <c r="T32" s="62">
        <v>0</v>
      </c>
      <c r="U32" s="60">
        <v>0</v>
      </c>
      <c r="V32" s="62">
        <v>0</v>
      </c>
      <c r="W32" s="60">
        <v>0</v>
      </c>
      <c r="X32" s="62">
        <v>0</v>
      </c>
      <c r="Y32" s="60">
        <v>0</v>
      </c>
      <c r="Z32" s="60">
        <v>75</v>
      </c>
      <c r="AA32" s="60">
        <v>85</v>
      </c>
      <c r="AB32" s="54">
        <f t="shared" si="4"/>
        <v>6.0493827160493829</v>
      </c>
      <c r="AC32" s="54">
        <f t="shared" si="5"/>
        <v>16.58206429780034</v>
      </c>
      <c r="AD32" s="54">
        <f t="shared" si="6"/>
        <v>15.802469135802468</v>
      </c>
      <c r="AE32" s="54">
        <f t="shared" si="7"/>
        <v>20.473773265651438</v>
      </c>
      <c r="AF32" s="54">
        <f t="shared" si="8"/>
        <v>46.666666666666664</v>
      </c>
      <c r="AG32" s="54">
        <f t="shared" si="9"/>
        <v>41.793570219966156</v>
      </c>
      <c r="AH32" s="54">
        <f t="shared" si="10"/>
        <v>28.148148148148145</v>
      </c>
      <c r="AI32" s="54">
        <f t="shared" si="11"/>
        <v>21.150592216582066</v>
      </c>
      <c r="AJ32" s="54">
        <f t="shared" si="12"/>
        <v>0</v>
      </c>
      <c r="AK32" s="54">
        <f t="shared" si="13"/>
        <v>0</v>
      </c>
      <c r="AL32" s="54">
        <f t="shared" si="14"/>
        <v>0</v>
      </c>
      <c r="AM32" s="54">
        <f t="shared" si="15"/>
        <v>0</v>
      </c>
      <c r="AN32" s="54">
        <f t="shared" si="16"/>
        <v>0</v>
      </c>
      <c r="AO32" s="54">
        <f t="shared" si="17"/>
        <v>0</v>
      </c>
      <c r="AP32" s="63"/>
      <c r="AQ32" s="41"/>
      <c r="AR32" s="41"/>
      <c r="AV32" s="110"/>
      <c r="AW32" s="118"/>
    </row>
    <row r="33" spans="1:49" ht="18" customHeight="1" thickBot="1">
      <c r="A33" s="64" t="s">
        <v>18</v>
      </c>
      <c r="B33" s="65">
        <v>5</v>
      </c>
      <c r="C33" s="65">
        <v>3</v>
      </c>
      <c r="D33" s="66">
        <v>42607</v>
      </c>
      <c r="E33" s="65">
        <v>45</v>
      </c>
      <c r="F33" s="65">
        <f t="shared" si="0"/>
        <v>4.5</v>
      </c>
      <c r="G33" s="67">
        <f t="shared" si="1"/>
        <v>78408</v>
      </c>
      <c r="H33" s="123">
        <f t="shared" si="2"/>
        <v>3.4325280000000005</v>
      </c>
      <c r="I33" s="128">
        <f t="shared" si="3"/>
        <v>7694.6980176000006</v>
      </c>
      <c r="J33" s="68">
        <v>3.94</v>
      </c>
      <c r="K33" s="92">
        <f t="shared" si="18"/>
        <v>575</v>
      </c>
      <c r="L33" s="68">
        <v>0.3</v>
      </c>
      <c r="M33" s="92">
        <v>108</v>
      </c>
      <c r="N33" s="68">
        <v>0.83</v>
      </c>
      <c r="O33" s="65">
        <v>142</v>
      </c>
      <c r="P33" s="68">
        <v>2.06</v>
      </c>
      <c r="Q33" s="65">
        <v>265</v>
      </c>
      <c r="R33" s="68">
        <v>0.56499999999999995</v>
      </c>
      <c r="S33" s="65">
        <v>60</v>
      </c>
      <c r="T33" s="68">
        <v>0</v>
      </c>
      <c r="U33" s="65">
        <v>0</v>
      </c>
      <c r="V33" s="68">
        <v>0</v>
      </c>
      <c r="W33" s="65">
        <v>0</v>
      </c>
      <c r="X33" s="68">
        <v>0</v>
      </c>
      <c r="Y33" s="65">
        <v>0</v>
      </c>
      <c r="Z33" s="65">
        <v>70</v>
      </c>
      <c r="AA33" s="65">
        <v>80</v>
      </c>
      <c r="AB33" s="65">
        <f t="shared" si="4"/>
        <v>7.6142131979695424</v>
      </c>
      <c r="AC33" s="65">
        <f t="shared" si="5"/>
        <v>18.782608695652172</v>
      </c>
      <c r="AD33" s="65">
        <f t="shared" si="6"/>
        <v>21.065989847715734</v>
      </c>
      <c r="AE33" s="65">
        <f t="shared" si="7"/>
        <v>24.695652173913043</v>
      </c>
      <c r="AF33" s="65">
        <f t="shared" si="8"/>
        <v>52.284263959390863</v>
      </c>
      <c r="AG33" s="65">
        <f t="shared" si="9"/>
        <v>46.086956521739133</v>
      </c>
      <c r="AH33" s="65">
        <f t="shared" si="10"/>
        <v>14.340101522842637</v>
      </c>
      <c r="AI33" s="65">
        <f t="shared" si="11"/>
        <v>10.434782608695652</v>
      </c>
      <c r="AJ33" s="65">
        <f t="shared" si="12"/>
        <v>0</v>
      </c>
      <c r="AK33" s="65">
        <f t="shared" si="13"/>
        <v>0</v>
      </c>
      <c r="AL33" s="65">
        <f t="shared" si="14"/>
        <v>0</v>
      </c>
      <c r="AM33" s="65">
        <f t="shared" si="15"/>
        <v>0</v>
      </c>
      <c r="AN33" s="65">
        <f t="shared" si="16"/>
        <v>0</v>
      </c>
      <c r="AO33" s="65">
        <f t="shared" si="17"/>
        <v>0</v>
      </c>
      <c r="AP33" s="69"/>
      <c r="AQ33" s="41"/>
      <c r="AR33" s="41"/>
      <c r="AV33" s="110"/>
      <c r="AW33" s="118"/>
    </row>
    <row r="34" spans="1:49" ht="18" customHeight="1">
      <c r="A34" s="70" t="s">
        <v>19</v>
      </c>
      <c r="B34" s="71">
        <v>6</v>
      </c>
      <c r="C34" s="71">
        <v>1</v>
      </c>
      <c r="D34" s="72">
        <v>42605</v>
      </c>
      <c r="E34" s="71">
        <v>49</v>
      </c>
      <c r="F34" s="71">
        <f t="shared" si="0"/>
        <v>4.9000000000000004</v>
      </c>
      <c r="G34" s="73">
        <f t="shared" si="1"/>
        <v>85377.600000000006</v>
      </c>
      <c r="H34" s="119">
        <f t="shared" si="2"/>
        <v>2.6397360000000001</v>
      </c>
      <c r="I34" s="128">
        <f t="shared" si="3"/>
        <v>5917.4961911999999</v>
      </c>
      <c r="J34" s="74">
        <v>3.03</v>
      </c>
      <c r="K34" s="89">
        <f t="shared" si="18"/>
        <v>666</v>
      </c>
      <c r="L34" s="74">
        <v>1.94</v>
      </c>
      <c r="M34" s="89">
        <v>475</v>
      </c>
      <c r="N34" s="74">
        <v>1.1000000000000001</v>
      </c>
      <c r="O34" s="89">
        <v>191</v>
      </c>
      <c r="P34" s="74">
        <v>0</v>
      </c>
      <c r="Q34" s="71">
        <v>0</v>
      </c>
      <c r="R34" s="74">
        <v>0</v>
      </c>
      <c r="S34" s="71">
        <v>0</v>
      </c>
      <c r="T34" s="74">
        <v>0</v>
      </c>
      <c r="U34" s="71">
        <v>0</v>
      </c>
      <c r="V34" s="74">
        <v>0</v>
      </c>
      <c r="W34" s="71">
        <v>0</v>
      </c>
      <c r="X34" s="74">
        <v>0</v>
      </c>
      <c r="Y34" s="71">
        <v>0</v>
      </c>
      <c r="Z34" s="71">
        <v>55</v>
      </c>
      <c r="AA34" s="71">
        <v>0</v>
      </c>
      <c r="AB34" s="71">
        <f t="shared" si="4"/>
        <v>64.026402640264024</v>
      </c>
      <c r="AC34" s="71">
        <f t="shared" si="5"/>
        <v>71.321321321321321</v>
      </c>
      <c r="AD34" s="71">
        <f t="shared" si="6"/>
        <v>36.303630363036312</v>
      </c>
      <c r="AE34" s="71">
        <f t="shared" si="7"/>
        <v>28.678678678678676</v>
      </c>
      <c r="AF34" s="71">
        <f t="shared" si="8"/>
        <v>0</v>
      </c>
      <c r="AG34" s="71">
        <f t="shared" si="9"/>
        <v>0</v>
      </c>
      <c r="AH34" s="71">
        <f t="shared" si="10"/>
        <v>0</v>
      </c>
      <c r="AI34" s="71">
        <f t="shared" si="11"/>
        <v>0</v>
      </c>
      <c r="AJ34" s="71">
        <f t="shared" si="12"/>
        <v>0</v>
      </c>
      <c r="AK34" s="71">
        <f t="shared" si="13"/>
        <v>0</v>
      </c>
      <c r="AL34" s="71">
        <f t="shared" si="14"/>
        <v>0</v>
      </c>
      <c r="AM34" s="71">
        <f t="shared" si="15"/>
        <v>0</v>
      </c>
      <c r="AN34" s="71">
        <f t="shared" si="16"/>
        <v>0</v>
      </c>
      <c r="AO34" s="71">
        <f t="shared" si="17"/>
        <v>0</v>
      </c>
      <c r="AP34" s="75" t="s">
        <v>35</v>
      </c>
      <c r="AQ34" s="41" t="s">
        <v>79</v>
      </c>
      <c r="AR34" s="41"/>
      <c r="AV34" s="110"/>
      <c r="AW34" s="118"/>
    </row>
    <row r="35" spans="1:49" ht="18" customHeight="1">
      <c r="A35" s="47" t="s">
        <v>19</v>
      </c>
      <c r="B35" s="48">
        <v>6</v>
      </c>
      <c r="C35" s="48">
        <v>2</v>
      </c>
      <c r="D35" s="49">
        <v>42605</v>
      </c>
      <c r="E35" s="48">
        <v>48</v>
      </c>
      <c r="F35" s="48">
        <f t="shared" si="0"/>
        <v>4.8</v>
      </c>
      <c r="G35" s="50">
        <f t="shared" si="1"/>
        <v>83635.199999999997</v>
      </c>
      <c r="H35" s="120">
        <f t="shared" si="2"/>
        <v>3.28878</v>
      </c>
      <c r="I35" s="128">
        <f t="shared" si="3"/>
        <v>7372.4581259999995</v>
      </c>
      <c r="J35" s="51">
        <v>3.7749999999999999</v>
      </c>
      <c r="K35" s="89">
        <f t="shared" si="18"/>
        <v>819</v>
      </c>
      <c r="L35" s="51">
        <v>2.17</v>
      </c>
      <c r="M35" s="88">
        <v>545</v>
      </c>
      <c r="N35" s="51">
        <v>1.57</v>
      </c>
      <c r="O35" s="88">
        <v>274</v>
      </c>
      <c r="P35" s="51">
        <v>0</v>
      </c>
      <c r="Q35" s="48">
        <v>0</v>
      </c>
      <c r="R35" s="51">
        <v>0</v>
      </c>
      <c r="S35" s="48">
        <v>0</v>
      </c>
      <c r="T35" s="51">
        <v>0</v>
      </c>
      <c r="U35" s="48">
        <v>0</v>
      </c>
      <c r="V35" s="51">
        <v>0</v>
      </c>
      <c r="W35" s="48">
        <v>0</v>
      </c>
      <c r="X35" s="51">
        <v>0</v>
      </c>
      <c r="Y35" s="48">
        <v>0</v>
      </c>
      <c r="Z35" s="48">
        <v>51</v>
      </c>
      <c r="AA35" s="48">
        <v>0</v>
      </c>
      <c r="AB35" s="71">
        <f t="shared" si="4"/>
        <v>57.483443708609272</v>
      </c>
      <c r="AC35" s="71">
        <f t="shared" si="5"/>
        <v>66.544566544566536</v>
      </c>
      <c r="AD35" s="71">
        <f t="shared" si="6"/>
        <v>41.589403973509938</v>
      </c>
      <c r="AE35" s="71">
        <f t="shared" si="7"/>
        <v>33.45543345543345</v>
      </c>
      <c r="AF35" s="71">
        <f t="shared" si="8"/>
        <v>0</v>
      </c>
      <c r="AG35" s="71">
        <f t="shared" si="9"/>
        <v>0</v>
      </c>
      <c r="AH35" s="71">
        <f t="shared" si="10"/>
        <v>0</v>
      </c>
      <c r="AI35" s="71">
        <f t="shared" si="11"/>
        <v>0</v>
      </c>
      <c r="AJ35" s="71">
        <f t="shared" si="12"/>
        <v>0</v>
      </c>
      <c r="AK35" s="71">
        <f t="shared" si="13"/>
        <v>0</v>
      </c>
      <c r="AL35" s="71">
        <f t="shared" si="14"/>
        <v>0</v>
      </c>
      <c r="AM35" s="71">
        <f t="shared" si="15"/>
        <v>0</v>
      </c>
      <c r="AN35" s="71">
        <f t="shared" si="16"/>
        <v>0</v>
      </c>
      <c r="AO35" s="71">
        <f t="shared" si="17"/>
        <v>0</v>
      </c>
      <c r="AP35" s="52"/>
      <c r="AQ35" s="41"/>
      <c r="AR35" s="41"/>
      <c r="AV35" s="110"/>
      <c r="AW35" s="118"/>
    </row>
    <row r="36" spans="1:49" ht="18" customHeight="1">
      <c r="A36" s="47" t="s">
        <v>19</v>
      </c>
      <c r="B36" s="48">
        <v>6</v>
      </c>
      <c r="C36" s="48">
        <v>3</v>
      </c>
      <c r="D36" s="49">
        <v>42605</v>
      </c>
      <c r="E36" s="48">
        <v>51</v>
      </c>
      <c r="F36" s="48">
        <f t="shared" si="0"/>
        <v>5.0999999999999996</v>
      </c>
      <c r="G36" s="50">
        <f t="shared" si="1"/>
        <v>88862.399999999994</v>
      </c>
      <c r="H36" s="120">
        <f t="shared" si="2"/>
        <v>2.996928</v>
      </c>
      <c r="I36" s="128">
        <f t="shared" si="3"/>
        <v>6718.2134975999998</v>
      </c>
      <c r="J36" s="51">
        <v>3.44</v>
      </c>
      <c r="K36" s="89">
        <f t="shared" si="18"/>
        <v>626</v>
      </c>
      <c r="L36" s="51">
        <v>2.04</v>
      </c>
      <c r="M36" s="88">
        <v>517</v>
      </c>
      <c r="N36" s="51">
        <v>1.29</v>
      </c>
      <c r="O36" s="88">
        <v>109</v>
      </c>
      <c r="P36" s="51">
        <v>0</v>
      </c>
      <c r="Q36" s="48">
        <v>0</v>
      </c>
      <c r="R36" s="51">
        <v>0</v>
      </c>
      <c r="S36" s="48">
        <v>0</v>
      </c>
      <c r="T36" s="51">
        <v>0</v>
      </c>
      <c r="U36" s="48">
        <v>0</v>
      </c>
      <c r="V36" s="51">
        <v>0</v>
      </c>
      <c r="W36" s="48">
        <v>0</v>
      </c>
      <c r="X36" s="51">
        <v>0</v>
      </c>
      <c r="Y36" s="48">
        <v>0</v>
      </c>
      <c r="Z36" s="48">
        <v>60</v>
      </c>
      <c r="AA36" s="48">
        <v>0</v>
      </c>
      <c r="AB36" s="71">
        <f t="shared" si="4"/>
        <v>59.302325581395351</v>
      </c>
      <c r="AC36" s="71">
        <f t="shared" si="5"/>
        <v>82.587859424920126</v>
      </c>
      <c r="AD36" s="71">
        <f t="shared" si="6"/>
        <v>37.5</v>
      </c>
      <c r="AE36" s="71">
        <f t="shared" si="7"/>
        <v>17.412140575079874</v>
      </c>
      <c r="AF36" s="71">
        <f t="shared" si="8"/>
        <v>0</v>
      </c>
      <c r="AG36" s="71">
        <f t="shared" si="9"/>
        <v>0</v>
      </c>
      <c r="AH36" s="71">
        <f t="shared" si="10"/>
        <v>0</v>
      </c>
      <c r="AI36" s="71">
        <f t="shared" si="11"/>
        <v>0</v>
      </c>
      <c r="AJ36" s="71">
        <f t="shared" si="12"/>
        <v>0</v>
      </c>
      <c r="AK36" s="71">
        <f t="shared" si="13"/>
        <v>0</v>
      </c>
      <c r="AL36" s="71">
        <f t="shared" si="14"/>
        <v>0</v>
      </c>
      <c r="AM36" s="71">
        <f t="shared" si="15"/>
        <v>0</v>
      </c>
      <c r="AN36" s="71">
        <f t="shared" si="16"/>
        <v>0</v>
      </c>
      <c r="AO36" s="71">
        <f t="shared" si="17"/>
        <v>0</v>
      </c>
      <c r="AP36" s="52"/>
      <c r="AQ36" s="41"/>
      <c r="AR36" s="41"/>
      <c r="AV36" s="110"/>
      <c r="AW36" s="118"/>
    </row>
    <row r="37" spans="1:49" ht="18" customHeight="1">
      <c r="A37" s="53" t="s">
        <v>84</v>
      </c>
      <c r="B37" s="54">
        <v>6</v>
      </c>
      <c r="C37" s="54">
        <v>1</v>
      </c>
      <c r="D37" s="55">
        <v>42607</v>
      </c>
      <c r="E37" s="54">
        <v>40</v>
      </c>
      <c r="F37" s="54">
        <f t="shared" si="0"/>
        <v>4</v>
      </c>
      <c r="G37" s="56">
        <f t="shared" si="1"/>
        <v>69696</v>
      </c>
      <c r="H37" s="121">
        <f t="shared" si="2"/>
        <v>2.6484480000000001</v>
      </c>
      <c r="I37" s="128">
        <f t="shared" si="3"/>
        <v>5937.0258815999996</v>
      </c>
      <c r="J37" s="57">
        <v>3.04</v>
      </c>
      <c r="K37" s="91">
        <f t="shared" si="18"/>
        <v>707</v>
      </c>
      <c r="L37" s="57">
        <v>1.98</v>
      </c>
      <c r="M37" s="91">
        <v>548</v>
      </c>
      <c r="N37" s="57">
        <v>0.91</v>
      </c>
      <c r="O37" s="54">
        <v>159</v>
      </c>
      <c r="P37" s="57">
        <v>0</v>
      </c>
      <c r="Q37" s="54">
        <v>0</v>
      </c>
      <c r="R37" s="57">
        <v>0</v>
      </c>
      <c r="S37" s="54">
        <v>0</v>
      </c>
      <c r="T37" s="57">
        <v>0</v>
      </c>
      <c r="U37" s="54">
        <v>0</v>
      </c>
      <c r="V37" s="57">
        <v>0</v>
      </c>
      <c r="W37" s="54">
        <v>0</v>
      </c>
      <c r="X37" s="57">
        <v>0</v>
      </c>
      <c r="Y37" s="54">
        <v>0</v>
      </c>
      <c r="Z37" s="54">
        <v>60</v>
      </c>
      <c r="AA37" s="54">
        <v>0</v>
      </c>
      <c r="AB37" s="54">
        <f t="shared" si="4"/>
        <v>65.131578947368425</v>
      </c>
      <c r="AC37" s="54">
        <f t="shared" si="5"/>
        <v>77.510608203677506</v>
      </c>
      <c r="AD37" s="54">
        <f t="shared" si="6"/>
        <v>29.934210526315791</v>
      </c>
      <c r="AE37" s="54">
        <f t="shared" si="7"/>
        <v>22.48939179632249</v>
      </c>
      <c r="AF37" s="54">
        <f t="shared" si="8"/>
        <v>0</v>
      </c>
      <c r="AG37" s="54">
        <f t="shared" si="9"/>
        <v>0</v>
      </c>
      <c r="AH37" s="54">
        <f t="shared" si="10"/>
        <v>0</v>
      </c>
      <c r="AI37" s="54">
        <f t="shared" si="11"/>
        <v>0</v>
      </c>
      <c r="AJ37" s="54">
        <f t="shared" si="12"/>
        <v>0</v>
      </c>
      <c r="AK37" s="54">
        <f t="shared" si="13"/>
        <v>0</v>
      </c>
      <c r="AL37" s="54">
        <f t="shared" si="14"/>
        <v>0</v>
      </c>
      <c r="AM37" s="54">
        <f t="shared" si="15"/>
        <v>0</v>
      </c>
      <c r="AN37" s="54">
        <f t="shared" si="16"/>
        <v>0</v>
      </c>
      <c r="AO37" s="54">
        <f t="shared" si="17"/>
        <v>0</v>
      </c>
      <c r="AP37" s="58" t="s">
        <v>35</v>
      </c>
      <c r="AQ37" s="41"/>
      <c r="AR37" s="41"/>
      <c r="AV37" s="110"/>
      <c r="AW37" s="118"/>
    </row>
    <row r="38" spans="1:49" ht="18" customHeight="1">
      <c r="A38" s="59" t="s">
        <v>19</v>
      </c>
      <c r="B38" s="60">
        <v>6</v>
      </c>
      <c r="C38" s="60">
        <v>2</v>
      </c>
      <c r="D38" s="55">
        <v>42607</v>
      </c>
      <c r="E38" s="60">
        <v>54</v>
      </c>
      <c r="F38" s="60">
        <f t="shared" si="0"/>
        <v>5.4</v>
      </c>
      <c r="G38" s="61">
        <f t="shared" si="1"/>
        <v>94089.600000000006</v>
      </c>
      <c r="H38" s="122">
        <f t="shared" si="2"/>
        <v>3.0230640000000002</v>
      </c>
      <c r="I38" s="128">
        <f t="shared" si="3"/>
        <v>6776.8025687999998</v>
      </c>
      <c r="J38" s="62">
        <v>3.47</v>
      </c>
      <c r="K38" s="91">
        <f t="shared" si="18"/>
        <v>735</v>
      </c>
      <c r="L38" s="62">
        <v>2.1</v>
      </c>
      <c r="M38" s="90">
        <v>518</v>
      </c>
      <c r="N38" s="62">
        <v>1.22</v>
      </c>
      <c r="O38" s="60">
        <v>217</v>
      </c>
      <c r="P38" s="62">
        <v>0</v>
      </c>
      <c r="Q38" s="60">
        <v>0</v>
      </c>
      <c r="R38" s="62">
        <v>0</v>
      </c>
      <c r="S38" s="60">
        <v>0</v>
      </c>
      <c r="T38" s="62">
        <v>0</v>
      </c>
      <c r="U38" s="60">
        <v>0</v>
      </c>
      <c r="V38" s="62">
        <v>0</v>
      </c>
      <c r="W38" s="60">
        <v>0</v>
      </c>
      <c r="X38" s="62">
        <v>0</v>
      </c>
      <c r="Y38" s="60">
        <v>0</v>
      </c>
      <c r="Z38" s="60">
        <v>80</v>
      </c>
      <c r="AA38" s="60">
        <v>0</v>
      </c>
      <c r="AB38" s="54">
        <f t="shared" si="4"/>
        <v>60.518731988472616</v>
      </c>
      <c r="AC38" s="54">
        <f t="shared" si="5"/>
        <v>70.476190476190482</v>
      </c>
      <c r="AD38" s="54">
        <f t="shared" si="6"/>
        <v>35.158501440922187</v>
      </c>
      <c r="AE38" s="54">
        <f t="shared" si="7"/>
        <v>29.523809523809526</v>
      </c>
      <c r="AF38" s="54">
        <f t="shared" si="8"/>
        <v>0</v>
      </c>
      <c r="AG38" s="54">
        <f t="shared" si="9"/>
        <v>0</v>
      </c>
      <c r="AH38" s="54">
        <f t="shared" si="10"/>
        <v>0</v>
      </c>
      <c r="AI38" s="54">
        <f t="shared" si="11"/>
        <v>0</v>
      </c>
      <c r="AJ38" s="54">
        <f t="shared" si="12"/>
        <v>0</v>
      </c>
      <c r="AK38" s="54">
        <f t="shared" si="13"/>
        <v>0</v>
      </c>
      <c r="AL38" s="54">
        <f t="shared" si="14"/>
        <v>0</v>
      </c>
      <c r="AM38" s="54">
        <f t="shared" si="15"/>
        <v>0</v>
      </c>
      <c r="AN38" s="54">
        <f t="shared" si="16"/>
        <v>0</v>
      </c>
      <c r="AO38" s="54">
        <f t="shared" si="17"/>
        <v>0</v>
      </c>
      <c r="AP38" s="63"/>
      <c r="AQ38" s="93"/>
      <c r="AR38" s="41"/>
      <c r="AV38" s="110"/>
      <c r="AW38" s="118"/>
    </row>
    <row r="39" spans="1:49" ht="18" customHeight="1" thickBot="1">
      <c r="A39" s="64" t="s">
        <v>19</v>
      </c>
      <c r="B39" s="65">
        <v>6</v>
      </c>
      <c r="C39" s="65">
        <v>3</v>
      </c>
      <c r="D39" s="66">
        <v>42607</v>
      </c>
      <c r="E39" s="65">
        <v>50</v>
      </c>
      <c r="F39" s="65">
        <f t="shared" si="0"/>
        <v>5</v>
      </c>
      <c r="G39" s="67">
        <f t="shared" si="1"/>
        <v>87120</v>
      </c>
      <c r="H39" s="123">
        <f t="shared" si="2"/>
        <v>2.909808</v>
      </c>
      <c r="I39" s="128">
        <f t="shared" si="3"/>
        <v>6522.916593599999</v>
      </c>
      <c r="J39" s="68">
        <v>3.34</v>
      </c>
      <c r="K39" s="92">
        <f t="shared" si="18"/>
        <v>692</v>
      </c>
      <c r="L39" s="68">
        <v>1.52</v>
      </c>
      <c r="M39" s="92">
        <v>396</v>
      </c>
      <c r="N39" s="68">
        <v>1.655</v>
      </c>
      <c r="O39" s="65">
        <v>296</v>
      </c>
      <c r="P39" s="68">
        <v>0</v>
      </c>
      <c r="Q39" s="65">
        <v>0</v>
      </c>
      <c r="R39" s="68">
        <v>0</v>
      </c>
      <c r="S39" s="65">
        <v>0</v>
      </c>
      <c r="T39" s="68">
        <v>0</v>
      </c>
      <c r="U39" s="65">
        <v>0</v>
      </c>
      <c r="V39" s="68">
        <v>0</v>
      </c>
      <c r="W39" s="65">
        <v>0</v>
      </c>
      <c r="X39" s="68">
        <v>0</v>
      </c>
      <c r="Y39" s="65">
        <v>0</v>
      </c>
      <c r="Z39" s="65">
        <v>85</v>
      </c>
      <c r="AA39" s="65">
        <v>0</v>
      </c>
      <c r="AB39" s="65">
        <f t="shared" si="4"/>
        <v>45.508982035928149</v>
      </c>
      <c r="AC39" s="65">
        <f t="shared" si="5"/>
        <v>57.225433526011557</v>
      </c>
      <c r="AD39" s="65">
        <f t="shared" si="6"/>
        <v>49.550898203592823</v>
      </c>
      <c r="AE39" s="65">
        <f t="shared" si="7"/>
        <v>42.774566473988443</v>
      </c>
      <c r="AF39" s="65">
        <f t="shared" si="8"/>
        <v>0</v>
      </c>
      <c r="AG39" s="65">
        <f t="shared" si="9"/>
        <v>0</v>
      </c>
      <c r="AH39" s="65">
        <f t="shared" si="10"/>
        <v>0</v>
      </c>
      <c r="AI39" s="65">
        <f t="shared" si="11"/>
        <v>0</v>
      </c>
      <c r="AJ39" s="65">
        <f t="shared" si="12"/>
        <v>0</v>
      </c>
      <c r="AK39" s="65">
        <f t="shared" si="13"/>
        <v>0</v>
      </c>
      <c r="AL39" s="65">
        <f t="shared" si="14"/>
        <v>0</v>
      </c>
      <c r="AM39" s="65">
        <f t="shared" si="15"/>
        <v>0</v>
      </c>
      <c r="AN39" s="65">
        <f t="shared" si="16"/>
        <v>0</v>
      </c>
      <c r="AO39" s="65">
        <f t="shared" si="17"/>
        <v>0</v>
      </c>
      <c r="AP39" s="69"/>
      <c r="AQ39" s="93"/>
      <c r="AR39" s="41"/>
      <c r="AV39" s="110"/>
      <c r="AW39" s="118"/>
    </row>
    <row r="40" spans="1:49" ht="18" customHeight="1">
      <c r="A40" s="41"/>
      <c r="B40" s="82"/>
      <c r="C40" s="82"/>
      <c r="D40" s="82"/>
      <c r="E40" s="82"/>
      <c r="F40" s="82"/>
      <c r="G40" s="82"/>
      <c r="H40" s="82"/>
      <c r="I40" s="129"/>
      <c r="J40" s="83"/>
      <c r="K40" s="83"/>
      <c r="L40" s="83"/>
      <c r="M40" s="83"/>
      <c r="N40" s="83"/>
      <c r="O40" s="82"/>
      <c r="P40" s="83"/>
      <c r="Q40" s="82"/>
      <c r="R40" s="83"/>
      <c r="S40" s="82"/>
      <c r="T40" s="83"/>
      <c r="U40" s="82"/>
      <c r="V40" s="83"/>
      <c r="W40" s="82"/>
      <c r="X40" s="83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4"/>
      <c r="AQ40" s="41"/>
      <c r="AR40" s="41"/>
      <c r="AV40" s="110"/>
    </row>
    <row r="41" spans="1:49" ht="18" customHeight="1">
      <c r="A41" s="41" t="s">
        <v>85</v>
      </c>
      <c r="B41" s="82"/>
      <c r="C41" s="82"/>
      <c r="D41" s="82"/>
      <c r="E41" s="82"/>
      <c r="F41" s="82"/>
      <c r="G41" s="82"/>
      <c r="H41" s="82"/>
      <c r="I41" s="129"/>
      <c r="J41" s="83"/>
      <c r="K41" s="83"/>
      <c r="L41" s="83"/>
      <c r="M41" s="83"/>
      <c r="N41" s="83"/>
      <c r="O41" s="82"/>
      <c r="P41" s="83"/>
      <c r="Q41" s="82"/>
      <c r="R41" s="83"/>
      <c r="S41" s="82"/>
      <c r="T41" s="83"/>
      <c r="U41" s="82"/>
      <c r="V41" s="83"/>
      <c r="W41" s="82"/>
      <c r="X41" s="83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4"/>
      <c r="AQ41" s="41"/>
      <c r="AR41" s="41"/>
      <c r="AV41" s="110"/>
    </row>
    <row r="42" spans="1:49" ht="18" customHeight="1">
      <c r="A42" s="41"/>
      <c r="B42" s="82"/>
      <c r="C42" s="82"/>
      <c r="D42" s="82"/>
      <c r="E42" s="82"/>
      <c r="F42" s="82"/>
      <c r="G42" s="82"/>
      <c r="H42" s="82"/>
      <c r="I42" s="129"/>
      <c r="J42" s="83"/>
      <c r="K42" s="83"/>
      <c r="L42" s="83"/>
      <c r="M42" s="83"/>
      <c r="N42" s="83"/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4"/>
      <c r="AQ42" s="41"/>
      <c r="AR42" s="41"/>
    </row>
    <row r="43" spans="1:49" ht="18" customHeight="1">
      <c r="A43" s="41"/>
      <c r="B43" s="82"/>
      <c r="C43" s="82"/>
      <c r="D43" s="82"/>
      <c r="E43" s="82"/>
      <c r="F43" s="82"/>
      <c r="G43" s="82"/>
      <c r="H43" s="82"/>
      <c r="I43" s="129"/>
      <c r="J43" s="83"/>
      <c r="K43" s="83"/>
      <c r="L43" s="83"/>
      <c r="M43" s="83"/>
      <c r="N43" s="83"/>
      <c r="O43" s="82"/>
      <c r="P43" s="83"/>
      <c r="Q43" s="82"/>
      <c r="R43" s="83"/>
      <c r="S43" s="82"/>
      <c r="T43" s="83"/>
      <c r="U43" s="82"/>
      <c r="V43" s="83"/>
      <c r="W43" s="82"/>
      <c r="X43" s="83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4"/>
      <c r="AQ43" s="41"/>
      <c r="AR43" s="41"/>
    </row>
    <row r="44" spans="1:49" ht="18" customHeight="1">
      <c r="B44" s="9"/>
      <c r="C44" s="9"/>
      <c r="D44" s="9"/>
      <c r="E44" s="9"/>
      <c r="F44" s="9"/>
      <c r="G44" s="9"/>
      <c r="H44" s="9"/>
      <c r="I44" s="130"/>
      <c r="J44" s="10"/>
      <c r="K44" s="10"/>
      <c r="L44" s="10"/>
      <c r="M44" s="10"/>
      <c r="N44" s="10"/>
      <c r="O44" s="9"/>
      <c r="P44" s="10"/>
      <c r="Q44" s="9"/>
      <c r="R44" s="10"/>
      <c r="S44" s="9"/>
      <c r="T44" s="10"/>
      <c r="U44" s="9"/>
      <c r="V44" s="10"/>
      <c r="W44" s="9"/>
      <c r="X44" s="10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4"/>
    </row>
    <row r="45" spans="1:49" ht="18" customHeight="1">
      <c r="B45" s="9"/>
      <c r="C45" s="9"/>
      <c r="D45" s="9"/>
      <c r="E45" s="9"/>
      <c r="F45" s="9"/>
      <c r="G45" s="9"/>
      <c r="H45" s="9"/>
      <c r="I45" s="130"/>
      <c r="J45" s="10"/>
      <c r="K45" s="10"/>
      <c r="L45" s="10"/>
      <c r="M45" s="10"/>
      <c r="N45" s="10"/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4"/>
    </row>
    <row r="46" spans="1:49" ht="18" customHeight="1">
      <c r="B46" s="9"/>
      <c r="C46" s="9"/>
      <c r="D46" s="9"/>
      <c r="E46" s="9"/>
      <c r="F46" s="9"/>
      <c r="G46" s="9"/>
      <c r="H46" s="9"/>
      <c r="I46" s="130"/>
      <c r="J46" s="10"/>
      <c r="K46" s="10"/>
      <c r="L46" s="10"/>
      <c r="M46" s="10"/>
      <c r="N46" s="10"/>
      <c r="O46" s="9"/>
      <c r="P46" s="10"/>
      <c r="Q46" s="9"/>
      <c r="R46" s="10"/>
      <c r="S46" s="9"/>
      <c r="T46" s="10"/>
      <c r="U46" s="9"/>
      <c r="V46" s="10"/>
      <c r="W46" s="9"/>
      <c r="X46" s="10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4"/>
    </row>
    <row r="47" spans="1:49" ht="18" customHeight="1">
      <c r="B47" s="9"/>
      <c r="C47" s="9"/>
      <c r="D47" s="9"/>
      <c r="E47" s="9"/>
      <c r="F47" s="9"/>
      <c r="G47" s="9"/>
      <c r="H47" s="9"/>
      <c r="I47" s="130"/>
      <c r="J47" s="10"/>
      <c r="K47" s="10"/>
      <c r="L47" s="10"/>
      <c r="M47" s="10"/>
      <c r="N47" s="10"/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4"/>
    </row>
    <row r="48" spans="1:49" ht="18" customHeight="1">
      <c r="B48" s="9"/>
      <c r="C48" s="9"/>
      <c r="D48" s="9"/>
      <c r="E48" s="9"/>
      <c r="F48" s="9"/>
      <c r="G48" s="9"/>
      <c r="H48" s="9"/>
      <c r="I48" s="130"/>
      <c r="J48" s="10"/>
      <c r="K48" s="10"/>
      <c r="L48" s="10"/>
      <c r="M48" s="10"/>
      <c r="N48" s="10"/>
      <c r="O48" s="9"/>
      <c r="P48" s="10"/>
      <c r="Q48" s="9"/>
      <c r="R48" s="10"/>
      <c r="S48" s="9"/>
      <c r="T48" s="10"/>
      <c r="U48" s="9"/>
      <c r="V48" s="10"/>
      <c r="W48" s="9"/>
      <c r="X48" s="10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4"/>
    </row>
    <row r="49" spans="2:42" ht="18" customHeight="1">
      <c r="B49" s="9"/>
      <c r="C49" s="9"/>
      <c r="D49" s="9"/>
      <c r="E49" s="9"/>
      <c r="F49" s="9"/>
      <c r="G49" s="9"/>
      <c r="H49" s="9"/>
      <c r="I49" s="130"/>
      <c r="J49" s="10"/>
      <c r="K49" s="10"/>
      <c r="L49" s="10"/>
      <c r="M49" s="10"/>
      <c r="N49" s="10"/>
      <c r="O49" s="9"/>
      <c r="P49" s="10"/>
      <c r="Q49" s="9"/>
      <c r="R49" s="10"/>
      <c r="S49" s="9"/>
      <c r="T49" s="10"/>
      <c r="U49" s="9"/>
      <c r="V49" s="10"/>
      <c r="W49" s="9"/>
      <c r="X49" s="10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4"/>
    </row>
    <row r="50" spans="2:42" ht="18" customHeight="1">
      <c r="B50" s="9"/>
      <c r="C50" s="9"/>
      <c r="D50" s="9"/>
      <c r="E50" s="9"/>
      <c r="F50" s="9"/>
      <c r="G50" s="9"/>
      <c r="H50" s="9"/>
      <c r="I50" s="130"/>
      <c r="J50" s="10"/>
      <c r="K50" s="10"/>
      <c r="L50" s="10"/>
      <c r="M50" s="10"/>
      <c r="N50" s="10"/>
      <c r="O50" s="9"/>
      <c r="P50" s="10"/>
      <c r="Q50" s="9"/>
      <c r="R50" s="10"/>
      <c r="S50" s="9"/>
      <c r="T50" s="10"/>
      <c r="U50" s="9"/>
      <c r="V50" s="10"/>
      <c r="W50" s="9"/>
      <c r="X50" s="10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4"/>
    </row>
    <row r="51" spans="2:42" ht="18" customHeight="1">
      <c r="B51" s="9"/>
      <c r="C51" s="9"/>
      <c r="D51" s="9"/>
      <c r="E51" s="9"/>
      <c r="F51" s="9"/>
      <c r="G51" s="9"/>
      <c r="H51" s="9"/>
      <c r="I51" s="130"/>
      <c r="J51" s="10"/>
      <c r="K51" s="10"/>
      <c r="L51" s="10"/>
      <c r="M51" s="10"/>
      <c r="N51" s="10"/>
      <c r="O51" s="9"/>
      <c r="P51" s="10"/>
      <c r="Q51" s="9"/>
      <c r="R51" s="10"/>
      <c r="S51" s="9"/>
      <c r="T51" s="10"/>
      <c r="U51" s="9"/>
      <c r="V51" s="10"/>
      <c r="W51" s="9"/>
      <c r="X51" s="10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4"/>
    </row>
    <row r="52" spans="2:42" ht="18" customHeight="1">
      <c r="B52" s="9"/>
      <c r="C52" s="9"/>
      <c r="D52" s="9"/>
      <c r="E52" s="9"/>
      <c r="F52" s="9"/>
      <c r="G52" s="9"/>
      <c r="H52" s="9"/>
      <c r="I52" s="130"/>
      <c r="J52" s="10"/>
      <c r="K52" s="10"/>
      <c r="L52" s="10"/>
      <c r="M52" s="10"/>
      <c r="N52" s="10"/>
      <c r="O52" s="9"/>
      <c r="P52" s="10"/>
      <c r="Q52" s="9"/>
      <c r="R52" s="10"/>
      <c r="S52" s="9"/>
      <c r="T52" s="10"/>
      <c r="U52" s="9"/>
      <c r="V52" s="10"/>
      <c r="W52" s="9"/>
      <c r="X52" s="10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4"/>
    </row>
    <row r="53" spans="2:42" ht="18" customHeight="1">
      <c r="B53" s="9"/>
      <c r="C53" s="9"/>
      <c r="D53" s="9"/>
      <c r="E53" s="9"/>
      <c r="F53" s="9"/>
      <c r="G53" s="9"/>
      <c r="H53" s="9"/>
      <c r="I53" s="130"/>
      <c r="J53" s="10"/>
      <c r="K53" s="10"/>
      <c r="L53" s="10"/>
      <c r="M53" s="10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4"/>
    </row>
    <row r="54" spans="2:42" ht="18" customHeight="1">
      <c r="B54" s="9"/>
      <c r="C54" s="9"/>
      <c r="D54" s="9"/>
      <c r="E54" s="9"/>
      <c r="F54" s="9"/>
      <c r="G54" s="9"/>
      <c r="H54" s="9"/>
      <c r="I54" s="130"/>
      <c r="J54" s="10"/>
      <c r="K54" s="10"/>
      <c r="L54" s="10"/>
      <c r="M54" s="10"/>
      <c r="N54" s="10"/>
      <c r="O54" s="9"/>
      <c r="P54" s="10"/>
      <c r="Q54" s="9"/>
      <c r="R54" s="10"/>
      <c r="S54" s="9"/>
      <c r="T54" s="10"/>
      <c r="U54" s="9"/>
      <c r="V54" s="10"/>
      <c r="W54" s="9"/>
      <c r="X54" s="10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4"/>
    </row>
    <row r="55" spans="2:42" ht="18" customHeight="1">
      <c r="B55" s="9"/>
      <c r="C55" s="9"/>
      <c r="D55" s="9"/>
      <c r="E55" s="9"/>
      <c r="F55" s="9"/>
      <c r="G55" s="9"/>
      <c r="H55" s="9"/>
      <c r="I55" s="130"/>
      <c r="J55" s="10"/>
      <c r="K55" s="10"/>
      <c r="L55" s="10"/>
      <c r="M55" s="10"/>
      <c r="N55" s="10"/>
      <c r="O55" s="9"/>
      <c r="P55" s="10"/>
      <c r="Q55" s="9"/>
      <c r="R55" s="10"/>
      <c r="S55" s="9"/>
      <c r="T55" s="10"/>
      <c r="U55" s="9"/>
      <c r="V55" s="10"/>
      <c r="W55" s="9"/>
      <c r="X55" s="10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4"/>
    </row>
    <row r="56" spans="2:42" ht="18" customHeight="1">
      <c r="B56" s="9"/>
      <c r="C56" s="9"/>
      <c r="D56" s="9"/>
      <c r="E56" s="9"/>
      <c r="F56" s="9"/>
      <c r="G56" s="9"/>
      <c r="H56" s="9"/>
      <c r="I56" s="130"/>
      <c r="J56" s="10"/>
      <c r="K56" s="10"/>
      <c r="L56" s="10"/>
      <c r="M56" s="10"/>
      <c r="N56" s="10"/>
      <c r="O56" s="9"/>
      <c r="P56" s="10"/>
      <c r="Q56" s="9"/>
      <c r="R56" s="10"/>
      <c r="S56" s="9"/>
      <c r="T56" s="10"/>
      <c r="U56" s="9"/>
      <c r="V56" s="10"/>
      <c r="W56" s="9"/>
      <c r="X56" s="10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4"/>
    </row>
    <row r="57" spans="2:42" ht="18" customHeight="1">
      <c r="B57" s="9"/>
      <c r="C57" s="9"/>
      <c r="D57" s="9"/>
      <c r="E57" s="9"/>
      <c r="F57" s="9"/>
      <c r="G57" s="9"/>
      <c r="H57" s="9"/>
      <c r="I57" s="130"/>
      <c r="J57" s="10"/>
      <c r="K57" s="10"/>
      <c r="L57" s="10"/>
      <c r="M57" s="10"/>
      <c r="N57" s="10"/>
      <c r="O57" s="9"/>
      <c r="P57" s="10"/>
      <c r="Q57" s="9"/>
      <c r="R57" s="10"/>
      <c r="S57" s="9"/>
      <c r="T57" s="10"/>
      <c r="U57" s="9"/>
      <c r="V57" s="10"/>
      <c r="W57" s="9"/>
      <c r="X57" s="10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4"/>
    </row>
    <row r="58" spans="2:42" ht="18" customHeight="1">
      <c r="B58" s="9"/>
      <c r="C58" s="9"/>
      <c r="D58" s="9"/>
      <c r="E58" s="9"/>
      <c r="F58" s="9"/>
      <c r="G58" s="9"/>
      <c r="H58" s="9"/>
      <c r="I58" s="130"/>
      <c r="J58" s="10"/>
      <c r="K58" s="10"/>
      <c r="L58" s="10"/>
      <c r="M58" s="10"/>
      <c r="N58" s="10"/>
      <c r="O58" s="9"/>
      <c r="P58" s="10"/>
      <c r="Q58" s="9"/>
      <c r="R58" s="10"/>
      <c r="S58" s="9"/>
      <c r="T58" s="10"/>
      <c r="U58" s="9"/>
      <c r="V58" s="10"/>
      <c r="W58" s="9"/>
      <c r="X58" s="10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4"/>
    </row>
    <row r="59" spans="2:42" ht="18" customHeight="1">
      <c r="B59" s="9"/>
      <c r="C59" s="9"/>
      <c r="D59" s="9"/>
      <c r="E59" s="9"/>
      <c r="F59" s="9"/>
      <c r="G59" s="9"/>
      <c r="H59" s="9"/>
      <c r="I59" s="130"/>
      <c r="J59" s="10"/>
      <c r="K59" s="10"/>
      <c r="L59" s="10"/>
      <c r="M59" s="10"/>
      <c r="N59" s="10"/>
      <c r="O59" s="9"/>
      <c r="P59" s="10"/>
      <c r="Q59" s="9"/>
      <c r="R59" s="10"/>
      <c r="S59" s="9"/>
      <c r="T59" s="10"/>
      <c r="U59" s="9"/>
      <c r="V59" s="10"/>
      <c r="W59" s="9"/>
      <c r="X59" s="10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4"/>
    </row>
    <row r="60" spans="2:42" ht="18" customHeight="1">
      <c r="B60" s="9"/>
      <c r="C60" s="9"/>
      <c r="D60" s="9"/>
      <c r="E60" s="9"/>
      <c r="F60" s="9"/>
      <c r="G60" s="9"/>
      <c r="H60" s="9"/>
      <c r="I60" s="130"/>
      <c r="J60" s="10"/>
      <c r="K60" s="10"/>
      <c r="L60" s="10"/>
      <c r="M60" s="10"/>
      <c r="N60" s="10"/>
      <c r="O60" s="9"/>
      <c r="P60" s="10"/>
      <c r="Q60" s="9"/>
      <c r="R60" s="10"/>
      <c r="S60" s="9"/>
      <c r="T60" s="10"/>
      <c r="U60" s="9"/>
      <c r="V60" s="10"/>
      <c r="W60" s="9"/>
      <c r="X60" s="10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4"/>
    </row>
    <row r="61" spans="2:42" ht="18" customHeight="1">
      <c r="B61" s="9"/>
      <c r="C61" s="9"/>
      <c r="D61" s="9"/>
      <c r="E61" s="9"/>
      <c r="F61" s="9"/>
      <c r="G61" s="9"/>
      <c r="H61" s="9"/>
      <c r="I61" s="130"/>
      <c r="J61" s="10"/>
      <c r="K61" s="10"/>
      <c r="L61" s="10"/>
      <c r="M61" s="10"/>
      <c r="N61" s="10"/>
      <c r="O61" s="9"/>
      <c r="P61" s="10"/>
      <c r="Q61" s="9"/>
      <c r="R61" s="10"/>
      <c r="S61" s="9"/>
      <c r="T61" s="10"/>
      <c r="U61" s="9"/>
      <c r="V61" s="10"/>
      <c r="W61" s="9"/>
      <c r="X61" s="10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4"/>
    </row>
    <row r="62" spans="2:42" ht="18" customHeight="1">
      <c r="B62" s="9"/>
      <c r="C62" s="9"/>
      <c r="D62" s="9"/>
      <c r="E62" s="9"/>
      <c r="F62" s="9"/>
      <c r="G62" s="9"/>
      <c r="H62" s="9"/>
      <c r="I62" s="130"/>
      <c r="J62" s="10"/>
      <c r="K62" s="10"/>
      <c r="L62" s="10"/>
      <c r="M62" s="10"/>
      <c r="N62" s="10"/>
      <c r="O62" s="9"/>
      <c r="P62" s="10"/>
      <c r="Q62" s="9"/>
      <c r="R62" s="10"/>
      <c r="S62" s="9"/>
      <c r="T62" s="10"/>
      <c r="U62" s="9"/>
      <c r="V62" s="10"/>
      <c r="W62" s="9"/>
      <c r="X62" s="10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4"/>
    </row>
    <row r="63" spans="2:42" ht="18" customHeight="1">
      <c r="B63" s="9"/>
      <c r="C63" s="9"/>
      <c r="D63" s="9"/>
      <c r="E63" s="9"/>
      <c r="F63" s="9"/>
      <c r="G63" s="9"/>
      <c r="H63" s="9"/>
      <c r="I63" s="130"/>
      <c r="J63" s="10"/>
      <c r="K63" s="10"/>
      <c r="L63" s="10"/>
      <c r="M63" s="10"/>
      <c r="N63" s="10"/>
      <c r="O63" s="9"/>
      <c r="P63" s="10"/>
      <c r="Q63" s="9"/>
      <c r="R63" s="10"/>
      <c r="S63" s="9"/>
      <c r="T63" s="10"/>
      <c r="U63" s="9"/>
      <c r="V63" s="10"/>
      <c r="W63" s="9"/>
      <c r="X63" s="10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4"/>
    </row>
    <row r="64" spans="2:42" ht="18" customHeight="1">
      <c r="B64" s="9"/>
      <c r="C64" s="9"/>
      <c r="D64" s="9"/>
      <c r="E64" s="9"/>
      <c r="F64" s="9"/>
      <c r="G64" s="9"/>
      <c r="H64" s="9"/>
      <c r="I64" s="130"/>
      <c r="J64" s="10"/>
      <c r="K64" s="10"/>
      <c r="L64" s="10"/>
      <c r="M64" s="10"/>
      <c r="N64" s="10"/>
      <c r="O64" s="9"/>
      <c r="P64" s="10"/>
      <c r="Q64" s="9"/>
      <c r="R64" s="10"/>
      <c r="S64" s="9"/>
      <c r="T64" s="10"/>
      <c r="U64" s="9"/>
      <c r="V64" s="10"/>
      <c r="W64" s="9"/>
      <c r="X64" s="10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4"/>
    </row>
    <row r="65" spans="2:42" ht="18" customHeight="1">
      <c r="B65" s="9"/>
      <c r="C65" s="9"/>
      <c r="D65" s="9"/>
      <c r="E65" s="9"/>
      <c r="F65" s="9"/>
      <c r="G65" s="9"/>
      <c r="H65" s="9"/>
      <c r="I65" s="130"/>
      <c r="J65" s="10"/>
      <c r="K65" s="10"/>
      <c r="L65" s="10"/>
      <c r="M65" s="10"/>
      <c r="N65" s="10"/>
      <c r="O65" s="9"/>
      <c r="P65" s="10"/>
      <c r="Q65" s="9"/>
      <c r="R65" s="10"/>
      <c r="S65" s="9"/>
      <c r="T65" s="10"/>
      <c r="U65" s="9"/>
      <c r="V65" s="10"/>
      <c r="W65" s="9"/>
      <c r="X65" s="10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4"/>
    </row>
    <row r="66" spans="2:42" ht="18" customHeight="1">
      <c r="B66" s="9"/>
      <c r="C66" s="9"/>
      <c r="D66" s="9"/>
      <c r="E66" s="9"/>
      <c r="F66" s="9"/>
      <c r="G66" s="9"/>
      <c r="H66" s="9"/>
      <c r="I66" s="130"/>
      <c r="J66" s="10"/>
      <c r="K66" s="10"/>
      <c r="L66" s="10"/>
      <c r="M66" s="10"/>
      <c r="N66" s="10"/>
      <c r="O66" s="9"/>
      <c r="P66" s="10"/>
      <c r="Q66" s="9"/>
      <c r="R66" s="10"/>
      <c r="S66" s="9"/>
      <c r="T66" s="10"/>
      <c r="U66" s="9"/>
      <c r="V66" s="10"/>
      <c r="W66" s="9"/>
      <c r="X66" s="10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4"/>
    </row>
    <row r="67" spans="2:42" ht="18" customHeight="1">
      <c r="B67" s="9"/>
      <c r="C67" s="9"/>
      <c r="D67" s="9"/>
      <c r="E67" s="9"/>
      <c r="F67" s="9"/>
      <c r="G67" s="9"/>
      <c r="H67" s="9"/>
      <c r="I67" s="130"/>
      <c r="J67" s="10"/>
      <c r="K67" s="10"/>
      <c r="L67" s="10"/>
      <c r="M67" s="10"/>
      <c r="N67" s="10"/>
      <c r="O67" s="9"/>
      <c r="P67" s="10"/>
      <c r="Q67" s="9"/>
      <c r="R67" s="10"/>
      <c r="S67" s="9"/>
      <c r="T67" s="10"/>
      <c r="U67" s="9"/>
      <c r="V67" s="10"/>
      <c r="W67" s="9"/>
      <c r="X67" s="10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4"/>
    </row>
    <row r="68" spans="2:42" ht="18" customHeight="1">
      <c r="B68" s="9"/>
      <c r="C68" s="9"/>
      <c r="D68" s="9"/>
      <c r="E68" s="9"/>
      <c r="F68" s="9"/>
      <c r="G68" s="9"/>
      <c r="H68" s="9"/>
      <c r="I68" s="130"/>
      <c r="J68" s="10"/>
      <c r="K68" s="10"/>
      <c r="L68" s="10"/>
      <c r="M68" s="10"/>
      <c r="N68" s="10"/>
      <c r="O68" s="9"/>
      <c r="P68" s="10"/>
      <c r="Q68" s="9"/>
      <c r="R68" s="10"/>
      <c r="S68" s="9"/>
      <c r="T68" s="10"/>
      <c r="U68" s="9"/>
      <c r="V68" s="10"/>
      <c r="W68" s="9"/>
      <c r="X68" s="10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4"/>
    </row>
    <row r="69" spans="2:42" ht="18" customHeight="1">
      <c r="B69" s="9"/>
      <c r="C69" s="9"/>
      <c r="D69" s="9"/>
      <c r="E69" s="9"/>
      <c r="F69" s="9"/>
      <c r="G69" s="9"/>
      <c r="H69" s="9"/>
      <c r="I69" s="130"/>
      <c r="J69" s="10"/>
      <c r="K69" s="10"/>
      <c r="L69" s="10"/>
      <c r="M69" s="10"/>
      <c r="N69" s="10"/>
      <c r="O69" s="9"/>
      <c r="P69" s="10"/>
      <c r="Q69" s="9"/>
      <c r="R69" s="10"/>
      <c r="S69" s="9"/>
      <c r="T69" s="10"/>
      <c r="U69" s="9"/>
      <c r="V69" s="10"/>
      <c r="W69" s="9"/>
      <c r="X69" s="10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4"/>
    </row>
    <row r="70" spans="2:42" ht="18" customHeight="1">
      <c r="B70" s="9"/>
      <c r="C70" s="9"/>
      <c r="D70" s="9"/>
      <c r="E70" s="9"/>
      <c r="F70" s="9"/>
      <c r="G70" s="9"/>
      <c r="H70" s="9"/>
      <c r="I70" s="130"/>
      <c r="J70" s="10"/>
      <c r="K70" s="10"/>
      <c r="L70" s="10"/>
      <c r="M70" s="10"/>
      <c r="N70" s="10"/>
      <c r="O70" s="9"/>
      <c r="P70" s="10"/>
      <c r="Q70" s="9"/>
      <c r="R70" s="10"/>
      <c r="S70" s="9"/>
      <c r="T70" s="10"/>
      <c r="U70" s="9"/>
      <c r="V70" s="10"/>
      <c r="W70" s="9"/>
      <c r="X70" s="10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4"/>
    </row>
    <row r="71" spans="2:42" ht="18" customHeight="1">
      <c r="B71" s="9"/>
      <c r="C71" s="9"/>
      <c r="D71" s="9"/>
      <c r="E71" s="9"/>
      <c r="F71" s="9"/>
      <c r="G71" s="9"/>
      <c r="H71" s="9"/>
      <c r="I71" s="130"/>
      <c r="J71" s="10"/>
      <c r="K71" s="10"/>
      <c r="L71" s="10"/>
      <c r="M71" s="10"/>
      <c r="N71" s="10"/>
      <c r="O71" s="9"/>
      <c r="P71" s="10"/>
      <c r="Q71" s="9"/>
      <c r="R71" s="10"/>
      <c r="S71" s="9"/>
      <c r="T71" s="10"/>
      <c r="U71" s="9"/>
      <c r="V71" s="10"/>
      <c r="W71" s="9"/>
      <c r="X71" s="10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4"/>
    </row>
    <row r="72" spans="2:42" ht="18" customHeight="1">
      <c r="B72" s="9"/>
      <c r="C72" s="9"/>
      <c r="D72" s="9"/>
      <c r="E72" s="9"/>
      <c r="F72" s="9"/>
      <c r="G72" s="9"/>
      <c r="H72" s="9"/>
      <c r="I72" s="130"/>
      <c r="J72" s="10"/>
      <c r="K72" s="10"/>
      <c r="L72" s="10"/>
      <c r="M72" s="10"/>
      <c r="N72" s="10"/>
      <c r="O72" s="9"/>
      <c r="P72" s="10"/>
      <c r="Q72" s="9"/>
      <c r="R72" s="10"/>
      <c r="S72" s="9"/>
      <c r="T72" s="10"/>
      <c r="U72" s="9"/>
      <c r="V72" s="10"/>
      <c r="W72" s="9"/>
      <c r="X72" s="10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4"/>
    </row>
    <row r="73" spans="2:42" ht="18" customHeight="1">
      <c r="B73" s="9"/>
      <c r="C73" s="9"/>
      <c r="D73" s="9"/>
      <c r="E73" s="9"/>
      <c r="F73" s="9"/>
      <c r="G73" s="9"/>
      <c r="H73" s="9"/>
      <c r="I73" s="130"/>
      <c r="J73" s="10"/>
      <c r="K73" s="10"/>
      <c r="L73" s="10"/>
      <c r="M73" s="10"/>
      <c r="N73" s="10"/>
      <c r="O73" s="9"/>
      <c r="P73" s="10"/>
      <c r="Q73" s="9"/>
      <c r="R73" s="10"/>
      <c r="S73" s="9"/>
      <c r="T73" s="10"/>
      <c r="U73" s="9"/>
      <c r="V73" s="10"/>
      <c r="W73" s="9"/>
      <c r="X73" s="10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4"/>
    </row>
    <row r="74" spans="2:42" ht="18" customHeight="1">
      <c r="B74" s="9"/>
      <c r="C74" s="9"/>
      <c r="D74" s="9"/>
      <c r="E74" s="9"/>
      <c r="F74" s="9"/>
      <c r="G74" s="9"/>
      <c r="H74" s="9"/>
      <c r="I74" s="130"/>
      <c r="J74" s="10"/>
      <c r="K74" s="10"/>
      <c r="L74" s="10"/>
      <c r="M74" s="10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4"/>
    </row>
    <row r="75" spans="2:42" ht="18" customHeight="1">
      <c r="B75" s="9"/>
      <c r="C75" s="9"/>
      <c r="D75" s="9"/>
      <c r="E75" s="9"/>
      <c r="F75" s="9"/>
      <c r="G75" s="9"/>
      <c r="H75" s="9"/>
      <c r="I75" s="130"/>
      <c r="J75" s="10"/>
      <c r="K75" s="10"/>
      <c r="L75" s="10"/>
      <c r="M75" s="10"/>
      <c r="N75" s="10"/>
      <c r="O75" s="9"/>
      <c r="P75" s="10"/>
      <c r="Q75" s="9"/>
      <c r="R75" s="10"/>
      <c r="S75" s="9"/>
      <c r="T75" s="10"/>
      <c r="U75" s="9"/>
      <c r="V75" s="10"/>
      <c r="W75" s="9"/>
      <c r="X75" s="10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4"/>
    </row>
    <row r="76" spans="2:42" ht="18" customHeight="1">
      <c r="B76" s="9"/>
      <c r="C76" s="9"/>
      <c r="D76" s="9"/>
      <c r="E76" s="9"/>
      <c r="F76" s="9"/>
      <c r="G76" s="9"/>
      <c r="H76" s="9"/>
      <c r="I76" s="130"/>
      <c r="J76" s="10"/>
      <c r="K76" s="10"/>
      <c r="L76" s="10"/>
      <c r="M76" s="10"/>
      <c r="N76" s="10"/>
      <c r="O76" s="9"/>
      <c r="P76" s="10"/>
      <c r="Q76" s="9"/>
      <c r="R76" s="10"/>
      <c r="S76" s="9"/>
      <c r="T76" s="10"/>
      <c r="U76" s="9"/>
      <c r="V76" s="10"/>
      <c r="W76" s="9"/>
      <c r="X76" s="10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4"/>
    </row>
    <row r="77" spans="2:42" ht="18" customHeight="1">
      <c r="B77" s="9"/>
      <c r="C77" s="9"/>
      <c r="D77" s="9"/>
      <c r="E77" s="9"/>
      <c r="F77" s="9"/>
      <c r="G77" s="9"/>
      <c r="H77" s="9"/>
      <c r="I77" s="130"/>
      <c r="J77" s="10"/>
      <c r="K77" s="10"/>
      <c r="L77" s="10"/>
      <c r="M77" s="10"/>
      <c r="N77" s="10"/>
      <c r="O77" s="9"/>
      <c r="P77" s="10"/>
      <c r="Q77" s="9"/>
      <c r="R77" s="10"/>
      <c r="S77" s="9"/>
      <c r="T77" s="10"/>
      <c r="U77" s="9"/>
      <c r="V77" s="10"/>
      <c r="W77" s="9"/>
      <c r="X77" s="10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4"/>
    </row>
    <row r="78" spans="2:42" ht="18" customHeight="1">
      <c r="B78" s="9"/>
      <c r="C78" s="9"/>
      <c r="D78" s="9"/>
      <c r="E78" s="9"/>
      <c r="F78" s="9"/>
      <c r="G78" s="9"/>
      <c r="H78" s="9"/>
      <c r="I78" s="130"/>
      <c r="J78" s="10"/>
      <c r="K78" s="10"/>
      <c r="L78" s="10"/>
      <c r="M78" s="10"/>
      <c r="N78" s="10"/>
      <c r="O78" s="9"/>
      <c r="P78" s="10"/>
      <c r="Q78" s="9"/>
      <c r="R78" s="10"/>
      <c r="S78" s="9"/>
      <c r="T78" s="10"/>
      <c r="U78" s="9"/>
      <c r="V78" s="10"/>
      <c r="W78" s="9"/>
      <c r="X78" s="10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4"/>
    </row>
    <row r="79" spans="2:42" ht="18" customHeight="1">
      <c r="B79" s="9"/>
      <c r="C79" s="9"/>
      <c r="D79" s="9"/>
      <c r="E79" s="9"/>
      <c r="F79" s="9"/>
      <c r="G79" s="9"/>
      <c r="H79" s="9"/>
      <c r="I79" s="130"/>
      <c r="J79" s="10"/>
      <c r="K79" s="10"/>
      <c r="L79" s="10"/>
      <c r="M79" s="10"/>
      <c r="N79" s="10"/>
      <c r="O79" s="9"/>
      <c r="P79" s="10"/>
      <c r="Q79" s="9"/>
      <c r="R79" s="10"/>
      <c r="S79" s="9"/>
      <c r="T79" s="10"/>
      <c r="U79" s="9"/>
      <c r="V79" s="10"/>
      <c r="W79" s="9"/>
      <c r="X79" s="10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4"/>
    </row>
    <row r="80" spans="2:42" ht="18" customHeight="1">
      <c r="B80" s="9"/>
      <c r="C80" s="9"/>
      <c r="D80" s="9"/>
      <c r="E80" s="9"/>
      <c r="F80" s="9"/>
      <c r="G80" s="9"/>
      <c r="H80" s="9"/>
      <c r="I80" s="130"/>
      <c r="J80" s="10"/>
      <c r="K80" s="10"/>
      <c r="L80" s="10"/>
      <c r="M80" s="10"/>
      <c r="N80" s="10"/>
      <c r="O80" s="9"/>
      <c r="P80" s="10"/>
      <c r="Q80" s="9"/>
      <c r="R80" s="10"/>
      <c r="S80" s="9"/>
      <c r="T80" s="10"/>
      <c r="U80" s="9"/>
      <c r="V80" s="10"/>
      <c r="W80" s="9"/>
      <c r="X80" s="10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4"/>
    </row>
    <row r="81" spans="2:42" ht="18" customHeight="1">
      <c r="B81" s="9"/>
      <c r="C81" s="9"/>
      <c r="D81" s="9"/>
      <c r="E81" s="9"/>
      <c r="F81" s="9"/>
      <c r="G81" s="9"/>
      <c r="H81" s="9"/>
      <c r="I81" s="130"/>
      <c r="J81" s="10"/>
      <c r="K81" s="10"/>
      <c r="L81" s="10"/>
      <c r="M81" s="10"/>
      <c r="N81" s="10"/>
      <c r="O81" s="9"/>
      <c r="P81" s="10"/>
      <c r="Q81" s="9"/>
      <c r="R81" s="10"/>
      <c r="S81" s="9"/>
      <c r="T81" s="10"/>
      <c r="U81" s="9"/>
      <c r="V81" s="10"/>
      <c r="W81" s="9"/>
      <c r="X81" s="10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4"/>
    </row>
    <row r="82" spans="2:42" ht="18" customHeight="1">
      <c r="B82" s="9"/>
      <c r="C82" s="9"/>
      <c r="D82" s="9"/>
      <c r="E82" s="9"/>
      <c r="F82" s="9"/>
      <c r="G82" s="9"/>
      <c r="H82" s="9"/>
      <c r="I82" s="130"/>
      <c r="J82" s="10"/>
      <c r="K82" s="10"/>
      <c r="L82" s="10"/>
      <c r="M82" s="10"/>
      <c r="N82" s="10"/>
      <c r="O82" s="9"/>
      <c r="P82" s="10"/>
      <c r="Q82" s="9"/>
      <c r="R82" s="10"/>
      <c r="S82" s="9"/>
      <c r="T82" s="10"/>
      <c r="U82" s="9"/>
      <c r="V82" s="10"/>
      <c r="W82" s="9"/>
      <c r="X82" s="10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4"/>
    </row>
    <row r="83" spans="2:42" ht="18" customHeight="1">
      <c r="B83" s="9"/>
      <c r="C83" s="9"/>
      <c r="D83" s="9"/>
      <c r="E83" s="9"/>
      <c r="F83" s="9"/>
      <c r="G83" s="9"/>
      <c r="H83" s="9"/>
      <c r="I83" s="130"/>
      <c r="J83" s="10"/>
      <c r="K83" s="10"/>
      <c r="L83" s="10"/>
      <c r="M83" s="10"/>
      <c r="N83" s="10"/>
      <c r="O83" s="9"/>
      <c r="P83" s="10"/>
      <c r="Q83" s="9"/>
      <c r="R83" s="10"/>
      <c r="S83" s="9"/>
      <c r="T83" s="10"/>
      <c r="U83" s="9"/>
      <c r="V83" s="10"/>
      <c r="W83" s="9"/>
      <c r="X83" s="10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4"/>
    </row>
    <row r="84" spans="2:42" ht="18" customHeight="1">
      <c r="B84" s="9"/>
      <c r="C84" s="9"/>
      <c r="D84" s="9"/>
      <c r="E84" s="9"/>
      <c r="F84" s="9"/>
      <c r="G84" s="9"/>
      <c r="H84" s="9"/>
      <c r="I84" s="130"/>
      <c r="J84" s="10"/>
      <c r="K84" s="10"/>
      <c r="L84" s="10"/>
      <c r="M84" s="10"/>
      <c r="N84" s="10"/>
      <c r="O84" s="9"/>
      <c r="P84" s="10"/>
      <c r="Q84" s="9"/>
      <c r="R84" s="10"/>
      <c r="S84" s="9"/>
      <c r="T84" s="10"/>
      <c r="U84" s="9"/>
      <c r="V84" s="10"/>
      <c r="W84" s="9"/>
      <c r="X84" s="10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4"/>
    </row>
    <row r="85" spans="2:42" ht="18" customHeight="1">
      <c r="B85" s="9"/>
      <c r="C85" s="9"/>
      <c r="D85" s="9"/>
      <c r="E85" s="9"/>
      <c r="F85" s="9"/>
      <c r="G85" s="9"/>
      <c r="H85" s="9"/>
      <c r="I85" s="130"/>
      <c r="J85" s="10"/>
      <c r="K85" s="10"/>
      <c r="L85" s="10"/>
      <c r="M85" s="10"/>
      <c r="N85" s="10"/>
      <c r="O85" s="9"/>
      <c r="P85" s="10"/>
      <c r="Q85" s="9"/>
      <c r="R85" s="10"/>
      <c r="S85" s="9"/>
      <c r="T85" s="10"/>
      <c r="U85" s="9"/>
      <c r="V85" s="10"/>
      <c r="W85" s="9"/>
      <c r="X85" s="10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4"/>
    </row>
    <row r="86" spans="2:42" ht="18" customHeight="1">
      <c r="B86" s="9"/>
      <c r="C86" s="9"/>
      <c r="D86" s="9"/>
      <c r="E86" s="9"/>
      <c r="F86" s="9"/>
      <c r="G86" s="9"/>
      <c r="H86" s="9"/>
      <c r="I86" s="130"/>
      <c r="J86" s="10"/>
      <c r="K86" s="10"/>
      <c r="L86" s="10"/>
      <c r="M86" s="10"/>
      <c r="N86" s="10"/>
      <c r="O86" s="9"/>
      <c r="P86" s="10"/>
      <c r="Q86" s="9"/>
      <c r="R86" s="10"/>
      <c r="S86" s="9"/>
      <c r="T86" s="10"/>
      <c r="U86" s="9"/>
      <c r="V86" s="10"/>
      <c r="W86" s="9"/>
      <c r="X86" s="10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4"/>
    </row>
    <row r="87" spans="2:42" ht="18" customHeight="1">
      <c r="B87" s="9"/>
      <c r="C87" s="9"/>
      <c r="D87" s="9"/>
      <c r="E87" s="9"/>
      <c r="F87" s="9"/>
      <c r="G87" s="9"/>
      <c r="H87" s="9"/>
      <c r="I87" s="130"/>
      <c r="J87" s="10"/>
      <c r="K87" s="10"/>
      <c r="L87" s="10"/>
      <c r="M87" s="10"/>
      <c r="N87" s="10"/>
      <c r="O87" s="9"/>
      <c r="P87" s="10"/>
      <c r="Q87" s="9"/>
      <c r="R87" s="10"/>
      <c r="S87" s="9"/>
      <c r="T87" s="10"/>
      <c r="U87" s="9"/>
      <c r="V87" s="10"/>
      <c r="W87" s="9"/>
      <c r="X87" s="10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4"/>
    </row>
    <row r="88" spans="2:42" ht="18" customHeight="1">
      <c r="B88" s="9"/>
      <c r="C88" s="9"/>
      <c r="D88" s="9"/>
      <c r="E88" s="9"/>
      <c r="F88" s="9"/>
      <c r="G88" s="9"/>
      <c r="H88" s="9"/>
      <c r="I88" s="130"/>
      <c r="J88" s="10"/>
      <c r="K88" s="10"/>
      <c r="L88" s="10"/>
      <c r="M88" s="10"/>
      <c r="N88" s="10"/>
      <c r="O88" s="9"/>
      <c r="P88" s="10"/>
      <c r="Q88" s="9"/>
      <c r="R88" s="10"/>
      <c r="S88" s="9"/>
      <c r="T88" s="10"/>
      <c r="U88" s="9"/>
      <c r="V88" s="10"/>
      <c r="W88" s="9"/>
      <c r="X88" s="10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4"/>
    </row>
    <row r="89" spans="2:42" ht="18" customHeight="1">
      <c r="B89" s="9"/>
      <c r="C89" s="9"/>
      <c r="D89" s="9"/>
      <c r="E89" s="9"/>
      <c r="F89" s="9"/>
      <c r="G89" s="9"/>
      <c r="H89" s="9"/>
      <c r="I89" s="130"/>
      <c r="J89" s="10"/>
      <c r="K89" s="10"/>
      <c r="L89" s="10"/>
      <c r="M89" s="10"/>
      <c r="N89" s="10"/>
      <c r="O89" s="9"/>
      <c r="P89" s="10"/>
      <c r="Q89" s="9"/>
      <c r="R89" s="10"/>
      <c r="S89" s="9"/>
      <c r="T89" s="10"/>
      <c r="U89" s="9"/>
      <c r="V89" s="10"/>
      <c r="W89" s="9"/>
      <c r="X89" s="10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4"/>
    </row>
    <row r="90" spans="2:42" ht="18" customHeight="1">
      <c r="B90" s="9"/>
      <c r="C90" s="9"/>
      <c r="D90" s="9"/>
      <c r="E90" s="9"/>
      <c r="F90" s="9"/>
      <c r="G90" s="9"/>
      <c r="H90" s="9"/>
      <c r="I90" s="130"/>
      <c r="J90" s="10"/>
      <c r="K90" s="10"/>
      <c r="L90" s="10"/>
      <c r="M90" s="10"/>
      <c r="N90" s="10"/>
      <c r="O90" s="9"/>
      <c r="P90" s="10"/>
      <c r="Q90" s="9"/>
      <c r="R90" s="10"/>
      <c r="S90" s="9"/>
      <c r="T90" s="10"/>
      <c r="U90" s="9"/>
      <c r="V90" s="10"/>
      <c r="W90" s="9"/>
      <c r="X90" s="10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4"/>
    </row>
    <row r="91" spans="2:42" ht="18" customHeight="1">
      <c r="B91" s="9"/>
      <c r="C91" s="9"/>
      <c r="D91" s="9"/>
      <c r="E91" s="9"/>
      <c r="F91" s="9"/>
      <c r="G91" s="9"/>
      <c r="H91" s="9"/>
      <c r="I91" s="130"/>
      <c r="J91" s="10"/>
      <c r="K91" s="10"/>
      <c r="L91" s="10"/>
      <c r="M91" s="10"/>
      <c r="N91" s="10"/>
      <c r="O91" s="9"/>
      <c r="P91" s="10"/>
      <c r="Q91" s="9"/>
      <c r="R91" s="10"/>
      <c r="S91" s="9"/>
      <c r="T91" s="10"/>
      <c r="U91" s="9"/>
      <c r="V91" s="10"/>
      <c r="W91" s="9"/>
      <c r="X91" s="10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4"/>
    </row>
    <row r="92" spans="2:42" ht="18" customHeight="1">
      <c r="B92" s="9"/>
      <c r="C92" s="9"/>
      <c r="D92" s="9"/>
      <c r="E92" s="9"/>
      <c r="F92" s="9"/>
      <c r="G92" s="9"/>
      <c r="H92" s="9"/>
      <c r="I92" s="130"/>
      <c r="J92" s="10"/>
      <c r="K92" s="10"/>
      <c r="L92" s="10"/>
      <c r="M92" s="10"/>
      <c r="N92" s="10"/>
      <c r="O92" s="9"/>
      <c r="P92" s="10"/>
      <c r="Q92" s="9"/>
      <c r="R92" s="10"/>
      <c r="S92" s="9"/>
      <c r="T92" s="10"/>
      <c r="U92" s="9"/>
      <c r="V92" s="10"/>
      <c r="W92" s="9"/>
      <c r="X92" s="10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4"/>
    </row>
    <row r="93" spans="2:42" ht="18" customHeight="1">
      <c r="B93" s="9"/>
      <c r="C93" s="9"/>
      <c r="D93" s="9"/>
      <c r="E93" s="9"/>
      <c r="F93" s="9"/>
      <c r="G93" s="9"/>
      <c r="H93" s="9"/>
      <c r="I93" s="130"/>
      <c r="J93" s="10"/>
      <c r="K93" s="10"/>
      <c r="L93" s="10"/>
      <c r="M93" s="10"/>
      <c r="N93" s="10"/>
      <c r="O93" s="9"/>
      <c r="P93" s="10"/>
      <c r="Q93" s="9"/>
      <c r="R93" s="10"/>
      <c r="S93" s="9"/>
      <c r="T93" s="10"/>
      <c r="U93" s="9"/>
      <c r="V93" s="10"/>
      <c r="W93" s="9"/>
      <c r="X93" s="10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4"/>
    </row>
    <row r="94" spans="2:42" ht="18" customHeight="1">
      <c r="B94" s="9"/>
      <c r="C94" s="9"/>
      <c r="D94" s="9"/>
      <c r="E94" s="9"/>
      <c r="F94" s="9"/>
      <c r="G94" s="9"/>
      <c r="H94" s="9"/>
      <c r="I94" s="130"/>
      <c r="J94" s="10"/>
      <c r="K94" s="10"/>
      <c r="L94" s="10"/>
      <c r="M94" s="10"/>
      <c r="N94" s="10"/>
      <c r="O94" s="9"/>
      <c r="P94" s="10"/>
      <c r="Q94" s="9"/>
      <c r="R94" s="10"/>
      <c r="S94" s="9"/>
      <c r="T94" s="10"/>
      <c r="U94" s="9"/>
      <c r="V94" s="10"/>
      <c r="W94" s="9"/>
      <c r="X94" s="10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4"/>
    </row>
    <row r="95" spans="2:42" ht="18" customHeight="1">
      <c r="B95" s="9"/>
      <c r="C95" s="9"/>
      <c r="D95" s="9"/>
      <c r="E95" s="9"/>
      <c r="F95" s="9"/>
      <c r="G95" s="9"/>
      <c r="H95" s="9"/>
      <c r="I95" s="130"/>
      <c r="J95" s="10"/>
      <c r="K95" s="10"/>
      <c r="L95" s="10"/>
      <c r="M95" s="10"/>
      <c r="N95" s="10"/>
      <c r="O95" s="9"/>
      <c r="P95" s="10"/>
      <c r="Q95" s="9"/>
      <c r="R95" s="10"/>
      <c r="S95" s="9"/>
      <c r="T95" s="10"/>
      <c r="U95" s="9"/>
      <c r="V95" s="10"/>
      <c r="W95" s="9"/>
      <c r="X95" s="10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4"/>
    </row>
    <row r="96" spans="2:42" ht="18" customHeight="1">
      <c r="B96" s="9"/>
      <c r="C96" s="9"/>
      <c r="D96" s="9"/>
      <c r="E96" s="9"/>
      <c r="F96" s="9"/>
      <c r="G96" s="9"/>
      <c r="H96" s="9"/>
      <c r="I96" s="130"/>
      <c r="J96" s="10"/>
      <c r="K96" s="10"/>
      <c r="L96" s="10"/>
      <c r="M96" s="10"/>
      <c r="N96" s="10"/>
      <c r="O96" s="9"/>
      <c r="P96" s="10"/>
      <c r="Q96" s="9"/>
      <c r="R96" s="10"/>
      <c r="S96" s="9"/>
      <c r="T96" s="10"/>
      <c r="U96" s="9"/>
      <c r="V96" s="10"/>
      <c r="W96" s="9"/>
      <c r="X96" s="10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4"/>
    </row>
    <row r="97" spans="2:42" ht="18" customHeight="1">
      <c r="B97" s="9"/>
      <c r="C97" s="9"/>
      <c r="D97" s="9"/>
      <c r="E97" s="9"/>
      <c r="F97" s="9"/>
      <c r="G97" s="9"/>
      <c r="H97" s="9"/>
      <c r="I97" s="130"/>
      <c r="J97" s="10"/>
      <c r="K97" s="10"/>
      <c r="L97" s="10"/>
      <c r="M97" s="10"/>
      <c r="N97" s="10"/>
      <c r="O97" s="9"/>
      <c r="P97" s="10"/>
      <c r="Q97" s="9"/>
      <c r="R97" s="10"/>
      <c r="S97" s="9"/>
      <c r="T97" s="10"/>
      <c r="U97" s="9"/>
      <c r="V97" s="10"/>
      <c r="W97" s="9"/>
      <c r="X97" s="10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4"/>
    </row>
    <row r="98" spans="2:42" ht="18" customHeight="1">
      <c r="B98" s="9"/>
      <c r="C98" s="9"/>
      <c r="D98" s="9"/>
      <c r="E98" s="9"/>
      <c r="F98" s="9"/>
      <c r="G98" s="9"/>
      <c r="H98" s="9"/>
      <c r="I98" s="130"/>
      <c r="J98" s="10"/>
      <c r="K98" s="10"/>
      <c r="L98" s="10"/>
      <c r="M98" s="10"/>
      <c r="N98" s="10"/>
      <c r="O98" s="9"/>
      <c r="P98" s="10"/>
      <c r="Q98" s="9"/>
      <c r="R98" s="10"/>
      <c r="S98" s="9"/>
      <c r="T98" s="10"/>
      <c r="U98" s="9"/>
      <c r="V98" s="10"/>
      <c r="W98" s="9"/>
      <c r="X98" s="10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4"/>
    </row>
    <row r="99" spans="2:42" ht="18" customHeight="1">
      <c r="B99" s="9"/>
      <c r="C99" s="9"/>
      <c r="D99" s="9"/>
      <c r="E99" s="9"/>
      <c r="F99" s="9"/>
      <c r="G99" s="9"/>
      <c r="H99" s="9"/>
      <c r="I99" s="130"/>
      <c r="J99" s="10"/>
      <c r="K99" s="10"/>
      <c r="L99" s="10"/>
      <c r="M99" s="10"/>
      <c r="N99" s="10"/>
      <c r="O99" s="9"/>
      <c r="P99" s="10"/>
      <c r="Q99" s="9"/>
      <c r="R99" s="10"/>
      <c r="S99" s="9"/>
      <c r="T99" s="10"/>
      <c r="U99" s="9"/>
      <c r="V99" s="10"/>
      <c r="W99" s="9"/>
      <c r="X99" s="10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4"/>
    </row>
    <row r="100" spans="2:42" ht="18" customHeight="1">
      <c r="B100" s="9"/>
      <c r="C100" s="9"/>
      <c r="D100" s="9"/>
      <c r="E100" s="9"/>
      <c r="F100" s="9"/>
      <c r="G100" s="9"/>
      <c r="H100" s="9"/>
      <c r="I100" s="130"/>
      <c r="J100" s="10"/>
      <c r="K100" s="10"/>
      <c r="L100" s="10"/>
      <c r="M100" s="10"/>
      <c r="N100" s="10"/>
      <c r="O100" s="9"/>
      <c r="P100" s="10"/>
      <c r="Q100" s="9"/>
      <c r="R100" s="10"/>
      <c r="S100" s="9"/>
      <c r="T100" s="10"/>
      <c r="U100" s="9"/>
      <c r="V100" s="10"/>
      <c r="W100" s="9"/>
      <c r="X100" s="10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4"/>
    </row>
    <row r="101" spans="2:42" ht="18" customHeight="1">
      <c r="B101" s="9"/>
      <c r="C101" s="9"/>
      <c r="D101" s="9"/>
      <c r="E101" s="9"/>
      <c r="F101" s="9"/>
      <c r="G101" s="9"/>
      <c r="H101" s="9"/>
      <c r="I101" s="130"/>
      <c r="J101" s="10"/>
      <c r="K101" s="10"/>
      <c r="L101" s="10"/>
      <c r="M101" s="10"/>
      <c r="N101" s="10"/>
      <c r="O101" s="9"/>
      <c r="P101" s="10"/>
      <c r="Q101" s="9"/>
      <c r="R101" s="10"/>
      <c r="S101" s="9"/>
      <c r="T101" s="10"/>
      <c r="U101" s="9"/>
      <c r="V101" s="10"/>
      <c r="W101" s="9"/>
      <c r="X101" s="10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4"/>
    </row>
    <row r="102" spans="2:42" ht="18" customHeight="1">
      <c r="B102" s="9"/>
      <c r="C102" s="9"/>
      <c r="D102" s="9"/>
      <c r="E102" s="9"/>
      <c r="F102" s="9"/>
      <c r="G102" s="9"/>
      <c r="H102" s="9"/>
      <c r="I102" s="130"/>
      <c r="J102" s="10"/>
      <c r="K102" s="10"/>
      <c r="L102" s="10"/>
      <c r="M102" s="10"/>
      <c r="N102" s="10"/>
      <c r="O102" s="9"/>
      <c r="P102" s="10"/>
      <c r="Q102" s="9"/>
      <c r="R102" s="10"/>
      <c r="S102" s="9"/>
      <c r="T102" s="10"/>
      <c r="U102" s="9"/>
      <c r="V102" s="10"/>
      <c r="W102" s="9"/>
      <c r="X102" s="10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4"/>
    </row>
    <row r="103" spans="2:42" ht="18" customHeight="1">
      <c r="B103" s="9"/>
      <c r="C103" s="9"/>
      <c r="D103" s="9"/>
      <c r="E103" s="9"/>
      <c r="F103" s="9"/>
      <c r="G103" s="9"/>
      <c r="H103" s="9"/>
      <c r="I103" s="130"/>
      <c r="J103" s="10"/>
      <c r="K103" s="10"/>
      <c r="L103" s="10"/>
      <c r="M103" s="10"/>
      <c r="N103" s="10"/>
      <c r="O103" s="9"/>
      <c r="P103" s="10"/>
      <c r="Q103" s="9"/>
      <c r="R103" s="10"/>
      <c r="S103" s="9"/>
      <c r="T103" s="10"/>
      <c r="U103" s="9"/>
      <c r="V103" s="10"/>
      <c r="W103" s="9"/>
      <c r="X103" s="10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4"/>
    </row>
    <row r="104" spans="2:42" ht="18" customHeight="1">
      <c r="B104" s="9"/>
      <c r="C104" s="9"/>
      <c r="D104" s="9"/>
      <c r="E104" s="9"/>
      <c r="F104" s="9"/>
      <c r="G104" s="9"/>
      <c r="H104" s="9"/>
      <c r="I104" s="130"/>
      <c r="J104" s="10"/>
      <c r="K104" s="10"/>
      <c r="L104" s="10"/>
      <c r="M104" s="10"/>
      <c r="N104" s="10"/>
      <c r="O104" s="9"/>
      <c r="P104" s="10"/>
      <c r="Q104" s="9"/>
      <c r="R104" s="10"/>
      <c r="S104" s="9"/>
      <c r="T104" s="10"/>
      <c r="U104" s="9"/>
      <c r="V104" s="10"/>
      <c r="W104" s="9"/>
      <c r="X104" s="10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4"/>
    </row>
    <row r="105" spans="2:42" ht="18" customHeight="1">
      <c r="B105" s="9"/>
      <c r="C105" s="9"/>
      <c r="D105" s="9"/>
      <c r="E105" s="9"/>
      <c r="F105" s="9"/>
      <c r="G105" s="9"/>
      <c r="H105" s="9"/>
      <c r="I105" s="130"/>
      <c r="J105" s="10"/>
      <c r="K105" s="10"/>
      <c r="L105" s="10"/>
      <c r="M105" s="10"/>
      <c r="N105" s="10"/>
      <c r="O105" s="9"/>
      <c r="P105" s="10"/>
      <c r="Q105" s="9"/>
      <c r="R105" s="10"/>
      <c r="S105" s="9"/>
      <c r="T105" s="10"/>
      <c r="U105" s="9"/>
      <c r="V105" s="10"/>
      <c r="W105" s="9"/>
      <c r="X105" s="10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4"/>
    </row>
    <row r="106" spans="2:42" ht="18" customHeight="1">
      <c r="B106" s="9"/>
      <c r="C106" s="9"/>
      <c r="D106" s="9"/>
      <c r="E106" s="9"/>
      <c r="F106" s="9"/>
      <c r="G106" s="9"/>
      <c r="H106" s="9"/>
      <c r="I106" s="130"/>
      <c r="J106" s="10"/>
      <c r="K106" s="10"/>
      <c r="L106" s="10"/>
      <c r="M106" s="10"/>
      <c r="N106" s="10"/>
      <c r="O106" s="9"/>
      <c r="P106" s="10"/>
      <c r="Q106" s="9"/>
      <c r="R106" s="10"/>
      <c r="S106" s="9"/>
      <c r="T106" s="10"/>
      <c r="U106" s="9"/>
      <c r="V106" s="10"/>
      <c r="W106" s="9"/>
      <c r="X106" s="10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4"/>
    </row>
    <row r="107" spans="2:42" ht="18" customHeight="1">
      <c r="B107" s="9"/>
      <c r="C107" s="9"/>
      <c r="D107" s="9"/>
      <c r="E107" s="9"/>
      <c r="F107" s="9"/>
      <c r="G107" s="9"/>
      <c r="H107" s="9"/>
      <c r="I107" s="130"/>
      <c r="J107" s="10"/>
      <c r="K107" s="10"/>
      <c r="L107" s="10"/>
      <c r="M107" s="10"/>
      <c r="N107" s="10"/>
      <c r="O107" s="9"/>
      <c r="P107" s="10"/>
      <c r="Q107" s="9"/>
      <c r="R107" s="10"/>
      <c r="S107" s="9"/>
      <c r="T107" s="10"/>
      <c r="U107" s="9"/>
      <c r="V107" s="10"/>
      <c r="W107" s="9"/>
      <c r="X107" s="10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4"/>
    </row>
    <row r="108" spans="2:42" ht="18" customHeight="1">
      <c r="B108" s="9"/>
      <c r="C108" s="9"/>
      <c r="D108" s="9"/>
      <c r="E108" s="9"/>
      <c r="F108" s="9"/>
      <c r="G108" s="9"/>
      <c r="H108" s="9"/>
      <c r="I108" s="130"/>
      <c r="J108" s="10"/>
      <c r="K108" s="10"/>
      <c r="L108" s="10"/>
      <c r="M108" s="10"/>
      <c r="N108" s="10"/>
      <c r="O108" s="9"/>
      <c r="P108" s="10"/>
      <c r="Q108" s="9"/>
      <c r="R108" s="10"/>
      <c r="S108" s="9"/>
      <c r="T108" s="10"/>
      <c r="U108" s="9"/>
      <c r="V108" s="10"/>
      <c r="W108" s="9"/>
      <c r="X108" s="10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4"/>
    </row>
    <row r="109" spans="2:42" ht="18" customHeight="1">
      <c r="B109" s="9"/>
      <c r="C109" s="9"/>
      <c r="D109" s="9"/>
      <c r="E109" s="9"/>
      <c r="F109" s="9"/>
      <c r="G109" s="9"/>
      <c r="H109" s="9"/>
      <c r="I109" s="130"/>
      <c r="J109" s="10"/>
      <c r="K109" s="10"/>
      <c r="L109" s="10"/>
      <c r="M109" s="10"/>
      <c r="N109" s="10"/>
      <c r="O109" s="9"/>
      <c r="P109" s="10"/>
      <c r="Q109" s="9"/>
      <c r="R109" s="10"/>
      <c r="S109" s="9"/>
      <c r="T109" s="10"/>
      <c r="U109" s="9"/>
      <c r="V109" s="10"/>
      <c r="W109" s="9"/>
      <c r="X109" s="10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4"/>
    </row>
    <row r="110" spans="2:42" ht="18" customHeight="1">
      <c r="B110" s="9"/>
      <c r="C110" s="9"/>
      <c r="D110" s="9"/>
      <c r="E110" s="9"/>
      <c r="F110" s="9"/>
      <c r="G110" s="9"/>
      <c r="H110" s="9"/>
      <c r="I110" s="130"/>
      <c r="J110" s="10"/>
      <c r="K110" s="10"/>
      <c r="L110" s="10"/>
      <c r="M110" s="10"/>
      <c r="N110" s="10"/>
      <c r="O110" s="9"/>
      <c r="P110" s="10"/>
      <c r="Q110" s="9"/>
      <c r="R110" s="10"/>
      <c r="S110" s="9"/>
      <c r="T110" s="10"/>
      <c r="U110" s="9"/>
      <c r="V110" s="10"/>
      <c r="W110" s="9"/>
      <c r="X110" s="10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4"/>
    </row>
    <row r="111" spans="2:42" ht="18" customHeight="1">
      <c r="B111" s="9"/>
      <c r="C111" s="9"/>
      <c r="D111" s="9"/>
      <c r="E111" s="9"/>
      <c r="F111" s="9"/>
      <c r="G111" s="9"/>
      <c r="H111" s="9"/>
      <c r="I111" s="130"/>
      <c r="J111" s="10"/>
      <c r="K111" s="10"/>
      <c r="L111" s="10"/>
      <c r="M111" s="10"/>
      <c r="N111" s="10"/>
      <c r="O111" s="9"/>
      <c r="P111" s="10"/>
      <c r="Q111" s="9"/>
      <c r="R111" s="10"/>
      <c r="S111" s="9"/>
      <c r="T111" s="10"/>
      <c r="U111" s="9"/>
      <c r="V111" s="10"/>
      <c r="W111" s="9"/>
      <c r="X111" s="10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4"/>
    </row>
    <row r="112" spans="2:42" ht="18" customHeight="1">
      <c r="B112" s="9"/>
      <c r="C112" s="9"/>
      <c r="D112" s="9"/>
      <c r="E112" s="9"/>
      <c r="F112" s="9"/>
      <c r="G112" s="9"/>
      <c r="H112" s="9"/>
      <c r="I112" s="130"/>
      <c r="J112" s="10"/>
      <c r="K112" s="10"/>
      <c r="L112" s="10"/>
      <c r="M112" s="10"/>
      <c r="N112" s="10"/>
      <c r="O112" s="9"/>
      <c r="P112" s="10"/>
      <c r="Q112" s="9"/>
      <c r="R112" s="10"/>
      <c r="S112" s="9"/>
      <c r="T112" s="10"/>
      <c r="U112" s="9"/>
      <c r="V112" s="10"/>
      <c r="W112" s="9"/>
      <c r="X112" s="10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4"/>
    </row>
    <row r="113" spans="2:42" ht="18" customHeight="1">
      <c r="B113" s="9"/>
      <c r="C113" s="9"/>
      <c r="D113" s="9"/>
      <c r="E113" s="9"/>
      <c r="F113" s="9"/>
      <c r="G113" s="9"/>
      <c r="H113" s="9"/>
      <c r="I113" s="130"/>
      <c r="J113" s="10"/>
      <c r="K113" s="10"/>
      <c r="L113" s="10"/>
      <c r="M113" s="10"/>
      <c r="N113" s="10"/>
      <c r="O113" s="9"/>
      <c r="P113" s="10"/>
      <c r="Q113" s="9"/>
      <c r="R113" s="10"/>
      <c r="S113" s="9"/>
      <c r="T113" s="10"/>
      <c r="U113" s="9"/>
      <c r="V113" s="10"/>
      <c r="W113" s="9"/>
      <c r="X113" s="10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4"/>
    </row>
    <row r="114" spans="2:42" ht="18" customHeight="1">
      <c r="B114" s="9"/>
      <c r="C114" s="9"/>
      <c r="D114" s="9"/>
      <c r="E114" s="9"/>
      <c r="F114" s="9"/>
      <c r="G114" s="9"/>
      <c r="H114" s="9"/>
      <c r="I114" s="130"/>
      <c r="J114" s="10"/>
      <c r="K114" s="10"/>
      <c r="L114" s="10"/>
      <c r="M114" s="10"/>
      <c r="N114" s="10"/>
      <c r="O114" s="9"/>
      <c r="P114" s="10"/>
      <c r="Q114" s="9"/>
      <c r="R114" s="10"/>
      <c r="S114" s="9"/>
      <c r="T114" s="10"/>
      <c r="U114" s="9"/>
      <c r="V114" s="10"/>
      <c r="W114" s="9"/>
      <c r="X114" s="10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4"/>
    </row>
    <row r="115" spans="2:42" ht="18" customHeight="1">
      <c r="B115" s="9"/>
      <c r="C115" s="9"/>
      <c r="D115" s="9"/>
      <c r="E115" s="9"/>
      <c r="F115" s="9"/>
      <c r="G115" s="9"/>
      <c r="H115" s="9"/>
      <c r="I115" s="130"/>
      <c r="J115" s="10"/>
      <c r="K115" s="10"/>
      <c r="L115" s="10"/>
      <c r="M115" s="10"/>
      <c r="N115" s="10"/>
      <c r="O115" s="9"/>
      <c r="P115" s="10"/>
      <c r="Q115" s="9"/>
      <c r="R115" s="10"/>
      <c r="S115" s="9"/>
      <c r="T115" s="10"/>
      <c r="U115" s="9"/>
      <c r="V115" s="10"/>
      <c r="W115" s="9"/>
      <c r="X115" s="10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4"/>
    </row>
    <row r="116" spans="2:42" ht="18" customHeight="1">
      <c r="B116" s="9"/>
      <c r="C116" s="9"/>
      <c r="D116" s="9"/>
      <c r="E116" s="9"/>
      <c r="F116" s="9"/>
      <c r="G116" s="9"/>
      <c r="H116" s="9"/>
      <c r="I116" s="130"/>
      <c r="J116" s="10"/>
      <c r="K116" s="10"/>
      <c r="L116" s="10"/>
      <c r="M116" s="10"/>
      <c r="N116" s="10"/>
      <c r="O116" s="9"/>
      <c r="P116" s="10"/>
      <c r="Q116" s="9"/>
      <c r="R116" s="10"/>
      <c r="S116" s="9"/>
      <c r="T116" s="10"/>
      <c r="U116" s="9"/>
      <c r="V116" s="10"/>
      <c r="W116" s="9"/>
      <c r="X116" s="10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4"/>
    </row>
    <row r="117" spans="2:42" ht="18" customHeight="1">
      <c r="B117" s="9"/>
      <c r="C117" s="9"/>
      <c r="D117" s="9"/>
      <c r="E117" s="9"/>
      <c r="F117" s="9"/>
      <c r="G117" s="9"/>
      <c r="H117" s="9"/>
      <c r="I117" s="130"/>
      <c r="J117" s="10"/>
      <c r="K117" s="10"/>
      <c r="L117" s="10"/>
      <c r="M117" s="10"/>
      <c r="N117" s="10"/>
      <c r="O117" s="9"/>
      <c r="P117" s="10"/>
      <c r="Q117" s="9"/>
      <c r="R117" s="10"/>
      <c r="S117" s="9"/>
      <c r="T117" s="10"/>
      <c r="U117" s="9"/>
      <c r="V117" s="10"/>
      <c r="W117" s="9"/>
      <c r="X117" s="10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4"/>
    </row>
    <row r="118" spans="2:42" ht="18" customHeight="1">
      <c r="B118" s="9"/>
      <c r="C118" s="9"/>
      <c r="D118" s="9"/>
      <c r="E118" s="9"/>
      <c r="F118" s="9"/>
      <c r="G118" s="9"/>
      <c r="H118" s="9"/>
      <c r="I118" s="130"/>
      <c r="J118" s="10"/>
      <c r="K118" s="10"/>
      <c r="L118" s="10"/>
      <c r="M118" s="10"/>
      <c r="N118" s="10"/>
      <c r="O118" s="9"/>
      <c r="P118" s="10"/>
      <c r="Q118" s="9"/>
      <c r="R118" s="10"/>
      <c r="S118" s="9"/>
      <c r="T118" s="10"/>
      <c r="U118" s="9"/>
      <c r="V118" s="10"/>
      <c r="W118" s="9"/>
      <c r="X118" s="10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4"/>
    </row>
    <row r="119" spans="2:42" ht="18" customHeight="1">
      <c r="B119" s="9"/>
      <c r="C119" s="9"/>
      <c r="D119" s="9"/>
      <c r="E119" s="9"/>
      <c r="F119" s="9"/>
      <c r="G119" s="9"/>
      <c r="H119" s="9"/>
      <c r="I119" s="130"/>
      <c r="J119" s="10"/>
      <c r="K119" s="10"/>
      <c r="L119" s="10"/>
      <c r="M119" s="10"/>
      <c r="N119" s="10"/>
      <c r="O119" s="9"/>
      <c r="P119" s="10"/>
      <c r="Q119" s="9"/>
      <c r="R119" s="10"/>
      <c r="S119" s="9"/>
      <c r="T119" s="10"/>
      <c r="U119" s="9"/>
      <c r="V119" s="10"/>
      <c r="W119" s="9"/>
      <c r="X119" s="10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4"/>
    </row>
    <row r="120" spans="2:42" ht="18" customHeight="1">
      <c r="B120" s="9"/>
      <c r="C120" s="9"/>
      <c r="D120" s="9"/>
      <c r="E120" s="9"/>
      <c r="F120" s="9"/>
      <c r="G120" s="9"/>
      <c r="H120" s="9"/>
      <c r="I120" s="130"/>
      <c r="J120" s="10"/>
      <c r="K120" s="10"/>
      <c r="L120" s="10"/>
      <c r="M120" s="10"/>
      <c r="N120" s="10"/>
      <c r="O120" s="9"/>
      <c r="P120" s="10"/>
      <c r="Q120" s="9"/>
      <c r="R120" s="10"/>
      <c r="S120" s="9"/>
      <c r="T120" s="10"/>
      <c r="U120" s="9"/>
      <c r="V120" s="10"/>
      <c r="W120" s="9"/>
      <c r="X120" s="10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4"/>
    </row>
    <row r="121" spans="2:42" ht="18" customHeight="1">
      <c r="B121" s="9"/>
      <c r="C121" s="9"/>
      <c r="D121" s="9"/>
      <c r="E121" s="9"/>
      <c r="F121" s="9"/>
      <c r="G121" s="9"/>
      <c r="H121" s="9"/>
      <c r="I121" s="130"/>
      <c r="J121" s="10"/>
      <c r="K121" s="10"/>
      <c r="L121" s="10"/>
      <c r="M121" s="10"/>
      <c r="N121" s="10"/>
      <c r="O121" s="9"/>
      <c r="P121" s="10"/>
      <c r="Q121" s="9"/>
      <c r="R121" s="10"/>
      <c r="S121" s="9"/>
      <c r="T121" s="10"/>
      <c r="U121" s="9"/>
      <c r="V121" s="10"/>
      <c r="W121" s="9"/>
      <c r="X121" s="10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4"/>
    </row>
    <row r="122" spans="2:42" ht="18" customHeight="1">
      <c r="B122" s="9"/>
      <c r="C122" s="9"/>
      <c r="D122" s="9"/>
      <c r="E122" s="9"/>
      <c r="F122" s="9"/>
      <c r="G122" s="9"/>
      <c r="H122" s="9"/>
      <c r="I122" s="130"/>
      <c r="J122" s="10"/>
      <c r="K122" s="10"/>
      <c r="L122" s="10"/>
      <c r="M122" s="10"/>
      <c r="N122" s="10"/>
      <c r="O122" s="9"/>
      <c r="P122" s="10"/>
      <c r="Q122" s="9"/>
      <c r="R122" s="10"/>
      <c r="S122" s="9"/>
      <c r="T122" s="10"/>
      <c r="U122" s="9"/>
      <c r="V122" s="10"/>
      <c r="W122" s="9"/>
      <c r="X122" s="10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4"/>
    </row>
    <row r="123" spans="2:42" ht="18" customHeight="1">
      <c r="B123" s="9"/>
      <c r="C123" s="9"/>
      <c r="D123" s="9"/>
      <c r="E123" s="9"/>
      <c r="F123" s="9"/>
      <c r="G123" s="9"/>
      <c r="H123" s="9"/>
      <c r="I123" s="130"/>
      <c r="J123" s="10"/>
      <c r="K123" s="10"/>
      <c r="L123" s="10"/>
      <c r="M123" s="10"/>
      <c r="N123" s="10"/>
      <c r="O123" s="9"/>
      <c r="P123" s="10"/>
      <c r="Q123" s="9"/>
      <c r="R123" s="10"/>
      <c r="S123" s="9"/>
      <c r="T123" s="10"/>
      <c r="U123" s="9"/>
      <c r="V123" s="10"/>
      <c r="W123" s="9"/>
      <c r="X123" s="10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4"/>
    </row>
    <row r="124" spans="2:42" ht="18" customHeight="1">
      <c r="B124" s="9"/>
      <c r="C124" s="9"/>
      <c r="D124" s="9"/>
      <c r="E124" s="9"/>
      <c r="F124" s="9"/>
      <c r="G124" s="9"/>
      <c r="H124" s="9"/>
      <c r="I124" s="130"/>
      <c r="J124" s="10"/>
      <c r="K124" s="10"/>
      <c r="L124" s="10"/>
      <c r="M124" s="10"/>
      <c r="N124" s="10"/>
      <c r="O124" s="9"/>
      <c r="P124" s="10"/>
      <c r="Q124" s="9"/>
      <c r="R124" s="10"/>
      <c r="S124" s="9"/>
      <c r="T124" s="10"/>
      <c r="U124" s="9"/>
      <c r="V124" s="10"/>
      <c r="W124" s="9"/>
      <c r="X124" s="10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4"/>
    </row>
    <row r="125" spans="2:42" ht="18" customHeight="1">
      <c r="B125" s="9"/>
      <c r="C125" s="9"/>
      <c r="D125" s="9"/>
      <c r="E125" s="9"/>
      <c r="F125" s="9"/>
      <c r="G125" s="9"/>
      <c r="H125" s="9"/>
      <c r="I125" s="130"/>
      <c r="J125" s="10"/>
      <c r="K125" s="10"/>
      <c r="L125" s="10"/>
      <c r="M125" s="10"/>
      <c r="N125" s="10"/>
      <c r="O125" s="9"/>
      <c r="P125" s="10"/>
      <c r="Q125" s="9"/>
      <c r="R125" s="10"/>
      <c r="S125" s="9"/>
      <c r="T125" s="10"/>
      <c r="U125" s="9"/>
      <c r="V125" s="10"/>
      <c r="W125" s="9"/>
      <c r="X125" s="10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4"/>
    </row>
    <row r="126" spans="2:42" ht="18" customHeight="1">
      <c r="B126" s="9"/>
      <c r="C126" s="9"/>
      <c r="D126" s="9"/>
      <c r="E126" s="9"/>
      <c r="F126" s="9"/>
      <c r="G126" s="9"/>
      <c r="H126" s="9"/>
      <c r="I126" s="130"/>
      <c r="J126" s="10"/>
      <c r="K126" s="10"/>
      <c r="L126" s="10"/>
      <c r="M126" s="10"/>
      <c r="N126" s="10"/>
      <c r="O126" s="9"/>
      <c r="P126" s="10"/>
      <c r="Q126" s="9"/>
      <c r="R126" s="10"/>
      <c r="S126" s="9"/>
      <c r="T126" s="10"/>
      <c r="U126" s="9"/>
      <c r="V126" s="10"/>
      <c r="W126" s="9"/>
      <c r="X126" s="10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4"/>
    </row>
    <row r="127" spans="2:42" ht="18" customHeight="1">
      <c r="B127" s="9"/>
      <c r="C127" s="9"/>
      <c r="D127" s="9"/>
      <c r="E127" s="9"/>
      <c r="F127" s="9"/>
      <c r="G127" s="9"/>
      <c r="H127" s="9"/>
      <c r="I127" s="130"/>
      <c r="J127" s="10"/>
      <c r="K127" s="10"/>
      <c r="L127" s="10"/>
      <c r="M127" s="10"/>
      <c r="N127" s="10"/>
      <c r="O127" s="9"/>
      <c r="P127" s="10"/>
      <c r="Q127" s="9"/>
      <c r="R127" s="10"/>
      <c r="S127" s="9"/>
      <c r="T127" s="10"/>
      <c r="U127" s="9"/>
      <c r="V127" s="10"/>
      <c r="W127" s="9"/>
      <c r="X127" s="10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4"/>
    </row>
    <row r="128" spans="2:42" ht="18" customHeight="1">
      <c r="B128" s="9"/>
      <c r="C128" s="9"/>
      <c r="D128" s="9"/>
      <c r="E128" s="9"/>
      <c r="F128" s="9"/>
      <c r="G128" s="9"/>
      <c r="H128" s="9"/>
      <c r="I128" s="130"/>
      <c r="J128" s="10"/>
      <c r="K128" s="10"/>
      <c r="L128" s="10"/>
      <c r="M128" s="10"/>
      <c r="N128" s="10"/>
      <c r="O128" s="9"/>
      <c r="P128" s="10"/>
      <c r="Q128" s="9"/>
      <c r="R128" s="10"/>
      <c r="S128" s="9"/>
      <c r="T128" s="10"/>
      <c r="U128" s="9"/>
      <c r="V128" s="10"/>
      <c r="W128" s="9"/>
      <c r="X128" s="10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4"/>
    </row>
    <row r="129" spans="2:42" ht="18" customHeight="1">
      <c r="B129" s="9"/>
      <c r="C129" s="9"/>
      <c r="D129" s="9"/>
      <c r="E129" s="9"/>
      <c r="F129" s="9"/>
      <c r="G129" s="9"/>
      <c r="H129" s="9"/>
      <c r="I129" s="130"/>
      <c r="J129" s="10"/>
      <c r="K129" s="10"/>
      <c r="L129" s="10"/>
      <c r="M129" s="10"/>
      <c r="N129" s="10"/>
      <c r="O129" s="9"/>
      <c r="P129" s="10"/>
      <c r="Q129" s="9"/>
      <c r="R129" s="10"/>
      <c r="S129" s="9"/>
      <c r="T129" s="10"/>
      <c r="U129" s="9"/>
      <c r="V129" s="10"/>
      <c r="W129" s="9"/>
      <c r="X129" s="10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4"/>
    </row>
    <row r="130" spans="2:42" ht="18" customHeight="1">
      <c r="B130" s="9"/>
      <c r="C130" s="9"/>
      <c r="D130" s="9"/>
      <c r="E130" s="9"/>
      <c r="F130" s="9"/>
      <c r="G130" s="9"/>
      <c r="H130" s="9"/>
      <c r="I130" s="130"/>
      <c r="J130" s="10"/>
      <c r="K130" s="10"/>
      <c r="L130" s="10"/>
      <c r="M130" s="10"/>
      <c r="N130" s="10"/>
      <c r="O130" s="9"/>
      <c r="P130" s="10"/>
      <c r="Q130" s="9"/>
      <c r="R130" s="10"/>
      <c r="S130" s="9"/>
      <c r="T130" s="10"/>
      <c r="U130" s="9"/>
      <c r="V130" s="10"/>
      <c r="W130" s="9"/>
      <c r="X130" s="10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4"/>
    </row>
    <row r="131" spans="2:42" ht="18" customHeight="1">
      <c r="B131" s="9"/>
      <c r="C131" s="9"/>
      <c r="D131" s="9"/>
      <c r="E131" s="9"/>
      <c r="F131" s="9"/>
      <c r="G131" s="9"/>
      <c r="H131" s="9"/>
      <c r="I131" s="130"/>
      <c r="J131" s="10"/>
      <c r="K131" s="10"/>
      <c r="L131" s="10"/>
      <c r="M131" s="10"/>
      <c r="N131" s="10"/>
      <c r="O131" s="9"/>
      <c r="P131" s="10"/>
      <c r="Q131" s="9"/>
      <c r="R131" s="10"/>
      <c r="S131" s="9"/>
      <c r="T131" s="10"/>
      <c r="U131" s="9"/>
      <c r="V131" s="10"/>
      <c r="W131" s="9"/>
      <c r="X131" s="10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4"/>
    </row>
    <row r="132" spans="2:42" ht="18" customHeight="1">
      <c r="B132" s="9"/>
      <c r="C132" s="9"/>
      <c r="D132" s="9"/>
      <c r="E132" s="9"/>
      <c r="F132" s="9"/>
      <c r="G132" s="9"/>
      <c r="H132" s="9"/>
      <c r="I132" s="130"/>
      <c r="J132" s="10"/>
      <c r="K132" s="10"/>
      <c r="L132" s="10"/>
      <c r="M132" s="10"/>
      <c r="N132" s="10"/>
      <c r="O132" s="9"/>
      <c r="P132" s="10"/>
      <c r="Q132" s="9"/>
      <c r="R132" s="10"/>
      <c r="S132" s="9"/>
      <c r="T132" s="10"/>
      <c r="U132" s="9"/>
      <c r="V132" s="10"/>
      <c r="W132" s="9"/>
      <c r="X132" s="10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4"/>
    </row>
    <row r="133" spans="2:42" ht="18" customHeight="1">
      <c r="B133" s="9"/>
      <c r="C133" s="9"/>
      <c r="D133" s="9"/>
      <c r="E133" s="9"/>
      <c r="F133" s="9"/>
      <c r="G133" s="9"/>
      <c r="H133" s="9"/>
      <c r="I133" s="130"/>
      <c r="J133" s="10"/>
      <c r="K133" s="10"/>
      <c r="L133" s="10"/>
      <c r="M133" s="10"/>
      <c r="N133" s="10"/>
      <c r="O133" s="9"/>
      <c r="P133" s="10"/>
      <c r="Q133" s="9"/>
      <c r="R133" s="10"/>
      <c r="S133" s="9"/>
      <c r="T133" s="10"/>
      <c r="U133" s="9"/>
      <c r="V133" s="10"/>
      <c r="W133" s="9"/>
      <c r="X133" s="10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4"/>
    </row>
  </sheetData>
  <phoneticPr fontId="2"/>
  <pageMargins left="0.75" right="0.75" top="1" bottom="1" header="0.5" footer="0.5"/>
  <pageSetup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8"/>
  <sheetViews>
    <sheetView zoomScale="113" zoomScaleNormal="113" workbookViewId="0">
      <selection activeCell="AN7" sqref="AN7"/>
    </sheetView>
  </sheetViews>
  <sheetFormatPr defaultColWidth="11" defaultRowHeight="12.75"/>
  <cols>
    <col min="1" max="1" width="12.625" bestFit="1" customWidth="1"/>
    <col min="2" max="2" width="5.125" customWidth="1"/>
    <col min="3" max="3" width="3.625" bestFit="1" customWidth="1"/>
    <col min="4" max="4" width="9" bestFit="1" customWidth="1"/>
    <col min="5" max="5" width="6.375" style="2" customWidth="1"/>
    <col min="6" max="7" width="6" customWidth="1"/>
    <col min="8" max="8" width="6.625" customWidth="1"/>
    <col min="9" max="9" width="6.875" customWidth="1"/>
    <col min="10" max="10" width="4.875" customWidth="1"/>
    <col min="11" max="11" width="6.5" customWidth="1"/>
    <col min="12" max="12" width="5.125" customWidth="1"/>
    <col min="13" max="13" width="6.5" customWidth="1"/>
    <col min="14" max="14" width="5.125" customWidth="1"/>
    <col min="15" max="15" width="6.5" customWidth="1"/>
    <col min="16" max="16" width="5.625" customWidth="1"/>
    <col min="17" max="17" width="6.5" customWidth="1"/>
    <col min="18" max="18" width="4.875" customWidth="1"/>
    <col min="19" max="19" width="5" customWidth="1"/>
    <col min="20" max="20" width="7.875" style="5" customWidth="1"/>
    <col min="21" max="21" width="9" style="5" customWidth="1"/>
    <col min="22" max="22" width="5.875" style="5" customWidth="1"/>
    <col min="23" max="23" width="6.875" style="5" customWidth="1"/>
    <col min="24" max="24" width="5.875" style="5" customWidth="1"/>
    <col min="25" max="25" width="6.875" style="5" customWidth="1"/>
    <col min="26" max="26" width="5.875" style="5" customWidth="1"/>
    <col min="27" max="27" width="6.625" style="5" customWidth="1"/>
    <col min="28" max="31" width="5.875" style="5" customWidth="1"/>
  </cols>
  <sheetData>
    <row r="1" spans="1:35" ht="23.1" customHeight="1">
      <c r="A1" s="113" t="s">
        <v>69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</row>
    <row r="2" spans="1:35" ht="63.95" customHeight="1">
      <c r="A2" s="12"/>
      <c r="B2" s="39" t="s">
        <v>9</v>
      </c>
      <c r="C2" s="39" t="s">
        <v>0</v>
      </c>
      <c r="D2" s="39" t="s">
        <v>31</v>
      </c>
      <c r="E2" s="39" t="s">
        <v>13</v>
      </c>
      <c r="F2" s="39" t="s">
        <v>14</v>
      </c>
      <c r="G2" s="39" t="s">
        <v>55</v>
      </c>
      <c r="H2" s="39" t="s">
        <v>70</v>
      </c>
      <c r="I2" s="39" t="s">
        <v>71</v>
      </c>
      <c r="J2" s="39" t="s">
        <v>20</v>
      </c>
      <c r="K2" s="39" t="s">
        <v>60</v>
      </c>
      <c r="L2" s="39" t="s">
        <v>21</v>
      </c>
      <c r="M2" s="39" t="s">
        <v>61</v>
      </c>
      <c r="N2" s="39" t="s">
        <v>22</v>
      </c>
      <c r="O2" s="39" t="s">
        <v>62</v>
      </c>
      <c r="P2" s="39" t="s">
        <v>23</v>
      </c>
      <c r="Q2" s="39" t="s">
        <v>63</v>
      </c>
      <c r="R2" s="39" t="s">
        <v>24</v>
      </c>
      <c r="S2" s="39" t="s">
        <v>64</v>
      </c>
      <c r="T2" s="39" t="s">
        <v>73</v>
      </c>
      <c r="U2" s="40" t="s">
        <v>72</v>
      </c>
      <c r="V2" s="40" t="s">
        <v>49</v>
      </c>
      <c r="W2" s="40" t="s">
        <v>65</v>
      </c>
      <c r="X2" s="40" t="s">
        <v>50</v>
      </c>
      <c r="Y2" s="40" t="s">
        <v>51</v>
      </c>
      <c r="Z2" s="40" t="s">
        <v>52</v>
      </c>
      <c r="AA2" s="40" t="s">
        <v>66</v>
      </c>
      <c r="AB2" s="40" t="s">
        <v>53</v>
      </c>
      <c r="AC2" s="40" t="s">
        <v>67</v>
      </c>
      <c r="AD2" s="40" t="s">
        <v>54</v>
      </c>
      <c r="AE2" s="40" t="s">
        <v>68</v>
      </c>
      <c r="AF2" s="115"/>
      <c r="AG2" s="116"/>
      <c r="AH2" s="116"/>
      <c r="AI2" s="11"/>
    </row>
    <row r="3" spans="1:35" ht="20.100000000000001" customHeight="1">
      <c r="A3" s="95" t="s">
        <v>15</v>
      </c>
      <c r="B3" s="95">
        <v>1</v>
      </c>
      <c r="C3" s="95">
        <v>1</v>
      </c>
      <c r="D3" s="96">
        <v>42595</v>
      </c>
      <c r="E3" s="95">
        <v>20</v>
      </c>
      <c r="F3" s="95">
        <v>2.21</v>
      </c>
      <c r="G3" s="95">
        <v>182</v>
      </c>
      <c r="H3" s="95">
        <v>0</v>
      </c>
      <c r="I3" s="97">
        <v>0</v>
      </c>
      <c r="J3" s="95">
        <v>68</v>
      </c>
      <c r="K3" s="97">
        <v>0.38</v>
      </c>
      <c r="L3" s="95">
        <v>13</v>
      </c>
      <c r="M3" s="97">
        <v>0.14000000000000001</v>
      </c>
      <c r="N3" s="95">
        <v>72</v>
      </c>
      <c r="O3" s="97">
        <v>0.97</v>
      </c>
      <c r="P3" s="95">
        <v>29</v>
      </c>
      <c r="Q3" s="97">
        <v>0.54</v>
      </c>
      <c r="R3" s="95">
        <v>0</v>
      </c>
      <c r="S3" s="95">
        <v>0</v>
      </c>
      <c r="T3" s="98">
        <f t="shared" ref="T3:T38" si="0">H3/G3*100</f>
        <v>0</v>
      </c>
      <c r="U3" s="98">
        <f>I3/F3*100</f>
        <v>0</v>
      </c>
      <c r="V3" s="98">
        <f>J3/G3*100</f>
        <v>37.362637362637365</v>
      </c>
      <c r="W3" s="98">
        <f t="shared" ref="W3:W38" si="1">K3/F3*100</f>
        <v>17.194570135746606</v>
      </c>
      <c r="X3" s="98">
        <f t="shared" ref="X3:X38" si="2">L3/G3*100</f>
        <v>7.1428571428571423</v>
      </c>
      <c r="Y3" s="98">
        <f t="shared" ref="Y3:Y32" si="3">M3/F3*100</f>
        <v>6.3348416289592775</v>
      </c>
      <c r="Z3" s="98">
        <f t="shared" ref="Z3:Z32" si="4">N3/G3*100</f>
        <v>39.560439560439562</v>
      </c>
      <c r="AA3" s="98">
        <f t="shared" ref="AA3:AA14" si="5">O3/F3*100</f>
        <v>43.891402714932127</v>
      </c>
      <c r="AB3" s="98">
        <f t="shared" ref="AB3:AB14" si="6">P3/G3*100</f>
        <v>15.934065934065933</v>
      </c>
      <c r="AC3" s="98">
        <f t="shared" ref="AC3:AC14" si="7">Q3/F3*100</f>
        <v>24.434389140271495</v>
      </c>
      <c r="AD3" s="98">
        <f t="shared" ref="AD3:AD14" si="8">R3/G3*100</f>
        <v>0</v>
      </c>
      <c r="AE3" s="98">
        <f t="shared" ref="AE3:AE14" si="9">S3/F3*100</f>
        <v>0</v>
      </c>
      <c r="AF3" s="5"/>
      <c r="AG3" s="5"/>
      <c r="AI3" s="5"/>
    </row>
    <row r="4" spans="1:35" ht="20.100000000000001" customHeight="1">
      <c r="A4" s="95" t="s">
        <v>15</v>
      </c>
      <c r="B4" s="95">
        <v>1</v>
      </c>
      <c r="C4" s="95">
        <v>2</v>
      </c>
      <c r="D4" s="96">
        <v>42595</v>
      </c>
      <c r="E4" s="95">
        <v>20</v>
      </c>
      <c r="F4" s="95">
        <v>2.44</v>
      </c>
      <c r="G4" s="95">
        <v>249</v>
      </c>
      <c r="H4" s="95">
        <v>0</v>
      </c>
      <c r="I4" s="97">
        <v>0</v>
      </c>
      <c r="J4" s="95">
        <v>114</v>
      </c>
      <c r="K4" s="97">
        <v>0.58099999999999996</v>
      </c>
      <c r="L4" s="95">
        <v>37</v>
      </c>
      <c r="M4" s="97">
        <v>0.32</v>
      </c>
      <c r="N4" s="95">
        <v>66</v>
      </c>
      <c r="O4" s="97">
        <v>0.86</v>
      </c>
      <c r="P4" s="95">
        <v>32</v>
      </c>
      <c r="Q4" s="97">
        <v>0.55000000000000004</v>
      </c>
      <c r="R4" s="95">
        <v>0</v>
      </c>
      <c r="S4" s="95">
        <v>0</v>
      </c>
      <c r="T4" s="98">
        <f t="shared" si="0"/>
        <v>0</v>
      </c>
      <c r="U4" s="98">
        <f>I4/F4*100</f>
        <v>0</v>
      </c>
      <c r="V4" s="98">
        <f>J4/G4*100</f>
        <v>45.783132530120483</v>
      </c>
      <c r="W4" s="98">
        <f t="shared" si="1"/>
        <v>23.811475409836063</v>
      </c>
      <c r="X4" s="98">
        <f t="shared" si="2"/>
        <v>14.859437751004014</v>
      </c>
      <c r="Y4" s="98">
        <f t="shared" si="3"/>
        <v>13.114754098360656</v>
      </c>
      <c r="Z4" s="98">
        <f t="shared" si="4"/>
        <v>26.506024096385545</v>
      </c>
      <c r="AA4" s="98">
        <f t="shared" si="5"/>
        <v>35.245901639344261</v>
      </c>
      <c r="AB4" s="98">
        <f t="shared" si="6"/>
        <v>12.851405622489958</v>
      </c>
      <c r="AC4" s="98">
        <f t="shared" si="7"/>
        <v>22.540983606557379</v>
      </c>
      <c r="AD4" s="98">
        <f t="shared" si="8"/>
        <v>0</v>
      </c>
      <c r="AE4" s="98">
        <f t="shared" si="9"/>
        <v>0</v>
      </c>
      <c r="AF4" s="5"/>
      <c r="AG4" s="5"/>
      <c r="AI4" s="5"/>
    </row>
    <row r="5" spans="1:35" ht="20.100000000000001" customHeight="1" thickBot="1">
      <c r="A5" s="99" t="s">
        <v>15</v>
      </c>
      <c r="B5" s="99">
        <v>1</v>
      </c>
      <c r="C5" s="99">
        <v>3</v>
      </c>
      <c r="D5" s="100">
        <v>42595</v>
      </c>
      <c r="E5" s="99">
        <v>18</v>
      </c>
      <c r="F5" s="99">
        <v>1.64</v>
      </c>
      <c r="G5" s="99">
        <v>169</v>
      </c>
      <c r="H5" s="99">
        <v>52</v>
      </c>
      <c r="I5" s="101">
        <v>0.28999999999999998</v>
      </c>
      <c r="J5" s="99">
        <v>21</v>
      </c>
      <c r="K5" s="101">
        <v>0.1</v>
      </c>
      <c r="L5" s="99">
        <v>38</v>
      </c>
      <c r="M5" s="101">
        <v>0.35599999999999998</v>
      </c>
      <c r="N5" s="99">
        <v>42</v>
      </c>
      <c r="O5" s="101">
        <v>0.56999999999999995</v>
      </c>
      <c r="P5" s="99">
        <v>16</v>
      </c>
      <c r="Q5" s="101">
        <v>0.32</v>
      </c>
      <c r="R5" s="99">
        <v>0</v>
      </c>
      <c r="S5" s="99">
        <v>0</v>
      </c>
      <c r="T5" s="102">
        <f t="shared" si="0"/>
        <v>30.76923076923077</v>
      </c>
      <c r="U5" s="102">
        <f>(I5/F5)*100</f>
        <v>17.682926829268293</v>
      </c>
      <c r="V5" s="102">
        <f t="shared" ref="V5:V38" si="10">J5/G5*100</f>
        <v>12.42603550295858</v>
      </c>
      <c r="W5" s="102">
        <f t="shared" si="1"/>
        <v>6.0975609756097571</v>
      </c>
      <c r="X5" s="102">
        <f t="shared" si="2"/>
        <v>22.485207100591715</v>
      </c>
      <c r="Y5" s="102">
        <f t="shared" si="3"/>
        <v>21.707317073170731</v>
      </c>
      <c r="Z5" s="102">
        <f t="shared" si="4"/>
        <v>24.852071005917161</v>
      </c>
      <c r="AA5" s="102">
        <f t="shared" si="5"/>
        <v>34.756097560975604</v>
      </c>
      <c r="AB5" s="102">
        <f t="shared" si="6"/>
        <v>9.4674556213017755</v>
      </c>
      <c r="AC5" s="102">
        <f t="shared" si="7"/>
        <v>19.512195121951219</v>
      </c>
      <c r="AD5" s="102">
        <f t="shared" si="8"/>
        <v>0</v>
      </c>
      <c r="AE5" s="102">
        <f t="shared" si="9"/>
        <v>0</v>
      </c>
      <c r="AF5" s="5"/>
      <c r="AG5" s="5"/>
      <c r="AI5" s="5"/>
    </row>
    <row r="6" spans="1:35" ht="20.100000000000001" customHeight="1">
      <c r="A6" s="15" t="s">
        <v>16</v>
      </c>
      <c r="B6" s="15">
        <v>2</v>
      </c>
      <c r="C6" s="15">
        <v>1</v>
      </c>
      <c r="D6" s="31">
        <v>42595</v>
      </c>
      <c r="E6" s="15">
        <v>15</v>
      </c>
      <c r="F6" s="15">
        <v>0.56000000000000005</v>
      </c>
      <c r="G6" s="15">
        <v>76</v>
      </c>
      <c r="H6" s="15">
        <v>53</v>
      </c>
      <c r="I6" s="21">
        <v>0.32</v>
      </c>
      <c r="J6" s="15">
        <v>14</v>
      </c>
      <c r="K6" s="21">
        <v>0.12</v>
      </c>
      <c r="L6" s="15">
        <v>9</v>
      </c>
      <c r="M6" s="21">
        <v>0.12</v>
      </c>
      <c r="N6" s="15">
        <v>0</v>
      </c>
      <c r="O6" s="21">
        <v>0</v>
      </c>
      <c r="P6" s="15">
        <v>0</v>
      </c>
      <c r="Q6" s="21">
        <v>0</v>
      </c>
      <c r="R6" s="15">
        <v>0</v>
      </c>
      <c r="S6" s="15">
        <v>0</v>
      </c>
      <c r="T6" s="22">
        <f t="shared" si="0"/>
        <v>69.73684210526315</v>
      </c>
      <c r="U6" s="27">
        <f>(I6/F6)*100</f>
        <v>57.142857142857139</v>
      </c>
      <c r="V6" s="22">
        <f t="shared" si="10"/>
        <v>18.421052631578945</v>
      </c>
      <c r="W6" s="22">
        <f t="shared" si="1"/>
        <v>21.428571428571423</v>
      </c>
      <c r="X6" s="22">
        <f t="shared" si="2"/>
        <v>11.842105263157894</v>
      </c>
      <c r="Y6" s="22">
        <f t="shared" si="3"/>
        <v>21.428571428571423</v>
      </c>
      <c r="Z6" s="22">
        <f t="shared" si="4"/>
        <v>0</v>
      </c>
      <c r="AA6" s="22">
        <f t="shared" si="5"/>
        <v>0</v>
      </c>
      <c r="AB6" s="22">
        <f t="shared" si="6"/>
        <v>0</v>
      </c>
      <c r="AC6" s="22">
        <f t="shared" si="7"/>
        <v>0</v>
      </c>
      <c r="AD6" s="22">
        <f t="shared" si="8"/>
        <v>0</v>
      </c>
      <c r="AE6" s="22">
        <f t="shared" si="9"/>
        <v>0</v>
      </c>
      <c r="AF6" s="5"/>
      <c r="AG6" s="5"/>
      <c r="AI6" s="5"/>
    </row>
    <row r="7" spans="1:35" ht="20.100000000000001" customHeight="1">
      <c r="A7" s="15" t="s">
        <v>16</v>
      </c>
      <c r="B7" s="13">
        <v>2</v>
      </c>
      <c r="C7" s="13">
        <v>2</v>
      </c>
      <c r="D7" s="29">
        <v>42595</v>
      </c>
      <c r="E7" s="13">
        <v>16</v>
      </c>
      <c r="F7" s="13">
        <v>0.255</v>
      </c>
      <c r="G7" s="13">
        <v>63</v>
      </c>
      <c r="H7" s="13">
        <v>60</v>
      </c>
      <c r="I7" s="17">
        <v>0.22500000000000001</v>
      </c>
      <c r="J7" s="13">
        <v>3</v>
      </c>
      <c r="K7" s="17">
        <v>3.3000000000000002E-2</v>
      </c>
      <c r="L7" s="13">
        <v>0</v>
      </c>
      <c r="M7" s="17">
        <v>0</v>
      </c>
      <c r="N7" s="13">
        <v>0</v>
      </c>
      <c r="O7" s="17">
        <v>0</v>
      </c>
      <c r="P7" s="13">
        <v>0</v>
      </c>
      <c r="Q7" s="17">
        <v>0</v>
      </c>
      <c r="R7" s="13">
        <v>0</v>
      </c>
      <c r="S7" s="13">
        <v>0</v>
      </c>
      <c r="T7" s="18">
        <f t="shared" si="0"/>
        <v>95.238095238095227</v>
      </c>
      <c r="U7" s="18">
        <f t="shared" ref="U7:U10" si="11">(I7/F7)*100</f>
        <v>88.235294117647058</v>
      </c>
      <c r="V7" s="18">
        <f t="shared" si="10"/>
        <v>4.7619047619047619</v>
      </c>
      <c r="W7" s="18">
        <f t="shared" si="1"/>
        <v>12.941176470588237</v>
      </c>
      <c r="X7" s="18">
        <f t="shared" si="2"/>
        <v>0</v>
      </c>
      <c r="Y7" s="18">
        <f t="shared" si="3"/>
        <v>0</v>
      </c>
      <c r="Z7" s="18">
        <f t="shared" si="4"/>
        <v>0</v>
      </c>
      <c r="AA7" s="18">
        <f t="shared" si="5"/>
        <v>0</v>
      </c>
      <c r="AB7" s="18">
        <f t="shared" si="6"/>
        <v>0</v>
      </c>
      <c r="AC7" s="18">
        <f t="shared" si="7"/>
        <v>0</v>
      </c>
      <c r="AD7" s="18">
        <f t="shared" si="8"/>
        <v>0</v>
      </c>
      <c r="AE7" s="18">
        <f t="shared" si="9"/>
        <v>0</v>
      </c>
      <c r="AF7" s="5"/>
      <c r="AG7" s="5"/>
      <c r="AI7" s="5"/>
    </row>
    <row r="8" spans="1:35" ht="20.100000000000001" customHeight="1" thickBot="1">
      <c r="A8" s="23" t="s">
        <v>16</v>
      </c>
      <c r="B8" s="14">
        <v>2</v>
      </c>
      <c r="C8" s="14">
        <v>3</v>
      </c>
      <c r="D8" s="30">
        <v>42595</v>
      </c>
      <c r="E8" s="14">
        <v>22</v>
      </c>
      <c r="F8" s="14">
        <v>0.505</v>
      </c>
      <c r="G8" s="14">
        <v>99</v>
      </c>
      <c r="H8" s="14">
        <v>87</v>
      </c>
      <c r="I8" s="19">
        <v>0.38</v>
      </c>
      <c r="J8" s="14">
        <v>9</v>
      </c>
      <c r="K8" s="19">
        <v>0.09</v>
      </c>
      <c r="L8" s="14">
        <v>3</v>
      </c>
      <c r="M8" s="19">
        <v>4.4999999999999998E-2</v>
      </c>
      <c r="N8" s="14">
        <v>0</v>
      </c>
      <c r="O8" s="19">
        <v>0</v>
      </c>
      <c r="P8" s="14">
        <v>0</v>
      </c>
      <c r="Q8" s="19">
        <v>0</v>
      </c>
      <c r="R8" s="14">
        <v>0</v>
      </c>
      <c r="S8" s="14">
        <v>0</v>
      </c>
      <c r="T8" s="20">
        <f t="shared" si="0"/>
        <v>87.878787878787875</v>
      </c>
      <c r="U8" s="28">
        <f t="shared" si="11"/>
        <v>75.247524752475243</v>
      </c>
      <c r="V8" s="20">
        <f t="shared" si="10"/>
        <v>9.0909090909090917</v>
      </c>
      <c r="W8" s="20">
        <f t="shared" si="1"/>
        <v>17.82178217821782</v>
      </c>
      <c r="X8" s="20">
        <f t="shared" si="2"/>
        <v>3.0303030303030303</v>
      </c>
      <c r="Y8" s="20">
        <f t="shared" si="3"/>
        <v>8.9108910891089099</v>
      </c>
      <c r="Z8" s="20">
        <f t="shared" si="4"/>
        <v>0</v>
      </c>
      <c r="AA8" s="20">
        <f t="shared" si="5"/>
        <v>0</v>
      </c>
      <c r="AB8" s="20">
        <f t="shared" si="6"/>
        <v>0</v>
      </c>
      <c r="AC8" s="20">
        <f t="shared" si="7"/>
        <v>0</v>
      </c>
      <c r="AD8" s="20">
        <f t="shared" si="8"/>
        <v>0</v>
      </c>
      <c r="AE8" s="20">
        <f t="shared" si="9"/>
        <v>0</v>
      </c>
      <c r="AF8" s="5"/>
      <c r="AG8" s="5"/>
      <c r="AI8" s="5"/>
    </row>
    <row r="9" spans="1:35" ht="20.100000000000001" customHeight="1">
      <c r="A9" s="103" t="s">
        <v>10</v>
      </c>
      <c r="B9" s="103">
        <v>3</v>
      </c>
      <c r="C9" s="103">
        <v>1</v>
      </c>
      <c r="D9" s="104">
        <v>42595</v>
      </c>
      <c r="E9" s="103">
        <v>21</v>
      </c>
      <c r="F9" s="103">
        <v>1.65</v>
      </c>
      <c r="G9" s="103">
        <v>174</v>
      </c>
      <c r="H9" s="103">
        <v>76</v>
      </c>
      <c r="I9" s="105">
        <v>0.43</v>
      </c>
      <c r="J9" s="103">
        <v>47</v>
      </c>
      <c r="K9" s="105">
        <v>0.44700000000000001</v>
      </c>
      <c r="L9" s="103">
        <v>46</v>
      </c>
      <c r="M9" s="105">
        <v>0.67600000000000005</v>
      </c>
      <c r="N9" s="103">
        <v>5</v>
      </c>
      <c r="O9" s="105">
        <v>0.1</v>
      </c>
      <c r="P9" s="103">
        <v>0</v>
      </c>
      <c r="Q9" s="105">
        <v>0</v>
      </c>
      <c r="R9" s="103">
        <v>0</v>
      </c>
      <c r="S9" s="103">
        <v>0</v>
      </c>
      <c r="T9" s="106">
        <f t="shared" si="0"/>
        <v>43.678160919540232</v>
      </c>
      <c r="U9" s="107">
        <f t="shared" si="11"/>
        <v>26.060606060606062</v>
      </c>
      <c r="V9" s="106">
        <f t="shared" si="10"/>
        <v>27.011494252873565</v>
      </c>
      <c r="W9" s="106">
        <f t="shared" si="1"/>
        <v>27.090909090909093</v>
      </c>
      <c r="X9" s="106">
        <f t="shared" si="2"/>
        <v>26.436781609195403</v>
      </c>
      <c r="Y9" s="106">
        <f t="shared" si="3"/>
        <v>40.969696969696976</v>
      </c>
      <c r="Z9" s="106">
        <f t="shared" si="4"/>
        <v>2.8735632183908044</v>
      </c>
      <c r="AA9" s="106">
        <f t="shared" si="5"/>
        <v>6.0606060606060614</v>
      </c>
      <c r="AB9" s="106">
        <f t="shared" si="6"/>
        <v>0</v>
      </c>
      <c r="AC9" s="106">
        <f t="shared" si="7"/>
        <v>0</v>
      </c>
      <c r="AD9" s="106">
        <f t="shared" si="8"/>
        <v>0</v>
      </c>
      <c r="AE9" s="106">
        <f t="shared" si="9"/>
        <v>0</v>
      </c>
      <c r="AF9" s="5"/>
      <c r="AG9" s="5"/>
      <c r="AI9" s="5"/>
    </row>
    <row r="10" spans="1:35" ht="20.100000000000001" customHeight="1">
      <c r="A10" s="103" t="s">
        <v>10</v>
      </c>
      <c r="B10" s="95">
        <v>3</v>
      </c>
      <c r="C10" s="95">
        <v>2</v>
      </c>
      <c r="D10" s="96">
        <v>42595</v>
      </c>
      <c r="E10" s="95">
        <v>16</v>
      </c>
      <c r="F10" s="95">
        <v>0.41</v>
      </c>
      <c r="G10" s="95">
        <v>70</v>
      </c>
      <c r="H10" s="95">
        <v>54</v>
      </c>
      <c r="I10" s="97">
        <v>0.23</v>
      </c>
      <c r="J10" s="95">
        <v>10</v>
      </c>
      <c r="K10" s="97">
        <v>0.11</v>
      </c>
      <c r="L10" s="95">
        <v>6</v>
      </c>
      <c r="M10" s="97">
        <v>7.6999999999999999E-2</v>
      </c>
      <c r="N10" s="95">
        <v>0</v>
      </c>
      <c r="O10" s="97">
        <v>0</v>
      </c>
      <c r="P10" s="103">
        <v>0</v>
      </c>
      <c r="Q10" s="105">
        <v>0</v>
      </c>
      <c r="R10" s="95">
        <v>0</v>
      </c>
      <c r="S10" s="95">
        <v>0</v>
      </c>
      <c r="T10" s="98">
        <f t="shared" si="0"/>
        <v>77.142857142857153</v>
      </c>
      <c r="U10" s="98">
        <f t="shared" si="11"/>
        <v>56.09756097560976</v>
      </c>
      <c r="V10" s="98">
        <f t="shared" si="10"/>
        <v>14.285714285714285</v>
      </c>
      <c r="W10" s="98">
        <f t="shared" si="1"/>
        <v>26.829268292682929</v>
      </c>
      <c r="X10" s="98">
        <f t="shared" si="2"/>
        <v>8.5714285714285712</v>
      </c>
      <c r="Y10" s="98">
        <f t="shared" si="3"/>
        <v>18.780487804878049</v>
      </c>
      <c r="Z10" s="98">
        <f t="shared" si="4"/>
        <v>0</v>
      </c>
      <c r="AA10" s="98">
        <f t="shared" si="5"/>
        <v>0</v>
      </c>
      <c r="AB10" s="98">
        <f t="shared" si="6"/>
        <v>0</v>
      </c>
      <c r="AC10" s="98">
        <f t="shared" si="7"/>
        <v>0</v>
      </c>
      <c r="AD10" s="98">
        <f t="shared" si="8"/>
        <v>0</v>
      </c>
      <c r="AE10" s="98">
        <f t="shared" si="9"/>
        <v>0</v>
      </c>
      <c r="AF10" s="5"/>
      <c r="AG10" s="5"/>
      <c r="AI10" s="5"/>
    </row>
    <row r="11" spans="1:35" ht="20.100000000000001" customHeight="1" thickBot="1">
      <c r="A11" s="99" t="s">
        <v>10</v>
      </c>
      <c r="B11" s="99">
        <v>3</v>
      </c>
      <c r="C11" s="99">
        <v>3</v>
      </c>
      <c r="D11" s="100">
        <v>42595</v>
      </c>
      <c r="E11" s="99">
        <v>19</v>
      </c>
      <c r="F11" s="99">
        <v>1.1299999999999999</v>
      </c>
      <c r="G11" s="99">
        <v>146</v>
      </c>
      <c r="H11" s="99">
        <v>75</v>
      </c>
      <c r="I11" s="101">
        <v>0.38</v>
      </c>
      <c r="J11" s="99">
        <v>61</v>
      </c>
      <c r="K11" s="101">
        <v>0.6</v>
      </c>
      <c r="L11" s="99">
        <v>10</v>
      </c>
      <c r="M11" s="101">
        <v>0.17</v>
      </c>
      <c r="N11" s="99">
        <v>0</v>
      </c>
      <c r="O11" s="101">
        <v>0</v>
      </c>
      <c r="P11" s="99">
        <v>0</v>
      </c>
      <c r="Q11" s="101">
        <v>0</v>
      </c>
      <c r="R11" s="99">
        <v>0</v>
      </c>
      <c r="S11" s="99">
        <v>0</v>
      </c>
      <c r="T11" s="102">
        <f t="shared" si="0"/>
        <v>51.369863013698634</v>
      </c>
      <c r="U11" s="108">
        <f t="shared" ref="U11:U38" si="12">I11/F11*100</f>
        <v>33.628318584070797</v>
      </c>
      <c r="V11" s="102">
        <f t="shared" si="10"/>
        <v>41.780821917808218</v>
      </c>
      <c r="W11" s="102">
        <f t="shared" si="1"/>
        <v>53.097345132743371</v>
      </c>
      <c r="X11" s="102">
        <f t="shared" si="2"/>
        <v>6.8493150684931505</v>
      </c>
      <c r="Y11" s="102">
        <f t="shared" si="3"/>
        <v>15.044247787610621</v>
      </c>
      <c r="Z11" s="102">
        <f t="shared" si="4"/>
        <v>0</v>
      </c>
      <c r="AA11" s="102">
        <f t="shared" si="5"/>
        <v>0</v>
      </c>
      <c r="AB11" s="102">
        <f t="shared" si="6"/>
        <v>0</v>
      </c>
      <c r="AC11" s="102">
        <f t="shared" si="7"/>
        <v>0</v>
      </c>
      <c r="AD11" s="102">
        <f t="shared" si="8"/>
        <v>0</v>
      </c>
      <c r="AE11" s="102">
        <f t="shared" si="9"/>
        <v>0</v>
      </c>
      <c r="AF11" s="5"/>
      <c r="AG11" s="5"/>
      <c r="AI11" s="5"/>
    </row>
    <row r="12" spans="1:35" ht="20.100000000000001" customHeight="1">
      <c r="A12" s="15" t="s">
        <v>17</v>
      </c>
      <c r="B12" s="15">
        <v>4</v>
      </c>
      <c r="C12" s="15">
        <v>1</v>
      </c>
      <c r="D12" s="31">
        <v>42595</v>
      </c>
      <c r="E12" s="15">
        <v>18</v>
      </c>
      <c r="F12" s="15">
        <v>0.17</v>
      </c>
      <c r="G12" s="15">
        <v>28</v>
      </c>
      <c r="H12" s="15">
        <v>22</v>
      </c>
      <c r="I12" s="21">
        <v>0.1</v>
      </c>
      <c r="J12" s="15">
        <v>6</v>
      </c>
      <c r="K12" s="21">
        <v>7.0999999999999994E-2</v>
      </c>
      <c r="L12" s="15">
        <v>0</v>
      </c>
      <c r="M12" s="21">
        <v>0</v>
      </c>
      <c r="N12" s="15">
        <v>0</v>
      </c>
      <c r="O12" s="21">
        <v>0</v>
      </c>
      <c r="P12" s="15">
        <v>0</v>
      </c>
      <c r="Q12" s="21">
        <v>0</v>
      </c>
      <c r="R12" s="16">
        <v>0</v>
      </c>
      <c r="S12" s="15">
        <v>0</v>
      </c>
      <c r="T12" s="22">
        <f t="shared" si="0"/>
        <v>78.571428571428569</v>
      </c>
      <c r="U12" s="22">
        <f t="shared" si="12"/>
        <v>58.82352941176471</v>
      </c>
      <c r="V12" s="22">
        <f t="shared" si="10"/>
        <v>21.428571428571427</v>
      </c>
      <c r="W12" s="22">
        <f t="shared" si="1"/>
        <v>41.764705882352935</v>
      </c>
      <c r="X12" s="22">
        <f t="shared" si="2"/>
        <v>0</v>
      </c>
      <c r="Y12" s="22">
        <f t="shared" si="3"/>
        <v>0</v>
      </c>
      <c r="Z12" s="22">
        <f t="shared" si="4"/>
        <v>0</v>
      </c>
      <c r="AA12" s="22">
        <f t="shared" si="5"/>
        <v>0</v>
      </c>
      <c r="AB12" s="22">
        <f t="shared" si="6"/>
        <v>0</v>
      </c>
      <c r="AC12" s="22">
        <f t="shared" si="7"/>
        <v>0</v>
      </c>
      <c r="AD12" s="22">
        <f t="shared" si="8"/>
        <v>0</v>
      </c>
      <c r="AE12" s="22">
        <f t="shared" si="9"/>
        <v>0</v>
      </c>
      <c r="AF12" s="5"/>
      <c r="AG12" s="5"/>
      <c r="AI12" s="5"/>
    </row>
    <row r="13" spans="1:35" ht="20.100000000000001" customHeight="1">
      <c r="A13" s="15" t="s">
        <v>17</v>
      </c>
      <c r="B13" s="13">
        <v>4</v>
      </c>
      <c r="C13" s="13">
        <v>2</v>
      </c>
      <c r="D13" s="29">
        <v>42595</v>
      </c>
      <c r="E13" s="13">
        <v>20</v>
      </c>
      <c r="F13" s="13">
        <v>0.23499999999999999</v>
      </c>
      <c r="G13" s="13">
        <v>50</v>
      </c>
      <c r="H13" s="13">
        <v>43</v>
      </c>
      <c r="I13" s="17">
        <v>0.16</v>
      </c>
      <c r="J13" s="13">
        <v>7</v>
      </c>
      <c r="K13" s="17">
        <v>7.8E-2</v>
      </c>
      <c r="L13" s="13">
        <v>0</v>
      </c>
      <c r="M13" s="17">
        <v>0</v>
      </c>
      <c r="N13" s="13">
        <v>0</v>
      </c>
      <c r="O13" s="17">
        <v>0</v>
      </c>
      <c r="P13" s="13">
        <v>0</v>
      </c>
      <c r="Q13" s="17">
        <v>0</v>
      </c>
      <c r="R13" s="24">
        <v>0</v>
      </c>
      <c r="S13" s="13">
        <v>0</v>
      </c>
      <c r="T13" s="18">
        <f t="shared" si="0"/>
        <v>86</v>
      </c>
      <c r="U13" s="18">
        <f t="shared" si="12"/>
        <v>68.085106382978736</v>
      </c>
      <c r="V13" s="18">
        <f t="shared" si="10"/>
        <v>14.000000000000002</v>
      </c>
      <c r="W13" s="18">
        <f t="shared" si="1"/>
        <v>33.191489361702132</v>
      </c>
      <c r="X13" s="18">
        <f t="shared" si="2"/>
        <v>0</v>
      </c>
      <c r="Y13" s="18">
        <f t="shared" si="3"/>
        <v>0</v>
      </c>
      <c r="Z13" s="18">
        <f t="shared" si="4"/>
        <v>0</v>
      </c>
      <c r="AA13" s="18">
        <f t="shared" si="5"/>
        <v>0</v>
      </c>
      <c r="AB13" s="18">
        <f t="shared" si="6"/>
        <v>0</v>
      </c>
      <c r="AC13" s="18">
        <f t="shared" si="7"/>
        <v>0</v>
      </c>
      <c r="AD13" s="18">
        <f t="shared" si="8"/>
        <v>0</v>
      </c>
      <c r="AE13" s="18">
        <f t="shared" si="9"/>
        <v>0</v>
      </c>
      <c r="AF13" s="5"/>
      <c r="AG13" s="5"/>
      <c r="AI13" s="5"/>
    </row>
    <row r="14" spans="1:35" ht="20.100000000000001" customHeight="1" thickBot="1">
      <c r="A14" s="14" t="s">
        <v>17</v>
      </c>
      <c r="B14" s="14">
        <v>4</v>
      </c>
      <c r="C14" s="14">
        <v>3</v>
      </c>
      <c r="D14" s="30">
        <v>42595</v>
      </c>
      <c r="E14" s="14">
        <v>17</v>
      </c>
      <c r="F14" s="14">
        <v>0.28000000000000003</v>
      </c>
      <c r="G14" s="14">
        <v>83</v>
      </c>
      <c r="H14" s="14">
        <v>78</v>
      </c>
      <c r="I14" s="19">
        <v>0.23</v>
      </c>
      <c r="J14" s="14">
        <v>5</v>
      </c>
      <c r="K14" s="19">
        <v>0.05</v>
      </c>
      <c r="L14" s="14">
        <v>0</v>
      </c>
      <c r="M14" s="19">
        <v>0</v>
      </c>
      <c r="N14" s="14">
        <v>0</v>
      </c>
      <c r="O14" s="19">
        <v>0</v>
      </c>
      <c r="P14" s="14">
        <v>0</v>
      </c>
      <c r="Q14" s="19">
        <v>0</v>
      </c>
      <c r="R14" s="25">
        <v>0</v>
      </c>
      <c r="S14" s="14">
        <v>0</v>
      </c>
      <c r="T14" s="20">
        <f t="shared" si="0"/>
        <v>93.975903614457835</v>
      </c>
      <c r="U14" s="20">
        <f t="shared" si="12"/>
        <v>82.142857142857139</v>
      </c>
      <c r="V14" s="20">
        <f t="shared" si="10"/>
        <v>6.024096385542169</v>
      </c>
      <c r="W14" s="20">
        <f t="shared" si="1"/>
        <v>17.857142857142858</v>
      </c>
      <c r="X14" s="20">
        <f t="shared" si="2"/>
        <v>0</v>
      </c>
      <c r="Y14" s="20">
        <f t="shared" si="3"/>
        <v>0</v>
      </c>
      <c r="Z14" s="20">
        <f t="shared" si="4"/>
        <v>0</v>
      </c>
      <c r="AA14" s="20">
        <f t="shared" si="5"/>
        <v>0</v>
      </c>
      <c r="AB14" s="20">
        <f t="shared" si="6"/>
        <v>0</v>
      </c>
      <c r="AC14" s="20">
        <f t="shared" si="7"/>
        <v>0</v>
      </c>
      <c r="AD14" s="20">
        <f t="shared" si="8"/>
        <v>0</v>
      </c>
      <c r="AE14" s="20">
        <f t="shared" si="9"/>
        <v>0</v>
      </c>
      <c r="AF14" s="5"/>
      <c r="AG14" s="5"/>
      <c r="AI14" s="5"/>
    </row>
    <row r="15" spans="1:35" ht="20.100000000000001" customHeight="1">
      <c r="A15" s="103" t="s">
        <v>18</v>
      </c>
      <c r="B15" s="103">
        <v>5</v>
      </c>
      <c r="C15" s="103">
        <v>1</v>
      </c>
      <c r="D15" s="104">
        <v>42595</v>
      </c>
      <c r="E15" s="103">
        <v>18</v>
      </c>
      <c r="F15" s="103">
        <v>0.1</v>
      </c>
      <c r="G15" s="103">
        <v>31</v>
      </c>
      <c r="H15" s="103">
        <v>31</v>
      </c>
      <c r="I15" s="105">
        <v>0.1</v>
      </c>
      <c r="J15" s="103">
        <v>0</v>
      </c>
      <c r="K15" s="105">
        <v>0</v>
      </c>
      <c r="L15" s="103">
        <v>0</v>
      </c>
      <c r="M15" s="105">
        <v>0</v>
      </c>
      <c r="N15" s="103">
        <v>0</v>
      </c>
      <c r="O15" s="105">
        <v>0</v>
      </c>
      <c r="P15" s="103">
        <v>0</v>
      </c>
      <c r="Q15" s="105">
        <v>0</v>
      </c>
      <c r="R15" s="103">
        <v>0</v>
      </c>
      <c r="S15" s="103">
        <v>0</v>
      </c>
      <c r="T15" s="106">
        <f t="shared" si="0"/>
        <v>100</v>
      </c>
      <c r="U15" s="106">
        <f t="shared" si="12"/>
        <v>100</v>
      </c>
      <c r="V15" s="106">
        <f t="shared" si="10"/>
        <v>0</v>
      </c>
      <c r="W15" s="106">
        <f t="shared" si="1"/>
        <v>0</v>
      </c>
      <c r="X15" s="106">
        <f t="shared" si="2"/>
        <v>0</v>
      </c>
      <c r="Y15" s="106">
        <f t="shared" si="3"/>
        <v>0</v>
      </c>
      <c r="Z15" s="106">
        <f t="shared" si="4"/>
        <v>0</v>
      </c>
      <c r="AA15" s="106">
        <f t="shared" ref="AA15:AA32" si="13">O15/F15*100</f>
        <v>0</v>
      </c>
      <c r="AB15" s="106">
        <v>0</v>
      </c>
      <c r="AC15" s="106">
        <v>0</v>
      </c>
      <c r="AD15" s="106">
        <v>0</v>
      </c>
      <c r="AE15" s="106">
        <v>0</v>
      </c>
      <c r="AF15" s="5"/>
      <c r="AG15" s="5"/>
      <c r="AI15" s="5"/>
    </row>
    <row r="16" spans="1:35" ht="21" customHeight="1">
      <c r="A16" s="103" t="s">
        <v>18</v>
      </c>
      <c r="B16" s="95">
        <v>5</v>
      </c>
      <c r="C16" s="95">
        <v>2</v>
      </c>
      <c r="D16" s="96">
        <v>42595</v>
      </c>
      <c r="E16" s="95">
        <v>22</v>
      </c>
      <c r="F16" s="95">
        <v>0.435</v>
      </c>
      <c r="G16" s="95">
        <v>95</v>
      </c>
      <c r="H16" s="95">
        <v>71</v>
      </c>
      <c r="I16" s="97">
        <v>0.25</v>
      </c>
      <c r="J16" s="95">
        <v>24</v>
      </c>
      <c r="K16" s="97">
        <v>0.185</v>
      </c>
      <c r="L16" s="95">
        <v>0</v>
      </c>
      <c r="M16" s="97">
        <v>0</v>
      </c>
      <c r="N16" s="95">
        <v>0</v>
      </c>
      <c r="O16" s="97">
        <v>0</v>
      </c>
      <c r="P16" s="103">
        <v>0</v>
      </c>
      <c r="Q16" s="105">
        <v>0</v>
      </c>
      <c r="R16" s="95">
        <v>0</v>
      </c>
      <c r="S16" s="95">
        <v>0</v>
      </c>
      <c r="T16" s="98">
        <f t="shared" si="0"/>
        <v>74.73684210526315</v>
      </c>
      <c r="U16" s="98">
        <f t="shared" si="12"/>
        <v>57.47126436781609</v>
      </c>
      <c r="V16" s="98">
        <f t="shared" si="10"/>
        <v>25.263157894736842</v>
      </c>
      <c r="W16" s="98">
        <f t="shared" si="1"/>
        <v>42.528735632183903</v>
      </c>
      <c r="X16" s="98">
        <f t="shared" si="2"/>
        <v>0</v>
      </c>
      <c r="Y16" s="98">
        <f t="shared" si="3"/>
        <v>0</v>
      </c>
      <c r="Z16" s="98">
        <f t="shared" si="4"/>
        <v>0</v>
      </c>
      <c r="AA16" s="98">
        <f t="shared" si="13"/>
        <v>0</v>
      </c>
      <c r="AB16" s="98">
        <f t="shared" ref="AB16:AB32" si="14">P16/G16*100</f>
        <v>0</v>
      </c>
      <c r="AC16" s="98">
        <f t="shared" ref="AC16:AC32" si="15">Q16/F16*100</f>
        <v>0</v>
      </c>
      <c r="AD16" s="98">
        <f t="shared" ref="AD16:AD32" si="16">R16/G16*100</f>
        <v>0</v>
      </c>
      <c r="AE16" s="98">
        <f t="shared" ref="AE16:AE32" si="17">S16/F16*100</f>
        <v>0</v>
      </c>
      <c r="AF16" s="5"/>
      <c r="AG16" s="5"/>
      <c r="AI16" s="5"/>
    </row>
    <row r="17" spans="1:35" ht="21" customHeight="1" thickBot="1">
      <c r="A17" s="99" t="s">
        <v>18</v>
      </c>
      <c r="B17" s="99">
        <v>5</v>
      </c>
      <c r="C17" s="99">
        <v>3</v>
      </c>
      <c r="D17" s="100">
        <v>42595</v>
      </c>
      <c r="E17" s="99">
        <v>24</v>
      </c>
      <c r="F17" s="99">
        <v>0.04</v>
      </c>
      <c r="G17" s="99">
        <v>14</v>
      </c>
      <c r="H17" s="99">
        <v>14</v>
      </c>
      <c r="I17" s="101">
        <v>0.04</v>
      </c>
      <c r="J17" s="99">
        <v>0</v>
      </c>
      <c r="K17" s="101">
        <v>0</v>
      </c>
      <c r="L17" s="99">
        <v>0</v>
      </c>
      <c r="M17" s="101">
        <v>0</v>
      </c>
      <c r="N17" s="99">
        <v>0</v>
      </c>
      <c r="O17" s="101">
        <v>0</v>
      </c>
      <c r="P17" s="99">
        <v>0</v>
      </c>
      <c r="Q17" s="101">
        <v>0</v>
      </c>
      <c r="R17" s="99">
        <v>0</v>
      </c>
      <c r="S17" s="99">
        <v>0</v>
      </c>
      <c r="T17" s="102">
        <f t="shared" si="0"/>
        <v>100</v>
      </c>
      <c r="U17" s="102">
        <f t="shared" si="12"/>
        <v>100</v>
      </c>
      <c r="V17" s="102">
        <f t="shared" si="10"/>
        <v>0</v>
      </c>
      <c r="W17" s="102">
        <f t="shared" si="1"/>
        <v>0</v>
      </c>
      <c r="X17" s="102">
        <f t="shared" si="2"/>
        <v>0</v>
      </c>
      <c r="Y17" s="102">
        <f t="shared" si="3"/>
        <v>0</v>
      </c>
      <c r="Z17" s="102">
        <f t="shared" si="4"/>
        <v>0</v>
      </c>
      <c r="AA17" s="102">
        <f t="shared" si="13"/>
        <v>0</v>
      </c>
      <c r="AB17" s="102">
        <f t="shared" si="14"/>
        <v>0</v>
      </c>
      <c r="AC17" s="102">
        <f t="shared" si="15"/>
        <v>0</v>
      </c>
      <c r="AD17" s="102">
        <f t="shared" si="16"/>
        <v>0</v>
      </c>
      <c r="AE17" s="102">
        <f t="shared" si="17"/>
        <v>0</v>
      </c>
      <c r="AF17" s="5"/>
      <c r="AG17" s="5"/>
      <c r="AI17" s="5"/>
    </row>
    <row r="18" spans="1:35" ht="21" customHeight="1">
      <c r="A18" s="15" t="s">
        <v>19</v>
      </c>
      <c r="B18" s="15">
        <v>6</v>
      </c>
      <c r="C18" s="15">
        <v>1</v>
      </c>
      <c r="D18" s="31">
        <v>42595</v>
      </c>
      <c r="E18" s="15">
        <v>17</v>
      </c>
      <c r="F18" s="15">
        <v>0.28499999999999998</v>
      </c>
      <c r="G18" s="15">
        <v>80</v>
      </c>
      <c r="H18" s="15">
        <v>80</v>
      </c>
      <c r="I18" s="21">
        <v>0.28499999999999998</v>
      </c>
      <c r="J18" s="15">
        <v>0</v>
      </c>
      <c r="K18" s="21">
        <v>0</v>
      </c>
      <c r="L18" s="15">
        <v>0</v>
      </c>
      <c r="M18" s="21">
        <v>0</v>
      </c>
      <c r="N18" s="15">
        <v>0</v>
      </c>
      <c r="O18" s="21">
        <v>0</v>
      </c>
      <c r="P18" s="15">
        <v>0</v>
      </c>
      <c r="Q18" s="21">
        <v>0</v>
      </c>
      <c r="R18" s="16">
        <v>0</v>
      </c>
      <c r="S18" s="15">
        <v>0</v>
      </c>
      <c r="T18" s="22">
        <f t="shared" si="0"/>
        <v>100</v>
      </c>
      <c r="U18" s="22">
        <f t="shared" si="12"/>
        <v>100</v>
      </c>
      <c r="V18" s="22">
        <f t="shared" si="10"/>
        <v>0</v>
      </c>
      <c r="W18" s="22">
        <f t="shared" si="1"/>
        <v>0</v>
      </c>
      <c r="X18" s="22">
        <f t="shared" si="2"/>
        <v>0</v>
      </c>
      <c r="Y18" s="22">
        <f t="shared" si="3"/>
        <v>0</v>
      </c>
      <c r="Z18" s="22">
        <f t="shared" si="4"/>
        <v>0</v>
      </c>
      <c r="AA18" s="22">
        <f t="shared" si="13"/>
        <v>0</v>
      </c>
      <c r="AB18" s="22">
        <f t="shared" si="14"/>
        <v>0</v>
      </c>
      <c r="AC18" s="22">
        <f t="shared" si="15"/>
        <v>0</v>
      </c>
      <c r="AD18" s="22">
        <f t="shared" si="16"/>
        <v>0</v>
      </c>
      <c r="AE18" s="22">
        <f t="shared" si="17"/>
        <v>0</v>
      </c>
      <c r="AF18" s="5"/>
      <c r="AG18" s="5"/>
      <c r="AI18" s="5"/>
    </row>
    <row r="19" spans="1:35" ht="21" customHeight="1">
      <c r="A19" s="15" t="s">
        <v>19</v>
      </c>
      <c r="B19" s="13">
        <v>6</v>
      </c>
      <c r="C19" s="13">
        <v>2</v>
      </c>
      <c r="D19" s="29">
        <v>42595</v>
      </c>
      <c r="E19" s="13">
        <v>15</v>
      </c>
      <c r="F19" s="13">
        <v>0.02</v>
      </c>
      <c r="G19" s="13">
        <v>1</v>
      </c>
      <c r="H19" s="13">
        <v>1</v>
      </c>
      <c r="I19" s="17">
        <v>0.02</v>
      </c>
      <c r="J19" s="13">
        <v>0</v>
      </c>
      <c r="K19" s="17">
        <v>0</v>
      </c>
      <c r="L19" s="13">
        <v>0</v>
      </c>
      <c r="M19" s="17">
        <v>0</v>
      </c>
      <c r="N19" s="13">
        <v>0</v>
      </c>
      <c r="O19" s="17">
        <v>0</v>
      </c>
      <c r="P19" s="13">
        <v>0</v>
      </c>
      <c r="Q19" s="17">
        <v>0</v>
      </c>
      <c r="R19" s="24">
        <v>0</v>
      </c>
      <c r="S19" s="13">
        <v>0</v>
      </c>
      <c r="T19" s="18">
        <f t="shared" si="0"/>
        <v>100</v>
      </c>
      <c r="U19" s="18">
        <f t="shared" si="12"/>
        <v>100</v>
      </c>
      <c r="V19" s="18">
        <f t="shared" si="10"/>
        <v>0</v>
      </c>
      <c r="W19" s="18">
        <f t="shared" si="1"/>
        <v>0</v>
      </c>
      <c r="X19" s="18">
        <f t="shared" si="2"/>
        <v>0</v>
      </c>
      <c r="Y19" s="18">
        <f t="shared" si="3"/>
        <v>0</v>
      </c>
      <c r="Z19" s="18">
        <f t="shared" si="4"/>
        <v>0</v>
      </c>
      <c r="AA19" s="18">
        <f t="shared" si="13"/>
        <v>0</v>
      </c>
      <c r="AB19" s="18">
        <f t="shared" si="14"/>
        <v>0</v>
      </c>
      <c r="AC19" s="18">
        <f t="shared" si="15"/>
        <v>0</v>
      </c>
      <c r="AD19" s="18">
        <f t="shared" si="16"/>
        <v>0</v>
      </c>
      <c r="AE19" s="18">
        <f t="shared" si="17"/>
        <v>0</v>
      </c>
      <c r="AF19" s="5"/>
      <c r="AG19" s="5"/>
      <c r="AI19" s="5"/>
    </row>
    <row r="20" spans="1:35" ht="21" customHeight="1" thickBot="1">
      <c r="A20" s="14" t="s">
        <v>19</v>
      </c>
      <c r="B20" s="14">
        <v>6</v>
      </c>
      <c r="C20" s="14">
        <v>3</v>
      </c>
      <c r="D20" s="30">
        <v>42595</v>
      </c>
      <c r="E20" s="14">
        <v>19</v>
      </c>
      <c r="F20" s="14">
        <v>0.15</v>
      </c>
      <c r="G20" s="14">
        <v>47</v>
      </c>
      <c r="H20" s="14">
        <v>47</v>
      </c>
      <c r="I20" s="19">
        <v>0.15</v>
      </c>
      <c r="J20" s="14">
        <v>0</v>
      </c>
      <c r="K20" s="19">
        <v>0</v>
      </c>
      <c r="L20" s="14">
        <v>0</v>
      </c>
      <c r="M20" s="19">
        <v>0</v>
      </c>
      <c r="N20" s="14">
        <v>0</v>
      </c>
      <c r="O20" s="19">
        <v>0</v>
      </c>
      <c r="P20" s="14">
        <v>0</v>
      </c>
      <c r="Q20" s="26">
        <v>0</v>
      </c>
      <c r="R20" s="25">
        <v>0</v>
      </c>
      <c r="S20" s="14">
        <v>0</v>
      </c>
      <c r="T20" s="20">
        <f t="shared" si="0"/>
        <v>100</v>
      </c>
      <c r="U20" s="20">
        <f t="shared" si="12"/>
        <v>100</v>
      </c>
      <c r="V20" s="20">
        <f t="shared" si="10"/>
        <v>0</v>
      </c>
      <c r="W20" s="20">
        <f t="shared" si="1"/>
        <v>0</v>
      </c>
      <c r="X20" s="20">
        <f t="shared" si="2"/>
        <v>0</v>
      </c>
      <c r="Y20" s="20">
        <f t="shared" si="3"/>
        <v>0</v>
      </c>
      <c r="Z20" s="20">
        <f t="shared" si="4"/>
        <v>0</v>
      </c>
      <c r="AA20" s="20">
        <f t="shared" si="13"/>
        <v>0</v>
      </c>
      <c r="AB20" s="20">
        <f t="shared" si="14"/>
        <v>0</v>
      </c>
      <c r="AC20" s="20">
        <f t="shared" si="15"/>
        <v>0</v>
      </c>
      <c r="AD20" s="20">
        <f t="shared" si="16"/>
        <v>0</v>
      </c>
      <c r="AE20" s="20">
        <f t="shared" si="17"/>
        <v>0</v>
      </c>
      <c r="AF20" s="5"/>
      <c r="AG20" s="5"/>
      <c r="AI20" s="5"/>
    </row>
    <row r="21" spans="1:35" ht="20.100000000000001" customHeight="1">
      <c r="A21" s="95" t="s">
        <v>15</v>
      </c>
      <c r="B21" s="95">
        <v>1</v>
      </c>
      <c r="C21" s="103">
        <v>1</v>
      </c>
      <c r="D21" s="104">
        <v>42602</v>
      </c>
      <c r="E21" s="103">
        <v>19</v>
      </c>
      <c r="F21" s="103">
        <v>1.97</v>
      </c>
      <c r="G21" s="103">
        <v>182</v>
      </c>
      <c r="H21" s="103">
        <v>0</v>
      </c>
      <c r="I21" s="103">
        <v>0</v>
      </c>
      <c r="J21" s="103">
        <v>33</v>
      </c>
      <c r="K21" s="103">
        <v>0.1</v>
      </c>
      <c r="L21" s="103">
        <v>13</v>
      </c>
      <c r="M21" s="103">
        <v>0.05</v>
      </c>
      <c r="N21" s="103">
        <v>48</v>
      </c>
      <c r="O21" s="103">
        <v>0.5</v>
      </c>
      <c r="P21" s="103">
        <v>56</v>
      </c>
      <c r="Q21" s="103">
        <v>0.78</v>
      </c>
      <c r="R21" s="103">
        <v>32</v>
      </c>
      <c r="S21" s="103">
        <v>0.54</v>
      </c>
      <c r="T21" s="106">
        <f t="shared" si="0"/>
        <v>0</v>
      </c>
      <c r="U21" s="106">
        <f t="shared" si="12"/>
        <v>0</v>
      </c>
      <c r="V21" s="106">
        <f t="shared" si="10"/>
        <v>18.131868131868131</v>
      </c>
      <c r="W21" s="106">
        <f t="shared" si="1"/>
        <v>5.0761421319796964</v>
      </c>
      <c r="X21" s="106">
        <f t="shared" si="2"/>
        <v>7.1428571428571423</v>
      </c>
      <c r="Y21" s="106">
        <f t="shared" si="3"/>
        <v>2.5380710659898482</v>
      </c>
      <c r="Z21" s="106">
        <f t="shared" si="4"/>
        <v>26.373626373626376</v>
      </c>
      <c r="AA21" s="106">
        <f t="shared" si="13"/>
        <v>25.380710659898476</v>
      </c>
      <c r="AB21" s="106">
        <f t="shared" si="14"/>
        <v>30.76923076923077</v>
      </c>
      <c r="AC21" s="106">
        <f t="shared" si="15"/>
        <v>39.593908629441628</v>
      </c>
      <c r="AD21" s="106">
        <f t="shared" si="16"/>
        <v>17.582417582417584</v>
      </c>
      <c r="AE21" s="106">
        <f t="shared" si="17"/>
        <v>27.411167512690358</v>
      </c>
      <c r="AF21" s="5"/>
      <c r="AG21" s="5"/>
      <c r="AI21" s="5"/>
    </row>
    <row r="22" spans="1:35" ht="20.100000000000001" customHeight="1">
      <c r="A22" s="95" t="s">
        <v>15</v>
      </c>
      <c r="B22" s="95">
        <v>1</v>
      </c>
      <c r="C22" s="95">
        <v>2</v>
      </c>
      <c r="D22" s="104">
        <v>42602</v>
      </c>
      <c r="E22" s="95">
        <v>26</v>
      </c>
      <c r="F22" s="95">
        <v>3.11</v>
      </c>
      <c r="G22" s="95">
        <v>283</v>
      </c>
      <c r="H22" s="95">
        <v>0</v>
      </c>
      <c r="I22" s="95">
        <v>0</v>
      </c>
      <c r="J22" s="95">
        <v>67</v>
      </c>
      <c r="K22" s="95">
        <v>0.2</v>
      </c>
      <c r="L22" s="95">
        <v>32</v>
      </c>
      <c r="M22" s="95">
        <v>0.22</v>
      </c>
      <c r="N22" s="95">
        <v>87</v>
      </c>
      <c r="O22" s="95">
        <v>1</v>
      </c>
      <c r="P22" s="95">
        <v>75</v>
      </c>
      <c r="Q22" s="95">
        <v>1.21</v>
      </c>
      <c r="R22" s="95">
        <v>22</v>
      </c>
      <c r="S22" s="95">
        <v>0.48</v>
      </c>
      <c r="T22" s="98">
        <f t="shared" si="0"/>
        <v>0</v>
      </c>
      <c r="U22" s="98">
        <f t="shared" si="12"/>
        <v>0</v>
      </c>
      <c r="V22" s="98">
        <f t="shared" si="10"/>
        <v>23.674911660777383</v>
      </c>
      <c r="W22" s="98">
        <f t="shared" si="1"/>
        <v>6.4308681672025729</v>
      </c>
      <c r="X22" s="98">
        <f t="shared" si="2"/>
        <v>11.307420494699647</v>
      </c>
      <c r="Y22" s="98">
        <f t="shared" si="3"/>
        <v>7.07395498392283</v>
      </c>
      <c r="Z22" s="98">
        <f t="shared" si="4"/>
        <v>30.742049469964666</v>
      </c>
      <c r="AA22" s="98">
        <f t="shared" si="13"/>
        <v>32.154340836012864</v>
      </c>
      <c r="AB22" s="98">
        <f t="shared" si="14"/>
        <v>26.501766784452297</v>
      </c>
      <c r="AC22" s="98">
        <f t="shared" si="15"/>
        <v>38.90675241157556</v>
      </c>
      <c r="AD22" s="98">
        <f t="shared" si="16"/>
        <v>7.7738515901060072</v>
      </c>
      <c r="AE22" s="98">
        <f t="shared" si="17"/>
        <v>15.434083601286176</v>
      </c>
      <c r="AF22" s="5"/>
      <c r="AG22" s="5"/>
      <c r="AI22" s="5"/>
    </row>
    <row r="23" spans="1:35" ht="20.100000000000001" customHeight="1" thickBot="1">
      <c r="A23" s="99" t="s">
        <v>15</v>
      </c>
      <c r="B23" s="99">
        <v>1</v>
      </c>
      <c r="C23" s="99">
        <v>3</v>
      </c>
      <c r="D23" s="100">
        <v>42602</v>
      </c>
      <c r="E23" s="99">
        <v>25</v>
      </c>
      <c r="F23" s="99">
        <v>2.7949999999999999</v>
      </c>
      <c r="G23" s="99">
        <v>245</v>
      </c>
      <c r="H23" s="99">
        <v>0</v>
      </c>
      <c r="I23" s="99">
        <v>0</v>
      </c>
      <c r="J23" s="99">
        <v>29</v>
      </c>
      <c r="K23" s="99">
        <v>0.13</v>
      </c>
      <c r="L23" s="99">
        <v>26</v>
      </c>
      <c r="M23" s="99">
        <v>0.15</v>
      </c>
      <c r="N23" s="99">
        <v>120</v>
      </c>
      <c r="O23" s="99">
        <v>1.29</v>
      </c>
      <c r="P23" s="99">
        <v>55</v>
      </c>
      <c r="Q23" s="99">
        <v>0.92</v>
      </c>
      <c r="R23" s="99">
        <v>15</v>
      </c>
      <c r="S23" s="99">
        <v>0.30499999999999999</v>
      </c>
      <c r="T23" s="102">
        <f t="shared" si="0"/>
        <v>0</v>
      </c>
      <c r="U23" s="102">
        <f t="shared" si="12"/>
        <v>0</v>
      </c>
      <c r="V23" s="102">
        <f t="shared" si="10"/>
        <v>11.836734693877551</v>
      </c>
      <c r="W23" s="102">
        <f t="shared" si="1"/>
        <v>4.6511627906976747</v>
      </c>
      <c r="X23" s="102">
        <f t="shared" si="2"/>
        <v>10.612244897959183</v>
      </c>
      <c r="Y23" s="102">
        <f t="shared" si="3"/>
        <v>5.3667262969588547</v>
      </c>
      <c r="Z23" s="102">
        <f t="shared" si="4"/>
        <v>48.979591836734691</v>
      </c>
      <c r="AA23" s="102">
        <f t="shared" si="13"/>
        <v>46.153846153846153</v>
      </c>
      <c r="AB23" s="102">
        <f t="shared" si="14"/>
        <v>22.448979591836736</v>
      </c>
      <c r="AC23" s="102">
        <f t="shared" si="15"/>
        <v>32.915921288014317</v>
      </c>
      <c r="AD23" s="102">
        <f t="shared" si="16"/>
        <v>6.1224489795918364</v>
      </c>
      <c r="AE23" s="102">
        <f t="shared" si="17"/>
        <v>10.912343470483005</v>
      </c>
      <c r="AF23" s="5"/>
      <c r="AG23" s="5"/>
      <c r="AI23" s="5"/>
    </row>
    <row r="24" spans="1:35" ht="20.100000000000001" customHeight="1">
      <c r="A24" s="15" t="s">
        <v>16</v>
      </c>
      <c r="B24" s="15">
        <v>2</v>
      </c>
      <c r="C24" s="15">
        <v>1</v>
      </c>
      <c r="D24" s="31">
        <v>42602</v>
      </c>
      <c r="E24" s="15">
        <v>21</v>
      </c>
      <c r="F24" s="15">
        <v>3.37</v>
      </c>
      <c r="G24" s="15">
        <v>324</v>
      </c>
      <c r="H24" s="15">
        <v>0</v>
      </c>
      <c r="I24" s="15">
        <v>0</v>
      </c>
      <c r="J24" s="15">
        <v>109</v>
      </c>
      <c r="K24" s="15">
        <v>0.5</v>
      </c>
      <c r="L24" s="15">
        <v>116</v>
      </c>
      <c r="M24" s="15">
        <v>0.69</v>
      </c>
      <c r="N24" s="15">
        <v>74</v>
      </c>
      <c r="O24" s="15">
        <v>1.68</v>
      </c>
      <c r="P24" s="15">
        <v>21</v>
      </c>
      <c r="Q24" s="15">
        <v>0.43</v>
      </c>
      <c r="R24" s="15">
        <v>4</v>
      </c>
      <c r="S24" s="15">
        <v>7.0000000000000007E-2</v>
      </c>
      <c r="T24" s="22">
        <f t="shared" si="0"/>
        <v>0</v>
      </c>
      <c r="U24" s="22">
        <f t="shared" si="12"/>
        <v>0</v>
      </c>
      <c r="V24" s="22">
        <f t="shared" si="10"/>
        <v>33.641975308641975</v>
      </c>
      <c r="W24" s="22">
        <f t="shared" si="1"/>
        <v>14.836795252225517</v>
      </c>
      <c r="X24" s="22">
        <f t="shared" si="2"/>
        <v>35.802469135802468</v>
      </c>
      <c r="Y24" s="22">
        <f t="shared" si="3"/>
        <v>20.474777448071212</v>
      </c>
      <c r="Z24" s="22">
        <f t="shared" si="4"/>
        <v>22.839506172839506</v>
      </c>
      <c r="AA24" s="22">
        <f t="shared" si="13"/>
        <v>49.851632047477743</v>
      </c>
      <c r="AB24" s="22">
        <f t="shared" si="14"/>
        <v>6.481481481481481</v>
      </c>
      <c r="AC24" s="22">
        <f t="shared" si="15"/>
        <v>12.759643916913946</v>
      </c>
      <c r="AD24" s="22">
        <f t="shared" si="16"/>
        <v>1.2345679012345678</v>
      </c>
      <c r="AE24" s="22">
        <f t="shared" si="17"/>
        <v>2.0771513353115729</v>
      </c>
      <c r="AF24" s="5"/>
      <c r="AG24" s="5"/>
      <c r="AI24" s="5"/>
    </row>
    <row r="25" spans="1:35" ht="20.100000000000001" customHeight="1">
      <c r="A25" s="15" t="s">
        <v>16</v>
      </c>
      <c r="B25" s="13">
        <v>2</v>
      </c>
      <c r="C25" s="13">
        <v>2</v>
      </c>
      <c r="D25" s="31">
        <v>42602</v>
      </c>
      <c r="E25" s="13">
        <v>17</v>
      </c>
      <c r="F25" s="13">
        <v>1.21</v>
      </c>
      <c r="G25" s="13">
        <v>150</v>
      </c>
      <c r="H25" s="13">
        <v>0</v>
      </c>
      <c r="I25" s="13">
        <v>0</v>
      </c>
      <c r="J25" s="13">
        <v>78</v>
      </c>
      <c r="K25" s="13">
        <v>0.36</v>
      </c>
      <c r="L25" s="13">
        <v>27</v>
      </c>
      <c r="M25" s="13">
        <v>0.26</v>
      </c>
      <c r="N25" s="13">
        <v>31</v>
      </c>
      <c r="O25" s="13">
        <v>0.36</v>
      </c>
      <c r="P25" s="13">
        <v>11</v>
      </c>
      <c r="Q25" s="13">
        <v>0.17</v>
      </c>
      <c r="R25" s="13">
        <v>3</v>
      </c>
      <c r="S25" s="13">
        <v>0.06</v>
      </c>
      <c r="T25" s="18">
        <f t="shared" si="0"/>
        <v>0</v>
      </c>
      <c r="U25" s="18">
        <f t="shared" si="12"/>
        <v>0</v>
      </c>
      <c r="V25" s="18">
        <f t="shared" si="10"/>
        <v>52</v>
      </c>
      <c r="W25" s="18">
        <f t="shared" si="1"/>
        <v>29.75206611570248</v>
      </c>
      <c r="X25" s="18">
        <f t="shared" si="2"/>
        <v>18</v>
      </c>
      <c r="Y25" s="18">
        <f t="shared" si="3"/>
        <v>21.487603305785125</v>
      </c>
      <c r="Z25" s="18">
        <f t="shared" si="4"/>
        <v>20.666666666666668</v>
      </c>
      <c r="AA25" s="18">
        <f t="shared" si="13"/>
        <v>29.75206611570248</v>
      </c>
      <c r="AB25" s="18">
        <f t="shared" si="14"/>
        <v>7.333333333333333</v>
      </c>
      <c r="AC25" s="18">
        <f t="shared" si="15"/>
        <v>14.049586776859504</v>
      </c>
      <c r="AD25" s="18">
        <f t="shared" si="16"/>
        <v>2</v>
      </c>
      <c r="AE25" s="18">
        <f t="shared" si="17"/>
        <v>4.9586776859504136</v>
      </c>
      <c r="AF25" s="5"/>
      <c r="AG25" s="5"/>
      <c r="AI25" s="5"/>
    </row>
    <row r="26" spans="1:35" ht="20.100000000000001" customHeight="1" thickBot="1">
      <c r="A26" s="23" t="s">
        <v>16</v>
      </c>
      <c r="B26" s="14">
        <v>2</v>
      </c>
      <c r="C26" s="14">
        <v>3</v>
      </c>
      <c r="D26" s="30">
        <v>42602</v>
      </c>
      <c r="E26" s="14">
        <v>24</v>
      </c>
      <c r="F26" s="14">
        <v>2.2200000000000002</v>
      </c>
      <c r="G26" s="14">
        <v>231</v>
      </c>
      <c r="H26" s="14">
        <v>0</v>
      </c>
      <c r="I26" s="14">
        <v>0</v>
      </c>
      <c r="J26" s="14">
        <v>107</v>
      </c>
      <c r="K26" s="14">
        <v>0.46</v>
      </c>
      <c r="L26" s="14">
        <v>34</v>
      </c>
      <c r="M26" s="14">
        <v>0.33</v>
      </c>
      <c r="N26" s="14">
        <v>72</v>
      </c>
      <c r="O26" s="14">
        <v>1</v>
      </c>
      <c r="P26" s="14">
        <v>15</v>
      </c>
      <c r="Q26" s="14">
        <v>0.39</v>
      </c>
      <c r="R26" s="14">
        <v>3</v>
      </c>
      <c r="S26" s="14">
        <v>0.04</v>
      </c>
      <c r="T26" s="20">
        <f t="shared" si="0"/>
        <v>0</v>
      </c>
      <c r="U26" s="20">
        <f t="shared" si="12"/>
        <v>0</v>
      </c>
      <c r="V26" s="20">
        <f t="shared" si="10"/>
        <v>46.320346320346324</v>
      </c>
      <c r="W26" s="20">
        <f t="shared" si="1"/>
        <v>20.72072072072072</v>
      </c>
      <c r="X26" s="20">
        <f t="shared" si="2"/>
        <v>14.71861471861472</v>
      </c>
      <c r="Y26" s="20">
        <f t="shared" si="3"/>
        <v>14.864864864864863</v>
      </c>
      <c r="Z26" s="20">
        <f t="shared" si="4"/>
        <v>31.168831168831169</v>
      </c>
      <c r="AA26" s="20">
        <f t="shared" si="13"/>
        <v>45.045045045045043</v>
      </c>
      <c r="AB26" s="20">
        <f t="shared" si="14"/>
        <v>6.4935064935064926</v>
      </c>
      <c r="AC26" s="20">
        <f t="shared" si="15"/>
        <v>17.567567567567565</v>
      </c>
      <c r="AD26" s="20">
        <f t="shared" si="16"/>
        <v>1.2987012987012987</v>
      </c>
      <c r="AE26" s="20">
        <f t="shared" si="17"/>
        <v>1.8018018018018018</v>
      </c>
      <c r="AF26" s="5"/>
      <c r="AG26" s="5"/>
      <c r="AI26" s="5"/>
    </row>
    <row r="27" spans="1:35" ht="20.100000000000001" customHeight="1">
      <c r="A27" s="103" t="s">
        <v>10</v>
      </c>
      <c r="B27" s="103">
        <v>3</v>
      </c>
      <c r="C27" s="103">
        <v>1</v>
      </c>
      <c r="D27" s="104">
        <v>42602</v>
      </c>
      <c r="E27" s="103">
        <v>22</v>
      </c>
      <c r="F27" s="103">
        <v>3.15</v>
      </c>
      <c r="G27" s="103">
        <v>282</v>
      </c>
      <c r="H27" s="103">
        <v>0</v>
      </c>
      <c r="I27" s="103">
        <v>0</v>
      </c>
      <c r="J27" s="103">
        <v>80</v>
      </c>
      <c r="K27" s="103">
        <v>0.52</v>
      </c>
      <c r="L27" s="103">
        <v>76</v>
      </c>
      <c r="M27" s="103">
        <v>0.86</v>
      </c>
      <c r="N27" s="103">
        <v>121</v>
      </c>
      <c r="O27" s="103">
        <v>1.67</v>
      </c>
      <c r="P27" s="103">
        <v>5</v>
      </c>
      <c r="Q27" s="103">
        <v>0.1</v>
      </c>
      <c r="R27" s="103">
        <v>0</v>
      </c>
      <c r="S27" s="103">
        <v>0</v>
      </c>
      <c r="T27" s="106">
        <f t="shared" si="0"/>
        <v>0</v>
      </c>
      <c r="U27" s="106">
        <f t="shared" si="12"/>
        <v>0</v>
      </c>
      <c r="V27" s="106">
        <f t="shared" si="10"/>
        <v>28.368794326241137</v>
      </c>
      <c r="W27" s="106">
        <f t="shared" si="1"/>
        <v>16.50793650793651</v>
      </c>
      <c r="X27" s="106">
        <f t="shared" si="2"/>
        <v>26.950354609929079</v>
      </c>
      <c r="Y27" s="106">
        <f t="shared" si="3"/>
        <v>27.301587301587304</v>
      </c>
      <c r="Z27" s="106">
        <f t="shared" si="4"/>
        <v>42.907801418439718</v>
      </c>
      <c r="AA27" s="106">
        <f t="shared" si="13"/>
        <v>53.015873015873019</v>
      </c>
      <c r="AB27" s="106">
        <f t="shared" si="14"/>
        <v>1.773049645390071</v>
      </c>
      <c r="AC27" s="106">
        <f t="shared" si="15"/>
        <v>3.1746031746031753</v>
      </c>
      <c r="AD27" s="106">
        <f t="shared" si="16"/>
        <v>0</v>
      </c>
      <c r="AE27" s="106">
        <f t="shared" si="17"/>
        <v>0</v>
      </c>
      <c r="AF27" s="5"/>
      <c r="AG27" s="5"/>
      <c r="AI27" s="5"/>
    </row>
    <row r="28" spans="1:35" ht="20.100000000000001" customHeight="1">
      <c r="A28" s="103" t="s">
        <v>10</v>
      </c>
      <c r="B28" s="95">
        <v>3</v>
      </c>
      <c r="C28" s="95">
        <v>2</v>
      </c>
      <c r="D28" s="104">
        <v>42602</v>
      </c>
      <c r="E28" s="95">
        <v>24</v>
      </c>
      <c r="F28" s="95">
        <v>1.605</v>
      </c>
      <c r="G28" s="95">
        <v>201</v>
      </c>
      <c r="H28" s="95">
        <v>0</v>
      </c>
      <c r="I28" s="95">
        <v>0</v>
      </c>
      <c r="J28" s="95">
        <v>96</v>
      </c>
      <c r="K28" s="95">
        <v>0.505</v>
      </c>
      <c r="L28" s="95">
        <v>45</v>
      </c>
      <c r="M28" s="95">
        <v>0.4</v>
      </c>
      <c r="N28" s="95">
        <v>57</v>
      </c>
      <c r="O28" s="95">
        <v>0.64</v>
      </c>
      <c r="P28" s="95">
        <v>3</v>
      </c>
      <c r="Q28" s="95">
        <v>0.06</v>
      </c>
      <c r="R28" s="95">
        <v>0</v>
      </c>
      <c r="S28" s="95">
        <v>0</v>
      </c>
      <c r="T28" s="98">
        <f t="shared" si="0"/>
        <v>0</v>
      </c>
      <c r="U28" s="98">
        <f t="shared" si="12"/>
        <v>0</v>
      </c>
      <c r="V28" s="98">
        <f t="shared" si="10"/>
        <v>47.761194029850742</v>
      </c>
      <c r="W28" s="98">
        <f t="shared" si="1"/>
        <v>31.464174454828658</v>
      </c>
      <c r="X28" s="98">
        <f t="shared" si="2"/>
        <v>22.388059701492537</v>
      </c>
      <c r="Y28" s="98">
        <f t="shared" si="3"/>
        <v>24.922118380062308</v>
      </c>
      <c r="Z28" s="98">
        <f t="shared" si="4"/>
        <v>28.35820895522388</v>
      </c>
      <c r="AA28" s="98">
        <f t="shared" si="13"/>
        <v>39.875389408099686</v>
      </c>
      <c r="AB28" s="98">
        <f t="shared" si="14"/>
        <v>1.4925373134328357</v>
      </c>
      <c r="AC28" s="98">
        <f t="shared" si="15"/>
        <v>3.7383177570093453</v>
      </c>
      <c r="AD28" s="98">
        <f t="shared" si="16"/>
        <v>0</v>
      </c>
      <c r="AE28" s="98">
        <f t="shared" si="17"/>
        <v>0</v>
      </c>
      <c r="AF28" s="5"/>
      <c r="AG28" s="5"/>
      <c r="AI28" s="5"/>
    </row>
    <row r="29" spans="1:35" ht="20.100000000000001" customHeight="1" thickBot="1">
      <c r="A29" s="99" t="s">
        <v>10</v>
      </c>
      <c r="B29" s="99">
        <v>3</v>
      </c>
      <c r="C29" s="99">
        <v>3</v>
      </c>
      <c r="D29" s="100">
        <v>42602</v>
      </c>
      <c r="E29" s="99">
        <v>20</v>
      </c>
      <c r="F29" s="99">
        <v>2.97</v>
      </c>
      <c r="G29" s="99">
        <v>313</v>
      </c>
      <c r="H29" s="99">
        <v>0</v>
      </c>
      <c r="I29" s="99">
        <v>0</v>
      </c>
      <c r="J29" s="99">
        <v>129</v>
      </c>
      <c r="K29" s="99">
        <v>0.77</v>
      </c>
      <c r="L29" s="99">
        <v>85</v>
      </c>
      <c r="M29" s="99">
        <v>0.87</v>
      </c>
      <c r="N29" s="99">
        <v>88</v>
      </c>
      <c r="O29" s="99">
        <v>1.1499999999999999</v>
      </c>
      <c r="P29" s="99">
        <v>11</v>
      </c>
      <c r="Q29" s="99">
        <v>0.18</v>
      </c>
      <c r="R29" s="99">
        <v>0</v>
      </c>
      <c r="S29" s="99">
        <v>0</v>
      </c>
      <c r="T29" s="102">
        <f t="shared" si="0"/>
        <v>0</v>
      </c>
      <c r="U29" s="102">
        <f t="shared" si="12"/>
        <v>0</v>
      </c>
      <c r="V29" s="102">
        <f t="shared" si="10"/>
        <v>41.214057507987221</v>
      </c>
      <c r="W29" s="102">
        <f t="shared" si="1"/>
        <v>25.925925925925924</v>
      </c>
      <c r="X29" s="102">
        <f t="shared" si="2"/>
        <v>27.15654952076677</v>
      </c>
      <c r="Y29" s="102">
        <f t="shared" si="3"/>
        <v>29.292929292929294</v>
      </c>
      <c r="Z29" s="102">
        <f t="shared" si="4"/>
        <v>28.115015974440894</v>
      </c>
      <c r="AA29" s="102">
        <f t="shared" si="13"/>
        <v>38.72053872053872</v>
      </c>
      <c r="AB29" s="102">
        <f t="shared" si="14"/>
        <v>3.5143769968051117</v>
      </c>
      <c r="AC29" s="102">
        <f t="shared" si="15"/>
        <v>6.0606060606060597</v>
      </c>
      <c r="AD29" s="102">
        <f t="shared" si="16"/>
        <v>0</v>
      </c>
      <c r="AE29" s="102">
        <f t="shared" si="17"/>
        <v>0</v>
      </c>
      <c r="AF29" s="5"/>
      <c r="AG29" s="5"/>
      <c r="AI29" s="5"/>
    </row>
    <row r="30" spans="1:35" ht="20.100000000000001" customHeight="1">
      <c r="A30" s="15" t="s">
        <v>17</v>
      </c>
      <c r="B30" s="15">
        <v>4</v>
      </c>
      <c r="C30" s="15">
        <v>1</v>
      </c>
      <c r="D30" s="31">
        <v>42602</v>
      </c>
      <c r="E30" s="15">
        <v>18</v>
      </c>
      <c r="F30" s="15">
        <v>2.2200000000000002</v>
      </c>
      <c r="G30" s="15">
        <v>242</v>
      </c>
      <c r="H30" s="15">
        <v>0</v>
      </c>
      <c r="I30" s="15">
        <v>0</v>
      </c>
      <c r="J30" s="15">
        <v>100</v>
      </c>
      <c r="K30" s="15">
        <v>0.54</v>
      </c>
      <c r="L30" s="15">
        <v>70</v>
      </c>
      <c r="M30" s="15">
        <v>0.69</v>
      </c>
      <c r="N30" s="15">
        <v>69</v>
      </c>
      <c r="O30" s="15">
        <v>0.91</v>
      </c>
      <c r="P30" s="15">
        <v>3</v>
      </c>
      <c r="Q30" s="15">
        <v>0.08</v>
      </c>
      <c r="R30" s="15">
        <v>0</v>
      </c>
      <c r="S30" s="15">
        <v>0</v>
      </c>
      <c r="T30" s="22">
        <f t="shared" si="0"/>
        <v>0</v>
      </c>
      <c r="U30" s="22">
        <f t="shared" si="12"/>
        <v>0</v>
      </c>
      <c r="V30" s="22">
        <f t="shared" si="10"/>
        <v>41.32231404958678</v>
      </c>
      <c r="W30" s="22">
        <f t="shared" si="1"/>
        <v>24.324324324324323</v>
      </c>
      <c r="X30" s="22">
        <f t="shared" si="2"/>
        <v>28.925619834710741</v>
      </c>
      <c r="Y30" s="22">
        <f t="shared" si="3"/>
        <v>31.081081081081074</v>
      </c>
      <c r="Z30" s="22">
        <f t="shared" si="4"/>
        <v>28.512396694214875</v>
      </c>
      <c r="AA30" s="22">
        <f t="shared" si="13"/>
        <v>40.990990990990987</v>
      </c>
      <c r="AB30" s="22">
        <f t="shared" si="14"/>
        <v>1.2396694214876034</v>
      </c>
      <c r="AC30" s="22">
        <f t="shared" si="15"/>
        <v>3.6036036036036037</v>
      </c>
      <c r="AD30" s="22">
        <f t="shared" si="16"/>
        <v>0</v>
      </c>
      <c r="AE30" s="22">
        <f t="shared" si="17"/>
        <v>0</v>
      </c>
      <c r="AF30" s="5"/>
      <c r="AG30" s="5"/>
      <c r="AI30" s="5"/>
    </row>
    <row r="31" spans="1:35" ht="20.100000000000001" customHeight="1">
      <c r="A31" s="15" t="s">
        <v>17</v>
      </c>
      <c r="B31" s="13">
        <v>4</v>
      </c>
      <c r="C31" s="13">
        <v>2</v>
      </c>
      <c r="D31" s="31">
        <v>42602</v>
      </c>
      <c r="E31" s="13">
        <v>27</v>
      </c>
      <c r="F31" s="13">
        <v>2.68</v>
      </c>
      <c r="G31" s="13">
        <v>302</v>
      </c>
      <c r="H31" s="13">
        <v>0</v>
      </c>
      <c r="I31" s="13">
        <v>0</v>
      </c>
      <c r="J31" s="13">
        <v>148</v>
      </c>
      <c r="K31" s="13">
        <v>0.84</v>
      </c>
      <c r="L31" s="13">
        <v>71</v>
      </c>
      <c r="M31" s="13">
        <v>0.69</v>
      </c>
      <c r="N31" s="13">
        <v>80</v>
      </c>
      <c r="O31" s="13">
        <v>1.08</v>
      </c>
      <c r="P31" s="13">
        <v>3</v>
      </c>
      <c r="Q31" s="13">
        <v>7.0000000000000007E-2</v>
      </c>
      <c r="R31" s="13">
        <v>0</v>
      </c>
      <c r="S31" s="13">
        <v>0</v>
      </c>
      <c r="T31" s="18">
        <f t="shared" si="0"/>
        <v>0</v>
      </c>
      <c r="U31" s="18">
        <f t="shared" si="12"/>
        <v>0</v>
      </c>
      <c r="V31" s="18">
        <f t="shared" si="10"/>
        <v>49.006622516556291</v>
      </c>
      <c r="W31" s="18">
        <f t="shared" si="1"/>
        <v>31.343283582089548</v>
      </c>
      <c r="X31" s="18">
        <f t="shared" si="2"/>
        <v>23.509933774834437</v>
      </c>
      <c r="Y31" s="18">
        <f t="shared" si="3"/>
        <v>25.746268656716413</v>
      </c>
      <c r="Z31" s="18">
        <f t="shared" si="4"/>
        <v>26.490066225165563</v>
      </c>
      <c r="AA31" s="18">
        <f t="shared" si="13"/>
        <v>40.298507462686565</v>
      </c>
      <c r="AB31" s="18">
        <f t="shared" si="14"/>
        <v>0.99337748344370869</v>
      </c>
      <c r="AC31" s="18">
        <f t="shared" si="15"/>
        <v>2.6119402985074629</v>
      </c>
      <c r="AD31" s="18">
        <f t="shared" si="16"/>
        <v>0</v>
      </c>
      <c r="AE31" s="18">
        <f t="shared" si="17"/>
        <v>0</v>
      </c>
      <c r="AF31" s="5"/>
      <c r="AG31" s="5"/>
      <c r="AI31" s="5"/>
    </row>
    <row r="32" spans="1:35" ht="20.100000000000001" customHeight="1" thickBot="1">
      <c r="A32" s="14" t="s">
        <v>17</v>
      </c>
      <c r="B32" s="14">
        <v>4</v>
      </c>
      <c r="C32" s="14">
        <v>3</v>
      </c>
      <c r="D32" s="30">
        <v>42602</v>
      </c>
      <c r="E32" s="14">
        <v>25</v>
      </c>
      <c r="F32" s="14">
        <v>2.19</v>
      </c>
      <c r="G32" s="14">
        <v>276</v>
      </c>
      <c r="H32" s="14">
        <v>0</v>
      </c>
      <c r="I32" s="14">
        <v>0</v>
      </c>
      <c r="J32" s="14">
        <v>147</v>
      </c>
      <c r="K32" s="14">
        <v>0.72</v>
      </c>
      <c r="L32" s="14">
        <v>62</v>
      </c>
      <c r="M32" s="14">
        <v>0.62</v>
      </c>
      <c r="N32" s="14">
        <v>59</v>
      </c>
      <c r="O32" s="14">
        <v>0.73</v>
      </c>
      <c r="P32" s="14">
        <v>8</v>
      </c>
      <c r="Q32" s="14">
        <v>0.12</v>
      </c>
      <c r="R32" s="14">
        <v>0</v>
      </c>
      <c r="S32" s="14">
        <v>0</v>
      </c>
      <c r="T32" s="20">
        <f t="shared" si="0"/>
        <v>0</v>
      </c>
      <c r="U32" s="20">
        <f t="shared" si="12"/>
        <v>0</v>
      </c>
      <c r="V32" s="20">
        <f t="shared" si="10"/>
        <v>53.260869565217398</v>
      </c>
      <c r="W32" s="20">
        <f t="shared" si="1"/>
        <v>32.87671232876712</v>
      </c>
      <c r="X32" s="20">
        <f t="shared" si="2"/>
        <v>22.463768115942027</v>
      </c>
      <c r="Y32" s="20">
        <f t="shared" si="3"/>
        <v>28.31050228310502</v>
      </c>
      <c r="Z32" s="20">
        <f t="shared" si="4"/>
        <v>21.376811594202898</v>
      </c>
      <c r="AA32" s="20">
        <f t="shared" si="13"/>
        <v>33.333333333333329</v>
      </c>
      <c r="AB32" s="20">
        <f t="shared" si="14"/>
        <v>2.8985507246376812</v>
      </c>
      <c r="AC32" s="20">
        <f t="shared" si="15"/>
        <v>5.4794520547945202</v>
      </c>
      <c r="AD32" s="20">
        <f t="shared" si="16"/>
        <v>0</v>
      </c>
      <c r="AE32" s="20">
        <f t="shared" si="17"/>
        <v>0</v>
      </c>
      <c r="AF32" s="5"/>
      <c r="AG32" s="5"/>
      <c r="AI32" s="5"/>
    </row>
    <row r="33" spans="1:35" ht="20.100000000000001" customHeight="1">
      <c r="A33" s="103" t="s">
        <v>18</v>
      </c>
      <c r="B33" s="103">
        <v>5</v>
      </c>
      <c r="C33" s="103">
        <v>1</v>
      </c>
      <c r="D33" s="104">
        <v>42602</v>
      </c>
      <c r="E33" s="103">
        <v>26</v>
      </c>
      <c r="F33" s="103">
        <v>2.2400000000000002</v>
      </c>
      <c r="G33" s="103">
        <v>370</v>
      </c>
      <c r="H33" s="103">
        <v>107</v>
      </c>
      <c r="I33" s="103">
        <v>0.34</v>
      </c>
      <c r="J33" s="103">
        <v>232</v>
      </c>
      <c r="K33" s="103">
        <v>1.61</v>
      </c>
      <c r="L33" s="103">
        <v>31</v>
      </c>
      <c r="M33" s="103">
        <v>0.28999999999999998</v>
      </c>
      <c r="N33" s="103">
        <v>0</v>
      </c>
      <c r="O33" s="103">
        <v>0</v>
      </c>
      <c r="P33" s="103">
        <v>0</v>
      </c>
      <c r="Q33" s="103">
        <v>0</v>
      </c>
      <c r="R33" s="103">
        <v>0</v>
      </c>
      <c r="S33" s="103">
        <v>0</v>
      </c>
      <c r="T33" s="106">
        <f t="shared" si="0"/>
        <v>28.918918918918919</v>
      </c>
      <c r="U33" s="106">
        <f t="shared" si="12"/>
        <v>15.178571428571427</v>
      </c>
      <c r="V33" s="106">
        <f t="shared" si="10"/>
        <v>62.702702702702709</v>
      </c>
      <c r="W33" s="106">
        <f t="shared" si="1"/>
        <v>71.875</v>
      </c>
      <c r="X33" s="106">
        <f t="shared" si="2"/>
        <v>8.378378378378379</v>
      </c>
      <c r="Y33" s="106">
        <f>M33/F33*100</f>
        <v>12.946428571428569</v>
      </c>
      <c r="Z33" s="106">
        <v>0</v>
      </c>
      <c r="AA33" s="106">
        <v>0</v>
      </c>
      <c r="AB33" s="106">
        <v>0</v>
      </c>
      <c r="AC33" s="106">
        <v>0</v>
      </c>
      <c r="AD33" s="106">
        <v>0</v>
      </c>
      <c r="AE33" s="106">
        <v>0</v>
      </c>
      <c r="AF33" s="5"/>
      <c r="AG33" s="5"/>
      <c r="AI33" s="5"/>
    </row>
    <row r="34" spans="1:35" ht="20.100000000000001" customHeight="1">
      <c r="A34" s="103" t="s">
        <v>18</v>
      </c>
      <c r="B34" s="95">
        <v>5</v>
      </c>
      <c r="C34" s="95">
        <v>2</v>
      </c>
      <c r="D34" s="104">
        <v>42602</v>
      </c>
      <c r="E34" s="95">
        <v>25</v>
      </c>
      <c r="F34" s="95">
        <v>1.22</v>
      </c>
      <c r="G34" s="95">
        <v>236</v>
      </c>
      <c r="H34" s="95">
        <v>74</v>
      </c>
      <c r="I34" s="95">
        <v>0.17</v>
      </c>
      <c r="J34" s="95">
        <v>145</v>
      </c>
      <c r="K34" s="95">
        <v>0.89</v>
      </c>
      <c r="L34" s="95">
        <v>17</v>
      </c>
      <c r="M34" s="95">
        <v>0.16</v>
      </c>
      <c r="N34" s="95">
        <v>0</v>
      </c>
      <c r="O34" s="95">
        <v>0</v>
      </c>
      <c r="P34" s="95">
        <v>0</v>
      </c>
      <c r="Q34" s="95">
        <v>0</v>
      </c>
      <c r="R34" s="95">
        <v>0</v>
      </c>
      <c r="S34" s="95">
        <v>0</v>
      </c>
      <c r="T34" s="98">
        <f t="shared" si="0"/>
        <v>31.35593220338983</v>
      </c>
      <c r="U34" s="98">
        <f t="shared" si="12"/>
        <v>13.934426229508198</v>
      </c>
      <c r="V34" s="98">
        <f t="shared" si="10"/>
        <v>61.440677966101696</v>
      </c>
      <c r="W34" s="98">
        <f t="shared" si="1"/>
        <v>72.950819672131146</v>
      </c>
      <c r="X34" s="98">
        <f t="shared" si="2"/>
        <v>7.2033898305084749</v>
      </c>
      <c r="Y34" s="98">
        <f>M34/F34*100</f>
        <v>13.114754098360656</v>
      </c>
      <c r="Z34" s="98">
        <v>0</v>
      </c>
      <c r="AA34" s="98">
        <v>0</v>
      </c>
      <c r="AB34" s="98">
        <v>0</v>
      </c>
      <c r="AC34" s="98">
        <v>0</v>
      </c>
      <c r="AD34" s="98">
        <v>0</v>
      </c>
      <c r="AE34" s="98">
        <v>0</v>
      </c>
      <c r="AF34" s="5"/>
      <c r="AG34" s="5"/>
      <c r="AI34" s="5"/>
    </row>
    <row r="35" spans="1:35" ht="20.100000000000001" customHeight="1" thickBot="1">
      <c r="A35" s="99" t="s">
        <v>18</v>
      </c>
      <c r="B35" s="99">
        <v>5</v>
      </c>
      <c r="C35" s="99">
        <v>3</v>
      </c>
      <c r="D35" s="100">
        <v>42602</v>
      </c>
      <c r="E35" s="99">
        <v>28</v>
      </c>
      <c r="F35" s="99">
        <v>0.78</v>
      </c>
      <c r="G35" s="99">
        <v>164</v>
      </c>
      <c r="H35" s="99">
        <v>97</v>
      </c>
      <c r="I35" s="99">
        <v>0.33</v>
      </c>
      <c r="J35" s="99">
        <v>67</v>
      </c>
      <c r="K35" s="99">
        <v>0.45</v>
      </c>
      <c r="L35" s="99">
        <v>0</v>
      </c>
      <c r="M35" s="99">
        <v>0</v>
      </c>
      <c r="N35" s="99">
        <v>0</v>
      </c>
      <c r="O35" s="99">
        <v>0</v>
      </c>
      <c r="P35" s="99">
        <v>0</v>
      </c>
      <c r="Q35" s="99">
        <v>0</v>
      </c>
      <c r="R35" s="99">
        <v>0</v>
      </c>
      <c r="S35" s="99">
        <v>0</v>
      </c>
      <c r="T35" s="102">
        <f t="shared" si="0"/>
        <v>59.146341463414629</v>
      </c>
      <c r="U35" s="102">
        <f t="shared" si="12"/>
        <v>42.307692307692307</v>
      </c>
      <c r="V35" s="102">
        <f t="shared" si="10"/>
        <v>40.853658536585364</v>
      </c>
      <c r="W35" s="102">
        <f t="shared" si="1"/>
        <v>57.692307692307686</v>
      </c>
      <c r="X35" s="102">
        <f t="shared" si="2"/>
        <v>0</v>
      </c>
      <c r="Y35" s="102">
        <f>M35/F35*100</f>
        <v>0</v>
      </c>
      <c r="Z35" s="102">
        <v>0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  <c r="AF35" s="5"/>
      <c r="AG35" s="5"/>
      <c r="AI35" s="5"/>
    </row>
    <row r="36" spans="1:35" ht="20.100000000000001" customHeight="1">
      <c r="A36" s="15" t="s">
        <v>19</v>
      </c>
      <c r="B36" s="15">
        <v>6</v>
      </c>
      <c r="C36" s="15">
        <v>1</v>
      </c>
      <c r="D36" s="31">
        <v>42602</v>
      </c>
      <c r="E36" s="15">
        <v>23</v>
      </c>
      <c r="F36" s="15">
        <v>0.69</v>
      </c>
      <c r="G36" s="15">
        <v>212</v>
      </c>
      <c r="H36" s="15">
        <v>188</v>
      </c>
      <c r="I36" s="15">
        <v>0.53</v>
      </c>
      <c r="J36" s="15">
        <v>24</v>
      </c>
      <c r="K36" s="15">
        <v>0.16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22">
        <f t="shared" si="0"/>
        <v>88.679245283018872</v>
      </c>
      <c r="U36" s="22">
        <f t="shared" si="12"/>
        <v>76.811594202898561</v>
      </c>
      <c r="V36" s="22">
        <f t="shared" si="10"/>
        <v>11.320754716981133</v>
      </c>
      <c r="W36" s="22">
        <f t="shared" si="1"/>
        <v>23.188405797101453</v>
      </c>
      <c r="X36" s="22">
        <f t="shared" si="2"/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5"/>
      <c r="AG36" s="5"/>
      <c r="AI36" s="5"/>
    </row>
    <row r="37" spans="1:35" ht="20.100000000000001" customHeight="1">
      <c r="A37" s="15" t="s">
        <v>19</v>
      </c>
      <c r="B37" s="35">
        <v>6</v>
      </c>
      <c r="C37" s="35">
        <v>2</v>
      </c>
      <c r="D37" s="31">
        <v>42602</v>
      </c>
      <c r="E37" s="35">
        <v>17</v>
      </c>
      <c r="F37" s="35">
        <v>1.41</v>
      </c>
      <c r="G37" s="35">
        <v>352</v>
      </c>
      <c r="H37" s="35">
        <v>319</v>
      </c>
      <c r="I37" s="35">
        <v>1.2</v>
      </c>
      <c r="J37" s="35">
        <v>33</v>
      </c>
      <c r="K37" s="35">
        <v>0.21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27">
        <f t="shared" si="0"/>
        <v>90.625</v>
      </c>
      <c r="U37" s="27">
        <f t="shared" si="12"/>
        <v>85.106382978723403</v>
      </c>
      <c r="V37" s="27">
        <f t="shared" si="10"/>
        <v>9.375</v>
      </c>
      <c r="W37" s="27">
        <f t="shared" si="1"/>
        <v>14.893617021276595</v>
      </c>
      <c r="X37" s="27">
        <f t="shared" si="2"/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5"/>
      <c r="AG37" s="5"/>
      <c r="AI37" s="5"/>
    </row>
    <row r="38" spans="1:35" ht="20.100000000000001" customHeight="1" thickBot="1">
      <c r="A38" s="14" t="s">
        <v>19</v>
      </c>
      <c r="B38" s="14">
        <v>6</v>
      </c>
      <c r="C38" s="14">
        <v>3</v>
      </c>
      <c r="D38" s="30">
        <v>42602</v>
      </c>
      <c r="E38" s="14">
        <v>21</v>
      </c>
      <c r="F38" s="14">
        <v>1.1100000000000001</v>
      </c>
      <c r="G38" s="14">
        <v>311</v>
      </c>
      <c r="H38" s="14">
        <v>296</v>
      </c>
      <c r="I38" s="14">
        <v>1</v>
      </c>
      <c r="J38" s="14">
        <v>15</v>
      </c>
      <c r="K38" s="14">
        <v>0.11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20">
        <f t="shared" si="0"/>
        <v>95.176848874598079</v>
      </c>
      <c r="U38" s="20">
        <f t="shared" si="12"/>
        <v>90.090090090090087</v>
      </c>
      <c r="V38" s="20">
        <f t="shared" si="10"/>
        <v>4.823151125401929</v>
      </c>
      <c r="W38" s="20">
        <f t="shared" si="1"/>
        <v>9.9099099099099082</v>
      </c>
      <c r="X38" s="20">
        <f t="shared" si="2"/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5"/>
      <c r="AG38" s="5"/>
      <c r="AI38" s="5"/>
    </row>
    <row r="39" spans="1:35" ht="14.25">
      <c r="A39" s="36"/>
      <c r="B39" s="36"/>
      <c r="C39" s="36"/>
      <c r="D39" s="36"/>
      <c r="E39" s="37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</row>
    <row r="40" spans="1:35" ht="14.25">
      <c r="A40" s="36"/>
      <c r="B40" s="36"/>
      <c r="C40" s="36"/>
      <c r="D40" s="36"/>
      <c r="E40" s="3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</row>
    <row r="41" spans="1:35" ht="14.25">
      <c r="A41" s="36"/>
      <c r="B41" s="36"/>
      <c r="C41" s="36"/>
      <c r="D41" s="36"/>
      <c r="E41" s="3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</row>
    <row r="42" spans="1:35" ht="14.25">
      <c r="A42" s="36"/>
      <c r="B42" s="36"/>
      <c r="C42" s="36"/>
      <c r="D42" s="36"/>
      <c r="E42" s="37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</row>
    <row r="43" spans="1:35" ht="14.25">
      <c r="A43" s="36"/>
      <c r="B43" s="36"/>
      <c r="C43" s="36"/>
      <c r="D43" s="36"/>
      <c r="E43" s="37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</row>
    <row r="44" spans="1:35" ht="14.25">
      <c r="A44" s="32"/>
      <c r="B44" s="32"/>
      <c r="C44" s="32"/>
      <c r="D44" s="32"/>
      <c r="E44" s="3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</row>
    <row r="45" spans="1:35" ht="14.25">
      <c r="A45" s="32"/>
      <c r="B45" s="32"/>
      <c r="C45" s="32"/>
      <c r="D45" s="32"/>
      <c r="E45" s="3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</row>
    <row r="46" spans="1:35" ht="14.25">
      <c r="A46" s="32"/>
      <c r="B46" s="32"/>
      <c r="C46" s="32"/>
      <c r="D46" s="32"/>
      <c r="E46" s="3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</row>
    <row r="47" spans="1:35" ht="14.25">
      <c r="A47" s="32"/>
      <c r="B47" s="32"/>
      <c r="C47" s="32"/>
      <c r="D47" s="32"/>
      <c r="E47" s="33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</row>
    <row r="48" spans="1:35" ht="14.25">
      <c r="A48" s="32"/>
      <c r="B48" s="32"/>
      <c r="C48" s="32"/>
      <c r="D48" s="32"/>
      <c r="E48" s="3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</row>
    <row r="49" spans="1:31" ht="14.25">
      <c r="A49" s="32"/>
      <c r="B49" s="32"/>
      <c r="C49" s="32"/>
      <c r="D49" s="32"/>
      <c r="E49" s="33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</row>
    <row r="50" spans="1:31" ht="14.25">
      <c r="A50" s="32"/>
      <c r="B50" s="32"/>
      <c r="C50" s="32"/>
      <c r="D50" s="32"/>
      <c r="E50" s="33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</row>
    <row r="51" spans="1:31" ht="14.25">
      <c r="A51" s="32"/>
      <c r="B51" s="32"/>
      <c r="C51" s="32"/>
      <c r="D51" s="32"/>
      <c r="E51" s="33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</row>
    <row r="52" spans="1:31" ht="14.25">
      <c r="A52" s="32"/>
      <c r="B52" s="32"/>
      <c r="C52" s="32"/>
      <c r="D52" s="32"/>
      <c r="E52" s="33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</row>
    <row r="53" spans="1:31" ht="14.25">
      <c r="A53" s="32"/>
      <c r="B53" s="32"/>
      <c r="C53" s="32"/>
      <c r="D53" s="32"/>
      <c r="E53" s="33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14.25">
      <c r="A54" s="32"/>
      <c r="B54" s="32"/>
      <c r="C54" s="32"/>
      <c r="D54" s="32"/>
      <c r="E54" s="33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4.25">
      <c r="A55" s="32"/>
      <c r="B55" s="32"/>
      <c r="C55" s="32"/>
      <c r="D55" s="32"/>
      <c r="E55" s="33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ht="14.25">
      <c r="A56" s="32"/>
      <c r="B56" s="32"/>
      <c r="C56" s="32"/>
      <c r="D56" s="32"/>
      <c r="E56" s="33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ht="14.25">
      <c r="A57" s="32"/>
      <c r="B57" s="32"/>
      <c r="C57" s="32"/>
      <c r="D57" s="32"/>
      <c r="E57" s="33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ht="14.25">
      <c r="A58" s="32"/>
      <c r="B58" s="32"/>
      <c r="C58" s="32"/>
      <c r="D58" s="32"/>
      <c r="E58" s="33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ht="14.25">
      <c r="A59" s="32"/>
      <c r="B59" s="32"/>
      <c r="C59" s="32"/>
      <c r="D59" s="32"/>
      <c r="E59" s="33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ht="14.25">
      <c r="A60" s="32"/>
      <c r="B60" s="32"/>
      <c r="C60" s="32"/>
      <c r="D60" s="32"/>
      <c r="E60" s="33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ht="14.25">
      <c r="A61" s="32"/>
      <c r="B61" s="32"/>
      <c r="C61" s="32"/>
      <c r="D61" s="32"/>
      <c r="E61" s="33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ht="14.25">
      <c r="A62" s="32"/>
      <c r="B62" s="32"/>
      <c r="C62" s="32"/>
      <c r="D62" s="32"/>
      <c r="E62" s="33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ht="14.25">
      <c r="A63" s="32"/>
      <c r="B63" s="32"/>
      <c r="C63" s="32"/>
      <c r="D63" s="32"/>
      <c r="E63" s="33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ht="14.25">
      <c r="A64" s="32"/>
      <c r="B64" s="32"/>
      <c r="C64" s="32"/>
      <c r="D64" s="32"/>
      <c r="E64" s="33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1:31" ht="14.25">
      <c r="A65" s="32"/>
      <c r="B65" s="32"/>
      <c r="C65" s="32"/>
      <c r="D65" s="32"/>
      <c r="E65" s="33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1:31" ht="14.25">
      <c r="A66" s="32"/>
      <c r="B66" s="32"/>
      <c r="C66" s="32"/>
      <c r="D66" s="32"/>
      <c r="E66" s="33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1:31" ht="14.25">
      <c r="A67" s="32"/>
      <c r="B67" s="32"/>
      <c r="C67" s="32"/>
      <c r="D67" s="32"/>
      <c r="E67" s="33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1:31" ht="14.25">
      <c r="A68" s="32"/>
      <c r="B68" s="32"/>
      <c r="C68" s="32"/>
      <c r="D68" s="32"/>
      <c r="E68" s="33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1:31" ht="14.25">
      <c r="A69" s="32"/>
      <c r="B69" s="32"/>
      <c r="C69" s="32"/>
      <c r="D69" s="32"/>
      <c r="E69" s="33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1:31" ht="14.25">
      <c r="A70" s="32"/>
      <c r="B70" s="32"/>
      <c r="C70" s="32"/>
      <c r="D70" s="32"/>
      <c r="E70" s="33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1:31" ht="14.25">
      <c r="A71" s="32"/>
      <c r="B71" s="32"/>
      <c r="C71" s="32"/>
      <c r="D71" s="32"/>
      <c r="E71" s="33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1:31" ht="14.25">
      <c r="A72" s="32"/>
      <c r="B72" s="32"/>
      <c r="C72" s="32"/>
      <c r="D72" s="32"/>
      <c r="E72" s="33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1:31" ht="14.25">
      <c r="A73" s="32"/>
      <c r="B73" s="32"/>
      <c r="C73" s="32"/>
      <c r="D73" s="32"/>
      <c r="E73" s="33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1:31" ht="14.25">
      <c r="A74" s="32"/>
      <c r="B74" s="32"/>
      <c r="C74" s="32"/>
      <c r="D74" s="32"/>
      <c r="E74" s="33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1:31" ht="14.25">
      <c r="A75" s="32"/>
      <c r="B75" s="32"/>
      <c r="C75" s="32"/>
      <c r="D75" s="32"/>
      <c r="E75" s="33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1:31" ht="14.25">
      <c r="A76" s="32"/>
      <c r="B76" s="32"/>
      <c r="C76" s="32"/>
      <c r="D76" s="32"/>
      <c r="E76" s="33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1:31" ht="14.25">
      <c r="A77" s="32"/>
      <c r="B77" s="32"/>
      <c r="C77" s="32"/>
      <c r="D77" s="32"/>
      <c r="E77" s="33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1:31" ht="14.25">
      <c r="A78" s="32"/>
      <c r="B78" s="32"/>
      <c r="C78" s="32"/>
      <c r="D78" s="32"/>
      <c r="E78" s="33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harvest sheet</vt:lpstr>
      <vt:lpstr>sample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Trial User</dc:creator>
  <cp:lastModifiedBy>Amirhossein Hassanzadeh</cp:lastModifiedBy>
  <cp:lastPrinted>2019-08-14T15:28:20Z</cp:lastPrinted>
  <dcterms:created xsi:type="dcterms:W3CDTF">2004-07-13T14:44:47Z</dcterms:created>
  <dcterms:modified xsi:type="dcterms:W3CDTF">2020-12-09T15:29:33Z</dcterms:modified>
</cp:coreProperties>
</file>