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d\Desktop\"/>
    </mc:Choice>
  </mc:AlternateContent>
  <xr:revisionPtr revIDLastSave="0" documentId="13_ncr:1_{DFA79743-1E77-4510-BEAB-B3200F6F3525}" xr6:coauthVersionLast="47" xr6:coauthVersionMax="47" xr10:uidLastSave="{00000000-0000-0000-0000-000000000000}"/>
  <bookViews>
    <workbookView xWindow="-120" yWindow="-120" windowWidth="29010" windowHeight="13770" tabRatio="500" activeTab="1" xr2:uid="{00000000-000D-0000-FFFF-FFFF00000000}"/>
  </bookViews>
  <sheets>
    <sheet name="Liste" sheetId="1" r:id="rId1"/>
    <sheet name="Pieces discrètes" sheetId="3" r:id="rId2"/>
    <sheet name="Infos" sheetId="2" r:id="rId3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0" i="1"/>
  <c r="G14" i="1"/>
  <c r="G15" i="1"/>
  <c r="G11" i="1"/>
  <c r="G13" i="1"/>
  <c r="G12" i="1"/>
  <c r="G10" i="1"/>
  <c r="G9" i="1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20" i="3" l="1"/>
  <c r="H16" i="1" s="1"/>
  <c r="H19" i="1" s="1"/>
  <c r="H20" i="1" s="1"/>
  <c r="H21" i="1" s="1"/>
  <c r="G21" i="3" l="1"/>
  <c r="G22" i="3" s="1"/>
  <c r="G16" i="1"/>
  <c r="G19" i="1" s="1"/>
  <c r="G20" i="1" s="1"/>
  <c r="G21" i="1" s="1"/>
</calcChain>
</file>

<file path=xl/sharedStrings.xml><?xml version="1.0" encoding="utf-8"?>
<sst xmlns="http://schemas.openxmlformats.org/spreadsheetml/2006/main" count="92" uniqueCount="82">
  <si>
    <t>Nom et numéro de la pièce</t>
  </si>
  <si>
    <t>Description</t>
  </si>
  <si>
    <t>Lien Web chez le fournisseur</t>
  </si>
  <si>
    <t>Prix unitaire</t>
  </si>
  <si>
    <t>Quantité</t>
  </si>
  <si>
    <t>Transport</t>
  </si>
  <si>
    <t>Total</t>
  </si>
  <si>
    <t>Sans écran</t>
  </si>
  <si>
    <t xml:space="preserve">gen4-ESP32-70CT Starter Kit </t>
  </si>
  <si>
    <t>L'écran de 4D System</t>
  </si>
  <si>
    <t>https://4dsystems.com.au/products/gen4-esp32-70ct/#Description</t>
  </si>
  <si>
    <t>ATM13-4P</t>
  </si>
  <si>
    <t>Gros connecteur CAN 4Pin</t>
  </si>
  <si>
    <t>https://www.digikey.ca/en/products/detail/amphenol-sine-systems-corp/ATM13-4P-BM02/9836883</t>
  </si>
  <si>
    <t>PCB</t>
  </si>
  <si>
    <t>https://cart.jlcpcb.com/quote?orderType=1&amp;homeUploadNum=07dbbcc42247433e96adc198a3f9c333&amp;businessType=example&amp;fileNameGerber_file_AffichageCAN_F.A.GUIMONT.zip</t>
  </si>
  <si>
    <t>TJA1051T/3,118</t>
  </si>
  <si>
    <t>transmetteur de CAN</t>
  </si>
  <si>
    <t xml:space="preserve">https://www.digikey.ca/fr/products/detail/microchip-technology/MCP2515T-I-SO/593681/ </t>
  </si>
  <si>
    <t>LM2675M-5.0/NOPB</t>
  </si>
  <si>
    <t>Régulateur de tension 12V à 5V-1A</t>
  </si>
  <si>
    <t>https://www.digikey.ca/en/products/detail/texas-instruments/LM2675M-5-0-NOPB/271162</t>
  </si>
  <si>
    <t>2073-05-30-D-0030-A-4-06-4-T-ND</t>
  </si>
  <si>
    <t>CABLE FFC/FPC 30 pin 0.5mm</t>
  </si>
  <si>
    <t xml:space="preserve">https://www.digikey.ca/en/products/detail/gct/05-30-D-0030-A-4-06-4-T/21266133 </t>
  </si>
  <si>
    <t>boitier</t>
  </si>
  <si>
    <t>boitier impirmer en 3D</t>
  </si>
  <si>
    <t>https://cad.onshape.com/documents/03c94472e16741a177019661/w/f4f8831b2ce90ca943e7f51e/e/c7fe7dde4c521339c3673f8e</t>
  </si>
  <si>
    <t>Sous-total</t>
  </si>
  <si>
    <t>Taxes</t>
  </si>
  <si>
    <t>Grand Total</t>
  </si>
  <si>
    <t>Mettre bom du pcb et évaluer le cout = xx</t>
  </si>
  <si>
    <t>CAP ALUM 100UF 20% 50V SMD /   EEE-FH1H101L</t>
  </si>
  <si>
    <t>100 µF 50 V Aluminum Electrolytic Capacitors Radial, Can - SMD 500mOhm @ 100kHz 10000 Hrs @ 105°C</t>
  </si>
  <si>
    <t>https://www.digikey.ca/en/products/detail/panasonic-electronic-components/EEE-FH1H101L/20372560?s=N4IgTCBcDaIKIIGIAkCMaAMqAyIC6AvkA</t>
  </si>
  <si>
    <t>condensateur  68uF / EEE-FN1H680XP</t>
  </si>
  <si>
    <t>CAP ALUM 68UF 20% 50V SMD</t>
  </si>
  <si>
    <t>https://www.digikey.ca/en/products/detail/panasonic-electronic-components/EEE-FN1H680XP/11656970</t>
  </si>
  <si>
    <t>F32Q-1A7H1-11030</t>
  </si>
  <si>
    <t>Flex Connector, 0.50mm Pitch, Height 2.00mm, Right angle, Slider type, ZIF, Upper contact, 30 position , Without MYLAR</t>
  </si>
  <si>
    <t>https://www.digikey.ca/en/products/detail/amphenol-cs-fci/F32Q-1A7H1-11030/11564712</t>
  </si>
  <si>
    <t xml:space="preserve">condensateur 10 nF / 80-C0603C154Z3V </t>
  </si>
  <si>
    <t>Chip Capacitor, 10 nF, +/- 10%, 50 V, -55 to 125 degC, 0603 (1608 Metric), RoHS, Tape and Reel</t>
  </si>
  <si>
    <t>https://www.mouser.ca/ProductDetail/KEMET/C0603C154Z3VACTU?qs=dlXU2iuYu4SgHNv%2Fd0eG3Q%3D%3D</t>
  </si>
  <si>
    <t>condensateur 100 nF / CL21B104KCFNNNE</t>
  </si>
  <si>
    <t>Automotive Ceramic Capacitor, 0805, 100nF, 10%, X7R, 15%, 100V</t>
  </si>
  <si>
    <t>https://www.digikey.ca/en/products/detail/samsung-electro-mechanics/CL21B104KCFNNNE/5961324</t>
  </si>
  <si>
    <t>condensateur 100pF / C0805C101J5GAC7800</t>
  </si>
  <si>
    <t>CAP CER 100PF 50V C0G/NPO 0805</t>
  </si>
  <si>
    <t>https://www.digikey.ca/en/products/detail/kemet/C0805C101J5GAC7800/411121</t>
  </si>
  <si>
    <t>LED verte SMD / LG R971-KN-1-0-20-R18</t>
  </si>
  <si>
    <t>LED GREEN CLEAR 0805 SMD</t>
  </si>
  <si>
    <t>https://www.digikey.ca/en/products/detail/ams-osram-usa-inc/LG-R971-KN-1-0-20-R18/1227925</t>
  </si>
  <si>
    <t>SS14FL</t>
  </si>
  <si>
    <t>DIODE SCHOTTKY 40V 1A SOD123F</t>
  </si>
  <si>
    <t>https://www.digikey.ca/en/products/detail/onsemi/SS14FL/5305065?0=%2Frectifiers%2Fsingle-diodes%2Fsod-123f&amp;s=N4IgjCBcpgbFoDGUBmBDANgZwKYBoQA3AOygBcAnAV3xAHsoBtEAFgAYWAOAZgCYQAugQAOZKCADKlAJbEA5iAC%2BBAKwB2NghDJI6bLQaRm7NtzWdBIsZEkz5SggE4wLLTr24Ch5mDCO1KppCIKLiUhSyCsogvGxqENDaqJie9EysbAAEAGqWIdYgAKrE0mQA8igAsjhoWFQUOErR-EaSEi4AYgAygopAA</t>
  </si>
  <si>
    <t>résistence 1K / RC0805FR-071KL</t>
  </si>
  <si>
    <t>Chip Resistor, 1 KOhm, +/- 1%, 125 mW, -55 to 155 degC, 0805 (2012 Metric)</t>
  </si>
  <si>
    <t>https://www.digikey.ca/en/products/detail/yageo/RC0805FR-071KL/727444</t>
  </si>
  <si>
    <t>Bobine 47uH / NPI31W470MTRF</t>
  </si>
  <si>
    <t>Inductor Power Unshielded Wirewound 47uH 20% 100KHz 1.8A 0.14Ohm DCR T/R</t>
  </si>
  <si>
    <t>https://www.arrow.com/en/products/npi31w470mtrf/nic-components</t>
  </si>
  <si>
    <t>résistence 270 hom SMD / RC0805JR-07270RL</t>
  </si>
  <si>
    <t>RES 270 OHM 5% 1/8W 0805</t>
  </si>
  <si>
    <t>https://www.digikey.ca/en/products/detail/yageo/RC0805JR-07270RL/728291</t>
  </si>
  <si>
    <t>résistence 120 hom SMD / RC0805JR-07120RL</t>
  </si>
  <si>
    <t>RES 120 OHM 5% 1/8W 0805</t>
  </si>
  <si>
    <t>https://www.digikey.ca/en/products/detail/yageo/RC0805JR-07120RL/728247</t>
  </si>
  <si>
    <t>résistence 10 hom SMD / RMCF0805JG10R0</t>
  </si>
  <si>
    <t>RES 10 OHM 5% 1/8W 0805</t>
  </si>
  <si>
    <t>https://www.digikey.ca/en/products/detail/stackpole-electronics-inc/RMCF0805JG10R0/1711843</t>
  </si>
  <si>
    <t>Les cellules en bleues doivent se calculer automatiquement (utiliser une formule).</t>
  </si>
  <si>
    <t>Dans l'évaluation des coûts, ne pas oublier:</t>
  </si>
  <si>
    <t>Les cartes de développements</t>
  </si>
  <si>
    <t>Les PCB (prévoir 50$ comme frais de livraisons)</t>
  </si>
  <si>
    <t>Les connecteurs</t>
  </si>
  <si>
    <t>Les câbles ou fils si longues distances</t>
  </si>
  <si>
    <t>Les boîtiers</t>
  </si>
  <si>
    <t>Ne pas mettre les composants discrets (résistances, condensateurs, etc) de moins de  $2.00</t>
  </si>
  <si>
    <t>Pieces discrètes</t>
  </si>
  <si>
    <t>Lien dans la page "Pieces discrètes"</t>
  </si>
  <si>
    <t>Les pieces discrètes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</si>
</sst>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&quot; $&quot;"/>
    <numFmt numFmtId="165" formatCode="#,##0.00\ &quot;$&quot;"/>
  </numFmts>
  <fonts count="15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name val="Calibri"/>
      <family val="2"/>
      <charset val="1"/>
    </font>
    <font>
      <sz val="11"/>
      <color rgb="FF0F11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sz val="11"/>
      <color rgb="FF000000"/>
      <name val="Calibri"/>
    </font>
    <font>
      <b/>
      <sz val="11"/>
      <color rgb="FF242424"/>
      <name val="Aptos Narrow"/>
    </font>
    <font>
      <sz val="11"/>
      <color rgb="FF000000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rgb="FFC6EFCE"/>
        <bgColor rgb="FFD9D9D9"/>
      </patternFill>
    </fill>
    <fill>
      <patternFill patternType="solid">
        <fgColor rgb="FFFFCC99"/>
        <bgColor rgb="FFFFC7CE"/>
      </patternFill>
    </fill>
    <fill>
      <patternFill patternType="solid">
        <fgColor rgb="FFFFFFCC"/>
        <bgColor rgb="FFFFFFFF"/>
      </patternFill>
    </fill>
    <fill>
      <patternFill patternType="solid">
        <fgColor rgb="FFFFC7CE"/>
        <bgColor rgb="FFFFCC99"/>
      </patternFill>
    </fill>
    <fill>
      <patternFill patternType="solid">
        <fgColor rgb="FFA5A5A5"/>
        <bgColor rgb="FFB2B2B2"/>
      </patternFill>
    </fill>
    <fill>
      <patternFill patternType="solid">
        <fgColor rgb="FFFFEB9C"/>
        <bgColor rgb="FFFFFFCC"/>
      </patternFill>
    </fill>
    <fill>
      <patternFill patternType="solid">
        <fgColor rgb="FFD9D9D9"/>
        <bgColor rgb="FFC6EFCE"/>
      </patternFill>
    </fill>
    <fill>
      <patternFill patternType="solid">
        <fgColor rgb="FFFFFFFF"/>
        <bgColor rgb="FFFFFFCC"/>
      </patternFill>
    </fill>
    <fill>
      <patternFill patternType="solid">
        <fgColor rgb="FFB4C7E7"/>
        <bgColor rgb="FF99CCFF"/>
      </patternFill>
    </fill>
    <fill>
      <patternFill patternType="solid">
        <fgColor theme="2"/>
        <bgColor indexed="64"/>
      </patternFill>
    </fill>
    <fill>
      <patternFill patternType="solid">
        <fgColor theme="4" tint="0.59996337778862885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1" fillId="0" borderId="0" applyBorder="0" applyProtection="0"/>
    <xf numFmtId="0" fontId="1" fillId="0" borderId="0" applyBorder="0" applyProtection="0"/>
    <xf numFmtId="0" fontId="3" fillId="2" borderId="0" applyBorder="0" applyProtection="0"/>
    <xf numFmtId="0" fontId="4" fillId="3" borderId="1" applyProtection="0"/>
    <xf numFmtId="0" fontId="10" fillId="4" borderId="2" applyProtection="0"/>
    <xf numFmtId="0" fontId="5" fillId="5" borderId="0" applyBorder="0" applyProtection="0"/>
    <xf numFmtId="0" fontId="8" fillId="6" borderId="0" applyBorder="0" applyProtection="0"/>
    <xf numFmtId="0" fontId="9" fillId="7" borderId="0" applyBorder="0" applyProtection="0"/>
  </cellStyleXfs>
  <cellXfs count="36">
    <xf numFmtId="0" fontId="0" fillId="0" borderId="0" xfId="0"/>
    <xf numFmtId="0" fontId="2" fillId="8" borderId="3" xfId="3" applyFont="1" applyFill="1" applyBorder="1" applyProtection="1"/>
    <xf numFmtId="0" fontId="2" fillId="8" borderId="3" xfId="4" applyFont="1" applyFill="1" applyBorder="1" applyProtection="1"/>
    <xf numFmtId="0" fontId="2" fillId="8" borderId="3" xfId="5" applyFont="1" applyFill="1" applyBorder="1" applyProtection="1"/>
    <xf numFmtId="0" fontId="2" fillId="8" borderId="3" xfId="6" applyFont="1" applyFill="1" applyBorder="1" applyProtection="1"/>
    <xf numFmtId="0" fontId="6" fillId="9" borderId="0" xfId="0" applyFont="1" applyFill="1"/>
    <xf numFmtId="0" fontId="0" fillId="0" borderId="0" xfId="0" applyAlignment="1">
      <alignment wrapText="1"/>
    </xf>
    <xf numFmtId="0" fontId="0" fillId="9" borderId="3" xfId="0" applyFill="1" applyBorder="1"/>
    <xf numFmtId="0" fontId="1" fillId="9" borderId="3" xfId="1" applyFill="1" applyBorder="1" applyProtection="1"/>
    <xf numFmtId="164" fontId="6" fillId="9" borderId="3" xfId="4" applyNumberFormat="1" applyFont="1" applyFill="1" applyBorder="1" applyProtection="1"/>
    <xf numFmtId="0" fontId="6" fillId="9" borderId="3" xfId="5" applyFont="1" applyFill="1" applyBorder="1" applyProtection="1"/>
    <xf numFmtId="164" fontId="6" fillId="10" borderId="3" xfId="6" applyNumberFormat="1" applyFont="1" applyFill="1" applyBorder="1" applyProtection="1"/>
    <xf numFmtId="0" fontId="0" fillId="9" borderId="0" xfId="0" applyFill="1"/>
    <xf numFmtId="0" fontId="7" fillId="9" borderId="3" xfId="0" applyFont="1" applyFill="1" applyBorder="1" applyAlignment="1">
      <alignment vertical="center" wrapText="1"/>
    </xf>
    <xf numFmtId="0" fontId="6" fillId="9" borderId="4" xfId="5" applyFont="1" applyFill="1" applyBorder="1" applyProtection="1"/>
    <xf numFmtId="164" fontId="6" fillId="10" borderId="3" xfId="3" applyNumberFormat="1" applyFont="1" applyFill="1" applyBorder="1" applyProtection="1"/>
    <xf numFmtId="164" fontId="6" fillId="10" borderId="3" xfId="8" applyNumberFormat="1" applyFont="1" applyFill="1" applyBorder="1" applyProtection="1"/>
    <xf numFmtId="0" fontId="1" fillId="0" borderId="3" xfId="1" applyBorder="1" applyProtection="1"/>
    <xf numFmtId="0" fontId="14" fillId="0" borderId="3" xfId="0" applyFont="1" applyBorder="1" applyAlignment="1">
      <alignment horizontal="left"/>
    </xf>
    <xf numFmtId="0" fontId="9" fillId="7" borderId="0" xfId="8"/>
    <xf numFmtId="0" fontId="0" fillId="9" borderId="4" xfId="0" applyFill="1" applyBorder="1"/>
    <xf numFmtId="164" fontId="6" fillId="10" borderId="4" xfId="6" applyNumberFormat="1" applyFont="1" applyFill="1" applyBorder="1" applyProtection="1"/>
    <xf numFmtId="0" fontId="6" fillId="9" borderId="3" xfId="3" applyFont="1" applyFill="1" applyBorder="1" applyAlignment="1" applyProtection="1">
      <alignment horizontal="center"/>
    </xf>
    <xf numFmtId="0" fontId="6" fillId="9" borderId="3" xfId="8" applyFont="1" applyFill="1" applyBorder="1" applyAlignment="1" applyProtection="1">
      <alignment horizontal="center"/>
    </xf>
    <xf numFmtId="0" fontId="6" fillId="9" borderId="3" xfId="6" applyFont="1" applyFill="1" applyBorder="1" applyAlignment="1" applyProtection="1">
      <alignment horizontal="center"/>
    </xf>
    <xf numFmtId="0" fontId="0" fillId="0" borderId="3" xfId="0" applyBorder="1"/>
    <xf numFmtId="0" fontId="11" fillId="0" borderId="3" xfId="1" applyFont="1" applyBorder="1"/>
    <xf numFmtId="165" fontId="0" fillId="12" borderId="3" xfId="0" applyNumberFormat="1" applyFill="1" applyBorder="1"/>
    <xf numFmtId="0" fontId="0" fillId="0" borderId="3" xfId="0" applyBorder="1" applyAlignment="1">
      <alignment wrapText="1"/>
    </xf>
    <xf numFmtId="0" fontId="12" fillId="11" borderId="3" xfId="0" applyFont="1" applyFill="1" applyBorder="1"/>
    <xf numFmtId="0" fontId="13" fillId="11" borderId="3" xfId="0" applyFont="1" applyFill="1" applyBorder="1"/>
    <xf numFmtId="0" fontId="0" fillId="0" borderId="5" xfId="0" applyBorder="1"/>
    <xf numFmtId="0" fontId="11" fillId="0" borderId="5" xfId="1" applyFont="1" applyBorder="1"/>
    <xf numFmtId="0" fontId="0" fillId="0" borderId="0" xfId="0" applyBorder="1"/>
    <xf numFmtId="165" fontId="0" fillId="12" borderId="5" xfId="0" applyNumberFormat="1" applyFill="1" applyBorder="1"/>
    <xf numFmtId="165" fontId="0" fillId="12" borderId="6" xfId="0" applyNumberFormat="1" applyFill="1" applyBorder="1"/>
  </cellXfs>
  <cellStyles count="9">
    <cellStyle name="Excel Built-in Accent3" xfId="7" xr:uid="{00000000-0005-0000-0000-00000C000000}"/>
    <cellStyle name="Excel Built-in Bad" xfId="6" xr:uid="{00000000-0005-0000-0000-00000A000000}"/>
    <cellStyle name="Excel Built-in Good" xfId="3" xr:uid="{00000000-0005-0000-0000-000007000000}"/>
    <cellStyle name="Excel Built-in Input" xfId="4" xr:uid="{00000000-0005-0000-0000-000008000000}"/>
    <cellStyle name="Excel Built-in Neutral" xfId="8" xr:uid="{00000000-0005-0000-0000-00000D000000}"/>
    <cellStyle name="Excel Built-in Note" xfId="5" xr:uid="{00000000-0005-0000-0000-000009000000}"/>
    <cellStyle name="Hyperlink" xfId="1" xr:uid="{00000000-000B-0000-0000-000008000000}"/>
    <cellStyle name="Hyperlink 1" xfId="2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2B2B2"/>
      <rgbColor rgb="FF7F7F7F"/>
      <rgbColor rgb="FF9999FF"/>
      <rgbColor rgb="FF993366"/>
      <rgbColor rgb="FFFFFFCC"/>
      <rgbColor rgb="FFD9D9D9"/>
      <rgbColor rgb="FF660066"/>
      <rgbColor rgb="FFFF8080"/>
      <rgbColor rgb="FF0563C1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C7CE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F1111"/>
      <rgbColor rgb="FF333300"/>
      <rgbColor rgb="FF9C57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25977</xdr:colOff>
      <xdr:row>0</xdr:row>
      <xdr:rowOff>25977</xdr:rowOff>
    </xdr:from>
    <xdr:to>
      <xdr:col>1</xdr:col>
      <xdr:colOff>502227</xdr:colOff>
      <xdr:row>6</xdr:row>
      <xdr:rowOff>173182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2966C83-4F7F-221E-595F-1FAFE564B577}"/>
            </a:ext>
          </a:extLst>
        </xdr:cNvPr>
        <xdr:cNvSpPr txBox="1"/>
      </xdr:nvSpPr>
      <xdr:spPr>
        <a:xfrm>
          <a:off x="25977" y="25977"/>
          <a:ext cx="3212523" cy="12902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1100"/>
            <a:t>CANVision </a:t>
          </a:r>
        </a:p>
        <a:p>
          <a:r>
            <a:rPr lang="fr-CA" sz="1100"/>
            <a:t>Fait par : 	Félix-Antoine Guimont</a:t>
          </a:r>
        </a:p>
        <a:p>
          <a:r>
            <a:rPr lang="fr-CA" sz="1100"/>
            <a:t>	Marc-Étienne</a:t>
          </a:r>
          <a:r>
            <a:rPr lang="fr-CA" sz="1100" baseline="0"/>
            <a:t> Gendron-Fontaine</a:t>
          </a:r>
        </a:p>
        <a:p>
          <a:endParaRPr lang="fr-CA" sz="1100" baseline="0"/>
        </a:p>
        <a:p>
          <a:r>
            <a:rPr lang="fr-CA" sz="1100" baseline="0"/>
            <a:t>Cégep de Sherbrooke</a:t>
          </a:r>
        </a:p>
        <a:p>
          <a:r>
            <a:rPr lang="fr-CA" sz="1100" baseline="0"/>
            <a:t>14 mai 2024</a:t>
          </a:r>
        </a:p>
        <a:p>
          <a:endParaRPr lang="fr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cart.jlcpcb.com/quote?orderType=1&amp;homeUploadNum=07dbbcc42247433e96adc198a3f9c333&amp;businessType=example&amp;fileNameGerber_file_AffichageCAN_F.A.GUIMONT.zip" TargetMode="External"/><Relationship Id="rId7" Type="http://schemas.openxmlformats.org/officeDocument/2006/relationships/hyperlink" Target="https://www.digikey.ca/en/products/detail/gct/05-30-D-0030-A-4-06-4-T/21266133" TargetMode="External"/><Relationship Id="rId2" Type="http://schemas.openxmlformats.org/officeDocument/2006/relationships/hyperlink" Target="https://www.digikey.ca/en/products/detail/amphenol-sine-systems-corp/ATM13-4P-BM02/9836883" TargetMode="External"/><Relationship Id="rId1" Type="http://schemas.openxmlformats.org/officeDocument/2006/relationships/hyperlink" Target="https://4dsystems.com.au/products/gen4-esp32-70ct/" TargetMode="External"/><Relationship Id="rId6" Type="http://schemas.openxmlformats.org/officeDocument/2006/relationships/hyperlink" Target="https://cad.onshape.com/documents/03c94472e16741a177019661/w/f4f8831b2ce90ca943e7f51e/e/c7fe7dde4c521339c3673f8e" TargetMode="External"/><Relationship Id="rId5" Type="http://schemas.openxmlformats.org/officeDocument/2006/relationships/hyperlink" Target="https://www.digikey.ca/fr/products/detail/microchip-technology/MCP2515T-I-SO/593681/" TargetMode="External"/><Relationship Id="rId4" Type="http://schemas.openxmlformats.org/officeDocument/2006/relationships/hyperlink" Target="https://www.digikey.ca/en/products/detail/texas-instruments/LM2675M-5-0-NOPB/271162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onsemi/SS14FL/5305065?0=%2Frectifiers%2Fsingle-diodes%2Fsod-123f&amp;s=N4IgjCBcpgbFoDGUBmBDANgZwKYBoQA3AOygBcAnAV3xAHsoBtEAFgAYWAOAZgCYQAugQAOZKCADKlAJbEA5iAC%2BBAKwB2NghDJI6bLQaRm7NtzWdBIsZEkz5SggE4wLLTr24Ch5mDCO1KppCIKLiUhSyCsogvGxqENDaqJie9EysbAAEAGqWIdYgAKrE0mQA8igAsjhoWFQUOErR-EaSEi4AYgAygopAA" TargetMode="External"/><Relationship Id="rId13" Type="http://schemas.openxmlformats.org/officeDocument/2006/relationships/hyperlink" Target="https://www.digikey.ca/en/products/detail/stackpole-electronics-inc/RMCF0805JG10R0/1711843" TargetMode="External"/><Relationship Id="rId3" Type="http://schemas.openxmlformats.org/officeDocument/2006/relationships/hyperlink" Target="https://www.digikey.ca/en/products/detail/amphenol-cs-fci/F32Q-1A7H1-11030/11564712" TargetMode="External"/><Relationship Id="rId7" Type="http://schemas.openxmlformats.org/officeDocument/2006/relationships/hyperlink" Target="https://www.digikey.ca/en/products/detail/ams-osram-usa-inc/LG-R971-KN-1-0-20-R18/1227925" TargetMode="External"/><Relationship Id="rId12" Type="http://schemas.openxmlformats.org/officeDocument/2006/relationships/hyperlink" Target="https://www.digikey.ca/en/products/detail/yageo/RC0805JR-07120RL/728247" TargetMode="External"/><Relationship Id="rId2" Type="http://schemas.openxmlformats.org/officeDocument/2006/relationships/hyperlink" Target="https://www.digikey.ca/en/products/detail/panasonic-electronic-components/EEE-FN1H680XP/11656970" TargetMode="External"/><Relationship Id="rId1" Type="http://schemas.openxmlformats.org/officeDocument/2006/relationships/hyperlink" Target="https://www.digikey.ca/en/products/detail/panasonic-electronic-components/EEE-FH1H101L/20372560?s=N4IgTCBcDaIKIIGIAkCMaAMqAyIC6AvkA" TargetMode="External"/><Relationship Id="rId6" Type="http://schemas.openxmlformats.org/officeDocument/2006/relationships/hyperlink" Target="https://www.digikey.ca/en/products/detail/kemet/C0805C101J5GAC7800/411121" TargetMode="External"/><Relationship Id="rId11" Type="http://schemas.openxmlformats.org/officeDocument/2006/relationships/hyperlink" Target="https://www.digikey.ca/en/products/detail/yageo/RC0805JR-07270RL/728291" TargetMode="External"/><Relationship Id="rId5" Type="http://schemas.openxmlformats.org/officeDocument/2006/relationships/hyperlink" Target="https://www.digikey.ca/en/products/detail/samsung-electro-mechanics/CL21B104KCFNNNE/5961324" TargetMode="External"/><Relationship Id="rId10" Type="http://schemas.openxmlformats.org/officeDocument/2006/relationships/hyperlink" Target="https://www.arrow.com/en/products/npi31w470mtrf/nic-components" TargetMode="External"/><Relationship Id="rId4" Type="http://schemas.openxmlformats.org/officeDocument/2006/relationships/hyperlink" Target="https://www.mouser.ca/ProductDetail/KEMET/C0603C154Z3VACTU?qs=dlXU2iuYu4SgHNv%2Fd0eG3Q%3D%3D" TargetMode="External"/><Relationship Id="rId9" Type="http://schemas.openxmlformats.org/officeDocument/2006/relationships/hyperlink" Target="https://www.digikey.ca/en/products/detail/yageo/RC0805FR-071KL/727444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zoomScale="110" zoomScaleNormal="110" workbookViewId="0">
      <selection activeCell="M18" sqref="M18"/>
    </sheetView>
  </sheetViews>
  <sheetFormatPr baseColWidth="10" defaultColWidth="8.85546875" defaultRowHeight="15" x14ac:dyDescent="0.25"/>
  <cols>
    <col min="1" max="1" width="25.42578125" customWidth="1"/>
    <col min="2" max="2" width="25.140625" customWidth="1"/>
    <col min="3" max="3" width="12.5703125" customWidth="1"/>
    <col min="4" max="4" width="8.85546875" customWidth="1"/>
    <col min="5" max="5" width="4.5703125" customWidth="1"/>
    <col min="6" max="6" width="4.7109375" customWidth="1"/>
    <col min="7" max="7" width="8" customWidth="1"/>
    <col min="8" max="8" width="9.28515625" customWidth="1"/>
  </cols>
  <sheetData>
    <row r="1" spans="1:8" s="12" customFormat="1" x14ac:dyDescent="0.25"/>
    <row r="8" spans="1:8" s="5" customFormat="1" x14ac:dyDescent="0.25">
      <c r="A8" s="1" t="s">
        <v>0</v>
      </c>
      <c r="B8" s="1" t="s">
        <v>1</v>
      </c>
      <c r="C8" s="1" t="s">
        <v>2</v>
      </c>
      <c r="D8" s="2" t="s">
        <v>3</v>
      </c>
      <c r="E8" s="3" t="s">
        <v>4</v>
      </c>
      <c r="F8" s="3" t="s">
        <v>5</v>
      </c>
      <c r="G8" s="4" t="s">
        <v>6</v>
      </c>
      <c r="H8" s="19" t="s">
        <v>7</v>
      </c>
    </row>
    <row r="9" spans="1:8" s="12" customFormat="1" x14ac:dyDescent="0.25">
      <c r="A9" s="6" t="s">
        <v>8</v>
      </c>
      <c r="B9" s="7" t="s">
        <v>9</v>
      </c>
      <c r="C9" s="8" t="s">
        <v>10</v>
      </c>
      <c r="D9" s="9">
        <v>220.05</v>
      </c>
      <c r="E9" s="10">
        <v>1</v>
      </c>
      <c r="F9" s="10"/>
      <c r="G9" s="11">
        <f>D9*E9</f>
        <v>220.05</v>
      </c>
      <c r="H9" s="11"/>
    </row>
    <row r="10" spans="1:8" s="12" customFormat="1" x14ac:dyDescent="0.25">
      <c r="A10" s="7" t="s">
        <v>11</v>
      </c>
      <c r="B10" s="7" t="s">
        <v>12</v>
      </c>
      <c r="C10" s="8" t="s">
        <v>13</v>
      </c>
      <c r="D10" s="9">
        <v>14.736000000000001</v>
      </c>
      <c r="E10" s="10">
        <v>1</v>
      </c>
      <c r="F10" s="10"/>
      <c r="G10" s="11">
        <f>D10*E10</f>
        <v>14.736000000000001</v>
      </c>
      <c r="H10" s="11">
        <f>D10*E10</f>
        <v>14.736000000000001</v>
      </c>
    </row>
    <row r="11" spans="1:8" s="12" customFormat="1" x14ac:dyDescent="0.25">
      <c r="A11" s="13" t="s">
        <v>14</v>
      </c>
      <c r="B11" s="7" t="s">
        <v>14</v>
      </c>
      <c r="C11" s="17" t="s">
        <v>15</v>
      </c>
      <c r="D11" s="9">
        <v>2</v>
      </c>
      <c r="E11" s="10">
        <v>1</v>
      </c>
      <c r="F11" s="10">
        <v>50</v>
      </c>
      <c r="G11" s="11">
        <f>((D11*E11)+F11)</f>
        <v>52</v>
      </c>
      <c r="H11" s="11">
        <f t="shared" ref="H11:H15" si="0">D11*E11</f>
        <v>2</v>
      </c>
    </row>
    <row r="12" spans="1:8" s="12" customFormat="1" x14ac:dyDescent="0.25">
      <c r="A12" s="7" t="s">
        <v>16</v>
      </c>
      <c r="B12" s="7" t="s">
        <v>17</v>
      </c>
      <c r="C12" s="17" t="s">
        <v>18</v>
      </c>
      <c r="D12" s="9">
        <v>3.78</v>
      </c>
      <c r="E12" s="14">
        <v>1</v>
      </c>
      <c r="F12" s="14"/>
      <c r="G12" s="11">
        <f>D12*E12</f>
        <v>3.78</v>
      </c>
      <c r="H12" s="11">
        <f t="shared" si="0"/>
        <v>3.78</v>
      </c>
    </row>
    <row r="13" spans="1:8" s="12" customFormat="1" x14ac:dyDescent="0.25">
      <c r="A13" s="7" t="s">
        <v>19</v>
      </c>
      <c r="B13" s="7" t="s">
        <v>20</v>
      </c>
      <c r="C13" s="8" t="s">
        <v>21</v>
      </c>
      <c r="D13" s="9">
        <v>8.75</v>
      </c>
      <c r="E13" s="10">
        <v>1</v>
      </c>
      <c r="F13" s="10"/>
      <c r="G13" s="11">
        <f>D13*E13</f>
        <v>8.75</v>
      </c>
      <c r="H13" s="11">
        <f t="shared" si="0"/>
        <v>8.75</v>
      </c>
    </row>
    <row r="14" spans="1:8" x14ac:dyDescent="0.25">
      <c r="A14" s="7" t="s">
        <v>22</v>
      </c>
      <c r="B14" s="18" t="s">
        <v>23</v>
      </c>
      <c r="C14" s="17" t="s">
        <v>24</v>
      </c>
      <c r="D14" s="9">
        <v>1.98</v>
      </c>
      <c r="E14" s="10">
        <v>1</v>
      </c>
      <c r="F14" s="10"/>
      <c r="G14" s="11">
        <f t="shared" ref="G14:G15" si="1">D14*E14</f>
        <v>1.98</v>
      </c>
      <c r="H14" s="11">
        <f t="shared" si="0"/>
        <v>1.98</v>
      </c>
    </row>
    <row r="15" spans="1:8" s="12" customFormat="1" x14ac:dyDescent="0.25">
      <c r="A15" s="7" t="s">
        <v>25</v>
      </c>
      <c r="B15" s="7" t="s">
        <v>26</v>
      </c>
      <c r="C15" s="17" t="s">
        <v>27</v>
      </c>
      <c r="D15" s="9">
        <v>1</v>
      </c>
      <c r="E15" s="10">
        <v>1</v>
      </c>
      <c r="F15" s="10"/>
      <c r="G15" s="11">
        <f t="shared" si="1"/>
        <v>1</v>
      </c>
      <c r="H15" s="11">
        <f t="shared" si="0"/>
        <v>1</v>
      </c>
    </row>
    <row r="16" spans="1:8" s="12" customFormat="1" x14ac:dyDescent="0.25">
      <c r="A16" s="20" t="s">
        <v>79</v>
      </c>
      <c r="B16" s="20" t="s">
        <v>81</v>
      </c>
      <c r="C16" t="s">
        <v>80</v>
      </c>
      <c r="D16"/>
      <c r="E16" s="14"/>
      <c r="F16"/>
      <c r="G16" s="21">
        <f>'Pieces discrètes'!G20</f>
        <v>10.310000000000002</v>
      </c>
      <c r="H16" s="21">
        <f>'Pieces discrètes'!G20</f>
        <v>10.310000000000002</v>
      </c>
    </row>
    <row r="17" spans="1:8" s="12" customFormat="1" x14ac:dyDescent="0.25">
      <c r="A17"/>
      <c r="B17"/>
      <c r="C17"/>
      <c r="D17"/>
      <c r="E17"/>
      <c r="F17"/>
      <c r="G17"/>
      <c r="H17"/>
    </row>
    <row r="18" spans="1:8" s="12" customFormat="1" x14ac:dyDescent="0.25">
      <c r="D18" s="5"/>
      <c r="E18" s="5"/>
      <c r="F18" s="5"/>
      <c r="G18" s="5"/>
    </row>
    <row r="19" spans="1:8" s="12" customFormat="1" x14ac:dyDescent="0.25">
      <c r="D19" s="22" t="s">
        <v>28</v>
      </c>
      <c r="E19" s="22"/>
      <c r="F19" s="22"/>
      <c r="G19" s="15">
        <f>SUM(G9,G10,G11,G12,G13,G14,G15,G16)</f>
        <v>312.60599999999999</v>
      </c>
      <c r="H19" s="15">
        <f>SUM(H9,H10,H11,H12,H13,H14,H15,H16)</f>
        <v>42.556000000000004</v>
      </c>
    </row>
    <row r="20" spans="1:8" s="12" customFormat="1" x14ac:dyDescent="0.25">
      <c r="D20" s="23" t="s">
        <v>29</v>
      </c>
      <c r="E20" s="23"/>
      <c r="F20" s="23"/>
      <c r="G20" s="16">
        <f>ROUND(G19*0.15,2)</f>
        <v>46.89</v>
      </c>
      <c r="H20" s="16">
        <f>ROUND(H19*0.15,2)</f>
        <v>6.38</v>
      </c>
    </row>
    <row r="21" spans="1:8" s="12" customFormat="1" x14ac:dyDescent="0.25">
      <c r="D21" s="24" t="s">
        <v>30</v>
      </c>
      <c r="E21" s="24"/>
      <c r="F21" s="24"/>
      <c r="G21" s="11">
        <f>G19+G20</f>
        <v>359.49599999999998</v>
      </c>
      <c r="H21" s="11">
        <f>H19+H20</f>
        <v>48.936000000000007</v>
      </c>
    </row>
  </sheetData>
  <mergeCells count="3">
    <mergeCell ref="D19:F19"/>
    <mergeCell ref="D20:F20"/>
    <mergeCell ref="D21:F21"/>
  </mergeCells>
  <hyperlinks>
    <hyperlink ref="C9" r:id="rId1" location="Description" xr:uid="{00000000-0004-0000-0000-000000000000}"/>
    <hyperlink ref="C10" r:id="rId2" xr:uid="{00000000-0004-0000-0000-000003000000}"/>
    <hyperlink ref="C11" r:id="rId3" xr:uid="{00000000-0004-0000-0000-000004000000}"/>
    <hyperlink ref="C13" r:id="rId4" xr:uid="{00000000-0004-0000-0000-000005000000}"/>
    <hyperlink ref="C12" r:id="rId5" xr:uid="{E13452FD-4CD5-4DC0-A46C-9B60687C3E7C}"/>
    <hyperlink ref="C15" r:id="rId6" xr:uid="{3144535A-65BB-4147-B69B-D523EDED78EA}"/>
    <hyperlink ref="C14" r:id="rId7" xr:uid="{3AB47B90-2120-4581-885F-4758D6DF7A1F}"/>
  </hyperlinks>
  <pageMargins left="0.7" right="0.7" top="0.75" bottom="0.75" header="0.511811023622047" footer="0.511811023622047"/>
  <pageSetup orientation="portrait" horizontalDpi="300" verticalDpi="300" r:id="rId8"/>
  <ignoredErrors>
    <ignoredError sqref="G11" formula="1"/>
  </ignoredErrors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1E72F-8057-45C4-A3EE-CC6ABD2F8EE2}">
  <dimension ref="A1:G22"/>
  <sheetViews>
    <sheetView tabSelected="1" workbookViewId="0">
      <selection activeCell="F28" sqref="F28"/>
    </sheetView>
  </sheetViews>
  <sheetFormatPr baseColWidth="10" defaultColWidth="9.140625" defaultRowHeight="15" x14ac:dyDescent="0.25"/>
  <cols>
    <col min="2" max="2" width="45.85546875" bestFit="1" customWidth="1"/>
    <col min="3" max="3" width="13.42578125" customWidth="1"/>
    <col min="4" max="4" width="29" customWidth="1"/>
    <col min="5" max="5" width="11.140625" bestFit="1" customWidth="1"/>
    <col min="6" max="6" width="11.42578125" bestFit="1" customWidth="1"/>
  </cols>
  <sheetData>
    <row r="1" spans="1:7" x14ac:dyDescent="0.25">
      <c r="A1" t="s">
        <v>31</v>
      </c>
    </row>
    <row r="5" spans="1:7" x14ac:dyDescent="0.25">
      <c r="B5" s="29" t="s">
        <v>0</v>
      </c>
      <c r="C5" s="30" t="s">
        <v>1</v>
      </c>
      <c r="D5" s="30" t="s">
        <v>2</v>
      </c>
      <c r="E5" s="30" t="s">
        <v>3</v>
      </c>
      <c r="F5" s="29" t="s">
        <v>4</v>
      </c>
      <c r="G5" s="29" t="s">
        <v>6</v>
      </c>
    </row>
    <row r="6" spans="1:7" x14ac:dyDescent="0.25">
      <c r="B6" s="25" t="s">
        <v>32</v>
      </c>
      <c r="C6" s="25" t="s">
        <v>33</v>
      </c>
      <c r="D6" s="26" t="s">
        <v>34</v>
      </c>
      <c r="E6" s="25">
        <v>1.63</v>
      </c>
      <c r="F6" s="25">
        <v>3</v>
      </c>
      <c r="G6" s="27">
        <f t="shared" ref="G6:G18" si="0">E6*F6</f>
        <v>4.8899999999999997</v>
      </c>
    </row>
    <row r="7" spans="1:7" x14ac:dyDescent="0.25">
      <c r="B7" s="25" t="s">
        <v>35</v>
      </c>
      <c r="C7" s="25" t="s">
        <v>36</v>
      </c>
      <c r="D7" s="26" t="s">
        <v>37</v>
      </c>
      <c r="E7" s="25">
        <v>1.03</v>
      </c>
      <c r="F7" s="25">
        <v>1</v>
      </c>
      <c r="G7" s="27">
        <f t="shared" si="0"/>
        <v>1.03</v>
      </c>
    </row>
    <row r="8" spans="1:7" x14ac:dyDescent="0.25">
      <c r="B8" s="25" t="s">
        <v>38</v>
      </c>
      <c r="C8" s="25" t="s">
        <v>39</v>
      </c>
      <c r="D8" s="26" t="s">
        <v>40</v>
      </c>
      <c r="E8" s="25">
        <v>1.38</v>
      </c>
      <c r="F8" s="25">
        <v>1</v>
      </c>
      <c r="G8" s="27">
        <f t="shared" si="0"/>
        <v>1.38</v>
      </c>
    </row>
    <row r="9" spans="1:7" x14ac:dyDescent="0.25">
      <c r="B9" s="25" t="s">
        <v>41</v>
      </c>
      <c r="C9" s="25" t="s">
        <v>42</v>
      </c>
      <c r="D9" s="26" t="s">
        <v>43</v>
      </c>
      <c r="E9" s="25">
        <v>0.41</v>
      </c>
      <c r="F9" s="25">
        <v>1</v>
      </c>
      <c r="G9" s="27">
        <f t="shared" si="0"/>
        <v>0.41</v>
      </c>
    </row>
    <row r="10" spans="1:7" x14ac:dyDescent="0.25">
      <c r="B10" s="28" t="s">
        <v>44</v>
      </c>
      <c r="C10" s="25" t="s">
        <v>45</v>
      </c>
      <c r="D10" s="26" t="s">
        <v>46</v>
      </c>
      <c r="E10" s="25">
        <v>0.15</v>
      </c>
      <c r="F10" s="25">
        <v>2</v>
      </c>
      <c r="G10" s="27">
        <f t="shared" si="0"/>
        <v>0.3</v>
      </c>
    </row>
    <row r="11" spans="1:7" x14ac:dyDescent="0.25">
      <c r="B11" s="25" t="s">
        <v>47</v>
      </c>
      <c r="C11" s="25" t="s">
        <v>48</v>
      </c>
      <c r="D11" s="26" t="s">
        <v>49</v>
      </c>
      <c r="E11" s="25">
        <v>0.15</v>
      </c>
      <c r="F11" s="25">
        <v>2</v>
      </c>
      <c r="G11" s="27">
        <f t="shared" si="0"/>
        <v>0.3</v>
      </c>
    </row>
    <row r="12" spans="1:7" x14ac:dyDescent="0.25">
      <c r="B12" s="25" t="s">
        <v>50</v>
      </c>
      <c r="C12" s="25" t="s">
        <v>51</v>
      </c>
      <c r="D12" s="26" t="s">
        <v>52</v>
      </c>
      <c r="E12" s="25">
        <v>0.42</v>
      </c>
      <c r="F12" s="25">
        <v>1</v>
      </c>
      <c r="G12" s="27">
        <f t="shared" si="0"/>
        <v>0.42</v>
      </c>
    </row>
    <row r="13" spans="1:7" x14ac:dyDescent="0.25">
      <c r="B13" s="25" t="s">
        <v>53</v>
      </c>
      <c r="C13" s="25" t="s">
        <v>54</v>
      </c>
      <c r="D13" s="26" t="s">
        <v>55</v>
      </c>
      <c r="E13" s="25">
        <v>0.38</v>
      </c>
      <c r="F13" s="25">
        <v>1</v>
      </c>
      <c r="G13" s="27">
        <f t="shared" si="0"/>
        <v>0.38</v>
      </c>
    </row>
    <row r="14" spans="1:7" x14ac:dyDescent="0.25">
      <c r="B14" s="25" t="s">
        <v>56</v>
      </c>
      <c r="C14" s="25" t="s">
        <v>57</v>
      </c>
      <c r="D14" s="26" t="s">
        <v>58</v>
      </c>
      <c r="E14" s="25">
        <v>0.15</v>
      </c>
      <c r="F14" s="25">
        <v>1</v>
      </c>
      <c r="G14" s="27">
        <f t="shared" si="0"/>
        <v>0.15</v>
      </c>
    </row>
    <row r="15" spans="1:7" x14ac:dyDescent="0.25">
      <c r="B15" s="25" t="s">
        <v>59</v>
      </c>
      <c r="C15" s="25" t="s">
        <v>60</v>
      </c>
      <c r="D15" s="26" t="s">
        <v>61</v>
      </c>
      <c r="E15" s="25">
        <v>0.45</v>
      </c>
      <c r="F15" s="25">
        <v>1</v>
      </c>
      <c r="G15" s="27">
        <f t="shared" si="0"/>
        <v>0.45</v>
      </c>
    </row>
    <row r="16" spans="1:7" x14ac:dyDescent="0.25">
      <c r="B16" s="25" t="s">
        <v>62</v>
      </c>
      <c r="C16" s="25" t="s">
        <v>63</v>
      </c>
      <c r="D16" s="26" t="s">
        <v>64</v>
      </c>
      <c r="E16" s="25">
        <v>0.15</v>
      </c>
      <c r="F16" s="25">
        <v>1</v>
      </c>
      <c r="G16" s="27">
        <f t="shared" si="0"/>
        <v>0.15</v>
      </c>
    </row>
    <row r="17" spans="2:7" x14ac:dyDescent="0.25">
      <c r="B17" s="25" t="s">
        <v>65</v>
      </c>
      <c r="C17" s="25" t="s">
        <v>66</v>
      </c>
      <c r="D17" s="26" t="s">
        <v>67</v>
      </c>
      <c r="E17" s="25">
        <v>0.15</v>
      </c>
      <c r="F17" s="25">
        <v>1</v>
      </c>
      <c r="G17" s="27">
        <f t="shared" si="0"/>
        <v>0.15</v>
      </c>
    </row>
    <row r="18" spans="2:7" x14ac:dyDescent="0.25">
      <c r="B18" s="31" t="s">
        <v>68</v>
      </c>
      <c r="C18" s="31" t="s">
        <v>69</v>
      </c>
      <c r="D18" s="32" t="s">
        <v>70</v>
      </c>
      <c r="E18" s="31">
        <v>0.15</v>
      </c>
      <c r="F18" s="31">
        <v>2</v>
      </c>
      <c r="G18" s="34">
        <f t="shared" si="0"/>
        <v>0.3</v>
      </c>
    </row>
    <row r="19" spans="2:7" x14ac:dyDescent="0.25">
      <c r="B19" s="33"/>
      <c r="C19" s="33"/>
      <c r="D19" s="33"/>
      <c r="E19" s="33"/>
      <c r="F19" s="33"/>
      <c r="G19" s="33"/>
    </row>
    <row r="20" spans="2:7" x14ac:dyDescent="0.25">
      <c r="B20" s="33"/>
      <c r="C20" s="33"/>
      <c r="D20" s="33"/>
      <c r="E20" s="33"/>
      <c r="F20" s="25" t="s">
        <v>28</v>
      </c>
      <c r="G20" s="35">
        <f>SUM(G6:G18)</f>
        <v>10.310000000000002</v>
      </c>
    </row>
    <row r="21" spans="2:7" x14ac:dyDescent="0.25">
      <c r="B21" s="33"/>
      <c r="C21" s="33"/>
      <c r="D21" s="33"/>
      <c r="E21" s="33"/>
      <c r="F21" s="25" t="s">
        <v>29</v>
      </c>
      <c r="G21" s="27">
        <f>ROUND(G20*0.15,2)</f>
        <v>1.55</v>
      </c>
    </row>
    <row r="22" spans="2:7" x14ac:dyDescent="0.25">
      <c r="B22" s="33"/>
      <c r="C22" s="33"/>
      <c r="D22" s="33"/>
      <c r="E22" s="33"/>
      <c r="F22" s="25" t="s">
        <v>30</v>
      </c>
      <c r="G22" s="27">
        <f>G20+G21</f>
        <v>11.860000000000003</v>
      </c>
    </row>
  </sheetData>
  <hyperlinks>
    <hyperlink ref="D6" r:id="rId1" xr:uid="{3859B5C6-F267-446F-BE16-396D8D5CCCF7}"/>
    <hyperlink ref="D7" r:id="rId2" xr:uid="{1AB0DDB6-A710-4337-80F8-D669F4BC9805}"/>
    <hyperlink ref="D8" r:id="rId3" xr:uid="{98CC5A84-4B90-42E8-BE34-205890350CC2}"/>
    <hyperlink ref="D9" r:id="rId4" xr:uid="{E5078FF5-36BC-4C0C-9E2A-4987D13DF65C}"/>
    <hyperlink ref="D10" r:id="rId5" xr:uid="{B10F0DC3-54EF-4DE7-818C-26D353CF77EA}"/>
    <hyperlink ref="D11" r:id="rId6" xr:uid="{08D40499-D1EF-4AC6-9AEA-782CD2A704C1}"/>
    <hyperlink ref="D12" r:id="rId7" xr:uid="{D004C1BF-02E2-4E9A-ACDE-5E74E31465A7}"/>
    <hyperlink ref="D13" r:id="rId8" display="https://www.digikey.ca/en/products/detail/onsemi/SS14FL/5305065?0=%2Frectifiers%2Fsingle-diodes%2Fsod-123f&amp;s=N4IgjCBcpgbFoDGUBmBDANgZwKYBoQA3AOygBcAnAV3xAHsoBtEAFgAYWAOAZgCYQAugQAOZKCADKlAJbEA5iAC%2BBAKwB2NghDJI6bLQaRm7NtzWdBIsZEkz5SggE4wLLTr24Ch5mDCO1KppCIKLiUhSyCsogvGxqENDaqJie9EysbAAEAGqWIdYgAKrE0mQA8igAsjhoWFQUOErR-EaSEi4AYgAygopAA" xr:uid="{6615E86C-19C6-4EAE-A2E5-03BAA4FED427}"/>
    <hyperlink ref="D14" r:id="rId9" xr:uid="{17D46627-C542-4223-A094-793BA305B22D}"/>
    <hyperlink ref="D15" r:id="rId10" xr:uid="{E58EFFF8-0829-4312-BCD0-DB302210B501}"/>
    <hyperlink ref="D16" r:id="rId11" xr:uid="{7508F7FD-1421-46E8-B9C4-3A6A6C3F473B}"/>
    <hyperlink ref="D17" r:id="rId12" xr:uid="{470CB05B-F017-409C-8F9D-D53B2CD8B6EA}"/>
    <hyperlink ref="D18" r:id="rId13" xr:uid="{9D070318-F0A1-46F4-B544-57315F4E15E2}"/>
  </hyperlinks>
  <pageMargins left="0.7" right="0.7" top="0.75" bottom="0.75" header="0.3" footer="0.3"/>
  <pageSetup orientation="portrait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10"/>
  <sheetViews>
    <sheetView zoomScale="110" zoomScaleNormal="110" workbookViewId="0">
      <selection activeCell="A13" sqref="A13"/>
    </sheetView>
  </sheetViews>
  <sheetFormatPr baseColWidth="10" defaultColWidth="10.5703125" defaultRowHeight="15" x14ac:dyDescent="0.25"/>
  <sheetData>
    <row r="2" spans="1:1" x14ac:dyDescent="0.25">
      <c r="A2" t="s">
        <v>71</v>
      </c>
    </row>
    <row r="4" spans="1:1" x14ac:dyDescent="0.25">
      <c r="A4" t="s">
        <v>72</v>
      </c>
    </row>
    <row r="5" spans="1:1" x14ac:dyDescent="0.25">
      <c r="A5" t="s">
        <v>73</v>
      </c>
    </row>
    <row r="6" spans="1:1" x14ac:dyDescent="0.25">
      <c r="A6" t="s">
        <v>74</v>
      </c>
    </row>
    <row r="7" spans="1:1" x14ac:dyDescent="0.25">
      <c r="A7" t="s">
        <v>75</v>
      </c>
    </row>
    <row r="8" spans="1:1" x14ac:dyDescent="0.25">
      <c r="A8" t="s">
        <v>76</v>
      </c>
    </row>
    <row r="9" spans="1:1" x14ac:dyDescent="0.25">
      <c r="A9" t="s">
        <v>77</v>
      </c>
    </row>
    <row r="10" spans="1:1" x14ac:dyDescent="0.25">
      <c r="A10" t="s">
        <v>78</v>
      </c>
    </row>
  </sheetData>
  <pageMargins left="0.7" right="0.7" top="0.75" bottom="0.75" header="0.511811023622047" footer="0.511811023622047"/>
  <pageSetup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804960e-4672-4fa7-bf96-15165c39651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94FA1F930A8041BD2ECDBC1C590D1E" ma:contentTypeVersion="12" ma:contentTypeDescription="Crée un document." ma:contentTypeScope="" ma:versionID="9b3fb61855ae77ff636e99576521c93c">
  <xsd:schema xmlns:xsd="http://www.w3.org/2001/XMLSchema" xmlns:xs="http://www.w3.org/2001/XMLSchema" xmlns:p="http://schemas.microsoft.com/office/2006/metadata/properties" xmlns:ns2="1804960e-4672-4fa7-bf96-15165c396513" xmlns:ns3="004d1859-91ef-46f9-8933-f9c4e6aa7d36" targetNamespace="http://schemas.microsoft.com/office/2006/metadata/properties" ma:root="true" ma:fieldsID="42118785d9ec90288b4a753b554595c0" ns2:_="" ns3:_="">
    <xsd:import namespace="1804960e-4672-4fa7-bf96-15165c396513"/>
    <xsd:import namespace="004d1859-91ef-46f9-8933-f9c4e6aa7d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04960e-4672-4fa7-bf96-15165c3965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4ee7099c-c430-4f29-be0f-2cf3fe7682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d1859-91ef-46f9-8933-f9c4e6aa7d3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2993F2F-5E9B-4367-BFE9-860A2A8B0D2F}">
  <ds:schemaRefs>
    <ds:schemaRef ds:uri="http://purl.org/dc/elements/1.1/"/>
    <ds:schemaRef ds:uri="1804960e-4672-4fa7-bf96-15165c396513"/>
    <ds:schemaRef ds:uri="http://www.w3.org/XML/1998/namespace"/>
    <ds:schemaRef ds:uri="004d1859-91ef-46f9-8933-f9c4e6aa7d36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E0D36D7-D418-4D79-BB55-212CE94C5B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04960e-4672-4fa7-bf96-15165c396513"/>
    <ds:schemaRef ds:uri="004d1859-91ef-46f9-8933-f9c4e6aa7d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972945-B667-48F7-9DD2-82A1532C98F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Liste</vt:lpstr>
      <vt:lpstr>Pieces discrètes</vt:lpstr>
      <vt:lpstr>Infos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Mohammad Barin Wahidi</dc:creator>
  <cp:keywords/>
  <dc:description/>
  <cp:lastModifiedBy>Gendron-Fontaine, Marc-Étienne</cp:lastModifiedBy>
  <cp:revision>32</cp:revision>
  <dcterms:created xsi:type="dcterms:W3CDTF">2023-04-13T18:45:45Z</dcterms:created>
  <dcterms:modified xsi:type="dcterms:W3CDTF">2024-05-26T19:27:52Z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lianceAssetId">
    <vt:lpwstr/>
  </property>
  <property fmtid="{D5CDD505-2E9C-101B-9397-08002B2CF9AE}" pid="3" name="ContentTypeId">
    <vt:lpwstr>0x010100D194FA1F930A8041BD2ECDBC1C590D1E</vt:lpwstr>
  </property>
  <property fmtid="{D5CDD505-2E9C-101B-9397-08002B2CF9AE}" pid="4" name="MediaServiceImageTags">
    <vt:lpwstr/>
  </property>
  <property fmtid="{D5CDD505-2E9C-101B-9397-08002B2CF9AE}" pid="5" name="Order">
    <vt:r8>900</vt:r8>
  </property>
  <property fmtid="{D5CDD505-2E9C-101B-9397-08002B2CF9AE}" pid="6" name="TemplateUrl">
    <vt:lpwstr/>
  </property>
  <property fmtid="{D5CDD505-2E9C-101B-9397-08002B2CF9AE}" pid="7" name="TriggerFlowInfo">
    <vt:lpwstr/>
  </property>
  <property fmtid="{D5CDD505-2E9C-101B-9397-08002B2CF9AE}" pid="8" name="_ExtendedDescription">
    <vt:lpwstr/>
  </property>
  <property fmtid="{D5CDD505-2E9C-101B-9397-08002B2CF9AE}" pid="9" name="xd_ProgID">
    <vt:lpwstr/>
  </property>
  <property fmtid="{D5CDD505-2E9C-101B-9397-08002B2CF9AE}" pid="10" name="xd_Signature">
    <vt:bool>false</vt:bool>
  </property>
</Properties>
</file>