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ecif\Downloads\CAPSTONE FASE 1\Grupo 03\"/>
    </mc:Choice>
  </mc:AlternateContent>
  <xr:revisionPtr revIDLastSave="0" documentId="13_ncr:1_{E48C8667-7259-46EC-A6EB-6936E9B2CD97}" xr6:coauthVersionLast="47" xr6:coauthVersionMax="47" xr10:uidLastSave="{00000000-0000-0000-0000-000000000000}"/>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I56" i="1"/>
  <c r="F56" i="1"/>
  <c r="G56" i="1" s="1"/>
  <c r="E56" i="1"/>
  <c r="K55" i="1"/>
  <c r="I55" i="1"/>
  <c r="F55" i="1"/>
  <c r="G55" i="1" s="1"/>
  <c r="E55" i="1"/>
  <c r="J54" i="1"/>
  <c r="K54" i="1" s="1"/>
  <c r="H54" i="1"/>
  <c r="I54" i="1" s="1"/>
  <c r="F54" i="1"/>
  <c r="G54" i="1" s="1"/>
  <c r="D54" i="1"/>
  <c r="E54" i="1" s="1"/>
  <c r="K45" i="1"/>
  <c r="I45" i="1"/>
  <c r="F45" i="1"/>
  <c r="G45" i="1" s="1"/>
  <c r="E45" i="1"/>
  <c r="K44" i="1"/>
  <c r="I44" i="1"/>
  <c r="F44" i="1"/>
  <c r="G44" i="1" s="1"/>
  <c r="E44" i="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I33" i="1"/>
  <c r="F33" i="1"/>
  <c r="G33" i="1" s="1"/>
  <c r="E33" i="1"/>
  <c r="C50" i="1"/>
  <c r="C39" i="1"/>
  <c r="B56" i="1"/>
  <c r="B55" i="1"/>
  <c r="B54" i="1"/>
  <c r="B45" i="1"/>
  <c r="B44" i="1"/>
  <c r="B43" i="1"/>
  <c r="D57" i="1"/>
  <c r="B32" i="1"/>
  <c r="B31" i="1"/>
  <c r="D31" i="1"/>
  <c r="E31" i="1" s="1"/>
  <c r="B33" i="1"/>
  <c r="K32" i="1"/>
  <c r="I32" i="1"/>
  <c r="F32" i="1"/>
  <c r="G32" i="1" s="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<sst xmlns="http://schemas.openxmlformats.org/spreadsheetml/2006/main" count="162" uniqueCount="98">
  <si>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</si>
  <si>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</si>
  <si>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</si>
  <si>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</si>
  <si>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</si>
  <si>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</si>
  <si>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</si>
  <si>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</si>
  <si>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</si>
  <si>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</si>
  <si>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</si>
  <si>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</si>
  <si>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</si>
  <si>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</si>
  <si>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</si>
  <si>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</si>
  <si>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</si>
  <si>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</si>
  <si>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</si>
  <si>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</si>
  <si>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</si>
  <si>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</si>
  <si>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</si>
  <si>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</si>
  <si>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</si>
  <si>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</si>
  <si>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</si>
  <si>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</si>
  <si>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</si>
  <si>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</si>
  <si>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</si>
  <si>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</si>
  <si>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</si>
  <si>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</si>
  <si>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</si>
  <si>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</si>
  <si>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</si>
  <si>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</si>
  <si>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</si>
  <si>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</si>
  <si>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</si>
  <si>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</si>
  <si>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</si>
  <si>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</si>
  <si>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</si>
  <si>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</si>
  <si>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</si>
  <si>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</si>
  <si>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</si>
  <si>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</si>
  <si>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</si>
  <si>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</si>
  <si>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</si>
  <si>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</si>
  <si>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</si>
  <si>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</si>
  <si>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</si>
  <si>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</si>
  <si>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</si>
  <si>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</si>
  <si>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</si>
  <si>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</si>
  <si>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</si>
  <si>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</si>
  <si>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</si>
  <si>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</si>
  <si>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</si>
  <si>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</si>
  <si>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</si>
  <si>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</si>
  <si>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</si>
  <si>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</si>
  <si>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</si>
  <si>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</si>
  <si>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</si>
  <si>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</si>
  <si>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</si>
  <si>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</si>
  <si>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</si>
  <si>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</si>
  <si>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</si>
  <si>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</si>
  <si>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</si>
  <si>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</si>
  <si>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</si>
  <si>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</si>
  <si>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</si>
  <si>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</si>
  <si>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</si>
  <si>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</si>
  <si>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</si>
  <si>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</si>
  <si>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</si>
  <si>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</si>
  <si>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</si>
  <si>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</si>
  <si>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COLLAO VIVANCO JOHAN OSIRIS</t>
  </si>
  <si>
    <t>QUINTRIQUEO QUINTRIQUEO CRISTIAN AURELIO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</si>
</sst>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5" fillId="0" borderId="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G48" sqref="G4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84" t="s">
        <v>96</v>
      </c>
      <c r="C4" s="6">
        <f>EVALUACION1!$C$24</f>
        <v>7</v>
      </c>
      <c r="D4" s="6">
        <f>$C$35</f>
        <v>7</v>
      </c>
      <c r="E4" s="51">
        <f>C4*C$2+D4*D$2</f>
        <v>7</v>
      </c>
      <c r="G4" s="1"/>
    </row>
    <row r="5" spans="1:11" x14ac:dyDescent="0.25">
      <c r="A5" s="5">
        <v>2</v>
      </c>
      <c r="B5" s="84" t="s">
        <v>97</v>
      </c>
      <c r="C5" s="6">
        <f>EVALUACION1!$C$24</f>
        <v>7</v>
      </c>
      <c r="D5" s="6">
        <f>C47</f>
        <v>7</v>
      </c>
      <c r="E5" s="51">
        <f t="shared" ref="E5:E6" si="0">C5*C$2+D5*D$2</f>
        <v>7</v>
      </c>
      <c r="G5" s="1"/>
    </row>
    <row r="6" spans="1:11" x14ac:dyDescent="0.25">
      <c r="A6" s="5">
        <v>3</v>
      </c>
      <c r="B6" s="38"/>
      <c r="C6" s="6">
        <f>EVALUACION1!$C$24</f>
        <v>7</v>
      </c>
      <c r="D6" s="6">
        <f>C58</f>
        <v>7</v>
      </c>
      <c r="E6" s="51">
        <f t="shared" si="0"/>
        <v>7</v>
      </c>
      <c r="G6" s="1"/>
    </row>
    <row r="11" spans="1:11" ht="18.75" outlineLevel="1" x14ac:dyDescent="0.25">
      <c r="A11" s="69" t="s">
        <v>12</v>
      </c>
      <c r="B11" s="15"/>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5"/>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4" t="s">
        <v>18</v>
      </c>
      <c r="B27" s="53" t="s">
        <v>19</v>
      </c>
      <c r="C27" s="56" t="str">
        <f>$B$4</f>
        <v>COLLAO VIVANCO JOHAN OSIRIS</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1" t="str">
        <f>RUBRICA!A7</f>
        <v>3. Relaciona el Proyecto APT con sus intereses profesionales. *</v>
      </c>
      <c r="C31" s="39" t="s">
        <v>7</v>
      </c>
      <c r="D31" s="17" t="str">
        <f t="shared" ref="D31" si="25">IF($C31=CL,"X","")</f>
        <v>X</v>
      </c>
      <c r="E31" s="17">
        <f>IF(D31="X",100*0.1,"")</f>
        <v>10</v>
      </c>
      <c r="F31" s="17" t="str">
        <f t="shared" ref="F31:F32" si="26">IF($C31=L,"X","")</f>
        <v/>
      </c>
      <c r="G31" s="17" t="str">
        <f>IF(F31="X",60*0.1,"")</f>
        <v/>
      </c>
      <c r="H31" s="17" t="str">
        <f t="shared" ref="H31" si="27">IF($C31=ML,"X","")</f>
        <v/>
      </c>
      <c r="I31" s="17" t="str">
        <f>IF(H31="X",30*0.1,"")</f>
        <v/>
      </c>
      <c r="J31" s="17" t="str">
        <f t="shared" ref="J31" si="28">IF($C31=NL,"X","")</f>
        <v/>
      </c>
      <c r="K31" s="17" t="str">
        <f t="shared" ref="K31:K32" si="29">IF($J31="X",0,"")</f>
        <v/>
      </c>
    </row>
    <row r="32" spans="1:11" ht="25.9" customHeight="1" x14ac:dyDescent="0.25">
      <c r="A32" s="65"/>
      <c r="B32" s="41" t="str">
        <f>RUBRICA!A15</f>
        <v>11. Expone el tema utilizando un lenguaje técnico disciplinar al presentar la propuesta y responde evidenciando un manejo de la información. *</v>
      </c>
      <c r="C32" s="39" t="s">
        <v>7</v>
      </c>
      <c r="D32" s="17" t="s">
        <v>95</v>
      </c>
      <c r="E32" s="17">
        <f>IF(D32="X",100*0.1,"")</f>
        <v>10</v>
      </c>
      <c r="F32" s="17" t="str">
        <f t="shared" si="26"/>
        <v/>
      </c>
      <c r="G32" s="17" t="str">
        <f>IF(F32="X",60*0.1,"")</f>
        <v/>
      </c>
      <c r="H32" s="17"/>
      <c r="I32" s="17" t="str">
        <f>IF(H32="X",30*0.1,"")</f>
        <v/>
      </c>
      <c r="J32" s="17"/>
      <c r="K32" s="17" t="str">
        <f t="shared" si="29"/>
        <v/>
      </c>
    </row>
    <row r="33" spans="1:11" x14ac:dyDescent="0.25">
      <c r="A33" s="65"/>
      <c r="B33" s="41" t="str">
        <f>RUBRICA!A17</f>
        <v>13. Colaboración y trabajo en equipo *</v>
      </c>
      <c r="C33" s="39" t="s">
        <v>7</v>
      </c>
      <c r="D33" s="17" t="s">
        <v>95</v>
      </c>
      <c r="E33" s="17">
        <f>IF(D33="X",100*0.1,"")</f>
        <v>10</v>
      </c>
      <c r="F33" s="17" t="str">
        <f>IF($C33=L,"X","")</f>
        <v/>
      </c>
      <c r="G33" s="17" t="str">
        <f>IF(F33="X",60*0.1,"")</f>
        <v/>
      </c>
      <c r="H33" s="17"/>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QUINTRIQUEO QUINTRIQUEO CRISTIAN AURELIO</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9" customHeight="1" x14ac:dyDescent="0.25">
      <c r="A43" s="65"/>
      <c r="B43" s="41" t="str">
        <f>RUBRICA!A7</f>
        <v>3. Relaciona el Proyecto APT con sus intereses profesionales. *</v>
      </c>
      <c r="C43" s="39" t="s">
        <v>7</v>
      </c>
      <c r="D43" s="17" t="str">
        <f t="shared" ref="D43" si="31">IF($C43=CL,"X","")</f>
        <v>X</v>
      </c>
      <c r="E43" s="17">
        <f>IF(D43="X",100*0.1,"")</f>
        <v>10</v>
      </c>
      <c r="F43" s="17" t="str">
        <f t="shared" ref="F43:F44" si="32">IF($C43=L,"X","")</f>
        <v/>
      </c>
      <c r="G43" s="17" t="str">
        <f>IF(F43="X",60*0.1,"")</f>
        <v/>
      </c>
      <c r="H43" s="17" t="str">
        <f t="shared" ref="H43" si="33">IF($C43=ML,"X","")</f>
        <v/>
      </c>
      <c r="I43" s="17" t="str">
        <f>IF(H43="X",30*0.1,"")</f>
        <v/>
      </c>
      <c r="J43" s="17" t="str">
        <f t="shared" ref="J43"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
        <v>95</v>
      </c>
      <c r="E44" s="17">
        <f>IF(D44="X",100*0.1,"")</f>
        <v>10</v>
      </c>
      <c r="F44" s="17" t="str">
        <f t="shared" si="32"/>
        <v/>
      </c>
      <c r="G44" s="17" t="str">
        <f>IF(F44="X",60*0.1,"")</f>
        <v/>
      </c>
      <c r="H44" s="17"/>
      <c r="I44" s="17" t="str">
        <f>IF(H44="X",30*0.1,"")</f>
        <v/>
      </c>
      <c r="J44" s="17"/>
      <c r="K44" s="17" t="str">
        <f t="shared" si="35"/>
        <v/>
      </c>
    </row>
    <row r="45" spans="1:11" ht="15.75" customHeight="1" x14ac:dyDescent="0.25">
      <c r="A45" s="65"/>
      <c r="B45" s="41" t="str">
        <f>RUBRICA!A17</f>
        <v>13. Colaboración y trabajo en equipo *</v>
      </c>
      <c r="C45" s="39" t="s">
        <v>7</v>
      </c>
      <c r="D45" s="17" t="s">
        <v>95</v>
      </c>
      <c r="E45" s="17">
        <f>IF(D45="X",100*0.1,"")</f>
        <v>10</v>
      </c>
      <c r="F45" s="17" t="str">
        <f>IF($C45=L,"X","")</f>
        <v/>
      </c>
      <c r="G45" s="17" t="str">
        <f>IF(F45="X",60*0.1,"")</f>
        <v/>
      </c>
      <c r="H45" s="17"/>
      <c r="I45" s="17" t="str">
        <f>IF(H45="X",30*0.1,"")</f>
        <v/>
      </c>
      <c r="J45" s="17"/>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f>B6</f>
        <v>0</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9" customHeight="1" x14ac:dyDescent="0.25">
      <c r="A54" s="65"/>
      <c r="B54" s="41" t="str">
        <f>RUBRICA!A7</f>
        <v>3. Relaciona el Proyecto APT con sus intereses profesionales. *</v>
      </c>
      <c r="C54" s="39" t="s">
        <v>7</v>
      </c>
      <c r="D54" s="17" t="str">
        <f t="shared" ref="D54" si="39">IF($C54=CL,"X","")</f>
        <v>X</v>
      </c>
      <c r="E54" s="17">
        <f>IF(D54="X",100*0.1,"")</f>
        <v>10</v>
      </c>
      <c r="F54" s="17" t="str">
        <f t="shared" ref="F54:F55" si="40">IF($C54=L,"X","")</f>
        <v/>
      </c>
      <c r="G54" s="17" t="str">
        <f>IF(F54="X",60*0.1,"")</f>
        <v/>
      </c>
      <c r="H54" s="17" t="str">
        <f t="shared" ref="H54" si="41">IF($C54=ML,"X","")</f>
        <v/>
      </c>
      <c r="I54" s="17" t="str">
        <f>IF(H54="X",30*0.1,"")</f>
        <v/>
      </c>
      <c r="J54" s="17" t="str">
        <f t="shared" ref="J54"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
        <v>95</v>
      </c>
      <c r="E55" s="17">
        <f>IF(D55="X",100*0.1,"")</f>
        <v>10</v>
      </c>
      <c r="F55" s="17" t="str">
        <f t="shared" si="40"/>
        <v/>
      </c>
      <c r="G55" s="17" t="str">
        <f>IF(F55="X",60*0.1,"")</f>
        <v/>
      </c>
      <c r="H55" s="17"/>
      <c r="I55" s="17" t="str">
        <f>IF(H55="X",30*0.1,"")</f>
        <v/>
      </c>
      <c r="J55" s="17"/>
      <c r="K55" s="17" t="str">
        <f t="shared" si="43"/>
        <v/>
      </c>
    </row>
    <row r="56" spans="1:11" ht="15.75" customHeight="1" x14ac:dyDescent="0.25">
      <c r="A56" s="65"/>
      <c r="B56" s="41" t="str">
        <f>RUBRICA!A17</f>
        <v>13. Colaboración y trabajo en equipo *</v>
      </c>
      <c r="C56" s="39" t="s">
        <v>7</v>
      </c>
      <c r="D56" s="17" t="s">
        <v>95</v>
      </c>
      <c r="E56" s="17">
        <f>IF(D56="X",100*0.1,"")</f>
        <v>10</v>
      </c>
      <c r="F56" s="17" t="str">
        <f>IF($C56=L,"X","")</f>
        <v/>
      </c>
      <c r="G56" s="17" t="str">
        <f>IF(F56="X",60*0.1,"")</f>
        <v/>
      </c>
      <c r="H56" s="17"/>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2025-09-21T03:14:09Z</dcterms:modified>
</cp:coreProperties>
</file>