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Documentos_fecifu\DUOC UC\2025-05\Capstone\Grupo 18\"/>
    </mc:Choice>
  </mc:AlternateContent>
  <xr:revisionPtr revIDLastSave="0" documentId="13_ncr:1_{7539F285-48BE-4C33-B2BE-8EF35BCCC078}" xr6:coauthVersionLast="47" xr6:coauthVersionMax="47" xr10:uidLastSave="{00000000-0000-0000-0000-000000000000}"/>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E16" i="1"/>
  <c r="E17" i="1"/>
  <c r="D18" i="1"/>
  <c r="E18" i="1" s="1"/>
  <c r="D19" i="1"/>
  <c r="E19" i="1" s="1"/>
  <c r="F20" i="1"/>
  <c r="G20" i="1" s="1"/>
  <c r="G17" i="1" l="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G16" i="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<sst xmlns="http://schemas.openxmlformats.org/spreadsheetml/2006/main" count="87" uniqueCount="66">
  <si>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</si>
  <si>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</si>
  <si>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</si>
  <si>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</si>
  <si>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</si>
  <si>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</si>
  <si>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</si>
  <si>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</si>
  <si>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</si>
  <si>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</si>
  <si>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</si>
  <si>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</si>
  <si>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</si>
  <si>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</si>
  <si>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</si>
  <si>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</si>
  <si>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</si>
  <si>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</si>
  <si>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</si>
  <si>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</si>
  <si>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</si>
  <si>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</si>
  <si>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</si>
  <si>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</si>
  <si>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</si>
  <si>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</si>
  <si>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</si>
  <si>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</si>
  <si>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</si>
  <si>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</si>
  <si>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</si>
  <si>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</si>
  <si>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</si>
  <si>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</si>
  <si>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</si>
  <si>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</si>
  <si>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</si>
  <si>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</si>
  <si>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</si>
  <si>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</si>
  <si>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</si>
  <si>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</si>
  <si>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</si>
  <si>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</si>
  <si>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</si>
  <si>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</si>
  <si>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</si>
  <si>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</si>
  <si>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</si>
  <si>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</si>
  <si>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</si>
  <si>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</si>
  <si>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</si>
  <si>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</si>
  <si>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</si>
  <si>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</si>
  <si>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</si>
  <si>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</si>
  <si>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</si>
  <si>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</si>
  <si>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</si>
  <si>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</si>
  <si>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</si>
  <si>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 xml:space="preserve"> </t>
  </si>
  <si>
    <t>GARCIA DE LA HUERTA PAREDES LUIS MANUEL</t>
  </si>
  <si>
    <t>MARTINEZ ACOSTA KEILA NATHALY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</si>
</sst>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rgb="FF000000"/>
      <name val="Calibri"/>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8" fillId="0" borderId="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F19" sqref="F1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59" t="s">
        <v>64</v>
      </c>
      <c r="C4" s="5">
        <f>EVALUACION2!$C$22</f>
        <v>6.7</v>
      </c>
      <c r="G4" s="1"/>
    </row>
    <row r="5" spans="1:11" x14ac:dyDescent="0.25">
      <c r="A5" s="4">
        <v>2</v>
      </c>
      <c r="B5" s="59" t="s">
        <v>65</v>
      </c>
      <c r="C5" s="5">
        <f>EVALUACION2!$C$22</f>
        <v>6.7</v>
      </c>
      <c r="G5" s="1"/>
    </row>
    <row r="6" spans="1:11" x14ac:dyDescent="0.25">
      <c r="A6" s="4">
        <v>3</v>
      </c>
      <c r="B6" s="25"/>
      <c r="C6" s="5">
        <f>EVALUACION2!$C$22</f>
        <v>6.7</v>
      </c>
      <c r="G6" s="1"/>
    </row>
    <row r="11" spans="1:11" ht="18.75" outlineLevel="1" x14ac:dyDescent="0.25">
      <c r="A11" s="40" t="s">
        <v>9</v>
      </c>
      <c r="B11" s="14"/>
      <c r="C11" s="44" t="s">
        <v>10</v>
      </c>
      <c r="D11" s="45" t="s">
        <v>11</v>
      </c>
      <c r="E11" s="47"/>
      <c r="F11" s="47"/>
      <c r="G11" s="47"/>
      <c r="H11" s="47"/>
      <c r="I11" s="47"/>
      <c r="J11" s="47"/>
      <c r="K11" s="46"/>
    </row>
    <row r="12" spans="1:11" outlineLevel="1" x14ac:dyDescent="0.25">
      <c r="A12" s="41"/>
      <c r="B12" s="20" t="s">
        <v>12</v>
      </c>
      <c r="C12" s="43"/>
      <c r="D12" s="45" t="s">
        <v>5</v>
      </c>
      <c r="E12" s="46"/>
      <c r="F12" s="45" t="s">
        <v>6</v>
      </c>
      <c r="G12" s="46"/>
      <c r="H12" s="48" t="s">
        <v>23</v>
      </c>
      <c r="I12" s="46"/>
      <c r="J12" s="45" t="s">
        <v>7</v>
      </c>
      <c r="K12" s="46"/>
    </row>
    <row r="13" spans="1:11" ht="24" outlineLevel="1" x14ac:dyDescent="0.25">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42"/>
      <c r="B16" s="28" t="str">
        <f>RUBRICA!A7</f>
        <v>4. Utiliza de manera precisa el lenguaje técnico en los entregables de acuerdo con lo requerido por la disciplina.</v>
      </c>
      <c r="C16" s="26" t="s">
        <v>5</v>
      </c>
      <c r="D16" s="15" t="s">
        <v>63</v>
      </c>
      <c r="E16" s="15" t="str">
        <f>IF(D16="X",100*0.05,"")</f>
        <v/>
      </c>
      <c r="F16" s="15" t="s">
        <v>41</v>
      </c>
      <c r="G16" s="15">
        <f>IF(F16="X",60*0.05,"")</f>
        <v>3</v>
      </c>
      <c r="H16" s="15" t="str">
        <f t="shared" si="2"/>
        <v/>
      </c>
      <c r="I16" s="15" t="str">
        <f>IF(H16="X",30*0.05,"")</f>
        <v/>
      </c>
      <c r="J16" s="15" t="str">
        <f t="shared" si="3"/>
        <v/>
      </c>
      <c r="K16" s="15" t="str">
        <f t="shared" si="4"/>
        <v/>
      </c>
    </row>
    <row r="17" spans="1:11" ht="24" outlineLevel="1" x14ac:dyDescent="0.25">
      <c r="A17" s="42"/>
      <c r="B17" s="28" t="str">
        <f>RUBRICA!A8</f>
        <v xml:space="preserve">5. Utiliza reglas de redacción, ortografía (literal, puntual, acentual) y las normas para citas y referencias. </v>
      </c>
      <c r="C17" s="26" t="s">
        <v>5</v>
      </c>
      <c r="D17" s="15" t="s">
        <v>63</v>
      </c>
      <c r="E17" s="15" t="str">
        <f>IF(D17="X",100*0.05,"")</f>
        <v/>
      </c>
      <c r="F17" s="15" t="s">
        <v>41</v>
      </c>
      <c r="G17" s="15">
        <f>IF(F17="X",60*0.05,"")</f>
        <v>3</v>
      </c>
      <c r="H17" s="15" t="str">
        <f t="shared" si="2"/>
        <v/>
      </c>
      <c r="I17" s="15" t="str">
        <f>IF(H17="X",30*0.05,"")</f>
        <v/>
      </c>
      <c r="J17" s="15" t="str">
        <f t="shared" si="3"/>
        <v/>
      </c>
      <c r="K17" s="15" t="str">
        <f t="shared" si="4"/>
        <v/>
      </c>
    </row>
    <row r="18" spans="1:11" ht="36" outlineLevel="1" x14ac:dyDescent="0.25">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1"/>
      <c r="B21" s="27" t="s">
        <v>4</v>
      </c>
      <c r="C21" s="31">
        <f>E21+G21+I21+K21</f>
        <v>96</v>
      </c>
      <c r="D21" s="16"/>
      <c r="E21" s="16">
        <f>SUM(E13:E20)</f>
        <v>90</v>
      </c>
      <c r="F21" s="16"/>
      <c r="G21" s="16">
        <f>SUM(G13:G20)</f>
        <v>6</v>
      </c>
      <c r="H21" s="16"/>
      <c r="I21" s="16">
        <f>SUM(I13:I20)</f>
        <v>0</v>
      </c>
      <c r="J21" s="16"/>
      <c r="K21" s="16">
        <f>SUM(K13:K20)</f>
        <v>0</v>
      </c>
    </row>
    <row r="22" spans="1:11" ht="15.75" customHeight="1" outlineLevel="1" x14ac:dyDescent="0.3">
      <c r="A22" s="43"/>
      <c r="B22" s="30" t="s">
        <v>13</v>
      </c>
      <c r="C22" s="17">
        <f>VLOOKUP(C21,ESCALA_IEP!A2:B202,2,FALSE)</f>
        <v>6.7</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9" t="s">
        <v>14</v>
      </c>
      <c r="B1" s="51" t="s">
        <v>15</v>
      </c>
      <c r="C1" s="52"/>
      <c r="D1" s="52"/>
      <c r="E1" s="53"/>
      <c r="F1" s="49" t="s">
        <v>16</v>
      </c>
    </row>
    <row r="2" spans="1:6" x14ac:dyDescent="0.25">
      <c r="A2" s="50"/>
      <c r="B2" s="55" t="s">
        <v>25</v>
      </c>
      <c r="C2" s="55" t="s">
        <v>17</v>
      </c>
      <c r="D2" s="21" t="s">
        <v>18</v>
      </c>
      <c r="E2" s="22" t="s">
        <v>7</v>
      </c>
      <c r="F2" s="50"/>
    </row>
    <row r="3" spans="1:6" ht="15.75" thickBot="1" x14ac:dyDescent="0.3">
      <c r="A3" s="50"/>
      <c r="B3" s="56"/>
      <c r="C3" s="56"/>
      <c r="D3" s="37">
        <v>-0.3</v>
      </c>
      <c r="E3" s="37">
        <v>0</v>
      </c>
      <c r="F3" s="54"/>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8">
        <v>5</v>
      </c>
    </row>
    <row r="9" spans="1:6" ht="51.75" thickBot="1" x14ac:dyDescent="0.3">
      <c r="A9" s="24" t="s">
        <v>53</v>
      </c>
      <c r="B9" s="24" t="s">
        <v>54</v>
      </c>
      <c r="C9" s="24" t="s">
        <v>55</v>
      </c>
      <c r="D9" s="24" t="s">
        <v>56</v>
      </c>
      <c r="E9" s="24" t="s">
        <v>57</v>
      </c>
      <c r="F9" s="23">
        <v>20</v>
      </c>
    </row>
    <row r="10" spans="1:6" ht="64.5" thickBot="1" x14ac:dyDescent="0.3">
      <c r="A10" s="39" t="s">
        <v>58</v>
      </c>
      <c r="B10" s="39" t="s">
        <v>59</v>
      </c>
      <c r="C10" s="39" t="s">
        <v>60</v>
      </c>
      <c r="D10" s="39" t="s">
        <v>61</v>
      </c>
      <c r="E10" s="39" t="s">
        <v>62</v>
      </c>
      <c r="F10" s="32">
        <v>15</v>
      </c>
    </row>
    <row r="11" spans="1:6" ht="81.599999999999994" customHeight="1" x14ac:dyDescent="0.2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7" t="s">
        <v>3</v>
      </c>
      <c r="B1" s="6" t="s">
        <v>4</v>
      </c>
      <c r="C1" s="7"/>
      <c r="D1" s="7"/>
      <c r="E1" s="8"/>
    </row>
    <row r="2" spans="1:5" ht="45.75" thickBot="1" x14ac:dyDescent="0.3">
      <c r="A2" s="58"/>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2025-10-29T17:49:59Z</dcterms:modified>
</cp:coreProperties>
</file>