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C:\Users\czechitas73\Documents\ikikata\Entertainment\"/>
    </mc:Choice>
  </mc:AlternateContent>
  <xr:revisionPtr revIDLastSave="0" documentId="13_ncr:1_{FC358816-81D8-4C59-B94F-00F6AF5E5984}" xr6:coauthVersionLast="45" xr6:coauthVersionMax="45" xr10:uidLastSave="{00000000-0000-0000-0000-000000000000}"/>
  <bookViews>
    <workbookView xWindow="-108" yWindow="-108" windowWidth="23256" windowHeight="12576" activeTab="7" xr2:uid="{00000000-000D-0000-FFFF-FFFF00000000}"/>
  </bookViews>
  <sheets>
    <sheet name="Aquapark" sheetId="3" r:id="rId1"/>
    <sheet name="Ponávka" sheetId="4" r:id="rId2"/>
    <sheet name="Rašínova" sheetId="5" r:id="rId3"/>
    <sheet name="Bazén Lužánky" sheetId="6" r:id="rId4"/>
    <sheet name="Koupaliště Riviéra" sheetId="7" r:id="rId5"/>
    <sheet name="Koupaliště Zábrdovice" sheetId="8" r:id="rId6"/>
    <sheet name="Kluziště" sheetId="9" r:id="rId7"/>
    <sheet name="Celkem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0" l="1"/>
  <c r="S26" i="6"/>
  <c r="T26" i="6"/>
  <c r="U26" i="6"/>
  <c r="V26" i="6"/>
  <c r="W26" i="6"/>
  <c r="X26" i="6"/>
  <c r="Y26" i="6"/>
  <c r="Z26" i="6"/>
  <c r="AA26" i="6"/>
  <c r="AB26" i="6"/>
  <c r="R26" i="6"/>
  <c r="F10" i="10" l="1"/>
  <c r="F9" i="10"/>
  <c r="L26" i="9"/>
  <c r="F11" i="10" s="1"/>
  <c r="M26" i="9"/>
  <c r="N26" i="9"/>
  <c r="O26" i="9"/>
  <c r="G36" i="9" l="1"/>
  <c r="K26" i="9" l="1"/>
  <c r="L22" i="9"/>
  <c r="L21" i="9"/>
  <c r="O21" i="9"/>
  <c r="L20" i="9"/>
  <c r="M20" i="9"/>
  <c r="N20" i="9"/>
  <c r="O20" i="9"/>
  <c r="K20" i="9"/>
  <c r="K21" i="9"/>
  <c r="K22" i="9"/>
  <c r="G30" i="9"/>
  <c r="G31" i="9"/>
  <c r="G32" i="9"/>
  <c r="G33" i="9"/>
  <c r="G35" i="9"/>
  <c r="G34" i="9"/>
  <c r="P20" i="9" l="1"/>
  <c r="P26" i="9"/>
  <c r="G26" i="9"/>
  <c r="G25" i="9"/>
  <c r="G24" i="9"/>
  <c r="G20" i="9"/>
  <c r="F25" i="9"/>
  <c r="O25" i="9" s="1"/>
  <c r="F24" i="9"/>
  <c r="O24" i="9" s="1"/>
  <c r="F23" i="9"/>
  <c r="O23" i="9" s="1"/>
  <c r="F22" i="9"/>
  <c r="O22" i="9" s="1"/>
  <c r="E25" i="9"/>
  <c r="N25" i="9" s="1"/>
  <c r="E24" i="9"/>
  <c r="N24" i="9" s="1"/>
  <c r="E23" i="9"/>
  <c r="N23" i="9" s="1"/>
  <c r="E22" i="9"/>
  <c r="N22" i="9" s="1"/>
  <c r="E21" i="9"/>
  <c r="N21" i="9" s="1"/>
  <c r="P21" i="9" s="1"/>
  <c r="D25" i="9"/>
  <c r="M25" i="9" s="1"/>
  <c r="D24" i="9"/>
  <c r="M24" i="9" s="1"/>
  <c r="D23" i="9"/>
  <c r="M23" i="9" s="1"/>
  <c r="D22" i="9"/>
  <c r="M22" i="9" s="1"/>
  <c r="P22" i="9" s="1"/>
  <c r="D21" i="9"/>
  <c r="M21" i="9" s="1"/>
  <c r="C25" i="9"/>
  <c r="L25" i="9" s="1"/>
  <c r="C24" i="9"/>
  <c r="L24" i="9" s="1"/>
  <c r="C23" i="9"/>
  <c r="L23" i="9" s="1"/>
  <c r="B25" i="9"/>
  <c r="K25" i="9" s="1"/>
  <c r="P25" i="9" s="1"/>
  <c r="B24" i="9"/>
  <c r="K24" i="9" s="1"/>
  <c r="P24" i="9" s="1"/>
  <c r="B23" i="9"/>
  <c r="K23" i="9" s="1"/>
  <c r="P23" i="9" s="1"/>
  <c r="E23" i="8"/>
  <c r="E22" i="8"/>
  <c r="E21" i="8"/>
  <c r="E20" i="8"/>
  <c r="D23" i="8"/>
  <c r="D22" i="8"/>
  <c r="D21" i="8"/>
  <c r="D20" i="8"/>
  <c r="C23" i="8"/>
  <c r="G23" i="8" s="1"/>
  <c r="C22" i="8"/>
  <c r="G22" i="8" s="1"/>
  <c r="C21" i="8"/>
  <c r="C20" i="8"/>
  <c r="G20" i="8" s="1"/>
  <c r="G26" i="7"/>
  <c r="E26" i="7"/>
  <c r="E25" i="7"/>
  <c r="E24" i="7"/>
  <c r="E23" i="7"/>
  <c r="E22" i="7"/>
  <c r="E21" i="7"/>
  <c r="D26" i="7"/>
  <c r="D25" i="7"/>
  <c r="D24" i="7"/>
  <c r="D23" i="7"/>
  <c r="D22" i="7"/>
  <c r="D21" i="7"/>
  <c r="C26" i="7"/>
  <c r="C25" i="7"/>
  <c r="G25" i="7" s="1"/>
  <c r="C24" i="7"/>
  <c r="G24" i="7" s="1"/>
  <c r="C23" i="7"/>
  <c r="G23" i="7" s="1"/>
  <c r="C22" i="7"/>
  <c r="G22" i="7" s="1"/>
  <c r="C21" i="7"/>
  <c r="G21" i="7" s="1"/>
  <c r="G21" i="9" l="1"/>
  <c r="G21" i="8"/>
  <c r="G22" i="9"/>
  <c r="G23" i="9"/>
  <c r="R15" i="6"/>
  <c r="R25" i="6"/>
  <c r="S25" i="6"/>
  <c r="T25" i="6"/>
  <c r="Z25" i="6"/>
  <c r="AA25" i="6"/>
  <c r="AB25" i="6"/>
  <c r="Y24" i="6"/>
  <c r="U23" i="6"/>
  <c r="V23" i="6"/>
  <c r="R22" i="6"/>
  <c r="Y22" i="6"/>
  <c r="Z22" i="6"/>
  <c r="Q26" i="6"/>
  <c r="S21" i="6"/>
  <c r="Y21" i="6"/>
  <c r="AA21" i="6"/>
  <c r="B35" i="6"/>
  <c r="B34" i="6"/>
  <c r="B33" i="6"/>
  <c r="B32" i="6"/>
  <c r="B31" i="6"/>
  <c r="B30" i="6"/>
  <c r="M35" i="6"/>
  <c r="M34" i="6"/>
  <c r="M33" i="6"/>
  <c r="AB23" i="6" s="1"/>
  <c r="M32" i="6"/>
  <c r="M31" i="6"/>
  <c r="M30" i="6"/>
  <c r="L35" i="6"/>
  <c r="L34" i="6"/>
  <c r="L33" i="6"/>
  <c r="L32" i="6"/>
  <c r="L31" i="6"/>
  <c r="L30" i="6"/>
  <c r="K35" i="6"/>
  <c r="K34" i="6"/>
  <c r="K33" i="6"/>
  <c r="K32" i="6"/>
  <c r="K31" i="6"/>
  <c r="K30" i="6"/>
  <c r="J35" i="6"/>
  <c r="J34" i="6"/>
  <c r="J33" i="6"/>
  <c r="J32" i="6"/>
  <c r="J31" i="6"/>
  <c r="J30" i="6"/>
  <c r="I35" i="6"/>
  <c r="I34" i="6"/>
  <c r="I33" i="6"/>
  <c r="I32" i="6"/>
  <c r="I31" i="6"/>
  <c r="I30" i="6"/>
  <c r="H35" i="6"/>
  <c r="H34" i="6"/>
  <c r="H33" i="6"/>
  <c r="H32" i="6"/>
  <c r="H31" i="6"/>
  <c r="H30" i="6"/>
  <c r="W20" i="6" s="1"/>
  <c r="G35" i="6"/>
  <c r="G34" i="6"/>
  <c r="G33" i="6"/>
  <c r="G32" i="6"/>
  <c r="G31" i="6"/>
  <c r="G30" i="6"/>
  <c r="F35" i="6"/>
  <c r="F34" i="6"/>
  <c r="F33" i="6"/>
  <c r="F32" i="6"/>
  <c r="F31" i="6"/>
  <c r="F30" i="6"/>
  <c r="E35" i="6"/>
  <c r="E34" i="6"/>
  <c r="E33" i="6"/>
  <c r="T23" i="6" s="1"/>
  <c r="E32" i="6"/>
  <c r="E31" i="6"/>
  <c r="E30" i="6"/>
  <c r="D35" i="6"/>
  <c r="D34" i="6"/>
  <c r="D33" i="6"/>
  <c r="D32" i="6"/>
  <c r="D31" i="6"/>
  <c r="D30" i="6"/>
  <c r="C35" i="6"/>
  <c r="C34" i="6"/>
  <c r="C33" i="6"/>
  <c r="C32" i="6"/>
  <c r="C31" i="6"/>
  <c r="C30" i="6"/>
  <c r="M25" i="6"/>
  <c r="M24" i="6"/>
  <c r="AB24" i="6" s="1"/>
  <c r="M23" i="6"/>
  <c r="M22" i="6"/>
  <c r="AB22" i="6" s="1"/>
  <c r="M21" i="6"/>
  <c r="AB21" i="6" s="1"/>
  <c r="M20" i="6"/>
  <c r="AB20" i="6" s="1"/>
  <c r="L25" i="6"/>
  <c r="L24" i="6"/>
  <c r="AA24" i="6" s="1"/>
  <c r="L23" i="6"/>
  <c r="AA23" i="6" s="1"/>
  <c r="L22" i="6"/>
  <c r="AA22" i="6" s="1"/>
  <c r="L21" i="6"/>
  <c r="L20" i="6"/>
  <c r="AA20" i="6" s="1"/>
  <c r="K25" i="6"/>
  <c r="K24" i="6"/>
  <c r="Z24" i="6" s="1"/>
  <c r="K23" i="6"/>
  <c r="Z23" i="6" s="1"/>
  <c r="K22" i="6"/>
  <c r="K21" i="6"/>
  <c r="Z21" i="6" s="1"/>
  <c r="K20" i="6"/>
  <c r="Z20" i="6" s="1"/>
  <c r="J25" i="6"/>
  <c r="Y25" i="6" s="1"/>
  <c r="J24" i="6"/>
  <c r="J23" i="6"/>
  <c r="Y23" i="6" s="1"/>
  <c r="J22" i="6"/>
  <c r="J21" i="6"/>
  <c r="J20" i="6"/>
  <c r="Y20" i="6" s="1"/>
  <c r="I25" i="6"/>
  <c r="X25" i="6" s="1"/>
  <c r="I24" i="6"/>
  <c r="X24" i="6" s="1"/>
  <c r="I23" i="6"/>
  <c r="X23" i="6" s="1"/>
  <c r="I22" i="6"/>
  <c r="X22" i="6" s="1"/>
  <c r="I21" i="6"/>
  <c r="X21" i="6" s="1"/>
  <c r="I20" i="6"/>
  <c r="X20" i="6" s="1"/>
  <c r="H25" i="6"/>
  <c r="W25" i="6" s="1"/>
  <c r="H24" i="6"/>
  <c r="W24" i="6" s="1"/>
  <c r="H23" i="6"/>
  <c r="W23" i="6" s="1"/>
  <c r="H22" i="6"/>
  <c r="W22" i="6" s="1"/>
  <c r="H21" i="6"/>
  <c r="W21" i="6" s="1"/>
  <c r="H20" i="6"/>
  <c r="G25" i="6"/>
  <c r="V25" i="6" s="1"/>
  <c r="G24" i="6"/>
  <c r="V24" i="6" s="1"/>
  <c r="G23" i="6"/>
  <c r="G22" i="6"/>
  <c r="V22" i="6" s="1"/>
  <c r="G21" i="6"/>
  <c r="V21" i="6" s="1"/>
  <c r="G20" i="6"/>
  <c r="V20" i="6" s="1"/>
  <c r="F25" i="6"/>
  <c r="U25" i="6" s="1"/>
  <c r="F24" i="6"/>
  <c r="U24" i="6" s="1"/>
  <c r="F23" i="6"/>
  <c r="F22" i="6"/>
  <c r="U22" i="6" s="1"/>
  <c r="F21" i="6"/>
  <c r="U21" i="6" s="1"/>
  <c r="F20" i="6"/>
  <c r="U20" i="6" s="1"/>
  <c r="E25" i="6"/>
  <c r="E24" i="6"/>
  <c r="T24" i="6" s="1"/>
  <c r="E23" i="6"/>
  <c r="E22" i="6"/>
  <c r="T22" i="6" s="1"/>
  <c r="E21" i="6"/>
  <c r="T21" i="6" s="1"/>
  <c r="E20" i="6"/>
  <c r="T20" i="6" s="1"/>
  <c r="D25" i="6"/>
  <c r="D24" i="6"/>
  <c r="S24" i="6" s="1"/>
  <c r="D23" i="6"/>
  <c r="S23" i="6" s="1"/>
  <c r="D22" i="6"/>
  <c r="S22" i="6" s="1"/>
  <c r="D21" i="6"/>
  <c r="D20" i="6"/>
  <c r="S20" i="6" s="1"/>
  <c r="C25" i="6"/>
  <c r="C24" i="6"/>
  <c r="R24" i="6" s="1"/>
  <c r="C23" i="6"/>
  <c r="R23" i="6" s="1"/>
  <c r="C22" i="6"/>
  <c r="C21" i="6"/>
  <c r="R21" i="6" s="1"/>
  <c r="C20" i="6"/>
  <c r="R20" i="6" s="1"/>
  <c r="B25" i="6"/>
  <c r="Q25" i="6" s="1"/>
  <c r="B24" i="6"/>
  <c r="Q24" i="6" s="1"/>
  <c r="B23" i="6"/>
  <c r="Q23" i="6" s="1"/>
  <c r="B22" i="6"/>
  <c r="Q22" i="6" s="1"/>
  <c r="B21" i="6"/>
  <c r="Q21" i="6" s="1"/>
  <c r="B20" i="6"/>
  <c r="Q20" i="6" s="1"/>
  <c r="AC20" i="6" l="1"/>
  <c r="AC26" i="6"/>
  <c r="N36" i="6"/>
  <c r="N35" i="6"/>
  <c r="N34" i="6"/>
  <c r="N33" i="6"/>
  <c r="N32" i="6"/>
  <c r="N31" i="6"/>
  <c r="N30" i="6"/>
  <c r="N26" i="6"/>
  <c r="N25" i="6"/>
  <c r="N24" i="6"/>
  <c r="N23" i="6"/>
  <c r="N22" i="6"/>
  <c r="N21" i="6"/>
  <c r="N20" i="6"/>
  <c r="R23" i="5"/>
  <c r="F7" i="10" s="1"/>
  <c r="S23" i="5"/>
  <c r="T23" i="5"/>
  <c r="U23" i="5"/>
  <c r="V23" i="5"/>
  <c r="W23" i="5"/>
  <c r="X23" i="5"/>
  <c r="Y23" i="5"/>
  <c r="Z23" i="5"/>
  <c r="AA23" i="5"/>
  <c r="AB23" i="5"/>
  <c r="R21" i="5"/>
  <c r="Z21" i="5"/>
  <c r="T20" i="5"/>
  <c r="V20" i="5"/>
  <c r="W20" i="5"/>
  <c r="X20" i="5"/>
  <c r="AB20" i="5"/>
  <c r="T19" i="5"/>
  <c r="U19" i="5"/>
  <c r="AB19" i="5"/>
  <c r="Q20" i="5"/>
  <c r="Q23" i="5"/>
  <c r="N31" i="5"/>
  <c r="M30" i="5"/>
  <c r="M29" i="5"/>
  <c r="M28" i="5"/>
  <c r="M27" i="5"/>
  <c r="L30" i="5"/>
  <c r="L29" i="5"/>
  <c r="AA21" i="5" s="1"/>
  <c r="L28" i="5"/>
  <c r="L27" i="5"/>
  <c r="K30" i="5"/>
  <c r="K29" i="5"/>
  <c r="K28" i="5"/>
  <c r="K27" i="5"/>
  <c r="J30" i="5"/>
  <c r="J29" i="5"/>
  <c r="Y21" i="5" s="1"/>
  <c r="J28" i="5"/>
  <c r="J27" i="5"/>
  <c r="I30" i="5"/>
  <c r="I29" i="5"/>
  <c r="I28" i="5"/>
  <c r="I27" i="5"/>
  <c r="H30" i="5"/>
  <c r="H29" i="5"/>
  <c r="W21" i="5" s="1"/>
  <c r="H28" i="5"/>
  <c r="H27" i="5"/>
  <c r="G30" i="5"/>
  <c r="G29" i="5"/>
  <c r="G28" i="5"/>
  <c r="G27" i="5"/>
  <c r="F30" i="5"/>
  <c r="U22" i="5" s="1"/>
  <c r="F29" i="5"/>
  <c r="F28" i="5"/>
  <c r="F27" i="5"/>
  <c r="E30" i="5"/>
  <c r="E29" i="5"/>
  <c r="E28" i="5"/>
  <c r="E27" i="5"/>
  <c r="D30" i="5"/>
  <c r="D29" i="5"/>
  <c r="S21" i="5" s="1"/>
  <c r="D28" i="5"/>
  <c r="D27" i="5"/>
  <c r="C30" i="5"/>
  <c r="C29" i="5"/>
  <c r="C28" i="5"/>
  <c r="C27" i="5"/>
  <c r="B30" i="5"/>
  <c r="N30" i="5" s="1"/>
  <c r="B29" i="5"/>
  <c r="N29" i="5" s="1"/>
  <c r="B28" i="5"/>
  <c r="N28" i="5" s="1"/>
  <c r="B27" i="5"/>
  <c r="N27" i="5" s="1"/>
  <c r="N23" i="5"/>
  <c r="M22" i="5"/>
  <c r="AB22" i="5" s="1"/>
  <c r="M21" i="5"/>
  <c r="AB21" i="5" s="1"/>
  <c r="M20" i="5"/>
  <c r="M19" i="5"/>
  <c r="L22" i="5"/>
  <c r="AA22" i="5" s="1"/>
  <c r="L21" i="5"/>
  <c r="L20" i="5"/>
  <c r="AA20" i="5" s="1"/>
  <c r="L19" i="5"/>
  <c r="AA19" i="5" s="1"/>
  <c r="K22" i="5"/>
  <c r="Z22" i="5" s="1"/>
  <c r="K21" i="5"/>
  <c r="K20" i="5"/>
  <c r="Z20" i="5" s="1"/>
  <c r="K19" i="5"/>
  <c r="Z19" i="5" s="1"/>
  <c r="J22" i="5"/>
  <c r="Y22" i="5" s="1"/>
  <c r="J21" i="5"/>
  <c r="J20" i="5"/>
  <c r="Y20" i="5" s="1"/>
  <c r="J19" i="5"/>
  <c r="Y19" i="5" s="1"/>
  <c r="I22" i="5"/>
  <c r="X22" i="5" s="1"/>
  <c r="I21" i="5"/>
  <c r="X21" i="5" s="1"/>
  <c r="I20" i="5"/>
  <c r="I19" i="5"/>
  <c r="X19" i="5" s="1"/>
  <c r="H22" i="5"/>
  <c r="W22" i="5" s="1"/>
  <c r="H21" i="5"/>
  <c r="H20" i="5"/>
  <c r="H19" i="5"/>
  <c r="W19" i="5" s="1"/>
  <c r="G22" i="5"/>
  <c r="V22" i="5" s="1"/>
  <c r="G21" i="5"/>
  <c r="V21" i="5" s="1"/>
  <c r="G20" i="5"/>
  <c r="G19" i="5"/>
  <c r="V19" i="5" s="1"/>
  <c r="F22" i="5"/>
  <c r="F21" i="5"/>
  <c r="U21" i="5" s="1"/>
  <c r="F20" i="5"/>
  <c r="U20" i="5" s="1"/>
  <c r="F19" i="5"/>
  <c r="E22" i="5"/>
  <c r="T22" i="5" s="1"/>
  <c r="E21" i="5"/>
  <c r="T21" i="5" s="1"/>
  <c r="E20" i="5"/>
  <c r="E19" i="5"/>
  <c r="D22" i="5"/>
  <c r="S22" i="5" s="1"/>
  <c r="D21" i="5"/>
  <c r="D20" i="5"/>
  <c r="S20" i="5" s="1"/>
  <c r="D19" i="5"/>
  <c r="S19" i="5" s="1"/>
  <c r="C22" i="5"/>
  <c r="R22" i="5" s="1"/>
  <c r="C21" i="5"/>
  <c r="C20" i="5"/>
  <c r="R20" i="5" s="1"/>
  <c r="C19" i="5"/>
  <c r="R19" i="5" s="1"/>
  <c r="B22" i="5"/>
  <c r="Q22" i="5" s="1"/>
  <c r="B21" i="5"/>
  <c r="Q21" i="5" s="1"/>
  <c r="B20" i="5"/>
  <c r="N20" i="5" s="1"/>
  <c r="N21" i="5" l="1"/>
  <c r="B19" i="5"/>
  <c r="N22" i="5"/>
  <c r="AC21" i="6"/>
  <c r="AC23" i="6"/>
  <c r="AC22" i="6"/>
  <c r="AC25" i="6"/>
  <c r="AC24" i="6"/>
  <c r="AC23" i="5"/>
  <c r="AC21" i="5"/>
  <c r="AC22" i="5"/>
  <c r="Q19" i="5" l="1"/>
  <c r="AC19" i="5" s="1"/>
  <c r="N19" i="5"/>
  <c r="AC20" i="5"/>
  <c r="R24" i="4" l="1"/>
  <c r="F6" i="10" s="1"/>
  <c r="S24" i="4"/>
  <c r="T24" i="4"/>
  <c r="U24" i="4"/>
  <c r="V24" i="4"/>
  <c r="W24" i="4"/>
  <c r="X24" i="4"/>
  <c r="Y24" i="4"/>
  <c r="Z24" i="4"/>
  <c r="AA24" i="4"/>
  <c r="AB24" i="4"/>
  <c r="V22" i="4"/>
  <c r="Z22" i="4"/>
  <c r="R20" i="4"/>
  <c r="S20" i="4"/>
  <c r="T20" i="4"/>
  <c r="Q24" i="4"/>
  <c r="N32" i="4"/>
  <c r="Q20" i="4"/>
  <c r="N24" i="4"/>
  <c r="M31" i="4"/>
  <c r="M29" i="4"/>
  <c r="M30" i="4"/>
  <c r="M28" i="4"/>
  <c r="L31" i="4"/>
  <c r="L30" i="4"/>
  <c r="L29" i="4"/>
  <c r="L28" i="4"/>
  <c r="K31" i="4"/>
  <c r="K30" i="4"/>
  <c r="K29" i="4"/>
  <c r="K28" i="4"/>
  <c r="J31" i="4"/>
  <c r="J30" i="4"/>
  <c r="Y22" i="4" s="1"/>
  <c r="J29" i="4"/>
  <c r="J28" i="4"/>
  <c r="I31" i="4"/>
  <c r="I30" i="4"/>
  <c r="I29" i="4"/>
  <c r="I28" i="4"/>
  <c r="H31" i="4"/>
  <c r="H30" i="4"/>
  <c r="H29" i="4"/>
  <c r="H28" i="4"/>
  <c r="G31" i="4"/>
  <c r="G30" i="4"/>
  <c r="G29" i="4"/>
  <c r="G28" i="4"/>
  <c r="F31" i="4"/>
  <c r="F30" i="4"/>
  <c r="U22" i="4" s="1"/>
  <c r="F29" i="4"/>
  <c r="F28" i="4"/>
  <c r="N28" i="4" s="1"/>
  <c r="E31" i="4"/>
  <c r="E30" i="4"/>
  <c r="E29" i="4"/>
  <c r="D31" i="4"/>
  <c r="D30" i="4"/>
  <c r="D29" i="4"/>
  <c r="C31" i="4"/>
  <c r="C30" i="4"/>
  <c r="C29" i="4"/>
  <c r="B31" i="4"/>
  <c r="B30" i="4"/>
  <c r="B29" i="4"/>
  <c r="M23" i="4"/>
  <c r="M22" i="4"/>
  <c r="AB22" i="4" s="1"/>
  <c r="M21" i="4"/>
  <c r="AB21" i="4" s="1"/>
  <c r="M20" i="4"/>
  <c r="AB20" i="4" s="1"/>
  <c r="L23" i="4"/>
  <c r="AA23" i="4" s="1"/>
  <c r="L22" i="4"/>
  <c r="L21" i="4"/>
  <c r="AA21" i="4" s="1"/>
  <c r="L20" i="4"/>
  <c r="K23" i="4"/>
  <c r="K22" i="4"/>
  <c r="K21" i="4"/>
  <c r="Z21" i="4" s="1"/>
  <c r="K20" i="4"/>
  <c r="Z20" i="4" s="1"/>
  <c r="J23" i="4"/>
  <c r="Y23" i="4" s="1"/>
  <c r="J22" i="4"/>
  <c r="J21" i="4"/>
  <c r="J20" i="4"/>
  <c r="I23" i="4"/>
  <c r="I22" i="4"/>
  <c r="X22" i="4" s="1"/>
  <c r="I21" i="4"/>
  <c r="X21" i="4" s="1"/>
  <c r="I20" i="4"/>
  <c r="X20" i="4" s="1"/>
  <c r="H23" i="4"/>
  <c r="W23" i="4" s="1"/>
  <c r="H22" i="4"/>
  <c r="H21" i="4"/>
  <c r="W21" i="4" s="1"/>
  <c r="H20" i="4"/>
  <c r="G23" i="4"/>
  <c r="G22" i="4"/>
  <c r="G21" i="4"/>
  <c r="V21" i="4" s="1"/>
  <c r="G20" i="4"/>
  <c r="V20" i="4" s="1"/>
  <c r="F23" i="4"/>
  <c r="U23" i="4" s="1"/>
  <c r="F22" i="4"/>
  <c r="F21" i="4"/>
  <c r="F20" i="4"/>
  <c r="E23" i="4"/>
  <c r="E22" i="4"/>
  <c r="T22" i="4" s="1"/>
  <c r="E21" i="4"/>
  <c r="T21" i="4" s="1"/>
  <c r="D23" i="4"/>
  <c r="S23" i="4" s="1"/>
  <c r="D22" i="4"/>
  <c r="S22" i="4" s="1"/>
  <c r="D21" i="4"/>
  <c r="S21" i="4" s="1"/>
  <c r="C23" i="4"/>
  <c r="C22" i="4"/>
  <c r="R22" i="4" s="1"/>
  <c r="C21" i="4"/>
  <c r="B23" i="4"/>
  <c r="B22" i="4"/>
  <c r="Q22" i="4" s="1"/>
  <c r="B21" i="4"/>
  <c r="Q21" i="4" s="1"/>
  <c r="R21" i="4" l="1"/>
  <c r="T23" i="4"/>
  <c r="V23" i="4"/>
  <c r="X23" i="4"/>
  <c r="Z23" i="4"/>
  <c r="AB23" i="4"/>
  <c r="N23" i="4"/>
  <c r="U20" i="4"/>
  <c r="AC20" i="4" s="1"/>
  <c r="W20" i="4"/>
  <c r="Y20" i="4"/>
  <c r="AA20" i="4"/>
  <c r="N29" i="4"/>
  <c r="N31" i="4"/>
  <c r="Q23" i="4"/>
  <c r="R23" i="4"/>
  <c r="U21" i="4"/>
  <c r="AC21" i="4" s="1"/>
  <c r="Y21" i="4"/>
  <c r="N30" i="4"/>
  <c r="W22" i="4"/>
  <c r="AA22" i="4"/>
  <c r="AC24" i="4"/>
  <c r="AC23" i="4"/>
  <c r="AC22" i="4"/>
  <c r="N20" i="4"/>
  <c r="N21" i="4"/>
  <c r="N22" i="4"/>
  <c r="N28" i="3" l="1"/>
  <c r="R28" i="3" l="1"/>
  <c r="F5" i="10" s="1"/>
  <c r="S28" i="3"/>
  <c r="T28" i="3"/>
  <c r="U28" i="3"/>
  <c r="V28" i="3"/>
  <c r="W28" i="3"/>
  <c r="X28" i="3"/>
  <c r="Y28" i="3"/>
  <c r="Z28" i="3"/>
  <c r="AA28" i="3"/>
  <c r="AB28" i="3"/>
  <c r="Y25" i="3" l="1"/>
  <c r="Q28" i="3"/>
  <c r="AC28" i="3" s="1"/>
  <c r="F12" i="10" s="1"/>
  <c r="N39" i="3"/>
  <c r="M38" i="3"/>
  <c r="M37" i="3"/>
  <c r="M36" i="3"/>
  <c r="M35" i="3"/>
  <c r="M34" i="3"/>
  <c r="M33" i="3"/>
  <c r="M32" i="3"/>
  <c r="L38" i="3"/>
  <c r="L37" i="3"/>
  <c r="L36" i="3"/>
  <c r="L35" i="3"/>
  <c r="L34" i="3"/>
  <c r="L33" i="3"/>
  <c r="L32" i="3"/>
  <c r="K38" i="3"/>
  <c r="K37" i="3"/>
  <c r="K35" i="3"/>
  <c r="K34" i="3"/>
  <c r="K33" i="3"/>
  <c r="K32" i="3"/>
  <c r="J38" i="3"/>
  <c r="J37" i="3"/>
  <c r="J35" i="3"/>
  <c r="J34" i="3"/>
  <c r="J33" i="3"/>
  <c r="J32" i="3"/>
  <c r="I38" i="3"/>
  <c r="I37" i="3"/>
  <c r="I36" i="3"/>
  <c r="I35" i="3"/>
  <c r="I34" i="3"/>
  <c r="I33" i="3"/>
  <c r="I32" i="3"/>
  <c r="H38" i="3"/>
  <c r="H37" i="3"/>
  <c r="H36" i="3"/>
  <c r="H35" i="3"/>
  <c r="H34" i="3"/>
  <c r="H33" i="3"/>
  <c r="H32" i="3"/>
  <c r="G38" i="3"/>
  <c r="G37" i="3"/>
  <c r="G36" i="3"/>
  <c r="G35" i="3"/>
  <c r="G34" i="3"/>
  <c r="G33" i="3"/>
  <c r="G32" i="3"/>
  <c r="F38" i="3"/>
  <c r="F37" i="3"/>
  <c r="F36" i="3"/>
  <c r="F35" i="3"/>
  <c r="F34" i="3"/>
  <c r="F33" i="3"/>
  <c r="F32" i="3"/>
  <c r="E37" i="3"/>
  <c r="E36" i="3"/>
  <c r="E35" i="3"/>
  <c r="E34" i="3"/>
  <c r="E33" i="3"/>
  <c r="E32" i="3"/>
  <c r="D38" i="3"/>
  <c r="D37" i="3"/>
  <c r="D36" i="3"/>
  <c r="S25" i="3" s="1"/>
  <c r="D35" i="3"/>
  <c r="D34" i="3"/>
  <c r="D33" i="3"/>
  <c r="D32" i="3"/>
  <c r="S21" i="3" s="1"/>
  <c r="C33" i="3"/>
  <c r="C38" i="3"/>
  <c r="C37" i="3"/>
  <c r="C36" i="3"/>
  <c r="C35" i="3"/>
  <c r="C34" i="3"/>
  <c r="C32" i="3"/>
  <c r="B38" i="3"/>
  <c r="Q27" i="3" s="1"/>
  <c r="B37" i="3"/>
  <c r="Q26" i="3" s="1"/>
  <c r="B36" i="3"/>
  <c r="Q25" i="3" s="1"/>
  <c r="B35" i="3"/>
  <c r="Q24" i="3" s="1"/>
  <c r="B34" i="3"/>
  <c r="Q23" i="3" s="1"/>
  <c r="B33" i="3"/>
  <c r="Q22" i="3" s="1"/>
  <c r="B32" i="3"/>
  <c r="Q21" i="3" s="1"/>
  <c r="M27" i="3"/>
  <c r="M26" i="3"/>
  <c r="AB26" i="3" s="1"/>
  <c r="M25" i="3"/>
  <c r="M24" i="3"/>
  <c r="M23" i="3"/>
  <c r="M22" i="3"/>
  <c r="AB22" i="3" s="1"/>
  <c r="M21" i="3"/>
  <c r="L21" i="3"/>
  <c r="L27" i="3"/>
  <c r="L26" i="3"/>
  <c r="AA26" i="3" s="1"/>
  <c r="L25" i="3"/>
  <c r="L24" i="3"/>
  <c r="L23" i="3"/>
  <c r="L22" i="3"/>
  <c r="K27" i="3"/>
  <c r="K26" i="3"/>
  <c r="K25" i="3"/>
  <c r="Z25" i="3" s="1"/>
  <c r="K24" i="3"/>
  <c r="Z24" i="3" s="1"/>
  <c r="K23" i="3"/>
  <c r="K22" i="3"/>
  <c r="K21" i="3"/>
  <c r="J27" i="3"/>
  <c r="Y27" i="3" s="1"/>
  <c r="J26" i="3"/>
  <c r="J24" i="3"/>
  <c r="J23" i="3"/>
  <c r="J22" i="3"/>
  <c r="Y22" i="3" s="1"/>
  <c r="J21" i="3"/>
  <c r="I27" i="3"/>
  <c r="I26" i="3"/>
  <c r="I25" i="3"/>
  <c r="X25" i="3" s="1"/>
  <c r="I24" i="3"/>
  <c r="I23" i="3"/>
  <c r="I22" i="3"/>
  <c r="I21" i="3"/>
  <c r="X21" i="3" s="1"/>
  <c r="H27" i="3"/>
  <c r="H26" i="3"/>
  <c r="W26" i="3" s="1"/>
  <c r="H25" i="3"/>
  <c r="H24" i="3"/>
  <c r="W24" i="3" s="1"/>
  <c r="H23" i="3"/>
  <c r="H22" i="3"/>
  <c r="H21" i="3"/>
  <c r="G27" i="3"/>
  <c r="V27" i="3" s="1"/>
  <c r="G26" i="3"/>
  <c r="G25" i="3"/>
  <c r="G24" i="3"/>
  <c r="G23" i="3"/>
  <c r="G22" i="3"/>
  <c r="G21" i="3"/>
  <c r="F27" i="3"/>
  <c r="F26" i="3"/>
  <c r="F25" i="3"/>
  <c r="F24" i="3"/>
  <c r="F23" i="3"/>
  <c r="F22" i="3"/>
  <c r="F21" i="3"/>
  <c r="E27" i="3"/>
  <c r="T27" i="3" s="1"/>
  <c r="E26" i="3"/>
  <c r="E25" i="3"/>
  <c r="E24" i="3"/>
  <c r="E23" i="3"/>
  <c r="E22" i="3"/>
  <c r="E21" i="3"/>
  <c r="D27" i="3"/>
  <c r="D26" i="3"/>
  <c r="D25" i="3"/>
  <c r="D24" i="3"/>
  <c r="D23" i="3"/>
  <c r="D22" i="3"/>
  <c r="D21" i="3"/>
  <c r="C27" i="3"/>
  <c r="R27" i="3" s="1"/>
  <c r="C26" i="3"/>
  <c r="C25" i="3"/>
  <c r="C24" i="3"/>
  <c r="R24" i="3" s="1"/>
  <c r="C23" i="3"/>
  <c r="R23" i="3" s="1"/>
  <c r="C22" i="3"/>
  <c r="R22" i="3" s="1"/>
  <c r="C21" i="3"/>
  <c r="R25" i="3" l="1"/>
  <c r="Z22" i="3"/>
  <c r="R21" i="3"/>
  <c r="T23" i="3"/>
  <c r="S23" i="3"/>
  <c r="S27" i="3"/>
  <c r="T24" i="3"/>
  <c r="S22" i="3"/>
  <c r="S26" i="3"/>
  <c r="U24" i="3"/>
  <c r="W22" i="3"/>
  <c r="Y24" i="3"/>
  <c r="AA21" i="3"/>
  <c r="V23" i="3"/>
  <c r="AA22" i="3"/>
  <c r="R26" i="3"/>
  <c r="V22" i="3"/>
  <c r="V26" i="3"/>
  <c r="W23" i="3"/>
  <c r="W27" i="3"/>
  <c r="X24" i="3"/>
  <c r="Y21" i="3"/>
  <c r="Y26" i="3"/>
  <c r="Z23" i="3"/>
  <c r="Z27" i="3"/>
  <c r="AA25" i="3"/>
  <c r="W21" i="3"/>
  <c r="W25" i="3"/>
  <c r="Y23" i="3"/>
  <c r="Z26" i="3"/>
  <c r="S24" i="3"/>
  <c r="T26" i="3"/>
  <c r="T22" i="3"/>
  <c r="T21" i="3"/>
  <c r="T25" i="3"/>
  <c r="U21" i="3"/>
  <c r="U25" i="3"/>
  <c r="U23" i="3"/>
  <c r="U27" i="3"/>
  <c r="U22" i="3"/>
  <c r="U26" i="3"/>
  <c r="V21" i="3"/>
  <c r="V25" i="3"/>
  <c r="V24" i="3"/>
  <c r="X23" i="3"/>
  <c r="X27" i="3"/>
  <c r="X22" i="3"/>
  <c r="X26" i="3"/>
  <c r="Z21" i="3"/>
  <c r="AA24" i="3"/>
  <c r="AA23" i="3"/>
  <c r="AA27" i="3"/>
  <c r="AB21" i="3"/>
  <c r="AB25" i="3"/>
  <c r="AB24" i="3"/>
  <c r="AB23" i="3"/>
  <c r="AB27" i="3"/>
  <c r="N25" i="3"/>
  <c r="N26" i="3"/>
  <c r="N23" i="3"/>
  <c r="N21" i="3"/>
  <c r="N24" i="3"/>
  <c r="N32" i="3"/>
  <c r="N36" i="3"/>
  <c r="N27" i="3"/>
  <c r="N35" i="3"/>
  <c r="N22" i="3"/>
  <c r="N38" i="3"/>
  <c r="N34" i="3"/>
  <c r="N37" i="3"/>
  <c r="N33" i="3"/>
  <c r="AC26" i="3" l="1"/>
  <c r="AC24" i="3"/>
  <c r="AC23" i="3"/>
  <c r="AC22" i="3"/>
  <c r="AC25" i="3"/>
  <c r="AC21" i="3"/>
  <c r="AC27" i="3"/>
</calcChain>
</file>

<file path=xl/sharedStrings.xml><?xml version="1.0" encoding="utf-8"?>
<sst xmlns="http://schemas.openxmlformats.org/spreadsheetml/2006/main" count="400" uniqueCount="51">
  <si>
    <t>Celkem</t>
  </si>
  <si>
    <t>Leden</t>
  </si>
  <si>
    <t>Únor</t>
  </si>
  <si>
    <t>Březen</t>
  </si>
  <si>
    <t>Duben</t>
  </si>
  <si>
    <t>Květen</t>
  </si>
  <si>
    <t>Červen</t>
  </si>
  <si>
    <t>Červenec</t>
  </si>
  <si>
    <t>Srpen</t>
  </si>
  <si>
    <t>Září</t>
  </si>
  <si>
    <t>Říjen</t>
  </si>
  <si>
    <t>Listopad</t>
  </si>
  <si>
    <t>Prosinec</t>
  </si>
  <si>
    <t>Veřejnost</t>
  </si>
  <si>
    <t>Pronájmy drah</t>
  </si>
  <si>
    <t>2012*</t>
  </si>
  <si>
    <t>Celková návštěvnost</t>
  </si>
  <si>
    <t>5 856</t>
  </si>
  <si>
    <t>6 592</t>
  </si>
  <si>
    <t>Měsíc</t>
  </si>
  <si>
    <t>Školy</t>
  </si>
  <si>
    <t>Hokej</t>
  </si>
  <si>
    <t>15/600</t>
  </si>
  <si>
    <t>9/360</t>
  </si>
  <si>
    <t>30/300</t>
  </si>
  <si>
    <t>23/230</t>
  </si>
  <si>
    <t>*11 200</t>
  </si>
  <si>
    <t>21/840</t>
  </si>
  <si>
    <t>12/480</t>
  </si>
  <si>
    <t>25/250</t>
  </si>
  <si>
    <t>17/170</t>
  </si>
  <si>
    <t>10/400</t>
  </si>
  <si>
    <t>26/260</t>
  </si>
  <si>
    <t>16/160</t>
  </si>
  <si>
    <t>*14 602</t>
  </si>
  <si>
    <t>46/1840</t>
  </si>
  <si>
    <t>33/1320</t>
  </si>
  <si>
    <t>81/810</t>
  </si>
  <si>
    <t>56/560</t>
  </si>
  <si>
    <t>*35 802</t>
  </si>
  <si>
    <t>*28 111</t>
  </si>
  <si>
    <t>Organizace</t>
  </si>
  <si>
    <t>Aquapark Kohoutovice</t>
  </si>
  <si>
    <t>KPB Ponávka</t>
  </si>
  <si>
    <t>LRC Rašínova</t>
  </si>
  <si>
    <t>MPS Lužánky</t>
  </si>
  <si>
    <t>Koupaliště Riviéra</t>
  </si>
  <si>
    <t>Koupaliště Zábrdovice</t>
  </si>
  <si>
    <t>Kluziště za Lužánkami</t>
  </si>
  <si>
    <t>CELKEM</t>
  </si>
  <si>
    <t xml:space="preserve">Únorová návštěvnost středisek STAREZ - SPORT, a.s.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</si>
</sst>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entury Gothic"/>
      <family val="2"/>
      <charset val="238"/>
      <scheme val="minor"/>
    </font>
    <font>
      <sz val="11"/>
      <color theme="1"/>
      <name val="Open Sans"/>
      <family val="2"/>
      <charset val="238"/>
    </font>
    <font>
      <sz val="9"/>
      <color theme="1"/>
      <name val="Open Sans"/>
      <family val="2"/>
      <charset val="238"/>
    </font>
    <font>
      <sz val="10"/>
      <color theme="1"/>
      <name val="Open Sans"/>
      <family val="2"/>
      <charset val="238"/>
    </font>
    <font>
      <b/>
      <sz val="9"/>
      <color theme="1"/>
      <name val="Open Sans"/>
      <family val="2"/>
      <charset val="238"/>
    </font>
    <font>
      <b/>
      <sz val="11"/>
      <color theme="1"/>
      <name val="Open Sans"/>
      <family val="2"/>
      <charset val="238"/>
    </font>
    <font>
      <sz val="8"/>
      <color rgb="FFFFFFFF"/>
      <name val="Open Sans"/>
      <family val="2"/>
      <charset val="238"/>
    </font>
    <font>
      <b/>
      <sz val="8"/>
      <color rgb="FFFFFFFF"/>
      <name val="Open Sans"/>
      <family val="2"/>
      <charset val="238"/>
    </font>
    <font>
      <b/>
      <sz val="8"/>
      <color theme="0"/>
      <name val="Open Sans"/>
      <family val="2"/>
      <charset val="238"/>
    </font>
    <font>
      <sz val="8"/>
      <color theme="1"/>
      <name val="Open Sans"/>
      <family val="2"/>
      <charset val="238"/>
    </font>
    <font>
      <b/>
      <sz val="8"/>
      <color theme="1"/>
      <name val="Open Sans"/>
      <family val="2"/>
      <charset val="238"/>
    </font>
    <font>
      <sz val="8"/>
      <color theme="0"/>
      <name val="Open Sans"/>
      <family val="2"/>
      <charset val="238"/>
    </font>
    <font>
      <b/>
      <sz val="11"/>
      <color theme="0"/>
      <name val="Open Sans"/>
      <family val="2"/>
      <charset val="238"/>
    </font>
    <font>
      <sz val="10"/>
      <color theme="1"/>
      <name val="Calibri"/>
      <family val="2"/>
      <charset val="238"/>
    </font>
    <font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</font>
    <font>
      <b/>
      <sz val="9"/>
      <color theme="1"/>
      <name val="Calibri"/>
      <family val="2"/>
      <charset val="238"/>
    </font>
    <font>
      <sz val="9"/>
      <color theme="1"/>
      <name val="Calibri"/>
      <family val="2"/>
      <charset val="238"/>
    </font>
    <font>
      <b/>
      <sz val="13"/>
      <color rgb="FF5B9BD5"/>
      <name val="Calibri Light"/>
      <family val="2"/>
      <charset val="238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8"/>
      <color theme="1"/>
      <name val="Calibri"/>
      <family val="2"/>
      <charset val="238"/>
    </font>
    <font>
      <sz val="8"/>
      <color theme="1"/>
      <name val="Calibri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63C5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B50422"/>
        <bgColor indexed="64"/>
      </patternFill>
    </fill>
  </fills>
  <borders count="4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4" xfId="0" applyFont="1" applyBorder="1" applyAlignment="1">
      <alignment horizontal="center" vertical="center"/>
    </xf>
    <xf numFmtId="3" fontId="1" fillId="0" borderId="0" xfId="0" applyNumberFormat="1" applyFont="1"/>
    <xf numFmtId="3" fontId="2" fillId="0" borderId="4" xfId="0" applyNumberFormat="1" applyFont="1" applyBorder="1" applyAlignment="1">
      <alignment horizontal="center" vertical="center"/>
    </xf>
    <xf numFmtId="3" fontId="2" fillId="0" borderId="18" xfId="0" applyNumberFormat="1" applyFont="1" applyBorder="1" applyAlignment="1">
      <alignment horizontal="center" vertical="center"/>
    </xf>
    <xf numFmtId="3" fontId="2" fillId="0" borderId="19" xfId="0" applyNumberFormat="1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 wrapText="1"/>
    </xf>
    <xf numFmtId="3" fontId="2" fillId="0" borderId="5" xfId="0" applyNumberFormat="1" applyFont="1" applyBorder="1" applyAlignment="1">
      <alignment horizontal="center" vertical="center" wrapText="1"/>
    </xf>
    <xf numFmtId="3" fontId="1" fillId="0" borderId="0" xfId="0" applyNumberFormat="1" applyFont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3" fontId="2" fillId="2" borderId="7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/>
    </xf>
    <xf numFmtId="3" fontId="2" fillId="0" borderId="0" xfId="0" applyNumberFormat="1" applyFont="1" applyBorder="1" applyAlignment="1">
      <alignment horizontal="center" vertical="center" wrapText="1"/>
    </xf>
    <xf numFmtId="3" fontId="2" fillId="0" borderId="7" xfId="0" applyNumberFormat="1" applyFont="1" applyBorder="1" applyAlignment="1">
      <alignment horizontal="center" vertical="center"/>
    </xf>
    <xf numFmtId="3" fontId="2" fillId="0" borderId="16" xfId="0" applyNumberFormat="1" applyFont="1" applyBorder="1" applyAlignment="1">
      <alignment horizontal="center" vertical="center"/>
    </xf>
    <xf numFmtId="3" fontId="2" fillId="0" borderId="17" xfId="0" applyNumberFormat="1" applyFont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 vertical="center" wrapText="1"/>
    </xf>
    <xf numFmtId="3" fontId="2" fillId="0" borderId="8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3" fontId="4" fillId="0" borderId="8" xfId="0" applyNumberFormat="1" applyFont="1" applyBorder="1" applyAlignment="1">
      <alignment horizontal="center" vertical="center" wrapText="1"/>
    </xf>
    <xf numFmtId="3" fontId="4" fillId="0" borderId="7" xfId="0" applyNumberFormat="1" applyFont="1" applyBorder="1" applyAlignment="1">
      <alignment horizontal="center" vertical="center"/>
    </xf>
    <xf numFmtId="3" fontId="4" fillId="0" borderId="16" xfId="0" applyNumberFormat="1" applyFont="1" applyBorder="1" applyAlignment="1">
      <alignment horizontal="center" vertical="center"/>
    </xf>
    <xf numFmtId="3" fontId="4" fillId="0" borderId="17" xfId="0" applyNumberFormat="1" applyFont="1" applyBorder="1" applyAlignment="1">
      <alignment horizontal="center" vertical="center"/>
    </xf>
    <xf numFmtId="3" fontId="4" fillId="0" borderId="7" xfId="0" applyNumberFormat="1" applyFont="1" applyBorder="1" applyAlignment="1">
      <alignment horizontal="center" vertical="center" wrapText="1"/>
    </xf>
    <xf numFmtId="3" fontId="4" fillId="0" borderId="0" xfId="0" applyNumberFormat="1" applyFont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/>
    </xf>
    <xf numFmtId="3" fontId="3" fillId="4" borderId="0" xfId="0" applyNumberFormat="1" applyFont="1" applyFill="1" applyBorder="1" applyAlignment="1">
      <alignment horizontal="center" vertical="center"/>
    </xf>
    <xf numFmtId="3" fontId="7" fillId="5" borderId="0" xfId="0" applyNumberFormat="1" applyFont="1" applyFill="1" applyBorder="1" applyAlignment="1">
      <alignment horizontal="center"/>
    </xf>
    <xf numFmtId="3" fontId="8" fillId="5" borderId="0" xfId="0" applyNumberFormat="1" applyFont="1" applyFill="1" applyBorder="1" applyAlignment="1">
      <alignment horizontal="center"/>
    </xf>
    <xf numFmtId="3" fontId="3" fillId="4" borderId="32" xfId="0" applyNumberFormat="1" applyFont="1" applyFill="1" applyBorder="1" applyAlignment="1">
      <alignment horizontal="center" vertical="center"/>
    </xf>
    <xf numFmtId="0" fontId="9" fillId="0" borderId="0" xfId="0" applyFont="1"/>
    <xf numFmtId="0" fontId="9" fillId="2" borderId="3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" fillId="0" borderId="0" xfId="0" applyFont="1" applyBorder="1"/>
    <xf numFmtId="0" fontId="1" fillId="4" borderId="0" xfId="0" applyFont="1" applyFill="1" applyBorder="1"/>
    <xf numFmtId="3" fontId="3" fillId="4" borderId="0" xfId="0" applyNumberFormat="1" applyFont="1" applyFill="1" applyBorder="1" applyAlignment="1">
      <alignment horizontal="center" vertical="center" wrapText="1"/>
    </xf>
    <xf numFmtId="3" fontId="3" fillId="4" borderId="0" xfId="0" applyNumberFormat="1" applyFont="1" applyFill="1" applyBorder="1" applyAlignment="1">
      <alignment horizontal="center"/>
    </xf>
    <xf numFmtId="3" fontId="11" fillId="5" borderId="0" xfId="0" applyNumberFormat="1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3" fontId="2" fillId="2" borderId="7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/>
    </xf>
    <xf numFmtId="3" fontId="3" fillId="4" borderId="32" xfId="0" applyNumberFormat="1" applyFont="1" applyFill="1" applyBorder="1" applyAlignment="1">
      <alignment horizontal="center"/>
    </xf>
    <xf numFmtId="0" fontId="9" fillId="4" borderId="0" xfId="0" applyFont="1" applyFill="1"/>
    <xf numFmtId="3" fontId="1" fillId="4" borderId="0" xfId="0" applyNumberFormat="1" applyFont="1" applyFill="1" applyAlignment="1">
      <alignment horizontal="center"/>
    </xf>
    <xf numFmtId="0" fontId="1" fillId="4" borderId="0" xfId="0" applyFont="1" applyFill="1"/>
    <xf numFmtId="3" fontId="1" fillId="4" borderId="0" xfId="0" applyNumberFormat="1" applyFont="1" applyFill="1"/>
    <xf numFmtId="3" fontId="1" fillId="4" borderId="23" xfId="0" applyNumberFormat="1" applyFont="1" applyFill="1" applyBorder="1"/>
    <xf numFmtId="0" fontId="0" fillId="4" borderId="0" xfId="0" applyFill="1"/>
    <xf numFmtId="3" fontId="9" fillId="4" borderId="0" xfId="0" applyNumberFormat="1" applyFont="1" applyFill="1"/>
    <xf numFmtId="3" fontId="3" fillId="4" borderId="31" xfId="0" applyNumberFormat="1" applyFont="1" applyFill="1" applyBorder="1" applyAlignment="1">
      <alignment horizontal="center"/>
    </xf>
    <xf numFmtId="3" fontId="1" fillId="4" borderId="0" xfId="0" applyNumberFormat="1" applyFont="1" applyFill="1" applyBorder="1" applyAlignment="1">
      <alignment horizontal="center"/>
    </xf>
    <xf numFmtId="3" fontId="1" fillId="4" borderId="0" xfId="0" applyNumberFormat="1" applyFont="1" applyFill="1" applyBorder="1"/>
    <xf numFmtId="3" fontId="3" fillId="4" borderId="34" xfId="0" applyNumberFormat="1" applyFont="1" applyFill="1" applyBorder="1" applyAlignment="1">
      <alignment horizontal="center" vertical="center"/>
    </xf>
    <xf numFmtId="0" fontId="1" fillId="4" borderId="23" xfId="0" applyFont="1" applyFill="1" applyBorder="1"/>
    <xf numFmtId="0" fontId="11" fillId="5" borderId="27" xfId="0" applyFont="1" applyFill="1" applyBorder="1" applyAlignment="1">
      <alignment horizontal="center"/>
    </xf>
    <xf numFmtId="3" fontId="8" fillId="5" borderId="28" xfId="0" applyNumberFormat="1" applyFont="1" applyFill="1" applyBorder="1" applyAlignment="1">
      <alignment horizontal="center"/>
    </xf>
    <xf numFmtId="0" fontId="8" fillId="5" borderId="27" xfId="0" applyFont="1" applyFill="1" applyBorder="1" applyAlignment="1">
      <alignment horizontal="center"/>
    </xf>
    <xf numFmtId="3" fontId="3" fillId="4" borderId="34" xfId="0" applyNumberFormat="1" applyFont="1" applyFill="1" applyBorder="1" applyAlignment="1">
      <alignment horizontal="center"/>
    </xf>
    <xf numFmtId="0" fontId="8" fillId="5" borderId="29" xfId="0" applyFont="1" applyFill="1" applyBorder="1" applyAlignment="1">
      <alignment horizontal="center"/>
    </xf>
    <xf numFmtId="3" fontId="11" fillId="5" borderId="28" xfId="0" applyNumberFormat="1" applyFont="1" applyFill="1" applyBorder="1" applyAlignment="1">
      <alignment horizontal="center"/>
    </xf>
    <xf numFmtId="0" fontId="6" fillId="5" borderId="27" xfId="0" applyFont="1" applyFill="1" applyBorder="1" applyAlignment="1">
      <alignment horizontal="center"/>
    </xf>
    <xf numFmtId="0" fontId="7" fillId="5" borderId="27" xfId="0" applyFont="1" applyFill="1" applyBorder="1" applyAlignment="1">
      <alignment horizontal="center"/>
    </xf>
    <xf numFmtId="0" fontId="7" fillId="5" borderId="29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 vertical="center"/>
    </xf>
    <xf numFmtId="0" fontId="17" fillId="2" borderId="14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7" fillId="2" borderId="17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/>
    </xf>
    <xf numFmtId="0" fontId="13" fillId="0" borderId="18" xfId="0" applyFont="1" applyBorder="1" applyAlignment="1">
      <alignment vertical="center"/>
    </xf>
    <xf numFmtId="3" fontId="17" fillId="0" borderId="19" xfId="0" applyNumberFormat="1" applyFont="1" applyBorder="1" applyAlignment="1">
      <alignment horizontal="center" vertical="center"/>
    </xf>
    <xf numFmtId="3" fontId="17" fillId="0" borderId="4" xfId="0" applyNumberFormat="1" applyFont="1" applyBorder="1" applyAlignment="1">
      <alignment horizontal="center" vertical="center" wrapText="1"/>
    </xf>
    <xf numFmtId="3" fontId="17" fillId="0" borderId="5" xfId="0" applyNumberFormat="1" applyFont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/>
    </xf>
    <xf numFmtId="0" fontId="13" fillId="0" borderId="16" xfId="0" applyFont="1" applyBorder="1" applyAlignment="1">
      <alignment vertical="center"/>
    </xf>
    <xf numFmtId="3" fontId="17" fillId="0" borderId="17" xfId="0" applyNumberFormat="1" applyFont="1" applyBorder="1" applyAlignment="1">
      <alignment horizontal="center" vertical="center"/>
    </xf>
    <xf numFmtId="3" fontId="17" fillId="0" borderId="7" xfId="0" applyNumberFormat="1" applyFont="1" applyBorder="1" applyAlignment="1">
      <alignment horizontal="center" vertical="center" wrapText="1"/>
    </xf>
    <xf numFmtId="3" fontId="17" fillId="0" borderId="8" xfId="0" applyNumberFormat="1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/>
    </xf>
    <xf numFmtId="3" fontId="17" fillId="0" borderId="18" xfId="0" applyNumberFormat="1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3" fontId="17" fillId="0" borderId="16" xfId="0" applyNumberFormat="1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3" fontId="16" fillId="0" borderId="16" xfId="0" applyNumberFormat="1" applyFont="1" applyBorder="1" applyAlignment="1">
      <alignment horizontal="center" vertical="center"/>
    </xf>
    <xf numFmtId="3" fontId="16" fillId="0" borderId="17" xfId="0" applyNumberFormat="1" applyFont="1" applyBorder="1" applyAlignment="1">
      <alignment horizontal="center" vertical="center"/>
    </xf>
    <xf numFmtId="3" fontId="16" fillId="0" borderId="7" xfId="0" applyNumberFormat="1" applyFont="1" applyBorder="1" applyAlignment="1">
      <alignment horizontal="center" vertical="center" wrapText="1"/>
    </xf>
    <xf numFmtId="3" fontId="16" fillId="0" borderId="8" xfId="0" applyNumberFormat="1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vertical="center"/>
    </xf>
    <xf numFmtId="0" fontId="13" fillId="0" borderId="4" xfId="0" applyFont="1" applyBorder="1" applyAlignment="1">
      <alignment vertical="center"/>
    </xf>
    <xf numFmtId="3" fontId="14" fillId="0" borderId="4" xfId="0" applyNumberFormat="1" applyFont="1" applyBorder="1" applyAlignment="1">
      <alignment horizontal="center" vertical="center"/>
    </xf>
    <xf numFmtId="3" fontId="14" fillId="0" borderId="5" xfId="0" applyNumberFormat="1" applyFont="1" applyBorder="1" applyAlignment="1">
      <alignment horizontal="center" vertical="center"/>
    </xf>
    <xf numFmtId="0" fontId="14" fillId="2" borderId="6" xfId="0" applyFont="1" applyFill="1" applyBorder="1" applyAlignment="1">
      <alignment vertical="center"/>
    </xf>
    <xf numFmtId="0" fontId="13" fillId="0" borderId="7" xfId="0" applyFont="1" applyBorder="1" applyAlignment="1">
      <alignment vertical="center"/>
    </xf>
    <xf numFmtId="3" fontId="14" fillId="0" borderId="7" xfId="0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2" borderId="6" xfId="0" applyFont="1" applyFill="1" applyBorder="1" applyAlignment="1">
      <alignment vertical="center"/>
    </xf>
    <xf numFmtId="3" fontId="15" fillId="0" borderId="7" xfId="0" applyNumberFormat="1" applyFont="1" applyBorder="1" applyAlignment="1">
      <alignment horizontal="center" vertical="center"/>
    </xf>
    <xf numFmtId="3" fontId="15" fillId="0" borderId="8" xfId="0" applyNumberFormat="1" applyFont="1" applyBorder="1" applyAlignment="1">
      <alignment horizontal="center" vertical="center"/>
    </xf>
    <xf numFmtId="3" fontId="14" fillId="0" borderId="18" xfId="0" applyNumberFormat="1" applyFont="1" applyBorder="1" applyAlignment="1">
      <alignment horizontal="center" vertical="center"/>
    </xf>
    <xf numFmtId="3" fontId="14" fillId="0" borderId="21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3" fontId="14" fillId="0" borderId="16" xfId="0" applyNumberFormat="1" applyFont="1" applyBorder="1" applyAlignment="1">
      <alignment horizontal="center" vertical="center"/>
    </xf>
    <xf numFmtId="3" fontId="14" fillId="0" borderId="22" xfId="0" applyNumberFormat="1" applyFont="1" applyBorder="1" applyAlignment="1">
      <alignment horizontal="center" vertical="center"/>
    </xf>
    <xf numFmtId="3" fontId="15" fillId="0" borderId="16" xfId="0" applyNumberFormat="1" applyFont="1" applyBorder="1" applyAlignment="1">
      <alignment horizontal="center" vertical="center"/>
    </xf>
    <xf numFmtId="3" fontId="15" fillId="0" borderId="22" xfId="0" applyNumberFormat="1" applyFont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2" borderId="14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vertical="center"/>
    </xf>
    <xf numFmtId="3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3" fontId="17" fillId="0" borderId="7" xfId="0" applyNumberFormat="1" applyFont="1" applyBorder="1" applyAlignment="1">
      <alignment horizontal="center" vertical="center"/>
    </xf>
    <xf numFmtId="3" fontId="16" fillId="0" borderId="7" xfId="0" applyNumberFormat="1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wrapText="1"/>
    </xf>
    <xf numFmtId="3" fontId="14" fillId="0" borderId="5" xfId="0" applyNumberFormat="1" applyFont="1" applyBorder="1" applyAlignment="1">
      <alignment horizontal="center" vertical="center" wrapText="1"/>
    </xf>
    <xf numFmtId="3" fontId="14" fillId="0" borderId="8" xfId="0" applyNumberFormat="1" applyFont="1" applyBorder="1" applyAlignment="1">
      <alignment horizontal="center" vertical="center" wrapText="1"/>
    </xf>
    <xf numFmtId="3" fontId="15" fillId="0" borderId="8" xfId="0" applyNumberFormat="1" applyFont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/>
    </xf>
    <xf numFmtId="3" fontId="4" fillId="2" borderId="2" xfId="0" applyNumberFormat="1" applyFont="1" applyFill="1" applyBorder="1" applyAlignment="1">
      <alignment horizontal="center" vertical="center"/>
    </xf>
    <xf numFmtId="3" fontId="4" fillId="2" borderId="2" xfId="0" applyNumberFormat="1" applyFont="1" applyFill="1" applyBorder="1" applyAlignment="1">
      <alignment horizontal="center" vertical="center" wrapText="1"/>
    </xf>
    <xf numFmtId="3" fontId="2" fillId="2" borderId="3" xfId="0" applyNumberFormat="1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vertical="center"/>
    </xf>
    <xf numFmtId="3" fontId="4" fillId="2" borderId="6" xfId="0" applyNumberFormat="1" applyFont="1" applyFill="1" applyBorder="1" applyAlignment="1">
      <alignment vertical="center"/>
    </xf>
    <xf numFmtId="3" fontId="15" fillId="3" borderId="7" xfId="0" applyNumberFormat="1" applyFont="1" applyFill="1" applyBorder="1" applyAlignment="1">
      <alignment horizontal="center" vertical="center"/>
    </xf>
    <xf numFmtId="3" fontId="3" fillId="0" borderId="34" xfId="0" applyNumberFormat="1" applyFont="1" applyFill="1" applyBorder="1" applyAlignment="1">
      <alignment horizontal="center" vertical="center"/>
    </xf>
    <xf numFmtId="3" fontId="3" fillId="6" borderId="30" xfId="0" applyNumberFormat="1" applyFont="1" applyFill="1" applyBorder="1" applyAlignment="1">
      <alignment horizontal="center"/>
    </xf>
    <xf numFmtId="0" fontId="3" fillId="6" borderId="30" xfId="0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/>
    </xf>
    <xf numFmtId="3" fontId="3" fillId="6" borderId="35" xfId="0" applyNumberFormat="1" applyFont="1" applyFill="1" applyBorder="1" applyAlignment="1">
      <alignment horizontal="center"/>
    </xf>
    <xf numFmtId="3" fontId="3" fillId="6" borderId="30" xfId="0" applyNumberFormat="1" applyFont="1" applyFill="1" applyBorder="1" applyAlignment="1">
      <alignment horizontal="center" vertical="center"/>
    </xf>
    <xf numFmtId="3" fontId="3" fillId="6" borderId="33" xfId="0" applyNumberFormat="1" applyFont="1" applyFill="1" applyBorder="1" applyAlignment="1">
      <alignment horizontal="center" vertical="center"/>
    </xf>
    <xf numFmtId="3" fontId="3" fillId="6" borderId="35" xfId="0" applyNumberFormat="1" applyFont="1" applyFill="1" applyBorder="1" applyAlignment="1">
      <alignment horizontal="center" vertical="center"/>
    </xf>
    <xf numFmtId="3" fontId="3" fillId="6" borderId="33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vertical="center"/>
    </xf>
    <xf numFmtId="0" fontId="13" fillId="0" borderId="22" xfId="0" applyFont="1" applyBorder="1" applyAlignment="1">
      <alignment vertical="center"/>
    </xf>
    <xf numFmtId="0" fontId="14" fillId="0" borderId="18" xfId="0" applyFont="1" applyBorder="1" applyAlignment="1">
      <alignment horizontal="center" vertical="center"/>
    </xf>
    <xf numFmtId="3" fontId="15" fillId="2" borderId="7" xfId="0" applyNumberFormat="1" applyFont="1" applyFill="1" applyBorder="1" applyAlignment="1">
      <alignment horizontal="center" vertical="center"/>
    </xf>
    <xf numFmtId="3" fontId="15" fillId="2" borderId="8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5" fillId="0" borderId="5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3" fontId="3" fillId="6" borderId="30" xfId="0" applyNumberFormat="1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3" fontId="20" fillId="0" borderId="4" xfId="0" applyNumberFormat="1" applyFont="1" applyBorder="1" applyAlignment="1">
      <alignment horizontal="center" vertical="center"/>
    </xf>
    <xf numFmtId="3" fontId="20" fillId="0" borderId="5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3" fontId="20" fillId="0" borderId="7" xfId="0" applyNumberFormat="1" applyFont="1" applyBorder="1" applyAlignment="1">
      <alignment horizontal="center" vertical="center"/>
    </xf>
    <xf numFmtId="3" fontId="20" fillId="0" borderId="8" xfId="0" applyNumberFormat="1" applyFont="1" applyBorder="1" applyAlignment="1">
      <alignment horizontal="center" vertical="center"/>
    </xf>
    <xf numFmtId="3" fontId="19" fillId="0" borderId="7" xfId="0" applyNumberFormat="1" applyFont="1" applyBorder="1" applyAlignment="1">
      <alignment horizontal="center" vertical="center"/>
    </xf>
    <xf numFmtId="3" fontId="19" fillId="0" borderId="8" xfId="0" applyNumberFormat="1" applyFont="1" applyBorder="1" applyAlignment="1">
      <alignment horizontal="center" vertical="center"/>
    </xf>
    <xf numFmtId="0" fontId="21" fillId="0" borderId="37" xfId="0" applyFont="1" applyBorder="1" applyAlignment="1">
      <alignment horizontal="left" vertical="center" wrapText="1" indent="1"/>
    </xf>
    <xf numFmtId="0" fontId="21" fillId="0" borderId="19" xfId="0" applyFont="1" applyBorder="1" applyAlignment="1">
      <alignment horizontal="left" vertical="center" wrapText="1" indent="1"/>
    </xf>
    <xf numFmtId="0" fontId="21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left" vertical="center" wrapText="1" indent="1"/>
    </xf>
    <xf numFmtId="3" fontId="22" fillId="7" borderId="4" xfId="0" applyNumberFormat="1" applyFont="1" applyFill="1" applyBorder="1" applyAlignment="1">
      <alignment horizontal="right" vertical="center" indent="1"/>
    </xf>
    <xf numFmtId="0" fontId="22" fillId="8" borderId="4" xfId="0" applyFont="1" applyFill="1" applyBorder="1" applyAlignment="1">
      <alignment horizontal="right" vertical="center" indent="1"/>
    </xf>
    <xf numFmtId="0" fontId="22" fillId="8" borderId="4" xfId="0" applyFont="1" applyFill="1" applyBorder="1" applyAlignment="1">
      <alignment horizontal="right" vertical="center" wrapText="1" indent="1"/>
    </xf>
    <xf numFmtId="0" fontId="22" fillId="9" borderId="4" xfId="0" applyFont="1" applyFill="1" applyBorder="1" applyAlignment="1">
      <alignment horizontal="right" vertical="center" wrapText="1" indent="1"/>
    </xf>
    <xf numFmtId="3" fontId="22" fillId="0" borderId="4" xfId="0" applyNumberFormat="1" applyFont="1" applyBorder="1" applyAlignment="1">
      <alignment horizontal="right" vertical="center" wrapText="1" indent="1"/>
    </xf>
    <xf numFmtId="0" fontId="22" fillId="0" borderId="4" xfId="0" applyFont="1" applyBorder="1" applyAlignment="1">
      <alignment horizontal="right" vertical="center" wrapText="1" indent="1"/>
    </xf>
    <xf numFmtId="0" fontId="22" fillId="7" borderId="4" xfId="0" applyFont="1" applyFill="1" applyBorder="1" applyAlignment="1">
      <alignment horizontal="right" vertical="center" indent="1"/>
    </xf>
    <xf numFmtId="3" fontId="22" fillId="7" borderId="4" xfId="0" applyNumberFormat="1" applyFont="1" applyFill="1" applyBorder="1" applyAlignment="1">
      <alignment horizontal="right" vertical="center"/>
    </xf>
    <xf numFmtId="3" fontId="21" fillId="7" borderId="4" xfId="0" applyNumberFormat="1" applyFont="1" applyFill="1" applyBorder="1" applyAlignment="1">
      <alignment horizontal="right" vertical="center" indent="1"/>
    </xf>
    <xf numFmtId="0" fontId="21" fillId="8" borderId="4" xfId="0" applyFont="1" applyFill="1" applyBorder="1" applyAlignment="1">
      <alignment horizontal="right" vertical="center" indent="1"/>
    </xf>
    <xf numFmtId="0" fontId="21" fillId="8" borderId="4" xfId="0" applyFont="1" applyFill="1" applyBorder="1" applyAlignment="1">
      <alignment horizontal="right" vertical="center" wrapText="1" indent="1"/>
    </xf>
    <xf numFmtId="0" fontId="21" fillId="9" borderId="4" xfId="0" applyFont="1" applyFill="1" applyBorder="1" applyAlignment="1">
      <alignment horizontal="right" vertical="center" wrapText="1" indent="1"/>
    </xf>
    <xf numFmtId="0" fontId="21" fillId="0" borderId="4" xfId="0" applyFont="1" applyBorder="1" applyAlignment="1">
      <alignment horizontal="right" vertical="center" wrapText="1" indent="1"/>
    </xf>
    <xf numFmtId="0" fontId="3" fillId="0" borderId="0" xfId="0" applyFont="1"/>
    <xf numFmtId="3" fontId="1" fillId="0" borderId="28" xfId="0" applyNumberFormat="1" applyFont="1" applyBorder="1"/>
    <xf numFmtId="3" fontId="12" fillId="10" borderId="40" xfId="0" applyNumberFormat="1" applyFont="1" applyFill="1" applyBorder="1"/>
    <xf numFmtId="3" fontId="15" fillId="2" borderId="10" xfId="0" applyNumberFormat="1" applyFont="1" applyFill="1" applyBorder="1" applyAlignment="1">
      <alignment horizontal="center" vertical="center"/>
    </xf>
    <xf numFmtId="3" fontId="2" fillId="2" borderId="12" xfId="0" applyNumberFormat="1" applyFont="1" applyFill="1" applyBorder="1" applyAlignment="1">
      <alignment horizontal="center" vertical="center"/>
    </xf>
    <xf numFmtId="3" fontId="16" fillId="2" borderId="12" xfId="0" applyNumberFormat="1" applyFont="1" applyFill="1" applyBorder="1" applyAlignment="1">
      <alignment horizontal="center" vertical="center"/>
    </xf>
    <xf numFmtId="3" fontId="4" fillId="4" borderId="8" xfId="0" applyNumberFormat="1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2" fillId="5" borderId="25" xfId="0" applyFont="1" applyFill="1" applyBorder="1" applyAlignment="1">
      <alignment horizontal="center"/>
    </xf>
    <xf numFmtId="0" fontId="12" fillId="5" borderId="26" xfId="0" applyFont="1" applyFill="1" applyBorder="1" applyAlignment="1">
      <alignment horizontal="center"/>
    </xf>
    <xf numFmtId="0" fontId="12" fillId="5" borderId="24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 wrapText="1"/>
    </xf>
    <xf numFmtId="0" fontId="21" fillId="0" borderId="39" xfId="0" applyFont="1" applyBorder="1" applyAlignment="1">
      <alignment horizontal="center" vertical="center"/>
    </xf>
    <xf numFmtId="0" fontId="21" fillId="0" borderId="38" xfId="0" applyFont="1" applyBorder="1" applyAlignment="1">
      <alignment horizontal="center" vertical="center"/>
    </xf>
    <xf numFmtId="0" fontId="21" fillId="0" borderId="39" xfId="0" applyFont="1" applyBorder="1" applyAlignment="1">
      <alignment horizontal="center" vertical="center" wrapText="1"/>
    </xf>
    <xf numFmtId="0" fontId="21" fillId="0" borderId="38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2" fillId="10" borderId="29" xfId="0" applyFont="1" applyFill="1" applyBorder="1" applyAlignment="1">
      <alignment horizontal="left"/>
    </xf>
    <xf numFmtId="0" fontId="12" fillId="10" borderId="30" xfId="0" applyFont="1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B50422"/>
      <color rgb="FF163C5D"/>
      <color rgb="FFFFFFFF"/>
      <color rgb="FF996600"/>
      <color rgb="FF993300"/>
      <color rgb="FF6633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cs-CZ" sz="120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Meziroční</a:t>
            </a:r>
            <a:r>
              <a:rPr lang="cs-CZ" sz="1200" baseline="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 a meziměsíční srovnání návštěvnosti</a:t>
            </a:r>
          </a:p>
          <a:p>
            <a:pPr>
              <a:defRPr sz="120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cs-CZ" sz="1200" baseline="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Aquapark Kohoutovice</a:t>
            </a:r>
            <a:endParaRPr lang="cs-CZ" sz="12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cs-CZ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Aquapark!$Q$20</c:f>
              <c:strCache>
                <c:ptCount val="1"/>
                <c:pt idx="0">
                  <c:v>Leden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Aquapark!$P$21:$P$28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Aquapark!$Q$21:$Q$28</c:f>
              <c:numCache>
                <c:formatCode>#,##0</c:formatCode>
                <c:ptCount val="8"/>
                <c:pt idx="0">
                  <c:v>0</c:v>
                </c:pt>
                <c:pt idx="1">
                  <c:v>24745</c:v>
                </c:pt>
                <c:pt idx="2">
                  <c:v>25343</c:v>
                </c:pt>
                <c:pt idx="3">
                  <c:v>24533</c:v>
                </c:pt>
                <c:pt idx="4">
                  <c:v>29145</c:v>
                </c:pt>
                <c:pt idx="5">
                  <c:v>32778</c:v>
                </c:pt>
                <c:pt idx="6">
                  <c:v>32619</c:v>
                </c:pt>
                <c:pt idx="7">
                  <c:v>28171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0-4901-A3E0-A5032457FED1}"/>
            </c:ext>
          </c:extLst>
        </c:ser>
        <c:ser>
          <c:idx val="1"/>
          <c:order val="1"/>
          <c:tx>
            <c:strRef>
              <c:f>Aquapark!$R$20</c:f>
              <c:strCache>
                <c:ptCount val="1"/>
                <c:pt idx="0">
                  <c:v>Únor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8000"/>
                    <a:lumMod val="114000"/>
                  </a:schemeClr>
                </a:gs>
                <a:gs pos="100000">
                  <a:schemeClr val="accent2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Aquapark!$P$21:$P$28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Aquapark!$R$21:$R$28</c:f>
              <c:numCache>
                <c:formatCode>#,##0</c:formatCode>
                <c:ptCount val="8"/>
                <c:pt idx="0">
                  <c:v>0</c:v>
                </c:pt>
                <c:pt idx="1">
                  <c:v>19187</c:v>
                </c:pt>
                <c:pt idx="2">
                  <c:v>22087</c:v>
                </c:pt>
                <c:pt idx="3">
                  <c:v>25339</c:v>
                </c:pt>
                <c:pt idx="4">
                  <c:v>25335</c:v>
                </c:pt>
                <c:pt idx="5">
                  <c:v>26394</c:v>
                </c:pt>
                <c:pt idx="6">
                  <c:v>30688</c:v>
                </c:pt>
                <c:pt idx="7">
                  <c:v>30624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A0-4901-A3E0-A5032457FED1}"/>
            </c:ext>
          </c:extLst>
        </c:ser>
        <c:ser>
          <c:idx val="2"/>
          <c:order val="2"/>
          <c:tx>
            <c:strRef>
              <c:f>Aquapark!$S$20</c:f>
              <c:strCache>
                <c:ptCount val="1"/>
                <c:pt idx="0">
                  <c:v>Březen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8000"/>
                    <a:lumMod val="114000"/>
                  </a:schemeClr>
                </a:gs>
                <a:gs pos="100000">
                  <a:schemeClr val="accent3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Aquapark!$P$21:$P$28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Aquapark!$S$21:$S$28</c:f>
              <c:numCache>
                <c:formatCode>#,##0</c:formatCode>
                <c:ptCount val="8"/>
                <c:pt idx="0">
                  <c:v>0</c:v>
                </c:pt>
                <c:pt idx="1">
                  <c:v>22143</c:v>
                </c:pt>
                <c:pt idx="2">
                  <c:v>22123</c:v>
                </c:pt>
                <c:pt idx="3">
                  <c:v>26567</c:v>
                </c:pt>
                <c:pt idx="4">
                  <c:v>27356</c:v>
                </c:pt>
                <c:pt idx="5">
                  <c:v>33770</c:v>
                </c:pt>
                <c:pt idx="6">
                  <c:v>28804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A0-4901-A3E0-A5032457FED1}"/>
            </c:ext>
          </c:extLst>
        </c:ser>
        <c:ser>
          <c:idx val="3"/>
          <c:order val="3"/>
          <c:tx>
            <c:strRef>
              <c:f>Aquapark!$T$20</c:f>
              <c:strCache>
                <c:ptCount val="1"/>
                <c:pt idx="0">
                  <c:v>Duben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8000"/>
                    <a:lumMod val="114000"/>
                  </a:schemeClr>
                </a:gs>
                <a:gs pos="100000">
                  <a:schemeClr val="accent4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Aquapark!$P$21:$P$28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Aquapark!$T$21:$T$28</c:f>
              <c:numCache>
                <c:formatCode>#,##0</c:formatCode>
                <c:ptCount val="8"/>
                <c:pt idx="0">
                  <c:v>10609</c:v>
                </c:pt>
                <c:pt idx="1">
                  <c:v>17085</c:v>
                </c:pt>
                <c:pt idx="2">
                  <c:v>19672</c:v>
                </c:pt>
                <c:pt idx="3">
                  <c:v>22582</c:v>
                </c:pt>
                <c:pt idx="4">
                  <c:v>24315</c:v>
                </c:pt>
                <c:pt idx="5">
                  <c:v>27675</c:v>
                </c:pt>
                <c:pt idx="6">
                  <c:v>27843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A0-4901-A3E0-A5032457FED1}"/>
            </c:ext>
          </c:extLst>
        </c:ser>
        <c:ser>
          <c:idx val="4"/>
          <c:order val="4"/>
          <c:tx>
            <c:strRef>
              <c:f>Aquapark!$U$20</c:f>
              <c:strCache>
                <c:ptCount val="1"/>
                <c:pt idx="0">
                  <c:v>Květen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98000"/>
                    <a:lumMod val="114000"/>
                  </a:schemeClr>
                </a:gs>
                <a:gs pos="100000">
                  <a:schemeClr val="accent5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Aquapark!$P$21:$P$28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Aquapark!$U$21:$U$28</c:f>
              <c:numCache>
                <c:formatCode>#,##0</c:formatCode>
                <c:ptCount val="8"/>
                <c:pt idx="0">
                  <c:v>23726</c:v>
                </c:pt>
                <c:pt idx="1">
                  <c:v>18689</c:v>
                </c:pt>
                <c:pt idx="2">
                  <c:v>19994</c:v>
                </c:pt>
                <c:pt idx="3">
                  <c:v>22511</c:v>
                </c:pt>
                <c:pt idx="4">
                  <c:v>26216</c:v>
                </c:pt>
                <c:pt idx="5">
                  <c:v>30032</c:v>
                </c:pt>
                <c:pt idx="6">
                  <c:v>28827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A0-4901-A3E0-A5032457FED1}"/>
            </c:ext>
          </c:extLst>
        </c:ser>
        <c:ser>
          <c:idx val="5"/>
          <c:order val="5"/>
          <c:tx>
            <c:strRef>
              <c:f>Aquapark!$V$20</c:f>
              <c:strCache>
                <c:ptCount val="1"/>
                <c:pt idx="0">
                  <c:v>Červen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98000"/>
                    <a:lumMod val="114000"/>
                  </a:schemeClr>
                </a:gs>
                <a:gs pos="100000">
                  <a:schemeClr val="accent6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Aquapark!$P$21:$P$28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Aquapark!$V$21:$V$28</c:f>
              <c:numCache>
                <c:formatCode>#,##0</c:formatCode>
                <c:ptCount val="8"/>
                <c:pt idx="0">
                  <c:v>21369</c:v>
                </c:pt>
                <c:pt idx="1">
                  <c:v>17585</c:v>
                </c:pt>
                <c:pt idx="2">
                  <c:v>18792</c:v>
                </c:pt>
                <c:pt idx="3">
                  <c:v>22397</c:v>
                </c:pt>
                <c:pt idx="4">
                  <c:v>23913</c:v>
                </c:pt>
                <c:pt idx="5">
                  <c:v>27031</c:v>
                </c:pt>
                <c:pt idx="6">
                  <c:v>27035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A0-4901-A3E0-A5032457FED1}"/>
            </c:ext>
          </c:extLst>
        </c:ser>
        <c:ser>
          <c:idx val="6"/>
          <c:order val="6"/>
          <c:tx>
            <c:strRef>
              <c:f>Aquapark!$W$20</c:f>
              <c:strCache>
                <c:ptCount val="1"/>
                <c:pt idx="0">
                  <c:v>Červenec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tint val="98000"/>
                    <a:lumMod val="114000"/>
                  </a:schemeClr>
                </a:gs>
                <a:gs pos="100000">
                  <a:schemeClr val="accent1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Aquapark!$P$21:$P$28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Aquapark!$W$21:$W$28</c:f>
              <c:numCache>
                <c:formatCode>#,##0</c:formatCode>
                <c:ptCount val="8"/>
                <c:pt idx="0">
                  <c:v>22066</c:v>
                </c:pt>
                <c:pt idx="1">
                  <c:v>12274</c:v>
                </c:pt>
                <c:pt idx="2">
                  <c:v>20734</c:v>
                </c:pt>
                <c:pt idx="3">
                  <c:v>21272</c:v>
                </c:pt>
                <c:pt idx="4">
                  <c:v>21087</c:v>
                </c:pt>
                <c:pt idx="5">
                  <c:v>23078</c:v>
                </c:pt>
                <c:pt idx="6">
                  <c:v>24968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A0-4901-A3E0-A5032457FED1}"/>
            </c:ext>
          </c:extLst>
        </c:ser>
        <c:ser>
          <c:idx val="7"/>
          <c:order val="7"/>
          <c:tx>
            <c:strRef>
              <c:f>Aquapark!$X$20</c:f>
              <c:strCache>
                <c:ptCount val="1"/>
                <c:pt idx="0">
                  <c:v>Srpen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tint val="98000"/>
                    <a:lumMod val="114000"/>
                  </a:schemeClr>
                </a:gs>
                <a:gs pos="100000">
                  <a:schemeClr val="accent2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Aquapark!$P$21:$P$28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Aquapark!$X$21:$X$28</c:f>
              <c:numCache>
                <c:formatCode>#,##0</c:formatCode>
                <c:ptCount val="8"/>
                <c:pt idx="0">
                  <c:v>24270</c:v>
                </c:pt>
                <c:pt idx="1">
                  <c:v>24222</c:v>
                </c:pt>
                <c:pt idx="2">
                  <c:v>22867</c:v>
                </c:pt>
                <c:pt idx="3">
                  <c:v>19889</c:v>
                </c:pt>
                <c:pt idx="4">
                  <c:v>22991</c:v>
                </c:pt>
                <c:pt idx="5">
                  <c:v>26527</c:v>
                </c:pt>
                <c:pt idx="6">
                  <c:v>27818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A0-4901-A3E0-A5032457FED1}"/>
            </c:ext>
          </c:extLst>
        </c:ser>
        <c:ser>
          <c:idx val="8"/>
          <c:order val="8"/>
          <c:tx>
            <c:strRef>
              <c:f>Aquapark!$Y$20</c:f>
              <c:strCache>
                <c:ptCount val="1"/>
                <c:pt idx="0">
                  <c:v>Září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tint val="98000"/>
                    <a:lumMod val="114000"/>
                  </a:schemeClr>
                </a:gs>
                <a:gs pos="100000">
                  <a:schemeClr val="accent3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Aquapark!$P$21:$P$28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Aquapark!$Y$21:$Y$28</c:f>
              <c:numCache>
                <c:formatCode>#,##0</c:formatCode>
                <c:ptCount val="8"/>
                <c:pt idx="0">
                  <c:v>18701</c:v>
                </c:pt>
                <c:pt idx="1">
                  <c:v>15262</c:v>
                </c:pt>
                <c:pt idx="2">
                  <c:v>18074</c:v>
                </c:pt>
                <c:pt idx="3">
                  <c:v>17577</c:v>
                </c:pt>
                <c:pt idx="4">
                  <c:v>23505</c:v>
                </c:pt>
                <c:pt idx="5">
                  <c:v>8351</c:v>
                </c:pt>
                <c:pt idx="6">
                  <c:v>26554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A0-4901-A3E0-A5032457FED1}"/>
            </c:ext>
          </c:extLst>
        </c:ser>
        <c:ser>
          <c:idx val="9"/>
          <c:order val="9"/>
          <c:tx>
            <c:strRef>
              <c:f>Aquapark!$Z$20</c:f>
              <c:strCache>
                <c:ptCount val="1"/>
                <c:pt idx="0">
                  <c:v>Říjen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tint val="98000"/>
                    <a:lumMod val="114000"/>
                  </a:schemeClr>
                </a:gs>
                <a:gs pos="100000">
                  <a:schemeClr val="accent4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Aquapark!$P$21:$P$28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Aquapark!$Z$21:$Z$28</c:f>
              <c:numCache>
                <c:formatCode>#,##0</c:formatCode>
                <c:ptCount val="8"/>
                <c:pt idx="0">
                  <c:v>22071</c:v>
                </c:pt>
                <c:pt idx="1">
                  <c:v>18670</c:v>
                </c:pt>
                <c:pt idx="2">
                  <c:v>18766</c:v>
                </c:pt>
                <c:pt idx="3">
                  <c:v>24892</c:v>
                </c:pt>
                <c:pt idx="4">
                  <c:v>26866</c:v>
                </c:pt>
                <c:pt idx="5">
                  <c:v>25161</c:v>
                </c:pt>
                <c:pt idx="6">
                  <c:v>31132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A0-4901-A3E0-A5032457FED1}"/>
            </c:ext>
          </c:extLst>
        </c:ser>
        <c:ser>
          <c:idx val="10"/>
          <c:order val="10"/>
          <c:tx>
            <c:strRef>
              <c:f>Aquapark!$AA$20</c:f>
              <c:strCache>
                <c:ptCount val="1"/>
                <c:pt idx="0">
                  <c:v>Listopad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tint val="98000"/>
                    <a:lumMod val="114000"/>
                  </a:schemeClr>
                </a:gs>
                <a:gs pos="100000">
                  <a:schemeClr val="accent5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Aquapark!$P$21:$P$28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Aquapark!$AA$21:$AA$28</c:f>
              <c:numCache>
                <c:formatCode>#,##0</c:formatCode>
                <c:ptCount val="8"/>
                <c:pt idx="0">
                  <c:v>24431</c:v>
                </c:pt>
                <c:pt idx="1">
                  <c:v>19986</c:v>
                </c:pt>
                <c:pt idx="2">
                  <c:v>22831</c:v>
                </c:pt>
                <c:pt idx="3">
                  <c:v>27826</c:v>
                </c:pt>
                <c:pt idx="4">
                  <c:v>27879</c:v>
                </c:pt>
                <c:pt idx="5">
                  <c:v>30171</c:v>
                </c:pt>
                <c:pt idx="6">
                  <c:v>32399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5A0-4901-A3E0-A5032457FED1}"/>
            </c:ext>
          </c:extLst>
        </c:ser>
        <c:ser>
          <c:idx val="11"/>
          <c:order val="11"/>
          <c:tx>
            <c:strRef>
              <c:f>Aquapark!$AB$20</c:f>
              <c:strCache>
                <c:ptCount val="1"/>
                <c:pt idx="0">
                  <c:v>Prosinec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tint val="98000"/>
                    <a:lumMod val="114000"/>
                  </a:schemeClr>
                </a:gs>
                <a:gs pos="100000">
                  <a:schemeClr val="accent6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Aquapark!$P$21:$P$28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Aquapark!$AB$21:$AB$28</c:f>
              <c:numCache>
                <c:formatCode>#,##0</c:formatCode>
                <c:ptCount val="8"/>
                <c:pt idx="0">
                  <c:v>17505</c:v>
                </c:pt>
                <c:pt idx="1">
                  <c:v>18116</c:v>
                </c:pt>
                <c:pt idx="2">
                  <c:v>19282</c:v>
                </c:pt>
                <c:pt idx="3">
                  <c:v>21450</c:v>
                </c:pt>
                <c:pt idx="4">
                  <c:v>22060</c:v>
                </c:pt>
                <c:pt idx="5">
                  <c:v>25554</c:v>
                </c:pt>
                <c:pt idx="6">
                  <c:v>22746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5A0-4901-A3E0-A5032457F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5626464"/>
        <c:axId val="235625680"/>
        <c:axId val="0"/>
      </c:bar3DChart>
      <c:catAx>
        <c:axId val="23562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cs-CZ"/>
          </a:p>
        </c:txPr>
        <c:crossAx val="235625680"/>
        <c:crosses val="autoZero"/>
        <c:auto val="1"/>
        <c:lblAlgn val="ctr"/>
        <c:lblOffset val="100"/>
        <c:noMultiLvlLbl val="0"/>
      </c:catAx>
      <c:valAx>
        <c:axId val="23562568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cs-CZ"/>
          </a:p>
        </c:txPr>
        <c:crossAx val="23562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Mez</a:t>
            </a:r>
            <a:r>
              <a:rPr lang="cs-CZ" sz="1100"/>
              <a:t>iroční a meziměsíční</a:t>
            </a:r>
            <a:r>
              <a:rPr lang="cs-CZ" sz="1100" baseline="0"/>
              <a:t> srovnání </a:t>
            </a:r>
            <a:r>
              <a:rPr lang="cs-CZ" sz="1100" baseline="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návštěvnosti</a:t>
            </a:r>
          </a:p>
          <a:p>
            <a:pPr>
              <a:defRPr sz="1100"/>
            </a:pPr>
            <a:r>
              <a:rPr lang="cs-CZ" sz="1100" baseline="0"/>
              <a:t>Bazén Ponávka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Ponávka!$Q$19</c:f>
              <c:strCache>
                <c:ptCount val="1"/>
                <c:pt idx="0">
                  <c:v>Leden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Ponávka!$P$20:$P$24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Ponávka!$Q$20:$Q$24</c:f>
              <c:numCache>
                <c:formatCode>#,##0</c:formatCode>
                <c:ptCount val="5"/>
                <c:pt idx="0">
                  <c:v>0</c:v>
                </c:pt>
                <c:pt idx="1">
                  <c:v>3396</c:v>
                </c:pt>
                <c:pt idx="2">
                  <c:v>3789</c:v>
                </c:pt>
                <c:pt idx="3">
                  <c:v>3900</c:v>
                </c:pt>
                <c:pt idx="4">
                  <c:v>3868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D-42C3-A859-0B65DECAE849}"/>
            </c:ext>
          </c:extLst>
        </c:ser>
        <c:ser>
          <c:idx val="1"/>
          <c:order val="1"/>
          <c:tx>
            <c:strRef>
              <c:f>Ponávka!$R$19</c:f>
              <c:strCache>
                <c:ptCount val="1"/>
                <c:pt idx="0">
                  <c:v>Únor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8000"/>
                    <a:lumMod val="114000"/>
                  </a:schemeClr>
                </a:gs>
                <a:gs pos="100000">
                  <a:schemeClr val="accent2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Ponávka!$P$20:$P$24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Ponávka!$R$20:$R$24</c:f>
              <c:numCache>
                <c:formatCode>#,##0</c:formatCode>
                <c:ptCount val="5"/>
                <c:pt idx="0">
                  <c:v>0</c:v>
                </c:pt>
                <c:pt idx="1">
                  <c:v>3299</c:v>
                </c:pt>
                <c:pt idx="2">
                  <c:v>3027</c:v>
                </c:pt>
                <c:pt idx="3">
                  <c:v>4179</c:v>
                </c:pt>
                <c:pt idx="4">
                  <c:v>4008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1D-42C3-A859-0B65DECAE849}"/>
            </c:ext>
          </c:extLst>
        </c:ser>
        <c:ser>
          <c:idx val="2"/>
          <c:order val="2"/>
          <c:tx>
            <c:strRef>
              <c:f>Ponávka!$S$19</c:f>
              <c:strCache>
                <c:ptCount val="1"/>
                <c:pt idx="0">
                  <c:v>Březen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8000"/>
                    <a:lumMod val="114000"/>
                  </a:schemeClr>
                </a:gs>
                <a:gs pos="100000">
                  <a:schemeClr val="accent3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Ponávka!$P$20:$P$24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Ponávka!$S$20:$S$24</c:f>
              <c:numCache>
                <c:formatCode>#,##0</c:formatCode>
                <c:ptCount val="5"/>
                <c:pt idx="0">
                  <c:v>0</c:v>
                </c:pt>
                <c:pt idx="1">
                  <c:v>4164</c:v>
                </c:pt>
                <c:pt idx="2">
                  <c:v>4516</c:v>
                </c:pt>
                <c:pt idx="3">
                  <c:v>4292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1D-42C3-A859-0B65DECAE849}"/>
            </c:ext>
          </c:extLst>
        </c:ser>
        <c:ser>
          <c:idx val="3"/>
          <c:order val="3"/>
          <c:tx>
            <c:strRef>
              <c:f>Ponávka!$T$19</c:f>
              <c:strCache>
                <c:ptCount val="1"/>
                <c:pt idx="0">
                  <c:v>Duben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8000"/>
                    <a:lumMod val="114000"/>
                  </a:schemeClr>
                </a:gs>
                <a:gs pos="100000">
                  <a:schemeClr val="accent4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Ponávka!$P$20:$P$24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Ponávka!$T$20:$T$24</c:f>
              <c:numCache>
                <c:formatCode>#,##0</c:formatCode>
                <c:ptCount val="5"/>
                <c:pt idx="0">
                  <c:v>0</c:v>
                </c:pt>
                <c:pt idx="1">
                  <c:v>3721</c:v>
                </c:pt>
                <c:pt idx="2">
                  <c:v>3633</c:v>
                </c:pt>
                <c:pt idx="3">
                  <c:v>4438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1D-42C3-A859-0B65DECAE849}"/>
            </c:ext>
          </c:extLst>
        </c:ser>
        <c:ser>
          <c:idx val="4"/>
          <c:order val="4"/>
          <c:tx>
            <c:strRef>
              <c:f>Ponávka!$U$19</c:f>
              <c:strCache>
                <c:ptCount val="1"/>
                <c:pt idx="0">
                  <c:v>Květen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98000"/>
                    <a:lumMod val="114000"/>
                  </a:schemeClr>
                </a:gs>
                <a:gs pos="100000">
                  <a:schemeClr val="accent5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Ponávka!$P$20:$P$24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Ponávka!$U$20:$U$24</c:f>
              <c:numCache>
                <c:formatCode>#,##0</c:formatCode>
                <c:ptCount val="5"/>
                <c:pt idx="0">
                  <c:v>2103</c:v>
                </c:pt>
                <c:pt idx="1">
                  <c:v>3537</c:v>
                </c:pt>
                <c:pt idx="2">
                  <c:v>3804</c:v>
                </c:pt>
                <c:pt idx="3">
                  <c:v>3867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1D-42C3-A859-0B65DECAE849}"/>
            </c:ext>
          </c:extLst>
        </c:ser>
        <c:ser>
          <c:idx val="5"/>
          <c:order val="5"/>
          <c:tx>
            <c:strRef>
              <c:f>Ponávka!$V$19</c:f>
              <c:strCache>
                <c:ptCount val="1"/>
                <c:pt idx="0">
                  <c:v>Červen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98000"/>
                    <a:lumMod val="114000"/>
                  </a:schemeClr>
                </a:gs>
                <a:gs pos="100000">
                  <a:schemeClr val="accent6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Ponávka!$P$20:$P$24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Ponávka!$V$20:$V$24</c:f>
              <c:numCache>
                <c:formatCode>#,##0</c:formatCode>
                <c:ptCount val="5"/>
                <c:pt idx="0">
                  <c:v>2488</c:v>
                </c:pt>
                <c:pt idx="1">
                  <c:v>3168</c:v>
                </c:pt>
                <c:pt idx="2">
                  <c:v>3059</c:v>
                </c:pt>
                <c:pt idx="3">
                  <c:v>3360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1D-42C3-A859-0B65DECAE849}"/>
            </c:ext>
          </c:extLst>
        </c:ser>
        <c:ser>
          <c:idx val="6"/>
          <c:order val="6"/>
          <c:tx>
            <c:strRef>
              <c:f>Ponávka!$W$19</c:f>
              <c:strCache>
                <c:ptCount val="1"/>
                <c:pt idx="0">
                  <c:v>Červenec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tint val="98000"/>
                    <a:lumMod val="114000"/>
                  </a:schemeClr>
                </a:gs>
                <a:gs pos="100000">
                  <a:schemeClr val="accent1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Ponávka!$P$20:$P$24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Ponávka!$W$20:$W$24</c:f>
              <c:numCache>
                <c:formatCode>#,##0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1D-42C3-A859-0B65DECAE849}"/>
            </c:ext>
          </c:extLst>
        </c:ser>
        <c:ser>
          <c:idx val="7"/>
          <c:order val="7"/>
          <c:tx>
            <c:strRef>
              <c:f>Ponávka!$X$19</c:f>
              <c:strCache>
                <c:ptCount val="1"/>
                <c:pt idx="0">
                  <c:v>Srpen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tint val="98000"/>
                    <a:lumMod val="114000"/>
                  </a:schemeClr>
                </a:gs>
                <a:gs pos="100000">
                  <a:schemeClr val="accent2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Ponávka!$P$20:$P$24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Ponávka!$X$20:$X$24</c:f>
              <c:numCache>
                <c:formatCode>#,##0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474</c:v>
                </c:pt>
                <c:pt idx="3">
                  <c:v>435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1D-42C3-A859-0B65DECAE849}"/>
            </c:ext>
          </c:extLst>
        </c:ser>
        <c:ser>
          <c:idx val="8"/>
          <c:order val="8"/>
          <c:tx>
            <c:strRef>
              <c:f>Ponávka!$Y$19</c:f>
              <c:strCache>
                <c:ptCount val="1"/>
                <c:pt idx="0">
                  <c:v>Září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tint val="98000"/>
                    <a:lumMod val="114000"/>
                  </a:schemeClr>
                </a:gs>
                <a:gs pos="100000">
                  <a:schemeClr val="accent3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Ponávka!$P$20:$P$24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Ponávka!$Y$20:$Y$24</c:f>
              <c:numCache>
                <c:formatCode>#,##0</c:formatCode>
                <c:ptCount val="5"/>
                <c:pt idx="0">
                  <c:v>2206</c:v>
                </c:pt>
                <c:pt idx="1">
                  <c:v>3079</c:v>
                </c:pt>
                <c:pt idx="2">
                  <c:v>3051</c:v>
                </c:pt>
                <c:pt idx="3">
                  <c:v>3058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1D-42C3-A859-0B65DECAE849}"/>
            </c:ext>
          </c:extLst>
        </c:ser>
        <c:ser>
          <c:idx val="9"/>
          <c:order val="9"/>
          <c:tx>
            <c:strRef>
              <c:f>Ponávka!$Z$19</c:f>
              <c:strCache>
                <c:ptCount val="1"/>
                <c:pt idx="0">
                  <c:v>Říjen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tint val="98000"/>
                    <a:lumMod val="114000"/>
                  </a:schemeClr>
                </a:gs>
                <a:gs pos="100000">
                  <a:schemeClr val="accent4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Ponávka!$P$20:$P$24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Ponávka!$Z$20:$Z$24</c:f>
              <c:numCache>
                <c:formatCode>#,##0</c:formatCode>
                <c:ptCount val="5"/>
                <c:pt idx="0">
                  <c:v>3394</c:v>
                </c:pt>
                <c:pt idx="1">
                  <c:v>4024</c:v>
                </c:pt>
                <c:pt idx="2">
                  <c:v>3733</c:v>
                </c:pt>
                <c:pt idx="3">
                  <c:v>4245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1D-42C3-A859-0B65DECAE849}"/>
            </c:ext>
          </c:extLst>
        </c:ser>
        <c:ser>
          <c:idx val="10"/>
          <c:order val="10"/>
          <c:tx>
            <c:strRef>
              <c:f>Ponávka!$AA$19</c:f>
              <c:strCache>
                <c:ptCount val="1"/>
                <c:pt idx="0">
                  <c:v>Listopad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tint val="98000"/>
                    <a:lumMod val="114000"/>
                  </a:schemeClr>
                </a:gs>
                <a:gs pos="100000">
                  <a:schemeClr val="accent5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Ponávka!$P$20:$P$24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Ponávka!$AA$20:$AA$24</c:f>
              <c:numCache>
                <c:formatCode>#,##0</c:formatCode>
                <c:ptCount val="5"/>
                <c:pt idx="0">
                  <c:v>3830</c:v>
                </c:pt>
                <c:pt idx="1">
                  <c:v>3849</c:v>
                </c:pt>
                <c:pt idx="2">
                  <c:v>4333</c:v>
                </c:pt>
                <c:pt idx="3">
                  <c:v>3900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1D-42C3-A859-0B65DECAE849}"/>
            </c:ext>
          </c:extLst>
        </c:ser>
        <c:ser>
          <c:idx val="11"/>
          <c:order val="11"/>
          <c:tx>
            <c:strRef>
              <c:f>Ponávka!$AB$19</c:f>
              <c:strCache>
                <c:ptCount val="1"/>
                <c:pt idx="0">
                  <c:v>Prosinec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tint val="98000"/>
                    <a:lumMod val="114000"/>
                  </a:schemeClr>
                </a:gs>
                <a:gs pos="100000">
                  <a:schemeClr val="accent6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Ponávka!$P$20:$P$24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Ponávka!$AB$20:$AB$24</c:f>
              <c:numCache>
                <c:formatCode>#,##0</c:formatCode>
                <c:ptCount val="5"/>
                <c:pt idx="0">
                  <c:v>2586</c:v>
                </c:pt>
                <c:pt idx="1">
                  <c:v>2691</c:v>
                </c:pt>
                <c:pt idx="2">
                  <c:v>3030</c:v>
                </c:pt>
                <c:pt idx="3">
                  <c:v>2997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1D-42C3-A859-0B65DECAE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2678080"/>
        <c:axId val="232680040"/>
        <c:axId val="0"/>
      </c:bar3DChart>
      <c:catAx>
        <c:axId val="2326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cs-CZ"/>
          </a:p>
        </c:txPr>
        <c:crossAx val="232680040"/>
        <c:crosses val="autoZero"/>
        <c:auto val="1"/>
        <c:lblAlgn val="ctr"/>
        <c:lblOffset val="100"/>
        <c:noMultiLvlLbl val="0"/>
      </c:catAx>
      <c:valAx>
        <c:axId val="23268004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cs-CZ"/>
          </a:p>
        </c:txPr>
        <c:crossAx val="23267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10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Meziroční</a:t>
            </a:r>
            <a:r>
              <a:rPr lang="cs-CZ" sz="1100" baseline="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 a meziměsíční srovnání návštěvnosti</a:t>
            </a:r>
          </a:p>
          <a:p>
            <a:pPr>
              <a:defRPr/>
            </a:pPr>
            <a:r>
              <a:rPr lang="cs-CZ" sz="1100" baseline="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Lázeňské a relaxační centrum Rašínova</a:t>
            </a:r>
            <a:endParaRPr lang="cs-CZ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Rašínova!$Q$18</c:f>
              <c:strCache>
                <c:ptCount val="1"/>
                <c:pt idx="0">
                  <c:v>Leden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Rašínova!$P$19:$P$23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Rašínova!$Q$19:$Q$23</c:f>
              <c:numCache>
                <c:formatCode>#,##0</c:formatCode>
                <c:ptCount val="5"/>
                <c:pt idx="0">
                  <c:v>0</c:v>
                </c:pt>
                <c:pt idx="1">
                  <c:v>7876</c:v>
                </c:pt>
                <c:pt idx="2">
                  <c:v>7915</c:v>
                </c:pt>
                <c:pt idx="3">
                  <c:v>9957</c:v>
                </c:pt>
                <c:pt idx="4">
                  <c:v>11409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F-40E7-B5FD-A39AF04E328A}"/>
            </c:ext>
          </c:extLst>
        </c:ser>
        <c:ser>
          <c:idx val="1"/>
          <c:order val="1"/>
          <c:tx>
            <c:strRef>
              <c:f>Rašínova!$R$18</c:f>
              <c:strCache>
                <c:ptCount val="1"/>
                <c:pt idx="0">
                  <c:v>Únor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8000"/>
                    <a:lumMod val="114000"/>
                  </a:schemeClr>
                </a:gs>
                <a:gs pos="100000">
                  <a:schemeClr val="accent2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Rašínova!$P$19:$P$23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Rašínova!$R$19:$R$23</c:f>
              <c:numCache>
                <c:formatCode>#,##0</c:formatCode>
                <c:ptCount val="5"/>
                <c:pt idx="0">
                  <c:v>0</c:v>
                </c:pt>
                <c:pt idx="1">
                  <c:v>6539</c:v>
                </c:pt>
                <c:pt idx="2">
                  <c:v>6909</c:v>
                </c:pt>
                <c:pt idx="3">
                  <c:v>10033</c:v>
                </c:pt>
                <c:pt idx="4">
                  <c:v>10875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4F-40E7-B5FD-A39AF04E328A}"/>
            </c:ext>
          </c:extLst>
        </c:ser>
        <c:ser>
          <c:idx val="2"/>
          <c:order val="2"/>
          <c:tx>
            <c:strRef>
              <c:f>Rašínova!$S$18</c:f>
              <c:strCache>
                <c:ptCount val="1"/>
                <c:pt idx="0">
                  <c:v>Březen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8000"/>
                    <a:lumMod val="114000"/>
                  </a:schemeClr>
                </a:gs>
                <a:gs pos="100000">
                  <a:schemeClr val="accent3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Rašínova!$P$19:$P$23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Rašínova!$S$19:$S$23</c:f>
              <c:numCache>
                <c:formatCode>#,##0</c:formatCode>
                <c:ptCount val="5"/>
                <c:pt idx="0">
                  <c:v>0</c:v>
                </c:pt>
                <c:pt idx="1">
                  <c:v>6923</c:v>
                </c:pt>
                <c:pt idx="2">
                  <c:v>8485</c:v>
                </c:pt>
                <c:pt idx="3">
                  <c:v>9637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4F-40E7-B5FD-A39AF04E328A}"/>
            </c:ext>
          </c:extLst>
        </c:ser>
        <c:ser>
          <c:idx val="3"/>
          <c:order val="3"/>
          <c:tx>
            <c:strRef>
              <c:f>Rašínova!$T$18</c:f>
              <c:strCache>
                <c:ptCount val="1"/>
                <c:pt idx="0">
                  <c:v>Duben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8000"/>
                    <a:lumMod val="114000"/>
                  </a:schemeClr>
                </a:gs>
                <a:gs pos="100000">
                  <a:schemeClr val="accent4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Rašínova!$P$19:$P$23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Rašínova!$T$19:$T$23</c:f>
              <c:numCache>
                <c:formatCode>#,##0</c:formatCode>
                <c:ptCount val="5"/>
                <c:pt idx="0">
                  <c:v>0</c:v>
                </c:pt>
                <c:pt idx="1">
                  <c:v>6327</c:v>
                </c:pt>
                <c:pt idx="2">
                  <c:v>6941</c:v>
                </c:pt>
                <c:pt idx="3">
                  <c:v>9575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4F-40E7-B5FD-A39AF04E328A}"/>
            </c:ext>
          </c:extLst>
        </c:ser>
        <c:ser>
          <c:idx val="4"/>
          <c:order val="4"/>
          <c:tx>
            <c:strRef>
              <c:f>Rašínova!$U$18</c:f>
              <c:strCache>
                <c:ptCount val="1"/>
                <c:pt idx="0">
                  <c:v>Květen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98000"/>
                    <a:lumMod val="114000"/>
                  </a:schemeClr>
                </a:gs>
                <a:gs pos="100000">
                  <a:schemeClr val="accent5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Rašínova!$P$19:$P$23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Rašínova!$U$19:$U$23</c:f>
              <c:numCache>
                <c:formatCode>#,##0</c:formatCode>
                <c:ptCount val="5"/>
                <c:pt idx="0">
                  <c:v>2341</c:v>
                </c:pt>
                <c:pt idx="1">
                  <c:v>5685</c:v>
                </c:pt>
                <c:pt idx="2">
                  <c:v>7042</c:v>
                </c:pt>
                <c:pt idx="3">
                  <c:v>9451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4F-40E7-B5FD-A39AF04E328A}"/>
            </c:ext>
          </c:extLst>
        </c:ser>
        <c:ser>
          <c:idx val="5"/>
          <c:order val="5"/>
          <c:tx>
            <c:strRef>
              <c:f>Rašínova!$V$18</c:f>
              <c:strCache>
                <c:ptCount val="1"/>
                <c:pt idx="0">
                  <c:v>Červen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98000"/>
                    <a:lumMod val="114000"/>
                  </a:schemeClr>
                </a:gs>
                <a:gs pos="100000">
                  <a:schemeClr val="accent6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Rašínova!$P$19:$P$23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Rašínova!$V$19:$V$23</c:f>
              <c:numCache>
                <c:formatCode>#,##0</c:formatCode>
                <c:ptCount val="5"/>
                <c:pt idx="0">
                  <c:v>1894</c:v>
                </c:pt>
                <c:pt idx="1">
                  <c:v>5121</c:v>
                </c:pt>
                <c:pt idx="2">
                  <c:v>5727</c:v>
                </c:pt>
                <c:pt idx="3">
                  <c:v>7554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4F-40E7-B5FD-A39AF04E328A}"/>
            </c:ext>
          </c:extLst>
        </c:ser>
        <c:ser>
          <c:idx val="6"/>
          <c:order val="6"/>
          <c:tx>
            <c:strRef>
              <c:f>Rašínova!$W$18</c:f>
              <c:strCache>
                <c:ptCount val="1"/>
                <c:pt idx="0">
                  <c:v>Červenec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tint val="98000"/>
                    <a:lumMod val="114000"/>
                  </a:schemeClr>
                </a:gs>
                <a:gs pos="100000">
                  <a:schemeClr val="accent1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Rašínova!$P$19:$P$23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Rašínova!$W$19:$W$23</c:f>
              <c:numCache>
                <c:formatCode>#,##0</c:formatCode>
                <c:ptCount val="5"/>
                <c:pt idx="0">
                  <c:v>0</c:v>
                </c:pt>
                <c:pt idx="1">
                  <c:v>2874</c:v>
                </c:pt>
                <c:pt idx="2">
                  <c:v>1600</c:v>
                </c:pt>
                <c:pt idx="3">
                  <c:v>1616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4F-40E7-B5FD-A39AF04E328A}"/>
            </c:ext>
          </c:extLst>
        </c:ser>
        <c:ser>
          <c:idx val="7"/>
          <c:order val="7"/>
          <c:tx>
            <c:strRef>
              <c:f>Rašínova!$X$18</c:f>
              <c:strCache>
                <c:ptCount val="1"/>
                <c:pt idx="0">
                  <c:v>Srpen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tint val="98000"/>
                    <a:lumMod val="114000"/>
                  </a:schemeClr>
                </a:gs>
                <a:gs pos="100000">
                  <a:schemeClr val="accent2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Rašínova!$P$19:$P$23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Rašínova!$X$19:$X$23</c:f>
              <c:numCache>
                <c:formatCode>#,##0</c:formatCode>
                <c:ptCount val="5"/>
                <c:pt idx="0">
                  <c:v>0</c:v>
                </c:pt>
                <c:pt idx="1">
                  <c:v>2788</c:v>
                </c:pt>
                <c:pt idx="2">
                  <c:v>3212</c:v>
                </c:pt>
                <c:pt idx="3">
                  <c:v>3457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4F-40E7-B5FD-A39AF04E328A}"/>
            </c:ext>
          </c:extLst>
        </c:ser>
        <c:ser>
          <c:idx val="8"/>
          <c:order val="8"/>
          <c:tx>
            <c:strRef>
              <c:f>Rašínova!$Y$18</c:f>
              <c:strCache>
                <c:ptCount val="1"/>
                <c:pt idx="0">
                  <c:v>Září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tint val="98000"/>
                    <a:lumMod val="114000"/>
                  </a:schemeClr>
                </a:gs>
                <a:gs pos="100000">
                  <a:schemeClr val="accent3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Rašínova!$P$19:$P$23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Rašínova!$Y$19:$Y$23</c:f>
              <c:numCache>
                <c:formatCode>#,##0</c:formatCode>
                <c:ptCount val="5"/>
                <c:pt idx="0">
                  <c:v>3557</c:v>
                </c:pt>
                <c:pt idx="1">
                  <c:v>5011</c:v>
                </c:pt>
                <c:pt idx="2">
                  <c:v>6708</c:v>
                </c:pt>
                <c:pt idx="3">
                  <c:v>8787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4F-40E7-B5FD-A39AF04E328A}"/>
            </c:ext>
          </c:extLst>
        </c:ser>
        <c:ser>
          <c:idx val="9"/>
          <c:order val="9"/>
          <c:tx>
            <c:strRef>
              <c:f>Rašínova!$Z$18</c:f>
              <c:strCache>
                <c:ptCount val="1"/>
                <c:pt idx="0">
                  <c:v>Říjen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tint val="98000"/>
                    <a:lumMod val="114000"/>
                  </a:schemeClr>
                </a:gs>
                <a:gs pos="100000">
                  <a:schemeClr val="accent4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Rašínova!$P$19:$P$23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Rašínova!$Z$19:$Z$23</c:f>
              <c:numCache>
                <c:formatCode>#,##0</c:formatCode>
                <c:ptCount val="5"/>
                <c:pt idx="0">
                  <c:v>5377</c:v>
                </c:pt>
                <c:pt idx="1">
                  <c:v>6857</c:v>
                </c:pt>
                <c:pt idx="2">
                  <c:v>8436</c:v>
                </c:pt>
                <c:pt idx="3">
                  <c:v>9511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D4F-40E7-B5FD-A39AF04E328A}"/>
            </c:ext>
          </c:extLst>
        </c:ser>
        <c:ser>
          <c:idx val="10"/>
          <c:order val="10"/>
          <c:tx>
            <c:strRef>
              <c:f>Rašínova!$AA$18</c:f>
              <c:strCache>
                <c:ptCount val="1"/>
                <c:pt idx="0">
                  <c:v>Listopad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tint val="98000"/>
                    <a:lumMod val="114000"/>
                  </a:schemeClr>
                </a:gs>
                <a:gs pos="100000">
                  <a:schemeClr val="accent5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Rašínova!$P$19:$P$23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Rašínova!$AA$19:$AA$23</c:f>
              <c:numCache>
                <c:formatCode>#,##0</c:formatCode>
                <c:ptCount val="5"/>
                <c:pt idx="0">
                  <c:v>6211</c:v>
                </c:pt>
                <c:pt idx="1">
                  <c:v>6661</c:v>
                </c:pt>
                <c:pt idx="2">
                  <c:v>9185</c:v>
                </c:pt>
                <c:pt idx="3">
                  <c:v>10945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D4F-40E7-B5FD-A39AF04E328A}"/>
            </c:ext>
          </c:extLst>
        </c:ser>
        <c:ser>
          <c:idx val="11"/>
          <c:order val="11"/>
          <c:tx>
            <c:strRef>
              <c:f>Rašínova!$AB$18</c:f>
              <c:strCache>
                <c:ptCount val="1"/>
                <c:pt idx="0">
                  <c:v>Prosinec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tint val="98000"/>
                    <a:lumMod val="114000"/>
                  </a:schemeClr>
                </a:gs>
                <a:gs pos="100000">
                  <a:schemeClr val="accent6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Rašínova!$P$19:$P$23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Rašínova!$AB$19:$AB$23</c:f>
              <c:numCache>
                <c:formatCode>#,##0</c:formatCode>
                <c:ptCount val="5"/>
                <c:pt idx="0">
                  <c:v>5769</c:v>
                </c:pt>
                <c:pt idx="1">
                  <c:v>5778</c:v>
                </c:pt>
                <c:pt idx="2">
                  <c:v>7507</c:v>
                </c:pt>
                <c:pt idx="3">
                  <c:v>8501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D4F-40E7-B5FD-A39AF04E3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2679256"/>
        <c:axId val="232678864"/>
        <c:axId val="0"/>
      </c:bar3DChart>
      <c:catAx>
        <c:axId val="23267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cs-CZ"/>
          </a:p>
        </c:txPr>
        <c:crossAx val="232678864"/>
        <c:crosses val="autoZero"/>
        <c:auto val="1"/>
        <c:lblAlgn val="ctr"/>
        <c:lblOffset val="100"/>
        <c:noMultiLvlLbl val="0"/>
      </c:catAx>
      <c:valAx>
        <c:axId val="23267886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cs-CZ"/>
          </a:p>
        </c:txPr>
        <c:crossAx val="23267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Meziroční a</a:t>
            </a:r>
            <a:r>
              <a:rPr lang="cs-CZ" sz="110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 meziměsíční</a:t>
            </a:r>
            <a:r>
              <a:rPr lang="cs-CZ" sz="1100" baseline="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 srovnání návštěvnosti</a:t>
            </a:r>
          </a:p>
          <a:p>
            <a:pPr>
              <a:defRPr/>
            </a:pPr>
            <a:r>
              <a:rPr lang="cs-CZ" sz="1100" baseline="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Městský plavecký stadion Lužánky</a:t>
            </a:r>
            <a:r>
              <a:rPr lang="en-US" sz="110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'Bazén Lužánky'!$Q$19</c:f>
              <c:strCache>
                <c:ptCount val="1"/>
                <c:pt idx="0">
                  <c:v>Leden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'Bazén Lužánky'!$P$20:$P$26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'Bazén Lužánky'!$Q$20:$Q$26</c:f>
              <c:numCache>
                <c:formatCode>#,##0</c:formatCode>
                <c:ptCount val="7"/>
                <c:pt idx="0">
                  <c:v>19419</c:v>
                </c:pt>
                <c:pt idx="1">
                  <c:v>22926</c:v>
                </c:pt>
                <c:pt idx="2">
                  <c:v>16002</c:v>
                </c:pt>
                <c:pt idx="3">
                  <c:v>17822</c:v>
                </c:pt>
                <c:pt idx="4">
                  <c:v>16598</c:v>
                </c:pt>
                <c:pt idx="5">
                  <c:v>14513</c:v>
                </c:pt>
                <c:pt idx="6">
                  <c:v>14097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B-4094-B208-483C316205F7}"/>
            </c:ext>
          </c:extLst>
        </c:ser>
        <c:ser>
          <c:idx val="1"/>
          <c:order val="1"/>
          <c:tx>
            <c:strRef>
              <c:f>'Bazén Lužánky'!$R$19</c:f>
              <c:strCache>
                <c:ptCount val="1"/>
                <c:pt idx="0">
                  <c:v>Únor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8000"/>
                    <a:lumMod val="114000"/>
                  </a:schemeClr>
                </a:gs>
                <a:gs pos="100000">
                  <a:schemeClr val="accent2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'Bazén Lužánky'!$P$20:$P$26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'Bazén Lužánky'!$R$20:$R$26</c:f>
              <c:numCache>
                <c:formatCode>#,##0</c:formatCode>
                <c:ptCount val="7"/>
                <c:pt idx="0">
                  <c:v>24017</c:v>
                </c:pt>
                <c:pt idx="1">
                  <c:v>20452</c:v>
                </c:pt>
                <c:pt idx="2">
                  <c:v>16418</c:v>
                </c:pt>
                <c:pt idx="3">
                  <c:v>16100</c:v>
                </c:pt>
                <c:pt idx="4">
                  <c:v>15263</c:v>
                </c:pt>
                <c:pt idx="5">
                  <c:v>15961</c:v>
                </c:pt>
                <c:pt idx="6">
                  <c:v>16099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EB-4094-B208-483C316205F7}"/>
            </c:ext>
          </c:extLst>
        </c:ser>
        <c:ser>
          <c:idx val="2"/>
          <c:order val="2"/>
          <c:tx>
            <c:strRef>
              <c:f>'Bazén Lužánky'!$S$19</c:f>
              <c:strCache>
                <c:ptCount val="1"/>
                <c:pt idx="0">
                  <c:v>Březen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8000"/>
                    <a:lumMod val="114000"/>
                  </a:schemeClr>
                </a:gs>
                <a:gs pos="100000">
                  <a:schemeClr val="accent3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'Bazén Lužánky'!$P$20:$P$26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'Bazén Lužánky'!$S$20:$S$26</c:f>
              <c:numCache>
                <c:formatCode>#,##0</c:formatCode>
                <c:ptCount val="7"/>
                <c:pt idx="0">
                  <c:v>32348</c:v>
                </c:pt>
                <c:pt idx="1">
                  <c:v>25643</c:v>
                </c:pt>
                <c:pt idx="2">
                  <c:v>18073</c:v>
                </c:pt>
                <c:pt idx="3">
                  <c:v>18401</c:v>
                </c:pt>
                <c:pt idx="4">
                  <c:v>17214</c:v>
                </c:pt>
                <c:pt idx="5">
                  <c:v>17182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EB-4094-B208-483C316205F7}"/>
            </c:ext>
          </c:extLst>
        </c:ser>
        <c:ser>
          <c:idx val="3"/>
          <c:order val="3"/>
          <c:tx>
            <c:strRef>
              <c:f>'Bazén Lužánky'!$T$19</c:f>
              <c:strCache>
                <c:ptCount val="1"/>
                <c:pt idx="0">
                  <c:v>Duben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8000"/>
                    <a:lumMod val="114000"/>
                  </a:schemeClr>
                </a:gs>
                <a:gs pos="100000">
                  <a:schemeClr val="accent4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'Bazén Lužánky'!$P$20:$P$26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'Bazén Lužánky'!$T$20:$T$26</c:f>
              <c:numCache>
                <c:formatCode>#,##0</c:formatCode>
                <c:ptCount val="7"/>
                <c:pt idx="0">
                  <c:v>26599</c:v>
                </c:pt>
                <c:pt idx="1">
                  <c:v>21825</c:v>
                </c:pt>
                <c:pt idx="2">
                  <c:v>17747</c:v>
                </c:pt>
                <c:pt idx="3">
                  <c:v>15901</c:v>
                </c:pt>
                <c:pt idx="4">
                  <c:v>16376</c:v>
                </c:pt>
                <c:pt idx="5">
                  <c:v>16192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EB-4094-B208-483C316205F7}"/>
            </c:ext>
          </c:extLst>
        </c:ser>
        <c:ser>
          <c:idx val="4"/>
          <c:order val="4"/>
          <c:tx>
            <c:strRef>
              <c:f>'Bazén Lužánky'!$U$19</c:f>
              <c:strCache>
                <c:ptCount val="1"/>
                <c:pt idx="0">
                  <c:v>Květen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98000"/>
                    <a:lumMod val="114000"/>
                  </a:schemeClr>
                </a:gs>
                <a:gs pos="100000">
                  <a:schemeClr val="accent5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'Bazén Lužánky'!$P$20:$P$26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'Bazén Lužánky'!$U$20:$U$26</c:f>
              <c:numCache>
                <c:formatCode>#,##0</c:formatCode>
                <c:ptCount val="7"/>
                <c:pt idx="0">
                  <c:v>21261</c:v>
                </c:pt>
                <c:pt idx="1">
                  <c:v>22436</c:v>
                </c:pt>
                <c:pt idx="2">
                  <c:v>13021</c:v>
                </c:pt>
                <c:pt idx="3">
                  <c:v>13132</c:v>
                </c:pt>
                <c:pt idx="4">
                  <c:v>12984</c:v>
                </c:pt>
                <c:pt idx="5">
                  <c:v>11622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EB-4094-B208-483C316205F7}"/>
            </c:ext>
          </c:extLst>
        </c:ser>
        <c:ser>
          <c:idx val="5"/>
          <c:order val="5"/>
          <c:tx>
            <c:strRef>
              <c:f>'Bazén Lužánky'!$V$19</c:f>
              <c:strCache>
                <c:ptCount val="1"/>
                <c:pt idx="0">
                  <c:v>Červen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98000"/>
                    <a:lumMod val="114000"/>
                  </a:schemeClr>
                </a:gs>
                <a:gs pos="100000">
                  <a:schemeClr val="accent6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'Bazén Lužánky'!$P$20:$P$26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'Bazén Lužánky'!$V$20:$V$26</c:f>
              <c:numCache>
                <c:formatCode>#,##0</c:formatCode>
                <c:ptCount val="7"/>
                <c:pt idx="0">
                  <c:v>17008</c:v>
                </c:pt>
                <c:pt idx="1">
                  <c:v>22817</c:v>
                </c:pt>
                <c:pt idx="2">
                  <c:v>11150</c:v>
                </c:pt>
                <c:pt idx="3">
                  <c:v>11865</c:v>
                </c:pt>
                <c:pt idx="4">
                  <c:v>11306</c:v>
                </c:pt>
                <c:pt idx="5">
                  <c:v>12310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EB-4094-B208-483C316205F7}"/>
            </c:ext>
          </c:extLst>
        </c:ser>
        <c:ser>
          <c:idx val="6"/>
          <c:order val="6"/>
          <c:tx>
            <c:strRef>
              <c:f>'Bazén Lužánky'!$W$19</c:f>
              <c:strCache>
                <c:ptCount val="1"/>
                <c:pt idx="0">
                  <c:v>Červenec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tint val="98000"/>
                    <a:lumMod val="114000"/>
                  </a:schemeClr>
                </a:gs>
                <a:gs pos="100000">
                  <a:schemeClr val="accent1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'Bazén Lužánky'!$P$20:$P$26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'Bazén Lužánky'!$W$20:$W$26</c:f>
              <c:numCache>
                <c:formatCode>#,##0</c:formatCode>
                <c:ptCount val="7"/>
                <c:pt idx="0">
                  <c:v>8380</c:v>
                </c:pt>
                <c:pt idx="1">
                  <c:v>3689</c:v>
                </c:pt>
                <c:pt idx="2">
                  <c:v>6336</c:v>
                </c:pt>
                <c:pt idx="3">
                  <c:v>9578</c:v>
                </c:pt>
                <c:pt idx="4">
                  <c:v>4196</c:v>
                </c:pt>
                <c:pt idx="5">
                  <c:v>5487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EB-4094-B208-483C316205F7}"/>
            </c:ext>
          </c:extLst>
        </c:ser>
        <c:ser>
          <c:idx val="7"/>
          <c:order val="7"/>
          <c:tx>
            <c:strRef>
              <c:f>'Bazén Lužánky'!$X$19</c:f>
              <c:strCache>
                <c:ptCount val="1"/>
                <c:pt idx="0">
                  <c:v>Srpen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tint val="98000"/>
                    <a:lumMod val="114000"/>
                  </a:schemeClr>
                </a:gs>
                <a:gs pos="100000">
                  <a:schemeClr val="accent2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'Bazén Lužánky'!$P$20:$P$26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'Bazén Lužánky'!$X$20:$X$26</c:f>
              <c:numCache>
                <c:formatCode>#,##0</c:formatCode>
                <c:ptCount val="7"/>
                <c:pt idx="0">
                  <c:v>0</c:v>
                </c:pt>
                <c:pt idx="1">
                  <c:v>4125</c:v>
                </c:pt>
                <c:pt idx="2">
                  <c:v>1178</c:v>
                </c:pt>
                <c:pt idx="3">
                  <c:v>9314</c:v>
                </c:pt>
                <c:pt idx="4">
                  <c:v>614</c:v>
                </c:pt>
                <c:pt idx="5">
                  <c:v>8641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EB-4094-B208-483C316205F7}"/>
            </c:ext>
          </c:extLst>
        </c:ser>
        <c:ser>
          <c:idx val="8"/>
          <c:order val="8"/>
          <c:tx>
            <c:strRef>
              <c:f>'Bazén Lužánky'!$Y$19</c:f>
              <c:strCache>
                <c:ptCount val="1"/>
                <c:pt idx="0">
                  <c:v>Září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tint val="98000"/>
                    <a:lumMod val="114000"/>
                  </a:schemeClr>
                </a:gs>
                <a:gs pos="100000">
                  <a:schemeClr val="accent3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'Bazén Lužánky'!$P$20:$P$26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'Bazén Lužánky'!$Y$20:$Y$26</c:f>
              <c:numCache>
                <c:formatCode>#,##0</c:formatCode>
                <c:ptCount val="7"/>
                <c:pt idx="0">
                  <c:v>18823</c:v>
                </c:pt>
                <c:pt idx="1">
                  <c:v>9167</c:v>
                </c:pt>
                <c:pt idx="2">
                  <c:v>12773</c:v>
                </c:pt>
                <c:pt idx="3">
                  <c:v>13676</c:v>
                </c:pt>
                <c:pt idx="4">
                  <c:v>13670</c:v>
                </c:pt>
                <c:pt idx="5">
                  <c:v>13114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EB-4094-B208-483C316205F7}"/>
            </c:ext>
          </c:extLst>
        </c:ser>
        <c:ser>
          <c:idx val="9"/>
          <c:order val="9"/>
          <c:tx>
            <c:strRef>
              <c:f>'Bazén Lužánky'!$Z$19</c:f>
              <c:strCache>
                <c:ptCount val="1"/>
                <c:pt idx="0">
                  <c:v>Říjen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tint val="98000"/>
                    <a:lumMod val="114000"/>
                  </a:schemeClr>
                </a:gs>
                <a:gs pos="100000">
                  <a:schemeClr val="accent4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'Bazén Lužánky'!$P$20:$P$26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'Bazén Lužánky'!$Z$20:$Z$26</c:f>
              <c:numCache>
                <c:formatCode>#,##0</c:formatCode>
                <c:ptCount val="7"/>
                <c:pt idx="0">
                  <c:v>21960</c:v>
                </c:pt>
                <c:pt idx="1">
                  <c:v>18273</c:v>
                </c:pt>
                <c:pt idx="2">
                  <c:v>17695</c:v>
                </c:pt>
                <c:pt idx="3">
                  <c:v>14353</c:v>
                </c:pt>
                <c:pt idx="4">
                  <c:v>13997</c:v>
                </c:pt>
                <c:pt idx="5">
                  <c:v>14932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BEB-4094-B208-483C316205F7}"/>
            </c:ext>
          </c:extLst>
        </c:ser>
        <c:ser>
          <c:idx val="10"/>
          <c:order val="10"/>
          <c:tx>
            <c:strRef>
              <c:f>'Bazén Lužánky'!$AA$19</c:f>
              <c:strCache>
                <c:ptCount val="1"/>
                <c:pt idx="0">
                  <c:v>Listopad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tint val="98000"/>
                    <a:lumMod val="114000"/>
                  </a:schemeClr>
                </a:gs>
                <a:gs pos="100000">
                  <a:schemeClr val="accent5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'Bazén Lužánky'!$P$20:$P$26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'Bazén Lužánky'!$AA$20:$AA$26</c:f>
              <c:numCache>
                <c:formatCode>#,##0</c:formatCode>
                <c:ptCount val="7"/>
                <c:pt idx="0">
                  <c:v>25316</c:v>
                </c:pt>
                <c:pt idx="1">
                  <c:v>19403</c:v>
                </c:pt>
                <c:pt idx="2">
                  <c:v>18494</c:v>
                </c:pt>
                <c:pt idx="3">
                  <c:v>17306</c:v>
                </c:pt>
                <c:pt idx="4">
                  <c:v>10199</c:v>
                </c:pt>
                <c:pt idx="5">
                  <c:v>16638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EB-4094-B208-483C316205F7}"/>
            </c:ext>
          </c:extLst>
        </c:ser>
        <c:ser>
          <c:idx val="11"/>
          <c:order val="11"/>
          <c:tx>
            <c:strRef>
              <c:f>'Bazén Lužánky'!$AB$19</c:f>
              <c:strCache>
                <c:ptCount val="1"/>
                <c:pt idx="0">
                  <c:v>Prosinec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tint val="98000"/>
                    <a:lumMod val="114000"/>
                  </a:schemeClr>
                </a:gs>
                <a:gs pos="100000">
                  <a:schemeClr val="accent6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'Bazén Lužánky'!$P$20:$P$26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'Bazén Lužánky'!$AB$20:$AB$26</c:f>
              <c:numCache>
                <c:formatCode>#,##0</c:formatCode>
                <c:ptCount val="7"/>
                <c:pt idx="0">
                  <c:v>23215</c:v>
                </c:pt>
                <c:pt idx="1">
                  <c:v>11927</c:v>
                </c:pt>
                <c:pt idx="2">
                  <c:v>12775</c:v>
                </c:pt>
                <c:pt idx="3">
                  <c:v>6206</c:v>
                </c:pt>
                <c:pt idx="4">
                  <c:v>11257</c:v>
                </c:pt>
                <c:pt idx="5">
                  <c:v>11286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BEB-4094-B208-483C31620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5222672"/>
        <c:axId val="235221104"/>
        <c:axId val="0"/>
      </c:bar3DChart>
      <c:catAx>
        <c:axId val="2352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cs-CZ"/>
          </a:p>
        </c:txPr>
        <c:crossAx val="235221104"/>
        <c:crosses val="autoZero"/>
        <c:auto val="1"/>
        <c:lblAlgn val="ctr"/>
        <c:lblOffset val="100"/>
        <c:noMultiLvlLbl val="0"/>
      </c:catAx>
      <c:valAx>
        <c:axId val="23522110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cs-CZ"/>
          </a:p>
        </c:txPr>
        <c:crossAx val="2352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10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Meziroční</a:t>
            </a:r>
            <a:r>
              <a:rPr lang="cs-CZ" sz="1100" baseline="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 a meziměsíční srovnání návštěvnosti</a:t>
            </a:r>
          </a:p>
          <a:p>
            <a:pPr>
              <a:defRPr sz="1100"/>
            </a:pPr>
            <a:r>
              <a:rPr lang="cs-CZ" sz="1100" baseline="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Koupaliště Riviéra</a:t>
            </a:r>
            <a:endParaRPr lang="cs-CZ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:rich>
      </c:tx>
      <c:layout>
        <c:manualLayout>
          <c:xMode val="edge"/>
          <c:yMode val="edge"/>
          <c:x val="0.19432851851851851"/>
          <c:y val="3.2407499999999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'Koupaliště Riviéra'!$B$20</c:f>
              <c:strCache>
                <c:ptCount val="1"/>
                <c:pt idx="0">
                  <c:v>Květen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'Koupaliště Riviéra'!$A$21:$A$27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'Koupaliště Riviéra'!$B$21:$B$27</c:f>
              <c:numCache>
                <c:formatCode>#,##0</c:formatCode>
                <c:ptCount val="7"/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2-4BA1-9E33-68B7966F0320}"/>
            </c:ext>
          </c:extLst>
        </c:ser>
        <c:ser>
          <c:idx val="1"/>
          <c:order val="1"/>
          <c:tx>
            <c:strRef>
              <c:f>'Koupaliště Riviéra'!$C$20</c:f>
              <c:strCache>
                <c:ptCount val="1"/>
                <c:pt idx="0">
                  <c:v>Červen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8000"/>
                    <a:lumMod val="114000"/>
                  </a:schemeClr>
                </a:gs>
                <a:gs pos="100000">
                  <a:schemeClr val="accent2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'Koupaliště Riviéra'!$A$21:$A$27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'Koupaliště Riviéra'!$C$21:$C$27</c:f>
              <c:numCache>
                <c:formatCode>#,##0</c:formatCode>
                <c:ptCount val="7"/>
                <c:pt idx="0">
                  <c:v>4886</c:v>
                </c:pt>
                <c:pt idx="1">
                  <c:v>13243</c:v>
                </c:pt>
                <c:pt idx="2">
                  <c:v>1201</c:v>
                </c:pt>
                <c:pt idx="3">
                  <c:v>859</c:v>
                </c:pt>
                <c:pt idx="4">
                  <c:v>10872</c:v>
                </c:pt>
                <c:pt idx="5">
                  <c:v>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E2-4BA1-9E33-68B7966F0320}"/>
            </c:ext>
          </c:extLst>
        </c:ser>
        <c:ser>
          <c:idx val="2"/>
          <c:order val="2"/>
          <c:tx>
            <c:strRef>
              <c:f>'Koupaliště Riviéra'!$D$20</c:f>
              <c:strCache>
                <c:ptCount val="1"/>
                <c:pt idx="0">
                  <c:v>Červenec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8000"/>
                    <a:lumMod val="114000"/>
                  </a:schemeClr>
                </a:gs>
                <a:gs pos="100000">
                  <a:schemeClr val="accent3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'Koupaliště Riviéra'!$A$21:$A$27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'Koupaliště Riviéra'!$D$21:$D$27</c:f>
              <c:numCache>
                <c:formatCode>#,##0</c:formatCode>
                <c:ptCount val="7"/>
                <c:pt idx="0">
                  <c:v>17310</c:v>
                </c:pt>
                <c:pt idx="1">
                  <c:v>26370</c:v>
                </c:pt>
                <c:pt idx="2">
                  <c:v>44348</c:v>
                </c:pt>
                <c:pt idx="3">
                  <c:v>26538</c:v>
                </c:pt>
                <c:pt idx="4">
                  <c:v>38022</c:v>
                </c:pt>
                <c:pt idx="5">
                  <c:v>23753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E2-4BA1-9E33-68B7966F0320}"/>
            </c:ext>
          </c:extLst>
        </c:ser>
        <c:ser>
          <c:idx val="3"/>
          <c:order val="3"/>
          <c:tx>
            <c:strRef>
              <c:f>'Koupaliště Riviéra'!$E$20</c:f>
              <c:strCache>
                <c:ptCount val="1"/>
                <c:pt idx="0">
                  <c:v>Srpen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8000"/>
                    <a:lumMod val="114000"/>
                  </a:schemeClr>
                </a:gs>
                <a:gs pos="100000">
                  <a:schemeClr val="accent4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'Koupaliště Riviéra'!$A$21:$A$27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'Koupaliště Riviéra'!$E$21:$E$27</c:f>
              <c:numCache>
                <c:formatCode>#,##0</c:formatCode>
                <c:ptCount val="7"/>
                <c:pt idx="0">
                  <c:v>33853</c:v>
                </c:pt>
                <c:pt idx="1">
                  <c:v>24366</c:v>
                </c:pt>
                <c:pt idx="2">
                  <c:v>27251</c:v>
                </c:pt>
                <c:pt idx="3">
                  <c:v>7479</c:v>
                </c:pt>
                <c:pt idx="4">
                  <c:v>37188</c:v>
                </c:pt>
                <c:pt idx="5">
                  <c:v>14295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E2-4BA1-9E33-68B7966F0320}"/>
            </c:ext>
          </c:extLst>
        </c:ser>
        <c:ser>
          <c:idx val="4"/>
          <c:order val="4"/>
          <c:tx>
            <c:strRef>
              <c:f>'Koupaliště Riviéra'!$F$20</c:f>
              <c:strCache>
                <c:ptCount val="1"/>
                <c:pt idx="0">
                  <c:v>Září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98000"/>
                    <a:lumMod val="114000"/>
                  </a:schemeClr>
                </a:gs>
                <a:gs pos="100000">
                  <a:schemeClr val="accent5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'Koupaliště Riviéra'!$A$21:$A$27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'Koupaliště Riviéra'!$F$21:$F$27</c:f>
              <c:numCache>
                <c:formatCode>#,##0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9AE2-4BA1-9E33-68B7966F0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5219928"/>
        <c:axId val="235219536"/>
        <c:axId val="0"/>
      </c:bar3DChart>
      <c:catAx>
        <c:axId val="23521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cs-CZ"/>
          </a:p>
        </c:txPr>
        <c:crossAx val="235219536"/>
        <c:crosses val="autoZero"/>
        <c:auto val="1"/>
        <c:lblAlgn val="ctr"/>
        <c:lblOffset val="100"/>
        <c:noMultiLvlLbl val="0"/>
      </c:catAx>
      <c:valAx>
        <c:axId val="235219536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cs-CZ"/>
          </a:p>
        </c:txPr>
        <c:crossAx val="23521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10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Meziroční a meziměsíčné</a:t>
            </a:r>
            <a:r>
              <a:rPr lang="cs-CZ" sz="1100" baseline="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 srovnání návštěvnosti</a:t>
            </a:r>
          </a:p>
          <a:p>
            <a:pPr>
              <a:defRPr/>
            </a:pPr>
            <a:r>
              <a:rPr lang="cs-CZ" sz="1100" baseline="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Koupaliště Zábrdovice</a:t>
            </a:r>
            <a:endParaRPr lang="cs-CZ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'Koupaliště Zábrdovice'!$B$19</c:f>
              <c:strCache>
                <c:ptCount val="1"/>
                <c:pt idx="0">
                  <c:v>Květen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'Koupaliště Zábrdovice'!$A$20:$A$24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'Koupaliště Zábrdovice'!$B$20:$B$24</c:f>
              <c:numCache>
                <c:formatCode>#,##0</c:formatCode>
                <c:ptCount val="5"/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D-41BA-9677-3ED905603D14}"/>
            </c:ext>
          </c:extLst>
        </c:ser>
        <c:ser>
          <c:idx val="1"/>
          <c:order val="1"/>
          <c:tx>
            <c:strRef>
              <c:f>'Koupaliště Zábrdovice'!$C$19</c:f>
              <c:strCache>
                <c:ptCount val="1"/>
                <c:pt idx="0">
                  <c:v>Červen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8000"/>
                    <a:lumMod val="114000"/>
                  </a:schemeClr>
                </a:gs>
                <a:gs pos="100000">
                  <a:schemeClr val="accent2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'Koupaliště Zábrdovice'!$A$20:$A$24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'Koupaliště Zábrdovice'!$C$20:$C$24</c:f>
              <c:numCache>
                <c:formatCode>#,##0</c:formatCode>
                <c:ptCount val="5"/>
                <c:pt idx="0">
                  <c:v>751</c:v>
                </c:pt>
                <c:pt idx="1">
                  <c:v>512</c:v>
                </c:pt>
                <c:pt idx="2">
                  <c:v>5801</c:v>
                </c:pt>
                <c:pt idx="3">
                  <c:v>3920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D-41BA-9677-3ED905603D14}"/>
            </c:ext>
          </c:extLst>
        </c:ser>
        <c:ser>
          <c:idx val="2"/>
          <c:order val="2"/>
          <c:tx>
            <c:strRef>
              <c:f>'Koupaliště Zábrdovice'!$D$19</c:f>
              <c:strCache>
                <c:ptCount val="1"/>
                <c:pt idx="0">
                  <c:v>Červenec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8000"/>
                    <a:lumMod val="114000"/>
                  </a:schemeClr>
                </a:gs>
                <a:gs pos="100000">
                  <a:schemeClr val="accent3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'Koupaliště Zábrdovice'!$A$20:$A$24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'Koupaliště Zábrdovice'!$D$20:$D$24</c:f>
              <c:numCache>
                <c:formatCode>#,##0</c:formatCode>
                <c:ptCount val="5"/>
                <c:pt idx="0">
                  <c:v>19766</c:v>
                </c:pt>
                <c:pt idx="1">
                  <c:v>11507</c:v>
                </c:pt>
                <c:pt idx="2">
                  <c:v>17814</c:v>
                </c:pt>
                <c:pt idx="3">
                  <c:v>11743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D-41BA-9677-3ED905603D14}"/>
            </c:ext>
          </c:extLst>
        </c:ser>
        <c:ser>
          <c:idx val="3"/>
          <c:order val="3"/>
          <c:tx>
            <c:strRef>
              <c:f>'Koupaliště Zábrdovice'!$E$19</c:f>
              <c:strCache>
                <c:ptCount val="1"/>
                <c:pt idx="0">
                  <c:v>Srpen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8000"/>
                    <a:lumMod val="114000"/>
                  </a:schemeClr>
                </a:gs>
                <a:gs pos="100000">
                  <a:schemeClr val="accent4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'Koupaliště Zábrdovice'!$A$20:$A$24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'Koupaliště Zábrdovice'!$E$20:$E$24</c:f>
              <c:numCache>
                <c:formatCode>#,##0</c:formatCode>
                <c:ptCount val="5"/>
                <c:pt idx="0">
                  <c:v>11222</c:v>
                </c:pt>
                <c:pt idx="1">
                  <c:v>3260</c:v>
                </c:pt>
                <c:pt idx="2">
                  <c:v>19247</c:v>
                </c:pt>
                <c:pt idx="3">
                  <c:v>7450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3D-41BA-9677-3ED905603D14}"/>
            </c:ext>
          </c:extLst>
        </c:ser>
        <c:ser>
          <c:idx val="4"/>
          <c:order val="4"/>
          <c:tx>
            <c:strRef>
              <c:f>'Koupaliště Zábrdovice'!$F$19</c:f>
              <c:strCache>
                <c:ptCount val="1"/>
                <c:pt idx="0">
                  <c:v>Září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98000"/>
                    <a:lumMod val="114000"/>
                  </a:schemeClr>
                </a:gs>
                <a:gs pos="100000">
                  <a:schemeClr val="accent5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'Koupaliště Zábrdovice'!$A$20:$A$24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'Koupaliště Zábrdovice'!$F$20:$F$24</c:f>
              <c:numCache>
                <c:formatCode>#,##0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F33D-41BA-9677-3ED905603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4640256"/>
        <c:axId val="234639864"/>
        <c:axId val="0"/>
      </c:bar3DChart>
      <c:catAx>
        <c:axId val="23464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cs-CZ"/>
          </a:p>
        </c:txPr>
        <c:crossAx val="234639864"/>
        <c:crosses val="autoZero"/>
        <c:auto val="1"/>
        <c:lblAlgn val="ctr"/>
        <c:lblOffset val="100"/>
        <c:noMultiLvlLbl val="0"/>
      </c:catAx>
      <c:valAx>
        <c:axId val="23463986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cs-CZ"/>
          </a:p>
        </c:txPr>
        <c:crossAx val="23464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cs-CZ" sz="110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Meziměsíční a meziroční srovnání návštěvnosti</a:t>
            </a:r>
          </a:p>
          <a:p>
            <a:pPr>
              <a:defRPr sz="110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cs-CZ" sz="110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Mobilní kluziště za Lužánkami </a:t>
            </a:r>
          </a:p>
          <a:p>
            <a:pPr>
              <a:defRPr sz="110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cs-CZ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:rich>
      </c:tx>
      <c:layout>
        <c:manualLayout>
          <c:xMode val="edge"/>
          <c:yMode val="edge"/>
          <c:x val="0.19050796296296296"/>
          <c:y val="4.2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cs-CZ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194247594050743"/>
          <c:y val="0.23598388743073784"/>
          <c:w val="0.84194641294838157"/>
          <c:h val="0.53577209098862644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Kluziště!$K$19</c:f>
              <c:strCache>
                <c:ptCount val="1"/>
                <c:pt idx="0">
                  <c:v>Leden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Kluziště!$J$20:$J$26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Kluziště!$K$20:$K$26</c:f>
              <c:numCache>
                <c:formatCode>#,##0</c:formatCode>
                <c:ptCount val="7"/>
                <c:pt idx="0">
                  <c:v>4690</c:v>
                </c:pt>
                <c:pt idx="1">
                  <c:v>9217</c:v>
                </c:pt>
                <c:pt idx="2">
                  <c:v>8197</c:v>
                </c:pt>
                <c:pt idx="3">
                  <c:v>13694</c:v>
                </c:pt>
                <c:pt idx="4">
                  <c:v>13690</c:v>
                </c:pt>
                <c:pt idx="5">
                  <c:v>11200</c:v>
                </c:pt>
                <c:pt idx="6">
                  <c:v>8997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B-4565-887A-D92CCFACF4E7}"/>
            </c:ext>
          </c:extLst>
        </c:ser>
        <c:ser>
          <c:idx val="1"/>
          <c:order val="1"/>
          <c:tx>
            <c:strRef>
              <c:f>Kluziště!$L$19</c:f>
              <c:strCache>
                <c:ptCount val="1"/>
                <c:pt idx="0">
                  <c:v>Únor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8000"/>
                    <a:lumMod val="114000"/>
                  </a:schemeClr>
                </a:gs>
                <a:gs pos="100000">
                  <a:schemeClr val="accent2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Kluziště!$J$20:$J$26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Kluziště!$L$20:$L$26</c:f>
              <c:numCache>
                <c:formatCode>#,##0</c:formatCode>
                <c:ptCount val="7"/>
                <c:pt idx="0">
                  <c:v>2419</c:v>
                </c:pt>
                <c:pt idx="1">
                  <c:v>2986</c:v>
                </c:pt>
                <c:pt idx="2">
                  <c:v>6005</c:v>
                </c:pt>
                <c:pt idx="3">
                  <c:v>7554</c:v>
                </c:pt>
                <c:pt idx="4">
                  <c:v>7510</c:v>
                </c:pt>
                <c:pt idx="5">
                  <c:v>3931</c:v>
                </c:pt>
                <c:pt idx="6">
                  <c:v>6072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B-4565-887A-D92CCFACF4E7}"/>
            </c:ext>
          </c:extLst>
        </c:ser>
        <c:ser>
          <c:idx val="2"/>
          <c:order val="2"/>
          <c:tx>
            <c:strRef>
              <c:f>Kluziště!$M$19</c:f>
              <c:strCache>
                <c:ptCount val="1"/>
                <c:pt idx="0">
                  <c:v>Březen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8000"/>
                    <a:lumMod val="114000"/>
                  </a:schemeClr>
                </a:gs>
                <a:gs pos="100000">
                  <a:schemeClr val="accent3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Kluziště!$J$20:$J$26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Kluziště!$M$20:$M$26</c:f>
              <c:numCache>
                <c:formatCode>#,##0</c:formatCode>
                <c:ptCount val="7"/>
                <c:pt idx="0">
                  <c:v>520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EB-4565-887A-D92CCFACF4E7}"/>
            </c:ext>
          </c:extLst>
        </c:ser>
        <c:ser>
          <c:idx val="3"/>
          <c:order val="3"/>
          <c:tx>
            <c:strRef>
              <c:f>Kluziště!$N$19</c:f>
              <c:strCache>
                <c:ptCount val="1"/>
                <c:pt idx="0">
                  <c:v>Listopad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8000"/>
                    <a:lumMod val="114000"/>
                  </a:schemeClr>
                </a:gs>
                <a:gs pos="100000">
                  <a:schemeClr val="accent4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Kluziště!$J$20:$J$26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Kluziště!$N$20:$N$26</c:f>
              <c:numCache>
                <c:formatCode>#,##0</c:formatCode>
                <c:ptCount val="7"/>
                <c:pt idx="0">
                  <c:v>709</c:v>
                </c:pt>
                <c:pt idx="1">
                  <c:v>0</c:v>
                </c:pt>
                <c:pt idx="2">
                  <c:v>1048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EB-4565-887A-D92CCFACF4E7}"/>
            </c:ext>
          </c:extLst>
        </c:ser>
        <c:ser>
          <c:idx val="4"/>
          <c:order val="4"/>
          <c:tx>
            <c:strRef>
              <c:f>Kluziště!$O$19</c:f>
              <c:strCache>
                <c:ptCount val="1"/>
                <c:pt idx="0">
                  <c:v>Prosinec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98000"/>
                    <a:lumMod val="114000"/>
                  </a:schemeClr>
                </a:gs>
                <a:gs pos="100000">
                  <a:schemeClr val="accent5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Kluziště!$J$20:$J$26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Kluziště!$O$20:$O$26</c:f>
              <c:numCache>
                <c:formatCode>#,##0</c:formatCode>
                <c:ptCount val="7"/>
                <c:pt idx="0">
                  <c:v>7475</c:v>
                </c:pt>
                <c:pt idx="1">
                  <c:v>8278</c:v>
                </c:pt>
                <c:pt idx="2">
                  <c:v>10814</c:v>
                </c:pt>
                <c:pt idx="3">
                  <c:v>12807</c:v>
                </c:pt>
                <c:pt idx="4">
                  <c:v>14602</c:v>
                </c:pt>
                <c:pt idx="5">
                  <c:v>12980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EB-4565-887A-D92CCFACF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7855480"/>
        <c:axId val="397855872"/>
        <c:axId val="0"/>
      </c:bar3DChart>
      <c:catAx>
        <c:axId val="39785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cs-CZ"/>
          </a:p>
        </c:txPr>
        <c:crossAx val="397855872"/>
        <c:crosses val="autoZero"/>
        <c:auto val="1"/>
        <c:lblAlgn val="ctr"/>
        <c:lblOffset val="100"/>
        <c:noMultiLvlLbl val="0"/>
      </c:catAx>
      <c:valAx>
        <c:axId val="397855872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cs-CZ"/>
          </a:p>
        </c:txPr>
        <c:crossAx val="39785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785259259259258"/>
          <c:y val="0.88494972222222223"/>
          <c:w val="0.57383796296296297"/>
          <c:h val="6.39672222222222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285749</xdr:colOff>
      <xdr:row>30</xdr:row>
      <xdr:rowOff>80961</xdr:rowOff>
    </xdr:from>
    <xdr:to>
      <xdr:col>26</xdr:col>
      <xdr:colOff>408899</xdr:colOff>
      <xdr:row>47</xdr:row>
      <xdr:rowOff>109086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25</xdr:row>
      <xdr:rowOff>61912</xdr:rowOff>
    </xdr:from>
    <xdr:to>
      <xdr:col>26</xdr:col>
      <xdr:colOff>132675</xdr:colOff>
      <xdr:row>42</xdr:row>
      <xdr:rowOff>99562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24</xdr:row>
      <xdr:rowOff>4762</xdr:rowOff>
    </xdr:from>
    <xdr:to>
      <xdr:col>26</xdr:col>
      <xdr:colOff>180300</xdr:colOff>
      <xdr:row>41</xdr:row>
      <xdr:rowOff>42412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30</xdr:row>
      <xdr:rowOff>71437</xdr:rowOff>
    </xdr:from>
    <xdr:to>
      <xdr:col>27</xdr:col>
      <xdr:colOff>246975</xdr:colOff>
      <xdr:row>47</xdr:row>
      <xdr:rowOff>109087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18</xdr:row>
      <xdr:rowOff>4762</xdr:rowOff>
    </xdr:from>
    <xdr:to>
      <xdr:col>16</xdr:col>
      <xdr:colOff>123150</xdr:colOff>
      <xdr:row>35</xdr:row>
      <xdr:rowOff>42412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17</xdr:row>
      <xdr:rowOff>14287</xdr:rowOff>
    </xdr:from>
    <xdr:to>
      <xdr:col>15</xdr:col>
      <xdr:colOff>27900</xdr:colOff>
      <xdr:row>34</xdr:row>
      <xdr:rowOff>51937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26</xdr:row>
      <xdr:rowOff>204787</xdr:rowOff>
    </xdr:from>
    <xdr:to>
      <xdr:col>17</xdr:col>
      <xdr:colOff>8850</xdr:colOff>
      <xdr:row>44</xdr:row>
      <xdr:rowOff>32887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3"/>
  <sheetViews>
    <sheetView topLeftCell="A19" workbookViewId="0">
      <selection activeCell="J42" sqref="J42"/>
    </sheetView>
  </sheetViews>
  <sheetFormatPr defaultColWidth="9" defaultRowHeight="13.8"/>
  <cols>
    <col min="1" max="1" width="5.5" style="45" customWidth="1"/>
    <col min="2" max="2" width="6.3984375" style="10" customWidth="1"/>
    <col min="3" max="3" width="6.3984375" style="4" customWidth="1"/>
    <col min="4" max="13" width="6.3984375" style="2" customWidth="1"/>
    <col min="14" max="14" width="8.5" style="4" customWidth="1"/>
    <col min="15" max="15" width="8.8984375" style="2" customWidth="1"/>
    <col min="16" max="16" width="5.5" style="2" customWidth="1"/>
    <col min="17" max="28" width="6.3984375" style="4" customWidth="1"/>
    <col min="29" max="29" width="8.5" style="4" customWidth="1"/>
    <col min="30" max="16384" width="9" style="2"/>
  </cols>
  <sheetData>
    <row r="1" spans="1:26" ht="14.4" thickBot="1"/>
    <row r="2" spans="1:26" ht="15" thickTop="1" thickBot="1">
      <c r="A2" s="215"/>
      <c r="B2" s="212" t="s">
        <v>13</v>
      </c>
      <c r="C2" s="213"/>
      <c r="D2" s="213"/>
      <c r="E2" s="213"/>
      <c r="F2" s="213"/>
      <c r="G2" s="213"/>
      <c r="H2" s="214"/>
      <c r="I2" s="212" t="s">
        <v>14</v>
      </c>
      <c r="J2" s="213"/>
      <c r="K2" s="213"/>
      <c r="L2" s="213"/>
      <c r="M2" s="213"/>
      <c r="N2" s="213"/>
      <c r="O2" s="214"/>
      <c r="P2" s="11"/>
      <c r="R2" s="148" t="s">
        <v>16</v>
      </c>
      <c r="S2" s="149">
        <v>2010</v>
      </c>
      <c r="T2" s="149">
        <v>2011</v>
      </c>
      <c r="U2" s="149">
        <v>2012</v>
      </c>
      <c r="V2" s="149">
        <v>2013</v>
      </c>
      <c r="W2" s="149">
        <v>2014</v>
      </c>
      <c r="X2" s="150">
        <v>2015</v>
      </c>
      <c r="Y2" s="150">
        <v>2016</v>
      </c>
      <c r="Z2" s="40"/>
    </row>
    <row r="3" spans="1:26" ht="14.4" thickBot="1">
      <c r="A3" s="216"/>
      <c r="B3" s="12">
        <v>2010</v>
      </c>
      <c r="C3" s="209">
        <v>2011</v>
      </c>
      <c r="D3" s="13">
        <v>2012</v>
      </c>
      <c r="E3" s="14">
        <v>2013</v>
      </c>
      <c r="F3" s="15">
        <v>2014</v>
      </c>
      <c r="G3" s="16">
        <v>2015</v>
      </c>
      <c r="H3" s="17">
        <v>2016</v>
      </c>
      <c r="I3" s="18">
        <v>2010</v>
      </c>
      <c r="J3" s="18">
        <v>2011</v>
      </c>
      <c r="K3" s="18">
        <v>2012</v>
      </c>
      <c r="L3" s="19">
        <v>2013</v>
      </c>
      <c r="M3" s="20">
        <v>2014</v>
      </c>
      <c r="N3" s="56">
        <v>2015</v>
      </c>
      <c r="O3" s="21">
        <v>2016</v>
      </c>
      <c r="P3" s="22"/>
      <c r="R3" s="151" t="s">
        <v>1</v>
      </c>
      <c r="S3" s="5">
        <v>0</v>
      </c>
      <c r="T3" s="5">
        <v>24745</v>
      </c>
      <c r="U3" s="5">
        <v>25343</v>
      </c>
      <c r="V3" s="5">
        <v>24533</v>
      </c>
      <c r="W3" s="5">
        <v>29145</v>
      </c>
      <c r="X3" s="8">
        <v>32778</v>
      </c>
      <c r="Y3" s="9">
        <v>32619</v>
      </c>
    </row>
    <row r="4" spans="1:26" ht="15" thickTop="1" thickBot="1">
      <c r="A4" s="46" t="s">
        <v>1</v>
      </c>
      <c r="B4" s="5">
        <v>0</v>
      </c>
      <c r="C4" s="5">
        <v>18521</v>
      </c>
      <c r="D4" s="5">
        <v>19389</v>
      </c>
      <c r="E4" s="6">
        <v>18413</v>
      </c>
      <c r="F4" s="7">
        <v>25463</v>
      </c>
      <c r="G4" s="8">
        <v>26130</v>
      </c>
      <c r="H4" s="9">
        <v>26763</v>
      </c>
      <c r="I4" s="23"/>
      <c r="J4" s="5">
        <v>6224</v>
      </c>
      <c r="K4" s="5">
        <v>5954</v>
      </c>
      <c r="L4" s="6">
        <v>6120</v>
      </c>
      <c r="M4" s="7">
        <v>3682</v>
      </c>
      <c r="N4" s="8">
        <v>6648</v>
      </c>
      <c r="O4" s="9">
        <v>5856</v>
      </c>
      <c r="P4" s="24"/>
      <c r="R4" s="151" t="s">
        <v>2</v>
      </c>
      <c r="S4" s="5">
        <v>0</v>
      </c>
      <c r="T4" s="5">
        <v>19187</v>
      </c>
      <c r="U4" s="5">
        <v>22087</v>
      </c>
      <c r="V4" s="5">
        <v>25339</v>
      </c>
      <c r="W4" s="5">
        <v>25335</v>
      </c>
      <c r="X4" s="8">
        <v>26394</v>
      </c>
      <c r="Y4" s="9">
        <v>30688</v>
      </c>
    </row>
    <row r="5" spans="1:26" ht="14.4" thickBot="1">
      <c r="A5" s="46" t="s">
        <v>2</v>
      </c>
      <c r="B5" s="5">
        <v>0</v>
      </c>
      <c r="C5" s="5">
        <v>12865</v>
      </c>
      <c r="D5" s="5">
        <v>15873</v>
      </c>
      <c r="E5" s="6">
        <v>20659</v>
      </c>
      <c r="F5" s="7">
        <v>20875</v>
      </c>
      <c r="G5" s="8">
        <v>21258</v>
      </c>
      <c r="H5" s="9">
        <v>25108</v>
      </c>
      <c r="I5" s="23"/>
      <c r="J5" s="5">
        <v>6322</v>
      </c>
      <c r="K5" s="5">
        <v>6214</v>
      </c>
      <c r="L5" s="6">
        <v>4680</v>
      </c>
      <c r="M5" s="7">
        <v>4460</v>
      </c>
      <c r="N5" s="8">
        <v>5136</v>
      </c>
      <c r="O5" s="9">
        <v>5580</v>
      </c>
      <c r="P5" s="24"/>
      <c r="R5" s="152" t="s">
        <v>3</v>
      </c>
      <c r="S5" s="25">
        <v>0</v>
      </c>
      <c r="T5" s="25">
        <v>22143</v>
      </c>
      <c r="U5" s="25">
        <v>22123</v>
      </c>
      <c r="V5" s="25">
        <v>26567</v>
      </c>
      <c r="W5" s="25">
        <v>27356</v>
      </c>
      <c r="X5" s="28">
        <v>33770</v>
      </c>
      <c r="Y5" s="29">
        <v>28804</v>
      </c>
    </row>
    <row r="6" spans="1:26" ht="10.5" customHeight="1" thickBot="1">
      <c r="A6" s="47" t="s">
        <v>3</v>
      </c>
      <c r="B6" s="25">
        <v>0</v>
      </c>
      <c r="C6" s="25">
        <v>16355</v>
      </c>
      <c r="D6" s="25">
        <v>17228</v>
      </c>
      <c r="E6" s="26">
        <v>20555</v>
      </c>
      <c r="F6" s="27">
        <v>21326</v>
      </c>
      <c r="G6" s="28">
        <v>26826</v>
      </c>
      <c r="H6" s="29">
        <v>24330</v>
      </c>
      <c r="I6" s="30"/>
      <c r="J6" s="25">
        <v>5788</v>
      </c>
      <c r="K6" s="25">
        <v>4895</v>
      </c>
      <c r="L6" s="26">
        <v>6012</v>
      </c>
      <c r="M6" s="27">
        <v>6030</v>
      </c>
      <c r="N6" s="28">
        <v>6944</v>
      </c>
      <c r="O6" s="29">
        <v>4474</v>
      </c>
      <c r="P6" s="24"/>
      <c r="R6" s="151" t="s">
        <v>4</v>
      </c>
      <c r="S6" s="5">
        <v>10609</v>
      </c>
      <c r="T6" s="5">
        <v>17085</v>
      </c>
      <c r="U6" s="5">
        <v>19672</v>
      </c>
      <c r="V6" s="5">
        <v>22582</v>
      </c>
      <c r="W6" s="5">
        <v>24315</v>
      </c>
      <c r="X6" s="8">
        <v>27675</v>
      </c>
      <c r="Y6" s="9">
        <v>27843</v>
      </c>
    </row>
    <row r="7" spans="1:26" ht="15" hidden="1" thickTop="1" thickBot="1">
      <c r="A7" s="46" t="s">
        <v>4</v>
      </c>
      <c r="B7" s="5">
        <v>10609</v>
      </c>
      <c r="C7" s="5">
        <v>9797</v>
      </c>
      <c r="D7" s="5">
        <v>13818</v>
      </c>
      <c r="E7" s="6">
        <v>16222</v>
      </c>
      <c r="F7" s="7">
        <v>17883</v>
      </c>
      <c r="G7" s="8">
        <v>21435</v>
      </c>
      <c r="H7" s="9">
        <v>22129</v>
      </c>
      <c r="I7" s="23"/>
      <c r="J7" s="5">
        <v>7288</v>
      </c>
      <c r="K7" s="5">
        <v>5854</v>
      </c>
      <c r="L7" s="6">
        <v>6360</v>
      </c>
      <c r="M7" s="7">
        <v>6432</v>
      </c>
      <c r="N7" s="8">
        <v>6240</v>
      </c>
      <c r="O7" s="31">
        <v>5714</v>
      </c>
      <c r="P7" s="24"/>
      <c r="R7" s="151" t="s">
        <v>5</v>
      </c>
      <c r="S7" s="5">
        <v>23726</v>
      </c>
      <c r="T7" s="5">
        <v>18689</v>
      </c>
      <c r="U7" s="5">
        <v>19994</v>
      </c>
      <c r="V7" s="5">
        <v>22511</v>
      </c>
      <c r="W7" s="5">
        <v>26216</v>
      </c>
      <c r="X7" s="8">
        <v>30032</v>
      </c>
      <c r="Y7" s="9">
        <v>28827</v>
      </c>
    </row>
    <row r="8" spans="1:26" ht="15" hidden="1" thickTop="1" thickBot="1">
      <c r="A8" s="46" t="s">
        <v>5</v>
      </c>
      <c r="B8" s="5">
        <v>23726</v>
      </c>
      <c r="C8" s="5">
        <v>11885</v>
      </c>
      <c r="D8" s="5">
        <v>13616</v>
      </c>
      <c r="E8" s="6">
        <v>16535</v>
      </c>
      <c r="F8" s="7">
        <v>20879</v>
      </c>
      <c r="G8" s="8">
        <v>23414</v>
      </c>
      <c r="H8" s="9">
        <v>22407</v>
      </c>
      <c r="I8" s="23"/>
      <c r="J8" s="5">
        <v>6804</v>
      </c>
      <c r="K8" s="5">
        <v>6378</v>
      </c>
      <c r="L8" s="6">
        <v>5976</v>
      </c>
      <c r="M8" s="7">
        <v>5337</v>
      </c>
      <c r="N8" s="8">
        <v>6618</v>
      </c>
      <c r="O8" s="9">
        <v>6420</v>
      </c>
      <c r="P8" s="24"/>
      <c r="R8" s="152" t="s">
        <v>6</v>
      </c>
      <c r="S8" s="25">
        <v>21369</v>
      </c>
      <c r="T8" s="25">
        <v>17585</v>
      </c>
      <c r="U8" s="25">
        <v>18792</v>
      </c>
      <c r="V8" s="25">
        <v>22397</v>
      </c>
      <c r="W8" s="25">
        <v>23913</v>
      </c>
      <c r="X8" s="28">
        <v>27031</v>
      </c>
      <c r="Y8" s="29">
        <v>27035</v>
      </c>
    </row>
    <row r="9" spans="1:26" ht="15" hidden="1" thickTop="1" thickBot="1">
      <c r="A9" s="47" t="s">
        <v>6</v>
      </c>
      <c r="B9" s="25">
        <v>21369</v>
      </c>
      <c r="C9" s="25">
        <v>11715</v>
      </c>
      <c r="D9" s="25">
        <v>13770</v>
      </c>
      <c r="E9" s="26">
        <v>17693</v>
      </c>
      <c r="F9" s="27">
        <v>18501</v>
      </c>
      <c r="G9" s="28">
        <v>21427</v>
      </c>
      <c r="H9" s="29">
        <v>23082</v>
      </c>
      <c r="I9" s="30"/>
      <c r="J9" s="25">
        <v>5870</v>
      </c>
      <c r="K9" s="25">
        <v>5022</v>
      </c>
      <c r="L9" s="26">
        <v>4704</v>
      </c>
      <c r="M9" s="27">
        <v>5412</v>
      </c>
      <c r="N9" s="28">
        <v>5604</v>
      </c>
      <c r="O9" s="29">
        <v>3953</v>
      </c>
      <c r="P9" s="24"/>
      <c r="R9" s="151" t="s">
        <v>7</v>
      </c>
      <c r="S9" s="5">
        <v>22066</v>
      </c>
      <c r="T9" s="5">
        <v>12274</v>
      </c>
      <c r="U9" s="5">
        <v>20734</v>
      </c>
      <c r="V9" s="5">
        <v>21272</v>
      </c>
      <c r="W9" s="5">
        <v>21087</v>
      </c>
      <c r="X9" s="8">
        <v>23078</v>
      </c>
      <c r="Y9" s="9">
        <v>24968</v>
      </c>
    </row>
    <row r="10" spans="1:26" ht="15" thickTop="1" thickBot="1">
      <c r="A10" s="46" t="s">
        <v>7</v>
      </c>
      <c r="B10" s="5">
        <v>22066</v>
      </c>
      <c r="C10" s="5">
        <v>11290</v>
      </c>
      <c r="D10" s="5">
        <v>19426</v>
      </c>
      <c r="E10" s="6">
        <v>19664</v>
      </c>
      <c r="F10" s="7">
        <v>18891</v>
      </c>
      <c r="G10" s="8">
        <v>21074</v>
      </c>
      <c r="H10" s="9">
        <v>21544</v>
      </c>
      <c r="I10" s="23"/>
      <c r="J10" s="3">
        <v>984</v>
      </c>
      <c r="K10" s="5">
        <v>1308</v>
      </c>
      <c r="L10" s="6">
        <v>1608</v>
      </c>
      <c r="M10" s="7">
        <v>2196</v>
      </c>
      <c r="N10" s="8">
        <v>2004</v>
      </c>
      <c r="O10" s="9">
        <v>3424</v>
      </c>
      <c r="P10" s="24"/>
      <c r="R10" s="151" t="s">
        <v>8</v>
      </c>
      <c r="S10" s="5">
        <v>24270</v>
      </c>
      <c r="T10" s="5">
        <v>24222</v>
      </c>
      <c r="U10" s="5">
        <v>22867</v>
      </c>
      <c r="V10" s="5">
        <v>19889</v>
      </c>
      <c r="W10" s="5">
        <v>22991</v>
      </c>
      <c r="X10" s="8">
        <v>26527</v>
      </c>
      <c r="Y10" s="9">
        <v>27818</v>
      </c>
    </row>
    <row r="11" spans="1:26" ht="14.4" thickBot="1">
      <c r="A11" s="46" t="s">
        <v>8</v>
      </c>
      <c r="B11" s="5">
        <v>24270</v>
      </c>
      <c r="C11" s="5">
        <v>23342</v>
      </c>
      <c r="D11" s="5">
        <v>21627</v>
      </c>
      <c r="E11" s="6">
        <v>18567</v>
      </c>
      <c r="F11" s="7">
        <v>20063</v>
      </c>
      <c r="G11" s="8">
        <v>22735</v>
      </c>
      <c r="H11" s="9">
        <v>23272</v>
      </c>
      <c r="I11" s="23"/>
      <c r="J11" s="3">
        <v>880</v>
      </c>
      <c r="K11" s="5">
        <v>1240</v>
      </c>
      <c r="L11" s="6">
        <v>1322</v>
      </c>
      <c r="M11" s="7">
        <v>2928</v>
      </c>
      <c r="N11" s="8">
        <v>3792</v>
      </c>
      <c r="O11" s="9">
        <v>4546</v>
      </c>
      <c r="P11" s="24"/>
      <c r="R11" s="152" t="s">
        <v>9</v>
      </c>
      <c r="S11" s="25">
        <v>18701</v>
      </c>
      <c r="T11" s="25">
        <v>15262</v>
      </c>
      <c r="U11" s="25">
        <v>18074</v>
      </c>
      <c r="V11" s="25">
        <v>17577</v>
      </c>
      <c r="W11" s="25">
        <v>23505</v>
      </c>
      <c r="X11" s="28">
        <v>8351</v>
      </c>
      <c r="Y11" s="29">
        <v>26554</v>
      </c>
    </row>
    <row r="12" spans="1:26" ht="14.4" thickBot="1">
      <c r="A12" s="47" t="s">
        <v>9</v>
      </c>
      <c r="B12" s="25">
        <v>15949</v>
      </c>
      <c r="C12" s="25">
        <v>9412</v>
      </c>
      <c r="D12" s="25">
        <v>13944</v>
      </c>
      <c r="E12" s="26">
        <v>12621</v>
      </c>
      <c r="F12" s="27">
        <v>17649</v>
      </c>
      <c r="G12" s="28">
        <v>6239</v>
      </c>
      <c r="H12" s="29">
        <v>22289</v>
      </c>
      <c r="I12" s="25">
        <v>2752</v>
      </c>
      <c r="J12" s="25">
        <v>5850</v>
      </c>
      <c r="K12" s="25">
        <v>4130</v>
      </c>
      <c r="L12" s="26">
        <v>4956</v>
      </c>
      <c r="M12" s="32" t="s">
        <v>17</v>
      </c>
      <c r="N12" s="28">
        <v>2112</v>
      </c>
      <c r="O12" s="29">
        <v>4265</v>
      </c>
      <c r="P12" s="24"/>
      <c r="R12" s="151" t="s">
        <v>10</v>
      </c>
      <c r="S12" s="5">
        <v>22071</v>
      </c>
      <c r="T12" s="5">
        <v>18670</v>
      </c>
      <c r="U12" s="5">
        <v>18766</v>
      </c>
      <c r="V12" s="5">
        <v>24892</v>
      </c>
      <c r="W12" s="5">
        <v>26866</v>
      </c>
      <c r="X12" s="8">
        <v>25161</v>
      </c>
      <c r="Y12" s="9">
        <v>31132</v>
      </c>
    </row>
    <row r="13" spans="1:26" ht="15" thickTop="1" thickBot="1">
      <c r="A13" s="46" t="s">
        <v>10</v>
      </c>
      <c r="B13" s="5">
        <v>18831</v>
      </c>
      <c r="C13" s="5">
        <v>12548</v>
      </c>
      <c r="D13" s="5">
        <v>12882</v>
      </c>
      <c r="E13" s="6">
        <v>18628</v>
      </c>
      <c r="F13" s="7">
        <v>20274</v>
      </c>
      <c r="G13" s="8">
        <v>18719</v>
      </c>
      <c r="H13" s="9">
        <v>25087</v>
      </c>
      <c r="I13" s="5">
        <v>3240</v>
      </c>
      <c r="J13" s="5">
        <v>6122</v>
      </c>
      <c r="K13" s="5">
        <v>5884</v>
      </c>
      <c r="L13" s="6">
        <v>6264</v>
      </c>
      <c r="M13" s="33" t="s">
        <v>18</v>
      </c>
      <c r="N13" s="8">
        <v>6442</v>
      </c>
      <c r="O13" s="9">
        <v>6045</v>
      </c>
      <c r="P13" s="24"/>
      <c r="R13" s="151" t="s">
        <v>11</v>
      </c>
      <c r="S13" s="5">
        <v>24431</v>
      </c>
      <c r="T13" s="5">
        <v>19986</v>
      </c>
      <c r="U13" s="5">
        <v>22831</v>
      </c>
      <c r="V13" s="5">
        <v>27826</v>
      </c>
      <c r="W13" s="5">
        <v>27879</v>
      </c>
      <c r="X13" s="8">
        <v>30171</v>
      </c>
      <c r="Y13" s="9">
        <v>32399</v>
      </c>
    </row>
    <row r="14" spans="1:26" ht="14.4" thickBot="1">
      <c r="A14" s="46" t="s">
        <v>11</v>
      </c>
      <c r="B14" s="5">
        <v>20983</v>
      </c>
      <c r="C14" s="5">
        <v>14066</v>
      </c>
      <c r="D14" s="5">
        <v>17365</v>
      </c>
      <c r="E14" s="6">
        <v>20842</v>
      </c>
      <c r="F14" s="7">
        <v>22191</v>
      </c>
      <c r="G14" s="8">
        <v>23403</v>
      </c>
      <c r="H14" s="9">
        <v>26182</v>
      </c>
      <c r="I14" s="5">
        <v>3448</v>
      </c>
      <c r="J14" s="5">
        <v>5920</v>
      </c>
      <c r="K14" s="5">
        <v>5466</v>
      </c>
      <c r="L14" s="6">
        <v>6984</v>
      </c>
      <c r="M14" s="7">
        <v>5688</v>
      </c>
      <c r="N14" s="8">
        <v>6768</v>
      </c>
      <c r="O14" s="9">
        <v>6217</v>
      </c>
      <c r="P14" s="24"/>
      <c r="R14" s="152" t="s">
        <v>12</v>
      </c>
      <c r="S14" s="25">
        <v>17505</v>
      </c>
      <c r="T14" s="25">
        <v>18116</v>
      </c>
      <c r="U14" s="25">
        <v>19282</v>
      </c>
      <c r="V14" s="25">
        <v>21450</v>
      </c>
      <c r="W14" s="25">
        <v>22060</v>
      </c>
      <c r="X14" s="28">
        <v>25554</v>
      </c>
      <c r="Y14" s="34">
        <v>22746</v>
      </c>
    </row>
    <row r="15" spans="1:26" ht="14.4" thickBot="1">
      <c r="A15" s="47" t="s">
        <v>12</v>
      </c>
      <c r="B15" s="25">
        <v>14293</v>
      </c>
      <c r="C15" s="25">
        <v>13242</v>
      </c>
      <c r="D15" s="25">
        <v>15160</v>
      </c>
      <c r="E15" s="26">
        <v>17430</v>
      </c>
      <c r="F15" s="27">
        <v>17848</v>
      </c>
      <c r="G15" s="28">
        <v>20730</v>
      </c>
      <c r="H15" s="34">
        <v>19152</v>
      </c>
      <c r="I15" s="25">
        <v>3212</v>
      </c>
      <c r="J15" s="25">
        <v>4874</v>
      </c>
      <c r="K15" s="25">
        <v>4122</v>
      </c>
      <c r="L15" s="26">
        <v>4020</v>
      </c>
      <c r="M15" s="27">
        <v>4212</v>
      </c>
      <c r="N15" s="28">
        <v>4824</v>
      </c>
      <c r="O15" s="34">
        <v>3594</v>
      </c>
      <c r="P15" s="24"/>
      <c r="R15" s="153" t="s">
        <v>0</v>
      </c>
      <c r="S15" s="35">
        <v>184748</v>
      </c>
      <c r="T15" s="35">
        <v>227964</v>
      </c>
      <c r="U15" s="35">
        <v>250565</v>
      </c>
      <c r="V15" s="35">
        <v>276835</v>
      </c>
      <c r="W15" s="35">
        <v>300668</v>
      </c>
      <c r="X15" s="38">
        <v>316522</v>
      </c>
      <c r="Y15" s="211">
        <v>341433</v>
      </c>
    </row>
    <row r="16" spans="1:26" ht="15" thickTop="1" thickBot="1">
      <c r="A16" s="48" t="s">
        <v>0</v>
      </c>
      <c r="B16" s="35">
        <v>172096</v>
      </c>
      <c r="C16" s="35">
        <v>165038</v>
      </c>
      <c r="D16" s="35">
        <v>194098</v>
      </c>
      <c r="E16" s="36">
        <v>217829</v>
      </c>
      <c r="F16" s="37">
        <v>241843</v>
      </c>
      <c r="G16" s="38">
        <v>253390</v>
      </c>
      <c r="H16" s="34">
        <v>281345</v>
      </c>
      <c r="I16" s="35">
        <v>12652</v>
      </c>
      <c r="J16" s="35">
        <v>62926</v>
      </c>
      <c r="K16" s="35">
        <v>56467</v>
      </c>
      <c r="L16" s="36">
        <v>59006</v>
      </c>
      <c r="M16" s="37">
        <v>46377</v>
      </c>
      <c r="N16" s="38">
        <v>63132</v>
      </c>
      <c r="O16" s="211">
        <v>60088</v>
      </c>
      <c r="P16" s="39"/>
    </row>
    <row r="17" spans="1:30" ht="14.4" thickTop="1">
      <c r="O17" s="4"/>
    </row>
    <row r="19" spans="1:30">
      <c r="A19" s="217" t="s">
        <v>13</v>
      </c>
      <c r="B19" s="218"/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9"/>
      <c r="P19" s="217" t="s">
        <v>16</v>
      </c>
      <c r="Q19" s="218"/>
      <c r="R19" s="218"/>
      <c r="S19" s="218"/>
      <c r="T19" s="218"/>
      <c r="U19" s="218"/>
      <c r="V19" s="218"/>
      <c r="W19" s="218"/>
      <c r="X19" s="218"/>
      <c r="Y19" s="218"/>
      <c r="Z19" s="218"/>
      <c r="AA19" s="218"/>
      <c r="AB19" s="218"/>
      <c r="AC19" s="219"/>
    </row>
    <row r="20" spans="1:30" s="45" customFormat="1" ht="13.5" customHeight="1">
      <c r="A20" s="71"/>
      <c r="B20" s="43" t="s">
        <v>1</v>
      </c>
      <c r="C20" s="43" t="s">
        <v>2</v>
      </c>
      <c r="D20" s="55" t="s">
        <v>3</v>
      </c>
      <c r="E20" s="55" t="s">
        <v>4</v>
      </c>
      <c r="F20" s="55" t="s">
        <v>5</v>
      </c>
      <c r="G20" s="55" t="s">
        <v>6</v>
      </c>
      <c r="H20" s="55" t="s">
        <v>7</v>
      </c>
      <c r="I20" s="55" t="s">
        <v>8</v>
      </c>
      <c r="J20" s="55" t="s">
        <v>9</v>
      </c>
      <c r="K20" s="55" t="s">
        <v>10</v>
      </c>
      <c r="L20" s="55" t="s">
        <v>11</v>
      </c>
      <c r="M20" s="55" t="s">
        <v>12</v>
      </c>
      <c r="N20" s="72" t="s">
        <v>0</v>
      </c>
      <c r="P20" s="77"/>
      <c r="Q20" s="42" t="s">
        <v>1</v>
      </c>
      <c r="R20" s="42" t="s">
        <v>2</v>
      </c>
      <c r="S20" s="42" t="s">
        <v>3</v>
      </c>
      <c r="T20" s="42" t="s">
        <v>4</v>
      </c>
      <c r="U20" s="42" t="s">
        <v>5</v>
      </c>
      <c r="V20" s="42" t="s">
        <v>6</v>
      </c>
      <c r="W20" s="42" t="s">
        <v>7</v>
      </c>
      <c r="X20" s="42" t="s">
        <v>8</v>
      </c>
      <c r="Y20" s="42" t="s">
        <v>9</v>
      </c>
      <c r="Z20" s="42" t="s">
        <v>10</v>
      </c>
      <c r="AA20" s="42" t="s">
        <v>11</v>
      </c>
      <c r="AB20" s="42" t="s">
        <v>12</v>
      </c>
      <c r="AC20" s="72" t="s">
        <v>0</v>
      </c>
    </row>
    <row r="21" spans="1:30">
      <c r="A21" s="73">
        <v>2010</v>
      </c>
      <c r="B21" s="41">
        <v>0</v>
      </c>
      <c r="C21" s="52">
        <f>B5</f>
        <v>0</v>
      </c>
      <c r="D21" s="57">
        <f>B6</f>
        <v>0</v>
      </c>
      <c r="E21" s="52">
        <f>B7</f>
        <v>10609</v>
      </c>
      <c r="F21" s="52">
        <f>B8</f>
        <v>23726</v>
      </c>
      <c r="G21" s="52">
        <f>B9</f>
        <v>21369</v>
      </c>
      <c r="H21" s="52">
        <f>B10</f>
        <v>22066</v>
      </c>
      <c r="I21" s="52">
        <f>B11</f>
        <v>24270</v>
      </c>
      <c r="J21" s="52">
        <f>B12</f>
        <v>15949</v>
      </c>
      <c r="K21" s="52">
        <f>B13</f>
        <v>18831</v>
      </c>
      <c r="L21" s="52">
        <f>B14</f>
        <v>20983</v>
      </c>
      <c r="M21" s="52">
        <f>B15</f>
        <v>14293</v>
      </c>
      <c r="N21" s="74">
        <f>SUM(B21:M21)</f>
        <v>172096</v>
      </c>
      <c r="P21" s="78">
        <v>2010</v>
      </c>
      <c r="Q21" s="41">
        <f>B21+B32</f>
        <v>0</v>
      </c>
      <c r="R21" s="41">
        <f t="shared" ref="R21:AB28" si="0">C21+C32</f>
        <v>0</v>
      </c>
      <c r="S21" s="41">
        <f t="shared" si="0"/>
        <v>0</v>
      </c>
      <c r="T21" s="41">
        <f t="shared" si="0"/>
        <v>10609</v>
      </c>
      <c r="U21" s="41">
        <f t="shared" si="0"/>
        <v>23726</v>
      </c>
      <c r="V21" s="41">
        <f t="shared" si="0"/>
        <v>21369</v>
      </c>
      <c r="W21" s="41">
        <f t="shared" si="0"/>
        <v>22066</v>
      </c>
      <c r="X21" s="41">
        <f t="shared" si="0"/>
        <v>24270</v>
      </c>
      <c r="Y21" s="41">
        <f t="shared" si="0"/>
        <v>18701</v>
      </c>
      <c r="Z21" s="41">
        <f t="shared" si="0"/>
        <v>22071</v>
      </c>
      <c r="AA21" s="41">
        <f t="shared" si="0"/>
        <v>24431</v>
      </c>
      <c r="AB21" s="44">
        <f t="shared" si="0"/>
        <v>17505</v>
      </c>
      <c r="AC21" s="69">
        <f>SUM(Q21:AB21)</f>
        <v>184748</v>
      </c>
    </row>
    <row r="22" spans="1:30">
      <c r="A22" s="73">
        <v>2011</v>
      </c>
      <c r="B22" s="41">
        <v>18521</v>
      </c>
      <c r="C22" s="52">
        <f>C5</f>
        <v>12865</v>
      </c>
      <c r="D22" s="52">
        <f>C6</f>
        <v>16355</v>
      </c>
      <c r="E22" s="52">
        <f>C7</f>
        <v>9797</v>
      </c>
      <c r="F22" s="52">
        <f>C8</f>
        <v>11885</v>
      </c>
      <c r="G22" s="52">
        <f>C9</f>
        <v>11715</v>
      </c>
      <c r="H22" s="52">
        <f>C10</f>
        <v>11290</v>
      </c>
      <c r="I22" s="52">
        <f>C11</f>
        <v>23342</v>
      </c>
      <c r="J22" s="52">
        <f>C12</f>
        <v>9412</v>
      </c>
      <c r="K22" s="52">
        <f>C13</f>
        <v>12548</v>
      </c>
      <c r="L22" s="52">
        <f>C14</f>
        <v>14066</v>
      </c>
      <c r="M22" s="58">
        <f>C15</f>
        <v>13242</v>
      </c>
      <c r="N22" s="74">
        <f t="shared" ref="N22:N27" si="1">SUM(B22:M22)</f>
        <v>165038</v>
      </c>
      <c r="P22" s="78">
        <v>2011</v>
      </c>
      <c r="Q22" s="41">
        <f t="shared" ref="Q22:Q28" si="2">B22+B33</f>
        <v>24745</v>
      </c>
      <c r="R22" s="41">
        <f t="shared" si="0"/>
        <v>19187</v>
      </c>
      <c r="S22" s="41">
        <f t="shared" si="0"/>
        <v>22143</v>
      </c>
      <c r="T22" s="41">
        <f t="shared" si="0"/>
        <v>17085</v>
      </c>
      <c r="U22" s="41">
        <f t="shared" si="0"/>
        <v>18689</v>
      </c>
      <c r="V22" s="41">
        <f t="shared" si="0"/>
        <v>17585</v>
      </c>
      <c r="W22" s="41">
        <f t="shared" si="0"/>
        <v>12274</v>
      </c>
      <c r="X22" s="41">
        <f t="shared" si="0"/>
        <v>24222</v>
      </c>
      <c r="Y22" s="41">
        <f t="shared" si="0"/>
        <v>15262</v>
      </c>
      <c r="Z22" s="41">
        <f t="shared" si="0"/>
        <v>18670</v>
      </c>
      <c r="AA22" s="41">
        <f t="shared" si="0"/>
        <v>19986</v>
      </c>
      <c r="AB22" s="44">
        <f t="shared" si="0"/>
        <v>18116</v>
      </c>
      <c r="AC22" s="69">
        <f t="shared" ref="AC22:AC28" si="3">SUM(Q22:AB22)</f>
        <v>227964</v>
      </c>
    </row>
    <row r="23" spans="1:30">
      <c r="A23" s="73">
        <v>2012</v>
      </c>
      <c r="B23" s="41">
        <v>19389</v>
      </c>
      <c r="C23" s="52">
        <f>D5</f>
        <v>15873</v>
      </c>
      <c r="D23" s="52">
        <f>D6</f>
        <v>17228</v>
      </c>
      <c r="E23" s="52">
        <f>D7</f>
        <v>13818</v>
      </c>
      <c r="F23" s="52">
        <f>D8</f>
        <v>13616</v>
      </c>
      <c r="G23" s="52">
        <f>D9</f>
        <v>13770</v>
      </c>
      <c r="H23" s="52">
        <f>D10</f>
        <v>19426</v>
      </c>
      <c r="I23" s="52">
        <f>D11</f>
        <v>21627</v>
      </c>
      <c r="J23" s="52">
        <f>D12</f>
        <v>13944</v>
      </c>
      <c r="K23" s="52">
        <f>D13</f>
        <v>12882</v>
      </c>
      <c r="L23" s="52">
        <f>D14</f>
        <v>17365</v>
      </c>
      <c r="M23" s="58">
        <f>D15</f>
        <v>15160</v>
      </c>
      <c r="N23" s="74">
        <f t="shared" si="1"/>
        <v>194098</v>
      </c>
      <c r="P23" s="78">
        <v>2012</v>
      </c>
      <c r="Q23" s="41">
        <f t="shared" si="2"/>
        <v>25343</v>
      </c>
      <c r="R23" s="41">
        <f t="shared" si="0"/>
        <v>22087</v>
      </c>
      <c r="S23" s="41">
        <f t="shared" si="0"/>
        <v>22123</v>
      </c>
      <c r="T23" s="41">
        <f t="shared" si="0"/>
        <v>19672</v>
      </c>
      <c r="U23" s="41">
        <f t="shared" si="0"/>
        <v>19994</v>
      </c>
      <c r="V23" s="41">
        <f t="shared" si="0"/>
        <v>18792</v>
      </c>
      <c r="W23" s="41">
        <f t="shared" si="0"/>
        <v>20734</v>
      </c>
      <c r="X23" s="41">
        <f t="shared" si="0"/>
        <v>22867</v>
      </c>
      <c r="Y23" s="41">
        <f t="shared" si="0"/>
        <v>18074</v>
      </c>
      <c r="Z23" s="41">
        <f t="shared" si="0"/>
        <v>18766</v>
      </c>
      <c r="AA23" s="41">
        <f t="shared" si="0"/>
        <v>22831</v>
      </c>
      <c r="AB23" s="44">
        <f t="shared" si="0"/>
        <v>19282</v>
      </c>
      <c r="AC23" s="69">
        <f t="shared" si="3"/>
        <v>250565</v>
      </c>
    </row>
    <row r="24" spans="1:30">
      <c r="A24" s="73">
        <v>2013</v>
      </c>
      <c r="B24" s="41">
        <v>18413</v>
      </c>
      <c r="C24" s="41">
        <f>E5</f>
        <v>20659</v>
      </c>
      <c r="D24" s="41">
        <f>E6</f>
        <v>20555</v>
      </c>
      <c r="E24" s="41">
        <f>E7</f>
        <v>16222</v>
      </c>
      <c r="F24" s="41">
        <f>E8</f>
        <v>16535</v>
      </c>
      <c r="G24" s="41">
        <f>E9</f>
        <v>17693</v>
      </c>
      <c r="H24" s="41">
        <f>E10</f>
        <v>19664</v>
      </c>
      <c r="I24" s="41">
        <f>E11</f>
        <v>18567</v>
      </c>
      <c r="J24" s="41">
        <f>E12</f>
        <v>12621</v>
      </c>
      <c r="K24" s="41">
        <f>E13</f>
        <v>18628</v>
      </c>
      <c r="L24" s="41">
        <f>E14</f>
        <v>20842</v>
      </c>
      <c r="M24" s="44">
        <f>E15</f>
        <v>17430</v>
      </c>
      <c r="N24" s="74">
        <f t="shared" si="1"/>
        <v>217829</v>
      </c>
      <c r="P24" s="78">
        <v>2013</v>
      </c>
      <c r="Q24" s="41">
        <f t="shared" si="2"/>
        <v>24533</v>
      </c>
      <c r="R24" s="41">
        <f t="shared" si="0"/>
        <v>25339</v>
      </c>
      <c r="S24" s="41">
        <f t="shared" si="0"/>
        <v>26567</v>
      </c>
      <c r="T24" s="41">
        <f t="shared" si="0"/>
        <v>22582</v>
      </c>
      <c r="U24" s="41">
        <f t="shared" si="0"/>
        <v>22511</v>
      </c>
      <c r="V24" s="41">
        <f t="shared" si="0"/>
        <v>22397</v>
      </c>
      <c r="W24" s="41">
        <f t="shared" si="0"/>
        <v>21272</v>
      </c>
      <c r="X24" s="41">
        <f t="shared" si="0"/>
        <v>19889</v>
      </c>
      <c r="Y24" s="41">
        <f t="shared" si="0"/>
        <v>17577</v>
      </c>
      <c r="Z24" s="41">
        <f t="shared" si="0"/>
        <v>24892</v>
      </c>
      <c r="AA24" s="41">
        <f t="shared" si="0"/>
        <v>27826</v>
      </c>
      <c r="AB24" s="44">
        <f t="shared" si="0"/>
        <v>21450</v>
      </c>
      <c r="AC24" s="69">
        <f t="shared" si="3"/>
        <v>276835</v>
      </c>
    </row>
    <row r="25" spans="1:30">
      <c r="A25" s="73">
        <v>2014</v>
      </c>
      <c r="B25" s="41">
        <v>25463</v>
      </c>
      <c r="C25" s="52">
        <f>F5</f>
        <v>20875</v>
      </c>
      <c r="D25" s="52">
        <f>F6</f>
        <v>21326</v>
      </c>
      <c r="E25" s="52">
        <f>F7</f>
        <v>17883</v>
      </c>
      <c r="F25" s="52">
        <f>F8</f>
        <v>20879</v>
      </c>
      <c r="G25" s="52">
        <f>F9</f>
        <v>18501</v>
      </c>
      <c r="H25" s="52">
        <f>F10</f>
        <v>18891</v>
      </c>
      <c r="I25" s="52">
        <f>F11</f>
        <v>20063</v>
      </c>
      <c r="J25" s="52">
        <v>17649</v>
      </c>
      <c r="K25" s="52">
        <f>F13</f>
        <v>20274</v>
      </c>
      <c r="L25" s="52">
        <f>F14</f>
        <v>22191</v>
      </c>
      <c r="M25" s="58">
        <f>F15</f>
        <v>17848</v>
      </c>
      <c r="N25" s="74">
        <f t="shared" si="1"/>
        <v>241843</v>
      </c>
      <c r="P25" s="78">
        <v>2014</v>
      </c>
      <c r="Q25" s="41">
        <f t="shared" si="2"/>
        <v>29145</v>
      </c>
      <c r="R25" s="41">
        <f t="shared" si="0"/>
        <v>25335</v>
      </c>
      <c r="S25" s="41">
        <f t="shared" si="0"/>
        <v>27356</v>
      </c>
      <c r="T25" s="41">
        <f t="shared" si="0"/>
        <v>24315</v>
      </c>
      <c r="U25" s="41">
        <f t="shared" si="0"/>
        <v>26216</v>
      </c>
      <c r="V25" s="41">
        <f t="shared" si="0"/>
        <v>23913</v>
      </c>
      <c r="W25" s="41">
        <f t="shared" si="0"/>
        <v>21087</v>
      </c>
      <c r="X25" s="41">
        <f t="shared" si="0"/>
        <v>22991</v>
      </c>
      <c r="Y25" s="41">
        <f t="shared" si="0"/>
        <v>23505</v>
      </c>
      <c r="Z25" s="41">
        <f t="shared" si="0"/>
        <v>26866</v>
      </c>
      <c r="AA25" s="41">
        <f t="shared" si="0"/>
        <v>27879</v>
      </c>
      <c r="AB25" s="44">
        <f t="shared" si="0"/>
        <v>22060</v>
      </c>
      <c r="AC25" s="69">
        <f t="shared" si="3"/>
        <v>300668</v>
      </c>
      <c r="AD25" s="49"/>
    </row>
    <row r="26" spans="1:30">
      <c r="A26" s="73">
        <v>2015</v>
      </c>
      <c r="B26" s="51">
        <v>26130</v>
      </c>
      <c r="C26" s="52">
        <f>G5</f>
        <v>21258</v>
      </c>
      <c r="D26" s="52">
        <f>G6</f>
        <v>26826</v>
      </c>
      <c r="E26" s="52">
        <f>G7</f>
        <v>21435</v>
      </c>
      <c r="F26" s="52">
        <f>G8</f>
        <v>23414</v>
      </c>
      <c r="G26" s="52">
        <f>G9</f>
        <v>21427</v>
      </c>
      <c r="H26" s="52">
        <f>G10</f>
        <v>21074</v>
      </c>
      <c r="I26" s="52">
        <f>G11</f>
        <v>22735</v>
      </c>
      <c r="J26" s="52">
        <f>G12</f>
        <v>6239</v>
      </c>
      <c r="K26" s="52">
        <f>G13</f>
        <v>18719</v>
      </c>
      <c r="L26" s="52">
        <f>G14</f>
        <v>23403</v>
      </c>
      <c r="M26" s="58">
        <f>G15</f>
        <v>20730</v>
      </c>
      <c r="N26" s="74">
        <f t="shared" si="1"/>
        <v>253390</v>
      </c>
      <c r="P26" s="78">
        <v>2015</v>
      </c>
      <c r="Q26" s="41">
        <f t="shared" si="2"/>
        <v>32778</v>
      </c>
      <c r="R26" s="41">
        <f t="shared" si="0"/>
        <v>26394</v>
      </c>
      <c r="S26" s="41">
        <f t="shared" si="0"/>
        <v>33770</v>
      </c>
      <c r="T26" s="41">
        <f t="shared" si="0"/>
        <v>27675</v>
      </c>
      <c r="U26" s="41">
        <f t="shared" si="0"/>
        <v>30032</v>
      </c>
      <c r="V26" s="41">
        <f t="shared" si="0"/>
        <v>27031</v>
      </c>
      <c r="W26" s="41">
        <f t="shared" si="0"/>
        <v>23078</v>
      </c>
      <c r="X26" s="41">
        <f t="shared" si="0"/>
        <v>26527</v>
      </c>
      <c r="Y26" s="41">
        <f t="shared" si="0"/>
        <v>8351</v>
      </c>
      <c r="Z26" s="41">
        <f t="shared" si="0"/>
        <v>25161</v>
      </c>
      <c r="AA26" s="41">
        <f t="shared" si="0"/>
        <v>30171</v>
      </c>
      <c r="AB26" s="44">
        <f t="shared" si="0"/>
        <v>25554</v>
      </c>
      <c r="AC26" s="69">
        <f t="shared" si="3"/>
        <v>316522</v>
      </c>
    </row>
    <row r="27" spans="1:30">
      <c r="A27" s="73">
        <v>2016</v>
      </c>
      <c r="B27" s="51">
        <v>26763</v>
      </c>
      <c r="C27" s="52">
        <f>H5</f>
        <v>25108</v>
      </c>
      <c r="D27" s="52">
        <f>H6</f>
        <v>24330</v>
      </c>
      <c r="E27" s="52">
        <f>H7</f>
        <v>22129</v>
      </c>
      <c r="F27" s="52">
        <f>H8</f>
        <v>22407</v>
      </c>
      <c r="G27" s="52">
        <f>H9</f>
        <v>23082</v>
      </c>
      <c r="H27" s="52">
        <f>H10</f>
        <v>21544</v>
      </c>
      <c r="I27" s="52">
        <f>H11</f>
        <v>23272</v>
      </c>
      <c r="J27" s="52">
        <f>H12</f>
        <v>22289</v>
      </c>
      <c r="K27" s="52">
        <f>H13</f>
        <v>25087</v>
      </c>
      <c r="L27" s="52">
        <f>H14</f>
        <v>26182</v>
      </c>
      <c r="M27" s="58">
        <f>H15</f>
        <v>19152</v>
      </c>
      <c r="N27" s="74">
        <f t="shared" si="1"/>
        <v>281345</v>
      </c>
      <c r="P27" s="78">
        <v>2016</v>
      </c>
      <c r="Q27" s="41">
        <f t="shared" si="2"/>
        <v>32619</v>
      </c>
      <c r="R27" s="41">
        <f t="shared" si="0"/>
        <v>30688</v>
      </c>
      <c r="S27" s="41">
        <f t="shared" si="0"/>
        <v>28804</v>
      </c>
      <c r="T27" s="41">
        <f t="shared" si="0"/>
        <v>27843</v>
      </c>
      <c r="U27" s="41">
        <f t="shared" si="0"/>
        <v>28827</v>
      </c>
      <c r="V27" s="41">
        <f t="shared" si="0"/>
        <v>27035</v>
      </c>
      <c r="W27" s="41">
        <f t="shared" si="0"/>
        <v>24968</v>
      </c>
      <c r="X27" s="41">
        <f t="shared" si="0"/>
        <v>27818</v>
      </c>
      <c r="Y27" s="41">
        <f t="shared" si="0"/>
        <v>26554</v>
      </c>
      <c r="Z27" s="41">
        <f t="shared" si="0"/>
        <v>31132</v>
      </c>
      <c r="AA27" s="41">
        <f t="shared" si="0"/>
        <v>32399</v>
      </c>
      <c r="AB27" s="44">
        <f t="shared" si="0"/>
        <v>22746</v>
      </c>
      <c r="AC27" s="69">
        <f t="shared" si="3"/>
        <v>341433</v>
      </c>
    </row>
    <row r="28" spans="1:30">
      <c r="A28" s="75">
        <v>2017</v>
      </c>
      <c r="B28" s="156">
        <v>23201</v>
      </c>
      <c r="C28" s="156">
        <v>25725</v>
      </c>
      <c r="D28" s="157"/>
      <c r="E28" s="157"/>
      <c r="F28" s="157"/>
      <c r="G28" s="157"/>
      <c r="H28" s="157"/>
      <c r="I28" s="157"/>
      <c r="J28" s="157"/>
      <c r="K28" s="157"/>
      <c r="L28" s="157"/>
      <c r="M28" s="158"/>
      <c r="N28" s="159">
        <f>SUM(B28:M28)</f>
        <v>48926</v>
      </c>
      <c r="O28" s="49"/>
      <c r="P28" s="79">
        <v>2017</v>
      </c>
      <c r="Q28" s="160">
        <f t="shared" si="2"/>
        <v>28171</v>
      </c>
      <c r="R28" s="160">
        <f t="shared" si="0"/>
        <v>30624</v>
      </c>
      <c r="S28" s="160">
        <f t="shared" si="0"/>
        <v>0</v>
      </c>
      <c r="T28" s="160">
        <f t="shared" si="0"/>
        <v>0</v>
      </c>
      <c r="U28" s="160">
        <f t="shared" si="0"/>
        <v>0</v>
      </c>
      <c r="V28" s="160">
        <f t="shared" si="0"/>
        <v>0</v>
      </c>
      <c r="W28" s="160">
        <f t="shared" si="0"/>
        <v>0</v>
      </c>
      <c r="X28" s="160">
        <f t="shared" si="0"/>
        <v>0</v>
      </c>
      <c r="Y28" s="160">
        <f t="shared" si="0"/>
        <v>0</v>
      </c>
      <c r="Z28" s="160">
        <f t="shared" si="0"/>
        <v>0</v>
      </c>
      <c r="AA28" s="160">
        <f t="shared" si="0"/>
        <v>0</v>
      </c>
      <c r="AB28" s="161">
        <f t="shared" si="0"/>
        <v>0</v>
      </c>
      <c r="AC28" s="162">
        <f t="shared" si="3"/>
        <v>58795</v>
      </c>
    </row>
    <row r="29" spans="1:30" s="61" customFormat="1">
      <c r="A29" s="59"/>
      <c r="B29" s="67"/>
      <c r="C29" s="68"/>
      <c r="N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8"/>
      <c r="AC29" s="68"/>
    </row>
    <row r="30" spans="1:30" s="61" customFormat="1">
      <c r="A30" s="217" t="s">
        <v>14</v>
      </c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9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</row>
    <row r="31" spans="1:30" s="59" customFormat="1" ht="13.5" customHeight="1">
      <c r="A31" s="71"/>
      <c r="B31" s="53" t="s">
        <v>1</v>
      </c>
      <c r="C31" s="53" t="s">
        <v>2</v>
      </c>
      <c r="D31" s="54" t="s">
        <v>3</v>
      </c>
      <c r="E31" s="54" t="s">
        <v>4</v>
      </c>
      <c r="F31" s="54" t="s">
        <v>5</v>
      </c>
      <c r="G31" s="54" t="s">
        <v>6</v>
      </c>
      <c r="H31" s="54" t="s">
        <v>7</v>
      </c>
      <c r="I31" s="54" t="s">
        <v>8</v>
      </c>
      <c r="J31" s="54" t="s">
        <v>9</v>
      </c>
      <c r="K31" s="54" t="s">
        <v>10</v>
      </c>
      <c r="L31" s="54" t="s">
        <v>11</v>
      </c>
      <c r="M31" s="54" t="s">
        <v>12</v>
      </c>
      <c r="N31" s="76" t="s">
        <v>0</v>
      </c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</row>
    <row r="32" spans="1:30" s="61" customFormat="1">
      <c r="A32" s="73">
        <v>2010</v>
      </c>
      <c r="B32" s="41">
        <f>I4</f>
        <v>0</v>
      </c>
      <c r="C32" s="52">
        <f>I5</f>
        <v>0</v>
      </c>
      <c r="D32" s="57">
        <f>I6</f>
        <v>0</v>
      </c>
      <c r="E32" s="52">
        <f>I7</f>
        <v>0</v>
      </c>
      <c r="F32" s="52">
        <f>I8</f>
        <v>0</v>
      </c>
      <c r="G32" s="52">
        <f>I9</f>
        <v>0</v>
      </c>
      <c r="H32" s="52">
        <f>I10</f>
        <v>0</v>
      </c>
      <c r="I32" s="52">
        <f>I11</f>
        <v>0</v>
      </c>
      <c r="J32" s="52">
        <f>I12</f>
        <v>2752</v>
      </c>
      <c r="K32" s="52">
        <f>I13</f>
        <v>3240</v>
      </c>
      <c r="L32" s="52">
        <f>I14</f>
        <v>3448</v>
      </c>
      <c r="M32" s="66">
        <f>I15</f>
        <v>3212</v>
      </c>
      <c r="N32" s="74">
        <f>SUM(B32:M32)</f>
        <v>12652</v>
      </c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</row>
    <row r="33" spans="1:31" s="61" customFormat="1">
      <c r="A33" s="73">
        <v>2011</v>
      </c>
      <c r="B33" s="41">
        <f>J4</f>
        <v>6224</v>
      </c>
      <c r="C33" s="52">
        <f>J5</f>
        <v>6322</v>
      </c>
      <c r="D33" s="52">
        <f>J6</f>
        <v>5788</v>
      </c>
      <c r="E33" s="52">
        <f>J7</f>
        <v>7288</v>
      </c>
      <c r="F33" s="52">
        <f>J8</f>
        <v>6804</v>
      </c>
      <c r="G33" s="52">
        <f>J9</f>
        <v>5870</v>
      </c>
      <c r="H33" s="52">
        <f>J10</f>
        <v>984</v>
      </c>
      <c r="I33" s="52">
        <f>J11</f>
        <v>880</v>
      </c>
      <c r="J33" s="52">
        <f>J12</f>
        <v>5850</v>
      </c>
      <c r="K33" s="52">
        <f>J13</f>
        <v>6122</v>
      </c>
      <c r="L33" s="52">
        <f>J14</f>
        <v>5920</v>
      </c>
      <c r="M33" s="58">
        <f>J15</f>
        <v>4874</v>
      </c>
      <c r="N33" s="74">
        <f t="shared" ref="N33:N39" si="4">SUM(B33:M33)</f>
        <v>62926</v>
      </c>
      <c r="Q33" s="62"/>
      <c r="R33" s="62"/>
      <c r="S33" s="62"/>
      <c r="T33" s="62"/>
      <c r="U33" s="62"/>
      <c r="V33" s="62"/>
      <c r="W33" s="62"/>
      <c r="X33" s="63"/>
      <c r="Y33" s="62"/>
      <c r="Z33" s="62"/>
      <c r="AA33" s="62"/>
      <c r="AB33" s="62"/>
      <c r="AC33" s="62"/>
    </row>
    <row r="34" spans="1:31" s="61" customFormat="1">
      <c r="A34" s="73">
        <v>2012</v>
      </c>
      <c r="B34" s="41">
        <f>K4</f>
        <v>5954</v>
      </c>
      <c r="C34" s="52">
        <f>K5</f>
        <v>6214</v>
      </c>
      <c r="D34" s="52">
        <f>K6</f>
        <v>4895</v>
      </c>
      <c r="E34" s="52">
        <f>K7</f>
        <v>5854</v>
      </c>
      <c r="F34" s="52">
        <f>K8</f>
        <v>6378</v>
      </c>
      <c r="G34" s="52">
        <f>K9</f>
        <v>5022</v>
      </c>
      <c r="H34" s="52">
        <f>K10</f>
        <v>1308</v>
      </c>
      <c r="I34" s="52">
        <f>K11</f>
        <v>1240</v>
      </c>
      <c r="J34" s="52">
        <f>K12</f>
        <v>4130</v>
      </c>
      <c r="K34" s="52">
        <f>K13</f>
        <v>5884</v>
      </c>
      <c r="L34" s="52">
        <f>K14</f>
        <v>5466</v>
      </c>
      <c r="M34" s="58">
        <f>K15</f>
        <v>4122</v>
      </c>
      <c r="N34" s="74">
        <f t="shared" si="4"/>
        <v>56467</v>
      </c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</row>
    <row r="35" spans="1:31" s="61" customFormat="1">
      <c r="A35" s="73">
        <v>2013</v>
      </c>
      <c r="B35" s="41">
        <f>L4</f>
        <v>6120</v>
      </c>
      <c r="C35" s="41">
        <f>L5</f>
        <v>4680</v>
      </c>
      <c r="D35" s="41">
        <f>L6</f>
        <v>6012</v>
      </c>
      <c r="E35" s="41">
        <f>L7</f>
        <v>6360</v>
      </c>
      <c r="F35" s="41">
        <f>L8</f>
        <v>5976</v>
      </c>
      <c r="G35" s="41">
        <f>L9</f>
        <v>4704</v>
      </c>
      <c r="H35" s="41">
        <f>L10</f>
        <v>1608</v>
      </c>
      <c r="I35" s="41">
        <f>L11</f>
        <v>1322</v>
      </c>
      <c r="J35" s="41">
        <f>L12</f>
        <v>4956</v>
      </c>
      <c r="K35" s="41">
        <f>L13</f>
        <v>6264</v>
      </c>
      <c r="L35" s="41">
        <f>L14</f>
        <v>6984</v>
      </c>
      <c r="M35" s="44">
        <f>L15</f>
        <v>4020</v>
      </c>
      <c r="N35" s="74">
        <f t="shared" si="4"/>
        <v>59006</v>
      </c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</row>
    <row r="36" spans="1:31" s="61" customFormat="1">
      <c r="A36" s="73">
        <v>2014</v>
      </c>
      <c r="B36" s="41">
        <f>M4</f>
        <v>3682</v>
      </c>
      <c r="C36" s="52">
        <f>M5</f>
        <v>4460</v>
      </c>
      <c r="D36" s="52">
        <f>M6</f>
        <v>6030</v>
      </c>
      <c r="E36" s="52">
        <f>M7</f>
        <v>6432</v>
      </c>
      <c r="F36" s="52">
        <f>M8</f>
        <v>5337</v>
      </c>
      <c r="G36" s="52">
        <f>M9</f>
        <v>5412</v>
      </c>
      <c r="H36" s="52">
        <f>M10</f>
        <v>2196</v>
      </c>
      <c r="I36" s="52">
        <f>M11</f>
        <v>2928</v>
      </c>
      <c r="J36" s="52">
        <v>5856</v>
      </c>
      <c r="K36" s="52">
        <v>6592</v>
      </c>
      <c r="L36" s="52">
        <f>M14</f>
        <v>5688</v>
      </c>
      <c r="M36" s="58">
        <f>M15</f>
        <v>4212</v>
      </c>
      <c r="N36" s="74">
        <f t="shared" si="4"/>
        <v>58825</v>
      </c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</row>
    <row r="37" spans="1:31" s="61" customFormat="1">
      <c r="A37" s="73">
        <v>2015</v>
      </c>
      <c r="B37" s="51">
        <f>N4</f>
        <v>6648</v>
      </c>
      <c r="C37" s="52">
        <f>N5</f>
        <v>5136</v>
      </c>
      <c r="D37" s="52">
        <f>N6</f>
        <v>6944</v>
      </c>
      <c r="E37" s="52">
        <f>N7</f>
        <v>6240</v>
      </c>
      <c r="F37" s="52">
        <f>N8</f>
        <v>6618</v>
      </c>
      <c r="G37" s="52">
        <f>N9</f>
        <v>5604</v>
      </c>
      <c r="H37" s="52">
        <f>N10</f>
        <v>2004</v>
      </c>
      <c r="I37" s="52">
        <f>N11</f>
        <v>3792</v>
      </c>
      <c r="J37" s="52">
        <f>N12</f>
        <v>2112</v>
      </c>
      <c r="K37" s="52">
        <f>N13</f>
        <v>6442</v>
      </c>
      <c r="L37" s="52">
        <f>N14</f>
        <v>6768</v>
      </c>
      <c r="M37" s="58">
        <f>N15</f>
        <v>4824</v>
      </c>
      <c r="N37" s="74">
        <f t="shared" si="4"/>
        <v>63132</v>
      </c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E37" s="70"/>
    </row>
    <row r="38" spans="1:31" s="61" customFormat="1">
      <c r="A38" s="73">
        <v>2016</v>
      </c>
      <c r="B38" s="51">
        <f>O4</f>
        <v>5856</v>
      </c>
      <c r="C38" s="52">
        <f>O5</f>
        <v>5580</v>
      </c>
      <c r="D38" s="52">
        <f>O6</f>
        <v>4474</v>
      </c>
      <c r="E38" s="52">
        <v>5714</v>
      </c>
      <c r="F38" s="52">
        <f>O8</f>
        <v>6420</v>
      </c>
      <c r="G38" s="52">
        <f>O9</f>
        <v>3953</v>
      </c>
      <c r="H38" s="52">
        <f>O10</f>
        <v>3424</v>
      </c>
      <c r="I38" s="52">
        <f>O11</f>
        <v>4546</v>
      </c>
      <c r="J38" s="52">
        <f>O12</f>
        <v>4265</v>
      </c>
      <c r="K38" s="52">
        <f>O13</f>
        <v>6045</v>
      </c>
      <c r="L38" s="52">
        <f>O14</f>
        <v>6217</v>
      </c>
      <c r="M38" s="58">
        <f>O15</f>
        <v>3594</v>
      </c>
      <c r="N38" s="74">
        <f t="shared" si="4"/>
        <v>60088</v>
      </c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</row>
    <row r="39" spans="1:31" s="61" customFormat="1">
      <c r="A39" s="75">
        <v>2017</v>
      </c>
      <c r="B39" s="156">
        <v>4970</v>
      </c>
      <c r="C39" s="156">
        <v>4899</v>
      </c>
      <c r="D39" s="157"/>
      <c r="E39" s="157"/>
      <c r="F39" s="157"/>
      <c r="G39" s="157"/>
      <c r="H39" s="157"/>
      <c r="I39" s="157"/>
      <c r="J39" s="157"/>
      <c r="K39" s="157"/>
      <c r="L39" s="157"/>
      <c r="M39" s="158"/>
      <c r="N39" s="159">
        <f t="shared" si="4"/>
        <v>9869</v>
      </c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</row>
    <row r="40" spans="1:31" s="61" customFormat="1">
      <c r="A40" s="59"/>
      <c r="B40" s="67"/>
      <c r="C40" s="68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68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</row>
    <row r="41" spans="1:31" s="61" customFormat="1">
      <c r="A41" s="59"/>
      <c r="B41" s="60"/>
      <c r="C41" s="62"/>
      <c r="N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</row>
    <row r="42" spans="1:31" s="61" customFormat="1">
      <c r="A42" s="59"/>
      <c r="B42" s="60"/>
      <c r="C42" s="62"/>
      <c r="D42" s="62"/>
      <c r="E42" s="62"/>
      <c r="N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</row>
    <row r="43" spans="1:31" s="61" customFormat="1">
      <c r="A43" s="59"/>
      <c r="B43" s="60"/>
      <c r="C43" s="62"/>
      <c r="N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</row>
    <row r="44" spans="1:31" s="61" customFormat="1">
      <c r="A44" s="59"/>
      <c r="B44" s="60"/>
      <c r="C44" s="62"/>
      <c r="N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</row>
    <row r="45" spans="1:31" s="61" customFormat="1">
      <c r="A45" s="59"/>
      <c r="B45" s="60"/>
      <c r="C45" s="62"/>
      <c r="N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</row>
    <row r="46" spans="1:31" s="61" customFormat="1">
      <c r="A46" s="59"/>
      <c r="B46" s="60"/>
      <c r="C46" s="62"/>
      <c r="N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</row>
    <row r="47" spans="1:31" s="61" customFormat="1">
      <c r="A47" s="59"/>
      <c r="B47" s="60"/>
      <c r="C47" s="62"/>
      <c r="H47" s="64"/>
      <c r="I47" s="64"/>
      <c r="J47" s="64"/>
      <c r="K47" s="64"/>
      <c r="L47" s="64"/>
      <c r="N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</row>
    <row r="48" spans="1:31" s="61" customFormat="1">
      <c r="A48" s="59"/>
      <c r="B48" s="60"/>
      <c r="C48" s="62"/>
      <c r="H48" s="64"/>
      <c r="I48" s="64"/>
      <c r="J48" s="64"/>
      <c r="K48" s="64"/>
      <c r="L48" s="64"/>
      <c r="N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</row>
    <row r="49" spans="1:29" s="61" customFormat="1">
      <c r="A49" s="59"/>
      <c r="B49" s="60"/>
      <c r="C49" s="62"/>
      <c r="H49" s="64"/>
      <c r="I49" s="64"/>
      <c r="J49" s="64"/>
      <c r="K49" s="64"/>
      <c r="L49" s="64"/>
      <c r="N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</row>
    <row r="50" spans="1:29" s="61" customFormat="1">
      <c r="A50" s="59"/>
      <c r="B50" s="60"/>
      <c r="C50" s="62"/>
      <c r="H50" s="64"/>
      <c r="I50" s="64"/>
      <c r="J50" s="64"/>
      <c r="K50" s="64"/>
      <c r="L50" s="64"/>
      <c r="N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</row>
    <row r="51" spans="1:29" s="61" customFormat="1">
      <c r="A51" s="59"/>
      <c r="B51" s="60"/>
      <c r="C51" s="62"/>
      <c r="H51" s="64"/>
      <c r="I51" s="64"/>
      <c r="J51" s="64"/>
      <c r="K51" s="64"/>
      <c r="L51" s="64"/>
      <c r="N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</row>
    <row r="52" spans="1:29" s="61" customFormat="1">
      <c r="A52" s="59"/>
      <c r="B52" s="60"/>
      <c r="C52" s="62"/>
      <c r="H52" s="64"/>
      <c r="I52" s="64"/>
      <c r="J52" s="64"/>
      <c r="K52" s="64"/>
      <c r="L52" s="64"/>
      <c r="N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</row>
    <row r="53" spans="1:29" s="61" customFormat="1">
      <c r="A53" s="59"/>
      <c r="B53" s="60"/>
      <c r="C53" s="62"/>
      <c r="H53" s="64"/>
      <c r="I53" s="64"/>
      <c r="J53" s="64"/>
      <c r="K53" s="64"/>
      <c r="L53" s="64"/>
      <c r="N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</row>
    <row r="54" spans="1:29" s="61" customFormat="1">
      <c r="A54" s="59"/>
      <c r="B54" s="60"/>
      <c r="C54" s="62"/>
      <c r="H54" s="64"/>
      <c r="I54" s="64"/>
      <c r="J54" s="64"/>
      <c r="K54" s="64"/>
      <c r="L54" s="64"/>
      <c r="N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</row>
    <row r="55" spans="1:29" s="61" customFormat="1">
      <c r="A55" s="59"/>
      <c r="B55" s="60"/>
      <c r="C55" s="62"/>
      <c r="H55" s="64"/>
      <c r="I55" s="64"/>
      <c r="J55" s="64"/>
      <c r="K55" s="64"/>
      <c r="L55" s="64"/>
      <c r="N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</row>
    <row r="56" spans="1:29">
      <c r="H56"/>
      <c r="I56"/>
      <c r="J56"/>
      <c r="K56"/>
      <c r="L56"/>
    </row>
    <row r="57" spans="1:29">
      <c r="H57"/>
      <c r="I57"/>
      <c r="J57"/>
      <c r="K57"/>
      <c r="L57"/>
    </row>
    <row r="58" spans="1:29">
      <c r="H58"/>
      <c r="I58"/>
      <c r="J58"/>
      <c r="K58"/>
      <c r="L58"/>
    </row>
    <row r="59" spans="1:29">
      <c r="H59"/>
      <c r="I59"/>
      <c r="J59"/>
      <c r="K59"/>
      <c r="L59"/>
    </row>
    <row r="60" spans="1:29">
      <c r="H60"/>
      <c r="I60"/>
      <c r="J60"/>
      <c r="K60"/>
      <c r="L60"/>
    </row>
    <row r="61" spans="1:29">
      <c r="H61"/>
      <c r="I61"/>
      <c r="J61"/>
      <c r="K61"/>
      <c r="L61"/>
    </row>
    <row r="62" spans="1:29">
      <c r="H62"/>
      <c r="I62"/>
      <c r="J62"/>
      <c r="K62"/>
      <c r="L62"/>
    </row>
    <row r="63" spans="1:29">
      <c r="H63"/>
      <c r="I63"/>
      <c r="J63"/>
      <c r="K63"/>
      <c r="L63"/>
    </row>
  </sheetData>
  <mergeCells count="6">
    <mergeCell ref="I2:O2"/>
    <mergeCell ref="B2:H2"/>
    <mergeCell ref="A2:A3"/>
    <mergeCell ref="A30:N30"/>
    <mergeCell ref="P19:AC19"/>
    <mergeCell ref="A19:N19"/>
  </mergeCells>
  <pageMargins left="0.7" right="0.7" top="0.78740157499999996" bottom="0.78740157499999996" header="0.3" footer="0.3"/>
  <pageSetup paperSize="9" orientation="portrait" r:id="rId1"/>
  <ignoredErrors>
    <ignoredError sqref="N28 N39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2"/>
  <sheetViews>
    <sheetView topLeftCell="A16" workbookViewId="0">
      <selection activeCell="G38" sqref="G38"/>
    </sheetView>
  </sheetViews>
  <sheetFormatPr defaultRowHeight="13.8"/>
  <cols>
    <col min="1" max="1" width="5.5" customWidth="1"/>
    <col min="2" max="13" width="6.3984375" customWidth="1"/>
    <col min="16" max="16" width="5.5" customWidth="1"/>
    <col min="17" max="28" width="6.3984375" customWidth="1"/>
  </cols>
  <sheetData>
    <row r="1" spans="1:23" ht="15.6" thickTop="1" thickBot="1">
      <c r="A1" s="220"/>
      <c r="B1" s="222" t="s">
        <v>13</v>
      </c>
      <c r="C1" s="223"/>
      <c r="D1" s="223"/>
      <c r="E1" s="224"/>
      <c r="F1" s="225" t="s">
        <v>14</v>
      </c>
      <c r="G1" s="226"/>
      <c r="H1" s="226"/>
      <c r="I1" s="227"/>
      <c r="K1" s="110" t="s">
        <v>16</v>
      </c>
      <c r="L1" s="111">
        <v>2013</v>
      </c>
      <c r="M1" s="111">
        <v>2014</v>
      </c>
      <c r="N1" s="111">
        <v>2015</v>
      </c>
      <c r="O1" s="111">
        <v>2016</v>
      </c>
    </row>
    <row r="2" spans="1:23" ht="15" thickBot="1">
      <c r="A2" s="221"/>
      <c r="B2" s="80">
        <v>2013</v>
      </c>
      <c r="C2" s="81">
        <v>2014</v>
      </c>
      <c r="D2" s="82">
        <v>2015</v>
      </c>
      <c r="E2" s="83">
        <v>2016</v>
      </c>
      <c r="F2" s="80">
        <v>2013</v>
      </c>
      <c r="G2" s="84">
        <v>2014</v>
      </c>
      <c r="H2" s="85">
        <v>2015</v>
      </c>
      <c r="I2" s="86">
        <v>2016</v>
      </c>
      <c r="K2" s="112" t="s">
        <v>1</v>
      </c>
      <c r="L2" s="113"/>
      <c r="M2" s="114">
        <v>3396</v>
      </c>
      <c r="N2" s="114">
        <v>3789</v>
      </c>
      <c r="O2" s="115">
        <v>3900</v>
      </c>
    </row>
    <row r="3" spans="1:23" ht="15.6" thickTop="1" thickBot="1">
      <c r="A3" s="87" t="s">
        <v>1</v>
      </c>
      <c r="B3" s="88"/>
      <c r="C3" s="89">
        <v>1412</v>
      </c>
      <c r="D3" s="90">
        <v>1633</v>
      </c>
      <c r="E3" s="91">
        <v>1709</v>
      </c>
      <c r="F3" s="88"/>
      <c r="G3" s="89">
        <v>1984</v>
      </c>
      <c r="H3" s="90">
        <v>2156</v>
      </c>
      <c r="I3" s="91">
        <v>2191</v>
      </c>
      <c r="K3" s="112" t="s">
        <v>2</v>
      </c>
      <c r="L3" s="113"/>
      <c r="M3" s="114">
        <v>3299</v>
      </c>
      <c r="N3" s="114">
        <v>3027</v>
      </c>
      <c r="O3" s="115">
        <v>4179</v>
      </c>
    </row>
    <row r="4" spans="1:23" ht="15" thickBot="1">
      <c r="A4" s="87" t="s">
        <v>2</v>
      </c>
      <c r="B4" s="88"/>
      <c r="C4" s="89">
        <v>1474</v>
      </c>
      <c r="D4" s="90">
        <v>1412</v>
      </c>
      <c r="E4" s="91">
        <v>1734</v>
      </c>
      <c r="F4" s="88"/>
      <c r="G4" s="89">
        <v>1825</v>
      </c>
      <c r="H4" s="90">
        <v>1615</v>
      </c>
      <c r="I4" s="91">
        <v>2445</v>
      </c>
      <c r="K4" s="116" t="s">
        <v>3</v>
      </c>
      <c r="L4" s="117"/>
      <c r="M4" s="118">
        <v>4164</v>
      </c>
      <c r="N4" s="118">
        <v>4516</v>
      </c>
      <c r="O4" s="119">
        <v>4292</v>
      </c>
    </row>
    <row r="5" spans="1:23" ht="15" thickBot="1">
      <c r="A5" s="92" t="s">
        <v>3</v>
      </c>
      <c r="B5" s="93"/>
      <c r="C5" s="94">
        <v>1483</v>
      </c>
      <c r="D5" s="95">
        <v>1719</v>
      </c>
      <c r="E5" s="96">
        <v>1862</v>
      </c>
      <c r="F5" s="93"/>
      <c r="G5" s="94">
        <v>2681</v>
      </c>
      <c r="H5" s="95">
        <v>2797</v>
      </c>
      <c r="I5" s="96">
        <v>2430</v>
      </c>
      <c r="K5" s="112" t="s">
        <v>4</v>
      </c>
      <c r="L5" s="113"/>
      <c r="M5" s="114">
        <v>3721</v>
      </c>
      <c r="N5" s="114">
        <v>3633</v>
      </c>
      <c r="O5" s="115">
        <v>4438</v>
      </c>
    </row>
    <row r="6" spans="1:23" ht="15.6" thickTop="1" thickBot="1">
      <c r="A6" s="87" t="s">
        <v>4</v>
      </c>
      <c r="B6" s="88"/>
      <c r="C6" s="89">
        <v>1358</v>
      </c>
      <c r="D6" s="90">
        <v>1405</v>
      </c>
      <c r="E6" s="91">
        <v>1619</v>
      </c>
      <c r="F6" s="88"/>
      <c r="G6" s="89">
        <v>2363</v>
      </c>
      <c r="H6" s="90">
        <v>2228</v>
      </c>
      <c r="I6" s="91">
        <v>2819</v>
      </c>
      <c r="K6" s="112" t="s">
        <v>5</v>
      </c>
      <c r="L6" s="114">
        <v>2103</v>
      </c>
      <c r="M6" s="114">
        <v>3537</v>
      </c>
      <c r="N6" s="114">
        <v>3804</v>
      </c>
      <c r="O6" s="115">
        <v>3867</v>
      </c>
    </row>
    <row r="7" spans="1:23" ht="15" thickBot="1">
      <c r="A7" s="87" t="s">
        <v>5</v>
      </c>
      <c r="B7" s="97">
        <v>886</v>
      </c>
      <c r="C7" s="89">
        <v>1421</v>
      </c>
      <c r="D7" s="90">
        <v>1330</v>
      </c>
      <c r="E7" s="91">
        <v>1599</v>
      </c>
      <c r="F7" s="98">
        <v>1217</v>
      </c>
      <c r="G7" s="89">
        <v>2116</v>
      </c>
      <c r="H7" s="90">
        <v>2474</v>
      </c>
      <c r="I7" s="91">
        <v>2268</v>
      </c>
      <c r="K7" s="116" t="s">
        <v>6</v>
      </c>
      <c r="L7" s="118">
        <v>2488</v>
      </c>
      <c r="M7" s="118">
        <v>3168</v>
      </c>
      <c r="N7" s="118">
        <v>3059</v>
      </c>
      <c r="O7" s="119">
        <v>3360</v>
      </c>
    </row>
    <row r="8" spans="1:23" ht="15" thickBot="1">
      <c r="A8" s="92" t="s">
        <v>6</v>
      </c>
      <c r="B8" s="99">
        <v>828</v>
      </c>
      <c r="C8" s="94">
        <v>1370</v>
      </c>
      <c r="D8" s="95">
        <v>1200</v>
      </c>
      <c r="E8" s="96">
        <v>1487</v>
      </c>
      <c r="F8" s="100">
        <v>1660</v>
      </c>
      <c r="G8" s="94">
        <v>1798</v>
      </c>
      <c r="H8" s="95">
        <v>1859</v>
      </c>
      <c r="I8" s="96">
        <v>1873</v>
      </c>
      <c r="K8" s="112" t="s">
        <v>7</v>
      </c>
      <c r="L8" s="120">
        <v>0</v>
      </c>
      <c r="M8" s="120">
        <v>0</v>
      </c>
      <c r="N8" s="120">
        <v>0</v>
      </c>
      <c r="O8" s="121">
        <v>0</v>
      </c>
    </row>
    <row r="9" spans="1:23" ht="15.6" thickTop="1" thickBot="1">
      <c r="A9" s="87" t="s">
        <v>7</v>
      </c>
      <c r="B9" s="97">
        <v>0</v>
      </c>
      <c r="C9" s="101">
        <v>0</v>
      </c>
      <c r="D9" s="102">
        <v>0</v>
      </c>
      <c r="E9" s="103">
        <v>0</v>
      </c>
      <c r="F9" s="97">
        <v>0</v>
      </c>
      <c r="G9" s="101">
        <v>0</v>
      </c>
      <c r="H9" s="102">
        <v>0</v>
      </c>
      <c r="I9" s="103">
        <v>0</v>
      </c>
      <c r="K9" s="112" t="s">
        <v>8</v>
      </c>
      <c r="L9" s="120">
        <v>0</v>
      </c>
      <c r="M9" s="120">
        <v>0</v>
      </c>
      <c r="N9" s="120">
        <v>474</v>
      </c>
      <c r="O9" s="121">
        <v>435</v>
      </c>
    </row>
    <row r="10" spans="1:23" ht="15" thickBot="1">
      <c r="A10" s="87" t="s">
        <v>8</v>
      </c>
      <c r="B10" s="97">
        <v>0</v>
      </c>
      <c r="C10" s="101">
        <v>0</v>
      </c>
      <c r="D10" s="102">
        <v>474</v>
      </c>
      <c r="E10" s="103">
        <v>435</v>
      </c>
      <c r="F10" s="97">
        <v>0</v>
      </c>
      <c r="G10" s="101">
        <v>0</v>
      </c>
      <c r="H10" s="102">
        <v>0</v>
      </c>
      <c r="I10" s="103">
        <v>0</v>
      </c>
      <c r="K10" s="116" t="s">
        <v>9</v>
      </c>
      <c r="L10" s="118">
        <v>2206</v>
      </c>
      <c r="M10" s="118">
        <v>3079</v>
      </c>
      <c r="N10" s="118">
        <v>3051</v>
      </c>
      <c r="O10" s="119">
        <v>3058</v>
      </c>
    </row>
    <row r="11" spans="1:23" ht="15" thickBot="1">
      <c r="A11" s="92" t="s">
        <v>9</v>
      </c>
      <c r="B11" s="99">
        <v>750</v>
      </c>
      <c r="C11" s="104">
        <v>944</v>
      </c>
      <c r="D11" s="95">
        <v>1295</v>
      </c>
      <c r="E11" s="96">
        <v>1353</v>
      </c>
      <c r="F11" s="100">
        <v>1456</v>
      </c>
      <c r="G11" s="94">
        <v>2135</v>
      </c>
      <c r="H11" s="95">
        <v>1756</v>
      </c>
      <c r="I11" s="96">
        <v>1705</v>
      </c>
      <c r="K11" s="112" t="s">
        <v>10</v>
      </c>
      <c r="L11" s="114">
        <v>3394</v>
      </c>
      <c r="M11" s="120">
        <v>0</v>
      </c>
      <c r="N11" s="114">
        <v>3733</v>
      </c>
      <c r="O11" s="115">
        <v>4245</v>
      </c>
    </row>
    <row r="12" spans="1:23" ht="15.6" thickTop="1" thickBot="1">
      <c r="A12" s="87" t="s">
        <v>10</v>
      </c>
      <c r="B12" s="98">
        <v>1071</v>
      </c>
      <c r="C12" s="89">
        <v>1304</v>
      </c>
      <c r="D12" s="90">
        <v>1551</v>
      </c>
      <c r="E12" s="91">
        <v>1675</v>
      </c>
      <c r="F12" s="98">
        <v>2323</v>
      </c>
      <c r="G12" s="89">
        <v>2720</v>
      </c>
      <c r="H12" s="90">
        <v>2182</v>
      </c>
      <c r="I12" s="91">
        <v>2570</v>
      </c>
      <c r="K12" s="112" t="s">
        <v>11</v>
      </c>
      <c r="L12" s="114">
        <v>3830</v>
      </c>
      <c r="M12" s="114">
        <v>3849</v>
      </c>
      <c r="N12" s="114">
        <v>4333</v>
      </c>
      <c r="O12" s="115">
        <v>3900</v>
      </c>
    </row>
    <row r="13" spans="1:23" ht="15" thickBot="1">
      <c r="A13" s="87" t="s">
        <v>11</v>
      </c>
      <c r="B13" s="98">
        <v>1501</v>
      </c>
      <c r="C13" s="89">
        <v>1387</v>
      </c>
      <c r="D13" s="90">
        <v>1670</v>
      </c>
      <c r="E13" s="91">
        <v>1709</v>
      </c>
      <c r="F13" s="98">
        <v>2329</v>
      </c>
      <c r="G13" s="89">
        <v>2462</v>
      </c>
      <c r="H13" s="90">
        <v>2663</v>
      </c>
      <c r="I13" s="91">
        <v>2191</v>
      </c>
      <c r="K13" s="116" t="s">
        <v>12</v>
      </c>
      <c r="L13" s="118">
        <v>2586</v>
      </c>
      <c r="M13" s="118">
        <v>2691</v>
      </c>
      <c r="N13" s="118">
        <v>3030</v>
      </c>
      <c r="O13" s="119">
        <v>2997</v>
      </c>
    </row>
    <row r="14" spans="1:23" ht="15" thickBot="1">
      <c r="A14" s="92" t="s">
        <v>12</v>
      </c>
      <c r="B14" s="100">
        <v>1131</v>
      </c>
      <c r="C14" s="94">
        <v>1150</v>
      </c>
      <c r="D14" s="95">
        <v>1363</v>
      </c>
      <c r="E14" s="96">
        <v>1464</v>
      </c>
      <c r="F14" s="100">
        <v>1455</v>
      </c>
      <c r="G14" s="94">
        <v>1541</v>
      </c>
      <c r="H14" s="95">
        <v>1667</v>
      </c>
      <c r="I14" s="96">
        <v>1533</v>
      </c>
      <c r="K14" s="122" t="s">
        <v>0</v>
      </c>
      <c r="L14" s="123">
        <v>16607</v>
      </c>
      <c r="M14" s="123">
        <v>30904</v>
      </c>
      <c r="N14" s="123">
        <v>36449</v>
      </c>
      <c r="O14" s="124">
        <v>38671</v>
      </c>
    </row>
    <row r="15" spans="1:23" ht="15" thickTop="1" thickBot="1">
      <c r="A15" s="105" t="s">
        <v>0</v>
      </c>
      <c r="B15" s="106">
        <v>6167</v>
      </c>
      <c r="C15" s="107">
        <v>13303</v>
      </c>
      <c r="D15" s="108">
        <v>15052</v>
      </c>
      <c r="E15" s="109">
        <v>16646</v>
      </c>
      <c r="F15" s="106">
        <v>10440</v>
      </c>
      <c r="G15" s="107">
        <v>21625</v>
      </c>
      <c r="H15" s="108">
        <v>21397</v>
      </c>
      <c r="I15" s="109">
        <v>22025</v>
      </c>
      <c r="M15" s="1"/>
    </row>
    <row r="16" spans="1:23" ht="14.4" thickTop="1">
      <c r="P16" s="64"/>
      <c r="Q16" s="64"/>
      <c r="R16" s="64"/>
      <c r="S16" s="64"/>
      <c r="T16" s="64"/>
      <c r="U16" s="64"/>
      <c r="V16" s="64"/>
      <c r="W16" s="64"/>
    </row>
    <row r="17" spans="1:29">
      <c r="P17" s="64"/>
      <c r="Q17" s="64"/>
      <c r="R17" s="64"/>
      <c r="S17" s="64"/>
      <c r="T17" s="64"/>
      <c r="U17" s="64"/>
      <c r="V17" s="64"/>
      <c r="W17" s="64"/>
    </row>
    <row r="18" spans="1:29">
      <c r="A18" s="217" t="s">
        <v>13</v>
      </c>
      <c r="B18" s="218"/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9"/>
      <c r="P18" s="217" t="s">
        <v>16</v>
      </c>
      <c r="Q18" s="218"/>
      <c r="R18" s="218"/>
      <c r="S18" s="218"/>
      <c r="T18" s="218"/>
      <c r="U18" s="218"/>
      <c r="V18" s="218"/>
      <c r="W18" s="218"/>
      <c r="X18" s="218"/>
      <c r="Y18" s="218"/>
      <c r="Z18" s="218"/>
      <c r="AA18" s="218"/>
      <c r="AB18" s="218"/>
      <c r="AC18" s="219"/>
    </row>
    <row r="19" spans="1:29">
      <c r="A19" s="71"/>
      <c r="B19" s="42" t="s">
        <v>1</v>
      </c>
      <c r="C19" s="42" t="s">
        <v>2</v>
      </c>
      <c r="D19" s="42" t="s">
        <v>3</v>
      </c>
      <c r="E19" s="42" t="s">
        <v>4</v>
      </c>
      <c r="F19" s="42" t="s">
        <v>5</v>
      </c>
      <c r="G19" s="42" t="s">
        <v>6</v>
      </c>
      <c r="H19" s="42" t="s">
        <v>7</v>
      </c>
      <c r="I19" s="42" t="s">
        <v>8</v>
      </c>
      <c r="J19" s="42" t="s">
        <v>9</v>
      </c>
      <c r="K19" s="42" t="s">
        <v>10</v>
      </c>
      <c r="L19" s="42" t="s">
        <v>11</v>
      </c>
      <c r="M19" s="42" t="s">
        <v>12</v>
      </c>
      <c r="N19" s="72" t="s">
        <v>0</v>
      </c>
      <c r="P19" s="77"/>
      <c r="Q19" s="42" t="s">
        <v>1</v>
      </c>
      <c r="R19" s="42" t="s">
        <v>2</v>
      </c>
      <c r="S19" s="42" t="s">
        <v>3</v>
      </c>
      <c r="T19" s="42" t="s">
        <v>4</v>
      </c>
      <c r="U19" s="42" t="s">
        <v>5</v>
      </c>
      <c r="V19" s="42" t="s">
        <v>6</v>
      </c>
      <c r="W19" s="42" t="s">
        <v>7</v>
      </c>
      <c r="X19" s="42" t="s">
        <v>8</v>
      </c>
      <c r="Y19" s="42" t="s">
        <v>9</v>
      </c>
      <c r="Z19" s="42" t="s">
        <v>10</v>
      </c>
      <c r="AA19" s="42" t="s">
        <v>11</v>
      </c>
      <c r="AB19" s="42" t="s">
        <v>12</v>
      </c>
      <c r="AC19" s="72" t="s">
        <v>0</v>
      </c>
    </row>
    <row r="20" spans="1:29">
      <c r="A20" s="73">
        <v>2013</v>
      </c>
      <c r="B20" s="41"/>
      <c r="C20" s="52"/>
      <c r="D20" s="57"/>
      <c r="E20" s="52"/>
      <c r="F20" s="52">
        <f>B7</f>
        <v>886</v>
      </c>
      <c r="G20" s="52">
        <f>B8</f>
        <v>828</v>
      </c>
      <c r="H20" s="52">
        <f>B9</f>
        <v>0</v>
      </c>
      <c r="I20" s="52">
        <f>B10</f>
        <v>0</v>
      </c>
      <c r="J20" s="52">
        <f>B11</f>
        <v>750</v>
      </c>
      <c r="K20" s="52">
        <f>B12</f>
        <v>1071</v>
      </c>
      <c r="L20" s="52">
        <f>B13</f>
        <v>1501</v>
      </c>
      <c r="M20" s="52">
        <f>B14</f>
        <v>1131</v>
      </c>
      <c r="N20" s="74">
        <f>SUM(B20:M20)</f>
        <v>6167</v>
      </c>
      <c r="P20" s="78">
        <v>2013</v>
      </c>
      <c r="Q20" s="41">
        <f>B20+B28</f>
        <v>0</v>
      </c>
      <c r="R20" s="41">
        <f t="shared" ref="R20:AB24" si="0">C20+C28</f>
        <v>0</v>
      </c>
      <c r="S20" s="41">
        <f t="shared" si="0"/>
        <v>0</v>
      </c>
      <c r="T20" s="41">
        <f t="shared" si="0"/>
        <v>0</v>
      </c>
      <c r="U20" s="41">
        <f t="shared" si="0"/>
        <v>2103</v>
      </c>
      <c r="V20" s="41">
        <f t="shared" si="0"/>
        <v>2488</v>
      </c>
      <c r="W20" s="41">
        <f t="shared" si="0"/>
        <v>0</v>
      </c>
      <c r="X20" s="41">
        <f t="shared" si="0"/>
        <v>0</v>
      </c>
      <c r="Y20" s="41">
        <f t="shared" si="0"/>
        <v>2206</v>
      </c>
      <c r="Z20" s="41">
        <f t="shared" si="0"/>
        <v>3394</v>
      </c>
      <c r="AA20" s="41">
        <f t="shared" si="0"/>
        <v>3830</v>
      </c>
      <c r="AB20" s="41">
        <f t="shared" si="0"/>
        <v>2586</v>
      </c>
      <c r="AC20" s="69">
        <f>SUM(Q20:AB20)</f>
        <v>16607</v>
      </c>
    </row>
    <row r="21" spans="1:29">
      <c r="A21" s="73">
        <v>2014</v>
      </c>
      <c r="B21" s="41">
        <f>C3</f>
        <v>1412</v>
      </c>
      <c r="C21" s="52">
        <f>C4</f>
        <v>1474</v>
      </c>
      <c r="D21" s="52">
        <f>C5</f>
        <v>1483</v>
      </c>
      <c r="E21" s="52">
        <f>C6</f>
        <v>1358</v>
      </c>
      <c r="F21" s="52">
        <f>C7</f>
        <v>1421</v>
      </c>
      <c r="G21" s="52">
        <f>C8</f>
        <v>1370</v>
      </c>
      <c r="H21" s="52">
        <f>C9</f>
        <v>0</v>
      </c>
      <c r="I21" s="52">
        <f>C10</f>
        <v>0</v>
      </c>
      <c r="J21" s="52">
        <f>C11</f>
        <v>944</v>
      </c>
      <c r="K21" s="52">
        <f>C12</f>
        <v>1304</v>
      </c>
      <c r="L21" s="52">
        <f>C13</f>
        <v>1387</v>
      </c>
      <c r="M21" s="58">
        <f>C14</f>
        <v>1150</v>
      </c>
      <c r="N21" s="74">
        <f t="shared" ref="N21:N24" si="1">SUM(B21:M21)</f>
        <v>13303</v>
      </c>
      <c r="P21" s="78">
        <v>2014</v>
      </c>
      <c r="Q21" s="41">
        <f t="shared" ref="Q21:Q24" si="2">B21+B29</f>
        <v>3396</v>
      </c>
      <c r="R21" s="41">
        <f t="shared" si="0"/>
        <v>3299</v>
      </c>
      <c r="S21" s="41">
        <f t="shared" si="0"/>
        <v>4164</v>
      </c>
      <c r="T21" s="41">
        <f t="shared" si="0"/>
        <v>3721</v>
      </c>
      <c r="U21" s="41">
        <f t="shared" si="0"/>
        <v>3537</v>
      </c>
      <c r="V21" s="41">
        <f t="shared" si="0"/>
        <v>3168</v>
      </c>
      <c r="W21" s="41">
        <f t="shared" si="0"/>
        <v>0</v>
      </c>
      <c r="X21" s="41">
        <f t="shared" si="0"/>
        <v>0</v>
      </c>
      <c r="Y21" s="41">
        <f t="shared" si="0"/>
        <v>3079</v>
      </c>
      <c r="Z21" s="41">
        <f t="shared" si="0"/>
        <v>4024</v>
      </c>
      <c r="AA21" s="41">
        <f t="shared" si="0"/>
        <v>3849</v>
      </c>
      <c r="AB21" s="41">
        <f t="shared" si="0"/>
        <v>2691</v>
      </c>
      <c r="AC21" s="69">
        <f>SUM(Q21:AB21)</f>
        <v>34928</v>
      </c>
    </row>
    <row r="22" spans="1:29">
      <c r="A22" s="73">
        <v>2015</v>
      </c>
      <c r="B22" s="41">
        <f>D3</f>
        <v>1633</v>
      </c>
      <c r="C22" s="52">
        <f>D4</f>
        <v>1412</v>
      </c>
      <c r="D22" s="52">
        <f>D5</f>
        <v>1719</v>
      </c>
      <c r="E22" s="52">
        <f>D6</f>
        <v>1405</v>
      </c>
      <c r="F22" s="52">
        <f>D7</f>
        <v>1330</v>
      </c>
      <c r="G22" s="52">
        <f>D8</f>
        <v>1200</v>
      </c>
      <c r="H22" s="52">
        <f>D9</f>
        <v>0</v>
      </c>
      <c r="I22" s="52">
        <f>D10</f>
        <v>474</v>
      </c>
      <c r="J22" s="52">
        <f>D11</f>
        <v>1295</v>
      </c>
      <c r="K22" s="52">
        <f>D12</f>
        <v>1551</v>
      </c>
      <c r="L22" s="52">
        <f>D13</f>
        <v>1670</v>
      </c>
      <c r="M22" s="58">
        <f>D14</f>
        <v>1363</v>
      </c>
      <c r="N22" s="74">
        <f t="shared" si="1"/>
        <v>15052</v>
      </c>
      <c r="P22" s="78">
        <v>2015</v>
      </c>
      <c r="Q22" s="41">
        <f t="shared" si="2"/>
        <v>3789</v>
      </c>
      <c r="R22" s="41">
        <f t="shared" si="0"/>
        <v>3027</v>
      </c>
      <c r="S22" s="41">
        <f t="shared" si="0"/>
        <v>4516</v>
      </c>
      <c r="T22" s="41">
        <f t="shared" si="0"/>
        <v>3633</v>
      </c>
      <c r="U22" s="41">
        <f t="shared" si="0"/>
        <v>3804</v>
      </c>
      <c r="V22" s="41">
        <f t="shared" si="0"/>
        <v>3059</v>
      </c>
      <c r="W22" s="41">
        <f t="shared" si="0"/>
        <v>0</v>
      </c>
      <c r="X22" s="41">
        <f t="shared" si="0"/>
        <v>474</v>
      </c>
      <c r="Y22" s="41">
        <f t="shared" si="0"/>
        <v>3051</v>
      </c>
      <c r="Z22" s="41">
        <f t="shared" si="0"/>
        <v>3733</v>
      </c>
      <c r="AA22" s="41">
        <f t="shared" si="0"/>
        <v>4333</v>
      </c>
      <c r="AB22" s="41">
        <f t="shared" si="0"/>
        <v>3030</v>
      </c>
      <c r="AC22" s="69">
        <f>SUM(Q22:AB22)</f>
        <v>36449</v>
      </c>
    </row>
    <row r="23" spans="1:29">
      <c r="A23" s="73">
        <v>2016</v>
      </c>
      <c r="B23" s="41">
        <f>E3</f>
        <v>1709</v>
      </c>
      <c r="C23" s="41">
        <f>E4</f>
        <v>1734</v>
      </c>
      <c r="D23" s="41">
        <f>E5</f>
        <v>1862</v>
      </c>
      <c r="E23" s="41">
        <f>E6</f>
        <v>1619</v>
      </c>
      <c r="F23" s="41">
        <f>E7</f>
        <v>1599</v>
      </c>
      <c r="G23" s="41">
        <f>E8</f>
        <v>1487</v>
      </c>
      <c r="H23" s="41">
        <f>E9</f>
        <v>0</v>
      </c>
      <c r="I23" s="41">
        <f>E10</f>
        <v>435</v>
      </c>
      <c r="J23" s="41">
        <f>E11</f>
        <v>1353</v>
      </c>
      <c r="K23" s="41">
        <f>E12</f>
        <v>1675</v>
      </c>
      <c r="L23" s="41">
        <f>E13</f>
        <v>1709</v>
      </c>
      <c r="M23" s="44">
        <f>E14</f>
        <v>1464</v>
      </c>
      <c r="N23" s="74">
        <f t="shared" si="1"/>
        <v>16646</v>
      </c>
      <c r="P23" s="78">
        <v>2016</v>
      </c>
      <c r="Q23" s="41">
        <f t="shared" si="2"/>
        <v>3900</v>
      </c>
      <c r="R23" s="41">
        <f t="shared" si="0"/>
        <v>4179</v>
      </c>
      <c r="S23" s="41">
        <f t="shared" si="0"/>
        <v>4292</v>
      </c>
      <c r="T23" s="41">
        <f t="shared" si="0"/>
        <v>4438</v>
      </c>
      <c r="U23" s="41">
        <f t="shared" si="0"/>
        <v>3867</v>
      </c>
      <c r="V23" s="41">
        <f t="shared" si="0"/>
        <v>3360</v>
      </c>
      <c r="W23" s="41">
        <f t="shared" si="0"/>
        <v>0</v>
      </c>
      <c r="X23" s="41">
        <f t="shared" si="0"/>
        <v>435</v>
      </c>
      <c r="Y23" s="41">
        <f t="shared" si="0"/>
        <v>3058</v>
      </c>
      <c r="Z23" s="41">
        <f t="shared" si="0"/>
        <v>4245</v>
      </c>
      <c r="AA23" s="41">
        <f t="shared" si="0"/>
        <v>3900</v>
      </c>
      <c r="AB23" s="41">
        <f t="shared" si="0"/>
        <v>2997</v>
      </c>
      <c r="AC23" s="69">
        <f>SUM(Q23:AB23)</f>
        <v>38671</v>
      </c>
    </row>
    <row r="24" spans="1:29">
      <c r="A24" s="75">
        <v>2017</v>
      </c>
      <c r="B24" s="160">
        <v>1677</v>
      </c>
      <c r="C24" s="156">
        <v>1796</v>
      </c>
      <c r="D24" s="156"/>
      <c r="E24" s="156"/>
      <c r="F24" s="156"/>
      <c r="G24" s="156"/>
      <c r="H24" s="156"/>
      <c r="I24" s="156"/>
      <c r="J24" s="156"/>
      <c r="K24" s="156"/>
      <c r="L24" s="156"/>
      <c r="M24" s="163"/>
      <c r="N24" s="159">
        <f t="shared" si="1"/>
        <v>3473</v>
      </c>
      <c r="P24" s="79">
        <v>2017</v>
      </c>
      <c r="Q24" s="160">
        <f t="shared" si="2"/>
        <v>3868</v>
      </c>
      <c r="R24" s="160">
        <f t="shared" si="0"/>
        <v>4008</v>
      </c>
      <c r="S24" s="160">
        <f t="shared" si="0"/>
        <v>0</v>
      </c>
      <c r="T24" s="160">
        <f t="shared" si="0"/>
        <v>0</v>
      </c>
      <c r="U24" s="160">
        <f t="shared" si="0"/>
        <v>0</v>
      </c>
      <c r="V24" s="160">
        <f t="shared" si="0"/>
        <v>0</v>
      </c>
      <c r="W24" s="160">
        <f t="shared" si="0"/>
        <v>0</v>
      </c>
      <c r="X24" s="160">
        <f t="shared" si="0"/>
        <v>0</v>
      </c>
      <c r="Y24" s="160">
        <f t="shared" si="0"/>
        <v>0</v>
      </c>
      <c r="Z24" s="160">
        <f t="shared" si="0"/>
        <v>0</v>
      </c>
      <c r="AA24" s="160">
        <f t="shared" si="0"/>
        <v>0</v>
      </c>
      <c r="AB24" s="160">
        <f t="shared" si="0"/>
        <v>0</v>
      </c>
      <c r="AC24" s="162">
        <f>SUM(Q24:AB24)</f>
        <v>7876</v>
      </c>
    </row>
    <row r="25" spans="1:29" s="64" customFormat="1"/>
    <row r="26" spans="1:29">
      <c r="A26" s="217" t="s">
        <v>14</v>
      </c>
      <c r="B26" s="218"/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9"/>
    </row>
    <row r="27" spans="1:29">
      <c r="A27" s="71"/>
      <c r="B27" s="42" t="s">
        <v>1</v>
      </c>
      <c r="C27" s="42" t="s">
        <v>2</v>
      </c>
      <c r="D27" s="42" t="s">
        <v>3</v>
      </c>
      <c r="E27" s="42" t="s">
        <v>4</v>
      </c>
      <c r="F27" s="42" t="s">
        <v>5</v>
      </c>
      <c r="G27" s="42" t="s">
        <v>6</v>
      </c>
      <c r="H27" s="42" t="s">
        <v>7</v>
      </c>
      <c r="I27" s="42" t="s">
        <v>8</v>
      </c>
      <c r="J27" s="42" t="s">
        <v>9</v>
      </c>
      <c r="K27" s="42" t="s">
        <v>10</v>
      </c>
      <c r="L27" s="42" t="s">
        <v>11</v>
      </c>
      <c r="M27" s="42" t="s">
        <v>12</v>
      </c>
      <c r="N27" s="72" t="s">
        <v>0</v>
      </c>
    </row>
    <row r="28" spans="1:29">
      <c r="A28" s="73">
        <v>2013</v>
      </c>
      <c r="B28" s="41"/>
      <c r="C28" s="57"/>
      <c r="D28" s="57"/>
      <c r="E28" s="52"/>
      <c r="F28" s="52">
        <f>F7</f>
        <v>1217</v>
      </c>
      <c r="G28" s="52">
        <f>F8</f>
        <v>1660</v>
      </c>
      <c r="H28" s="52">
        <f>F9</f>
        <v>0</v>
      </c>
      <c r="I28" s="52">
        <f>F10</f>
        <v>0</v>
      </c>
      <c r="J28" s="52">
        <f>F11</f>
        <v>1456</v>
      </c>
      <c r="K28" s="52">
        <f>F12</f>
        <v>2323</v>
      </c>
      <c r="L28" s="52">
        <f>F13</f>
        <v>2329</v>
      </c>
      <c r="M28" s="52">
        <f>F14</f>
        <v>1455</v>
      </c>
      <c r="N28" s="74">
        <f>SUM(B28:M28)</f>
        <v>10440</v>
      </c>
    </row>
    <row r="29" spans="1:29">
      <c r="A29" s="73">
        <v>2014</v>
      </c>
      <c r="B29" s="41">
        <f>G3</f>
        <v>1984</v>
      </c>
      <c r="C29" s="52">
        <f>G4</f>
        <v>1825</v>
      </c>
      <c r="D29" s="52">
        <f>G5</f>
        <v>2681</v>
      </c>
      <c r="E29" s="52">
        <f>G6</f>
        <v>2363</v>
      </c>
      <c r="F29" s="52">
        <f>G7</f>
        <v>2116</v>
      </c>
      <c r="G29" s="52">
        <f>G8</f>
        <v>1798</v>
      </c>
      <c r="H29" s="52">
        <f>G9</f>
        <v>0</v>
      </c>
      <c r="I29" s="52">
        <f>G10</f>
        <v>0</v>
      </c>
      <c r="J29" s="52">
        <f>G11</f>
        <v>2135</v>
      </c>
      <c r="K29" s="52">
        <f>G12</f>
        <v>2720</v>
      </c>
      <c r="L29" s="52">
        <f>G13</f>
        <v>2462</v>
      </c>
      <c r="M29" s="58">
        <f>G14</f>
        <v>1541</v>
      </c>
      <c r="N29" s="74">
        <f t="shared" ref="N29:N32" si="3">SUM(B29:M29)</f>
        <v>21625</v>
      </c>
    </row>
    <row r="30" spans="1:29">
      <c r="A30" s="73">
        <v>2015</v>
      </c>
      <c r="B30" s="41">
        <f>H3</f>
        <v>2156</v>
      </c>
      <c r="C30" s="52">
        <f>H4</f>
        <v>1615</v>
      </c>
      <c r="D30" s="52">
        <f>H5</f>
        <v>2797</v>
      </c>
      <c r="E30" s="52">
        <f>H6</f>
        <v>2228</v>
      </c>
      <c r="F30" s="52">
        <f>H7</f>
        <v>2474</v>
      </c>
      <c r="G30" s="52">
        <f>H8</f>
        <v>1859</v>
      </c>
      <c r="H30" s="52">
        <f>H9</f>
        <v>0</v>
      </c>
      <c r="I30" s="52">
        <f>H10</f>
        <v>0</v>
      </c>
      <c r="J30" s="52">
        <f>H11</f>
        <v>1756</v>
      </c>
      <c r="K30" s="52">
        <f>H12</f>
        <v>2182</v>
      </c>
      <c r="L30" s="52">
        <f>H13</f>
        <v>2663</v>
      </c>
      <c r="M30" s="58">
        <f>H14</f>
        <v>1667</v>
      </c>
      <c r="N30" s="74">
        <f t="shared" si="3"/>
        <v>21397</v>
      </c>
    </row>
    <row r="31" spans="1:29">
      <c r="A31" s="73">
        <v>2016</v>
      </c>
      <c r="B31" s="41">
        <f>I3</f>
        <v>2191</v>
      </c>
      <c r="C31" s="41">
        <f>I4</f>
        <v>2445</v>
      </c>
      <c r="D31" s="41">
        <f>I5</f>
        <v>2430</v>
      </c>
      <c r="E31" s="41">
        <f>I6</f>
        <v>2819</v>
      </c>
      <c r="F31" s="41">
        <f>I7</f>
        <v>2268</v>
      </c>
      <c r="G31" s="41">
        <f>I8</f>
        <v>1873</v>
      </c>
      <c r="H31" s="41">
        <f>I9</f>
        <v>0</v>
      </c>
      <c r="I31" s="41">
        <f>I10</f>
        <v>0</v>
      </c>
      <c r="J31" s="41">
        <f>I11</f>
        <v>1705</v>
      </c>
      <c r="K31" s="41">
        <f>I12</f>
        <v>2570</v>
      </c>
      <c r="L31" s="41">
        <f>I13</f>
        <v>2191</v>
      </c>
      <c r="M31" s="44">
        <f>I14</f>
        <v>1533</v>
      </c>
      <c r="N31" s="74">
        <f t="shared" si="3"/>
        <v>22025</v>
      </c>
    </row>
    <row r="32" spans="1:29">
      <c r="A32" s="75">
        <v>2017</v>
      </c>
      <c r="B32" s="160">
        <v>2191</v>
      </c>
      <c r="C32" s="156">
        <v>2212</v>
      </c>
      <c r="D32" s="156"/>
      <c r="E32" s="156"/>
      <c r="F32" s="156"/>
      <c r="G32" s="156"/>
      <c r="H32" s="156"/>
      <c r="I32" s="156"/>
      <c r="J32" s="156"/>
      <c r="K32" s="156"/>
      <c r="L32" s="156"/>
      <c r="M32" s="163"/>
      <c r="N32" s="159">
        <f t="shared" si="3"/>
        <v>4403</v>
      </c>
    </row>
  </sheetData>
  <mergeCells count="6">
    <mergeCell ref="A26:N26"/>
    <mergeCell ref="P18:AC18"/>
    <mergeCell ref="A1:A2"/>
    <mergeCell ref="B1:E1"/>
    <mergeCell ref="F1:I1"/>
    <mergeCell ref="A18:N18"/>
  </mergeCells>
  <pageMargins left="0.7" right="0.7" top="0.78740157499999996" bottom="0.78740157499999996" header="0.3" footer="0.3"/>
  <ignoredErrors>
    <ignoredError sqref="N24 N32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31"/>
  <sheetViews>
    <sheetView topLeftCell="A16" workbookViewId="0">
      <selection activeCell="E33" sqref="E33"/>
    </sheetView>
  </sheetViews>
  <sheetFormatPr defaultRowHeight="13.8"/>
  <cols>
    <col min="1" max="1" width="5.5" customWidth="1"/>
    <col min="2" max="13" width="6.3984375" customWidth="1"/>
    <col min="16" max="16" width="5.5" customWidth="1"/>
    <col min="17" max="28" width="6.3984375" customWidth="1"/>
  </cols>
  <sheetData>
    <row r="1" spans="1:15" ht="15.6" thickTop="1" thickBot="1">
      <c r="A1" s="220"/>
      <c r="B1" s="222" t="s">
        <v>13</v>
      </c>
      <c r="C1" s="223"/>
      <c r="D1" s="223"/>
      <c r="E1" s="224"/>
      <c r="F1" s="225" t="s">
        <v>14</v>
      </c>
      <c r="G1" s="226"/>
      <c r="H1" s="226"/>
      <c r="I1" s="227"/>
      <c r="K1" s="110" t="s">
        <v>16</v>
      </c>
      <c r="L1" s="111">
        <v>2013</v>
      </c>
      <c r="M1" s="111">
        <v>2014</v>
      </c>
      <c r="N1" s="111">
        <v>2015</v>
      </c>
      <c r="O1" s="111">
        <v>2016</v>
      </c>
    </row>
    <row r="2" spans="1:15" ht="15" thickBot="1">
      <c r="A2" s="221"/>
      <c r="B2" s="80">
        <v>2013</v>
      </c>
      <c r="C2" s="81">
        <v>2014</v>
      </c>
      <c r="D2" s="82">
        <v>2015</v>
      </c>
      <c r="E2" s="83">
        <v>2016</v>
      </c>
      <c r="F2" s="80">
        <v>2013</v>
      </c>
      <c r="G2" s="84">
        <v>2014</v>
      </c>
      <c r="H2" s="85">
        <v>2015</v>
      </c>
      <c r="I2" s="86">
        <v>2016</v>
      </c>
      <c r="K2" s="112" t="s">
        <v>1</v>
      </c>
      <c r="L2" s="120">
        <v>0</v>
      </c>
      <c r="M2" s="114">
        <v>7876</v>
      </c>
      <c r="N2" s="125">
        <v>7915</v>
      </c>
      <c r="O2" s="126">
        <v>9957</v>
      </c>
    </row>
    <row r="3" spans="1:15" ht="15.6" thickTop="1" thickBot="1">
      <c r="A3" s="87" t="s">
        <v>1</v>
      </c>
      <c r="B3" s="88"/>
      <c r="C3" s="89">
        <v>5183</v>
      </c>
      <c r="D3" s="90">
        <v>5352</v>
      </c>
      <c r="E3" s="91">
        <v>7008</v>
      </c>
      <c r="F3" s="88"/>
      <c r="G3" s="89">
        <v>2693</v>
      </c>
      <c r="H3" s="90">
        <v>2563</v>
      </c>
      <c r="I3" s="91">
        <v>2949</v>
      </c>
      <c r="K3" s="112" t="s">
        <v>2</v>
      </c>
      <c r="L3" s="120">
        <v>0</v>
      </c>
      <c r="M3" s="114">
        <v>6539</v>
      </c>
      <c r="N3" s="125">
        <v>6909</v>
      </c>
      <c r="O3" s="126">
        <v>10033</v>
      </c>
    </row>
    <row r="4" spans="1:15" ht="15" thickBot="1">
      <c r="A4" s="87" t="s">
        <v>2</v>
      </c>
      <c r="B4" s="88"/>
      <c r="C4" s="89">
        <v>4325</v>
      </c>
      <c r="D4" s="90">
        <v>4445</v>
      </c>
      <c r="E4" s="91">
        <v>6924</v>
      </c>
      <c r="F4" s="88"/>
      <c r="G4" s="89">
        <v>2214</v>
      </c>
      <c r="H4" s="90">
        <v>2464</v>
      </c>
      <c r="I4" s="91">
        <v>3109</v>
      </c>
      <c r="K4" s="116" t="s">
        <v>3</v>
      </c>
      <c r="L4" s="127">
        <v>0</v>
      </c>
      <c r="M4" s="118">
        <v>6923</v>
      </c>
      <c r="N4" s="128">
        <v>8485</v>
      </c>
      <c r="O4" s="129">
        <v>9637</v>
      </c>
    </row>
    <row r="5" spans="1:15" ht="15" thickBot="1">
      <c r="A5" s="92" t="s">
        <v>3</v>
      </c>
      <c r="B5" s="93"/>
      <c r="C5" s="94">
        <v>4257</v>
      </c>
      <c r="D5" s="95">
        <v>5068</v>
      </c>
      <c r="E5" s="96">
        <v>6920</v>
      </c>
      <c r="F5" s="93"/>
      <c r="G5" s="94">
        <v>2666</v>
      </c>
      <c r="H5" s="95">
        <v>3417</v>
      </c>
      <c r="I5" s="96">
        <v>2717</v>
      </c>
      <c r="K5" s="112" t="s">
        <v>4</v>
      </c>
      <c r="L5" s="120">
        <v>0</v>
      </c>
      <c r="M5" s="114">
        <v>6327</v>
      </c>
      <c r="N5" s="125">
        <v>6941</v>
      </c>
      <c r="O5" s="126">
        <v>9575</v>
      </c>
    </row>
    <row r="6" spans="1:15" ht="15.6" thickTop="1" thickBot="1">
      <c r="A6" s="87" t="s">
        <v>4</v>
      </c>
      <c r="B6" s="88"/>
      <c r="C6" s="89">
        <v>3766</v>
      </c>
      <c r="D6" s="90">
        <v>4340</v>
      </c>
      <c r="E6" s="91">
        <v>6361</v>
      </c>
      <c r="F6" s="88"/>
      <c r="G6" s="89">
        <v>2561</v>
      </c>
      <c r="H6" s="90">
        <v>2601</v>
      </c>
      <c r="I6" s="91">
        <v>3214</v>
      </c>
      <c r="K6" s="112" t="s">
        <v>5</v>
      </c>
      <c r="L6" s="114">
        <v>2341</v>
      </c>
      <c r="M6" s="114">
        <v>5685</v>
      </c>
      <c r="N6" s="125">
        <v>7042</v>
      </c>
      <c r="O6" s="126">
        <v>9451</v>
      </c>
    </row>
    <row r="7" spans="1:15" ht="15" thickBot="1">
      <c r="A7" s="87" t="s">
        <v>5</v>
      </c>
      <c r="B7" s="98">
        <v>1360</v>
      </c>
      <c r="C7" s="89">
        <v>3272</v>
      </c>
      <c r="D7" s="90">
        <v>4436</v>
      </c>
      <c r="E7" s="91">
        <v>5901</v>
      </c>
      <c r="F7" s="97">
        <v>981</v>
      </c>
      <c r="G7" s="89">
        <v>2413</v>
      </c>
      <c r="H7" s="90">
        <v>2606</v>
      </c>
      <c r="I7" s="91">
        <v>3550</v>
      </c>
      <c r="K7" s="116" t="s">
        <v>6</v>
      </c>
      <c r="L7" s="118">
        <v>1894</v>
      </c>
      <c r="M7" s="118">
        <v>5121</v>
      </c>
      <c r="N7" s="128">
        <v>5727</v>
      </c>
      <c r="O7" s="129">
        <v>7554</v>
      </c>
    </row>
    <row r="8" spans="1:15" ht="15" thickBot="1">
      <c r="A8" s="92" t="s">
        <v>6</v>
      </c>
      <c r="B8" s="100">
        <v>1362</v>
      </c>
      <c r="C8" s="94">
        <v>2747</v>
      </c>
      <c r="D8" s="95">
        <v>3338</v>
      </c>
      <c r="E8" s="96">
        <v>4610</v>
      </c>
      <c r="F8" s="99">
        <v>532</v>
      </c>
      <c r="G8" s="94">
        <v>2374</v>
      </c>
      <c r="H8" s="95">
        <v>2389</v>
      </c>
      <c r="I8" s="96">
        <v>2944</v>
      </c>
      <c r="K8" s="112" t="s">
        <v>7</v>
      </c>
      <c r="L8" s="120">
        <v>0</v>
      </c>
      <c r="M8" s="114">
        <v>2874</v>
      </c>
      <c r="N8" s="125">
        <v>1600</v>
      </c>
      <c r="O8" s="126">
        <v>1616</v>
      </c>
    </row>
    <row r="9" spans="1:15" ht="15.6" thickTop="1" thickBot="1">
      <c r="A9" s="87" t="s">
        <v>7</v>
      </c>
      <c r="B9" s="97">
        <v>0</v>
      </c>
      <c r="C9" s="89">
        <v>2827</v>
      </c>
      <c r="D9" s="90">
        <v>1574</v>
      </c>
      <c r="E9" s="91">
        <v>1581</v>
      </c>
      <c r="F9" s="97">
        <v>0</v>
      </c>
      <c r="G9" s="101">
        <v>47</v>
      </c>
      <c r="H9" s="102">
        <v>26</v>
      </c>
      <c r="I9" s="103">
        <v>35</v>
      </c>
      <c r="K9" s="112" t="s">
        <v>8</v>
      </c>
      <c r="L9" s="120">
        <v>0</v>
      </c>
      <c r="M9" s="114">
        <v>2788</v>
      </c>
      <c r="N9" s="125">
        <v>3212</v>
      </c>
      <c r="O9" s="126">
        <v>3457</v>
      </c>
    </row>
    <row r="10" spans="1:15" ht="15" thickBot="1">
      <c r="A10" s="87" t="s">
        <v>8</v>
      </c>
      <c r="B10" s="97">
        <v>0</v>
      </c>
      <c r="C10" s="89">
        <v>2748</v>
      </c>
      <c r="D10" s="90">
        <v>3156</v>
      </c>
      <c r="E10" s="91">
        <v>3366</v>
      </c>
      <c r="F10" s="97">
        <v>0</v>
      </c>
      <c r="G10" s="101">
        <v>40</v>
      </c>
      <c r="H10" s="102">
        <v>56</v>
      </c>
      <c r="I10" s="103">
        <v>91</v>
      </c>
      <c r="K10" s="116" t="s">
        <v>9</v>
      </c>
      <c r="L10" s="118">
        <v>3557</v>
      </c>
      <c r="M10" s="118">
        <v>5011</v>
      </c>
      <c r="N10" s="128">
        <v>6708</v>
      </c>
      <c r="O10" s="129">
        <v>8787</v>
      </c>
    </row>
    <row r="11" spans="1:15" ht="15" thickBot="1">
      <c r="A11" s="92" t="s">
        <v>9</v>
      </c>
      <c r="B11" s="100">
        <v>1426</v>
      </c>
      <c r="C11" s="94">
        <v>2567</v>
      </c>
      <c r="D11" s="95">
        <v>4073</v>
      </c>
      <c r="E11" s="96">
        <v>5738</v>
      </c>
      <c r="F11" s="100">
        <v>2131</v>
      </c>
      <c r="G11" s="94">
        <v>2444</v>
      </c>
      <c r="H11" s="95">
        <v>2635</v>
      </c>
      <c r="I11" s="96">
        <v>3049</v>
      </c>
      <c r="K11" s="112" t="s">
        <v>10</v>
      </c>
      <c r="L11" s="114">
        <v>5377</v>
      </c>
      <c r="M11" s="114">
        <v>6857</v>
      </c>
      <c r="N11" s="125">
        <v>8436</v>
      </c>
      <c r="O11" s="126">
        <v>9511</v>
      </c>
    </row>
    <row r="12" spans="1:15" ht="15.6" thickTop="1" thickBot="1">
      <c r="A12" s="87" t="s">
        <v>10</v>
      </c>
      <c r="B12" s="98">
        <v>2579</v>
      </c>
      <c r="C12" s="89">
        <v>3458</v>
      </c>
      <c r="D12" s="90">
        <v>5916</v>
      </c>
      <c r="E12" s="91">
        <v>6574</v>
      </c>
      <c r="F12" s="98">
        <v>2798</v>
      </c>
      <c r="G12" s="89">
        <v>3399</v>
      </c>
      <c r="H12" s="90">
        <v>2520</v>
      </c>
      <c r="I12" s="91">
        <v>2937</v>
      </c>
      <c r="K12" s="112" t="s">
        <v>11</v>
      </c>
      <c r="L12" s="114">
        <v>6211</v>
      </c>
      <c r="M12" s="114">
        <v>6661</v>
      </c>
      <c r="N12" s="125">
        <v>9185</v>
      </c>
      <c r="O12" s="126">
        <v>10945</v>
      </c>
    </row>
    <row r="13" spans="1:15" ht="15" thickBot="1">
      <c r="A13" s="87" t="s">
        <v>11</v>
      </c>
      <c r="B13" s="98">
        <v>3418</v>
      </c>
      <c r="C13" s="89">
        <v>3668</v>
      </c>
      <c r="D13" s="90">
        <v>6256</v>
      </c>
      <c r="E13" s="91">
        <v>7485</v>
      </c>
      <c r="F13" s="98">
        <v>2793</v>
      </c>
      <c r="G13" s="89">
        <v>2993</v>
      </c>
      <c r="H13" s="90">
        <v>2929</v>
      </c>
      <c r="I13" s="91">
        <v>3460</v>
      </c>
      <c r="K13" s="116" t="s">
        <v>12</v>
      </c>
      <c r="L13" s="118">
        <v>5769</v>
      </c>
      <c r="M13" s="118">
        <v>5778</v>
      </c>
      <c r="N13" s="128">
        <v>7507</v>
      </c>
      <c r="O13" s="129">
        <v>8501</v>
      </c>
    </row>
    <row r="14" spans="1:15" ht="15" thickBot="1">
      <c r="A14" s="92" t="s">
        <v>12</v>
      </c>
      <c r="B14" s="100">
        <v>3809</v>
      </c>
      <c r="C14" s="94">
        <v>3839</v>
      </c>
      <c r="D14" s="95">
        <v>5307</v>
      </c>
      <c r="E14" s="96">
        <v>6299</v>
      </c>
      <c r="F14" s="100">
        <v>1960</v>
      </c>
      <c r="G14" s="94">
        <v>1939</v>
      </c>
      <c r="H14" s="95">
        <v>2200</v>
      </c>
      <c r="I14" s="96">
        <v>2202</v>
      </c>
      <c r="K14" s="122" t="s">
        <v>0</v>
      </c>
      <c r="L14" s="123">
        <v>25149</v>
      </c>
      <c r="M14" s="123">
        <v>68440</v>
      </c>
      <c r="N14" s="130">
        <v>79667</v>
      </c>
      <c r="O14" s="131">
        <v>99024</v>
      </c>
    </row>
    <row r="15" spans="1:15" ht="15" thickTop="1" thickBot="1">
      <c r="A15" s="105" t="s">
        <v>0</v>
      </c>
      <c r="B15" s="106">
        <v>13954</v>
      </c>
      <c r="C15" s="107">
        <v>42657</v>
      </c>
      <c r="D15" s="108">
        <v>53261</v>
      </c>
      <c r="E15" s="109">
        <v>68767</v>
      </c>
      <c r="F15" s="106">
        <v>11195</v>
      </c>
      <c r="G15" s="107">
        <v>25783</v>
      </c>
      <c r="H15" s="108">
        <v>26406</v>
      </c>
      <c r="I15" s="109">
        <v>30257</v>
      </c>
    </row>
    <row r="16" spans="1:15" ht="14.4" thickTop="1"/>
    <row r="17" spans="1:29">
      <c r="A17" s="217" t="s">
        <v>13</v>
      </c>
      <c r="B17" s="218"/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9"/>
      <c r="P17" s="217" t="s">
        <v>16</v>
      </c>
      <c r="Q17" s="218"/>
      <c r="R17" s="218"/>
      <c r="S17" s="218"/>
      <c r="T17" s="218"/>
      <c r="U17" s="218"/>
      <c r="V17" s="218"/>
      <c r="W17" s="218"/>
      <c r="X17" s="218"/>
      <c r="Y17" s="218"/>
      <c r="Z17" s="218"/>
      <c r="AA17" s="218"/>
      <c r="AB17" s="218"/>
      <c r="AC17" s="219"/>
    </row>
    <row r="18" spans="1:29">
      <c r="A18" s="71"/>
      <c r="B18" s="42" t="s">
        <v>1</v>
      </c>
      <c r="C18" s="42" t="s">
        <v>2</v>
      </c>
      <c r="D18" s="42" t="s">
        <v>3</v>
      </c>
      <c r="E18" s="42" t="s">
        <v>4</v>
      </c>
      <c r="F18" s="42" t="s">
        <v>5</v>
      </c>
      <c r="G18" s="42" t="s">
        <v>6</v>
      </c>
      <c r="H18" s="42" t="s">
        <v>7</v>
      </c>
      <c r="I18" s="42" t="s">
        <v>8</v>
      </c>
      <c r="J18" s="42" t="s">
        <v>9</v>
      </c>
      <c r="K18" s="42" t="s">
        <v>10</v>
      </c>
      <c r="L18" s="42" t="s">
        <v>11</v>
      </c>
      <c r="M18" s="42" t="s">
        <v>12</v>
      </c>
      <c r="N18" s="72" t="s">
        <v>0</v>
      </c>
      <c r="P18" s="77"/>
      <c r="Q18" s="42" t="s">
        <v>1</v>
      </c>
      <c r="R18" s="42" t="s">
        <v>2</v>
      </c>
      <c r="S18" s="42" t="s">
        <v>3</v>
      </c>
      <c r="T18" s="42" t="s">
        <v>4</v>
      </c>
      <c r="U18" s="42" t="s">
        <v>5</v>
      </c>
      <c r="V18" s="42" t="s">
        <v>6</v>
      </c>
      <c r="W18" s="42" t="s">
        <v>7</v>
      </c>
      <c r="X18" s="42" t="s">
        <v>8</v>
      </c>
      <c r="Y18" s="42" t="s">
        <v>9</v>
      </c>
      <c r="Z18" s="42" t="s">
        <v>10</v>
      </c>
      <c r="AA18" s="42" t="s">
        <v>11</v>
      </c>
      <c r="AB18" s="42" t="s">
        <v>12</v>
      </c>
      <c r="AC18" s="72" t="s">
        <v>0</v>
      </c>
    </row>
    <row r="19" spans="1:29">
      <c r="A19" s="73">
        <v>2013</v>
      </c>
      <c r="B19" s="41">
        <f>+B27</f>
        <v>0</v>
      </c>
      <c r="C19" s="57">
        <f>B4</f>
        <v>0</v>
      </c>
      <c r="D19" s="57">
        <f>B5</f>
        <v>0</v>
      </c>
      <c r="E19" s="52">
        <f>B6</f>
        <v>0</v>
      </c>
      <c r="F19" s="52">
        <f>B7</f>
        <v>1360</v>
      </c>
      <c r="G19" s="52">
        <f>B8</f>
        <v>1362</v>
      </c>
      <c r="H19" s="52">
        <f>B9</f>
        <v>0</v>
      </c>
      <c r="I19" s="52">
        <f>B10</f>
        <v>0</v>
      </c>
      <c r="J19" s="52">
        <f>B11</f>
        <v>1426</v>
      </c>
      <c r="K19" s="52">
        <f>B12</f>
        <v>2579</v>
      </c>
      <c r="L19" s="52">
        <f>B13</f>
        <v>3418</v>
      </c>
      <c r="M19" s="52">
        <f>B14</f>
        <v>3809</v>
      </c>
      <c r="N19" s="74">
        <f>SUM(B19:M19)</f>
        <v>13954</v>
      </c>
      <c r="P19" s="78">
        <v>2013</v>
      </c>
      <c r="Q19" s="41">
        <f>B19+B27</f>
        <v>0</v>
      </c>
      <c r="R19" s="41">
        <f t="shared" ref="R19:AB23" si="0">C19+C27</f>
        <v>0</v>
      </c>
      <c r="S19" s="41">
        <f t="shared" si="0"/>
        <v>0</v>
      </c>
      <c r="T19" s="41">
        <f t="shared" si="0"/>
        <v>0</v>
      </c>
      <c r="U19" s="41">
        <f t="shared" si="0"/>
        <v>2341</v>
      </c>
      <c r="V19" s="41">
        <f t="shared" si="0"/>
        <v>1894</v>
      </c>
      <c r="W19" s="41">
        <f t="shared" si="0"/>
        <v>0</v>
      </c>
      <c r="X19" s="41">
        <f t="shared" si="0"/>
        <v>0</v>
      </c>
      <c r="Y19" s="41">
        <f t="shared" si="0"/>
        <v>3557</v>
      </c>
      <c r="Z19" s="41">
        <f t="shared" si="0"/>
        <v>5377</v>
      </c>
      <c r="AA19" s="41">
        <f t="shared" si="0"/>
        <v>6211</v>
      </c>
      <c r="AB19" s="41">
        <f t="shared" si="0"/>
        <v>5769</v>
      </c>
      <c r="AC19" s="69">
        <f>SUM(Q19:AB19)</f>
        <v>25149</v>
      </c>
    </row>
    <row r="20" spans="1:29">
      <c r="A20" s="73">
        <v>2014</v>
      </c>
      <c r="B20" s="41">
        <f>C3</f>
        <v>5183</v>
      </c>
      <c r="C20" s="52">
        <f>C4</f>
        <v>4325</v>
      </c>
      <c r="D20" s="52">
        <f>C5</f>
        <v>4257</v>
      </c>
      <c r="E20" s="52">
        <f>C6</f>
        <v>3766</v>
      </c>
      <c r="F20" s="52">
        <f>C7</f>
        <v>3272</v>
      </c>
      <c r="G20" s="52">
        <f>C8</f>
        <v>2747</v>
      </c>
      <c r="H20" s="52">
        <f>C9</f>
        <v>2827</v>
      </c>
      <c r="I20" s="52">
        <f>C10</f>
        <v>2748</v>
      </c>
      <c r="J20" s="52">
        <f>C11</f>
        <v>2567</v>
      </c>
      <c r="K20" s="52">
        <f>C12</f>
        <v>3458</v>
      </c>
      <c r="L20" s="52">
        <f>C13</f>
        <v>3668</v>
      </c>
      <c r="M20" s="58">
        <f>C14</f>
        <v>3839</v>
      </c>
      <c r="N20" s="74">
        <f>SUM(B20:M20)</f>
        <v>42657</v>
      </c>
      <c r="P20" s="78">
        <v>2014</v>
      </c>
      <c r="Q20" s="41">
        <f t="shared" ref="Q20:Q23" si="1">B20+B28</f>
        <v>7876</v>
      </c>
      <c r="R20" s="41">
        <f t="shared" si="0"/>
        <v>6539</v>
      </c>
      <c r="S20" s="41">
        <f t="shared" si="0"/>
        <v>6923</v>
      </c>
      <c r="T20" s="41">
        <f t="shared" si="0"/>
        <v>6327</v>
      </c>
      <c r="U20" s="41">
        <f t="shared" si="0"/>
        <v>5685</v>
      </c>
      <c r="V20" s="41">
        <f t="shared" si="0"/>
        <v>5121</v>
      </c>
      <c r="W20" s="41">
        <f t="shared" si="0"/>
        <v>2874</v>
      </c>
      <c r="X20" s="41">
        <f t="shared" si="0"/>
        <v>2788</v>
      </c>
      <c r="Y20" s="41">
        <f t="shared" si="0"/>
        <v>5011</v>
      </c>
      <c r="Z20" s="41">
        <f t="shared" si="0"/>
        <v>6857</v>
      </c>
      <c r="AA20" s="41">
        <f t="shared" si="0"/>
        <v>6661</v>
      </c>
      <c r="AB20" s="41">
        <f t="shared" si="0"/>
        <v>5778</v>
      </c>
      <c r="AC20" s="69">
        <f>SUM(Q20:AB20)</f>
        <v>68440</v>
      </c>
    </row>
    <row r="21" spans="1:29">
      <c r="A21" s="73">
        <v>2015</v>
      </c>
      <c r="B21" s="41">
        <f>D3</f>
        <v>5352</v>
      </c>
      <c r="C21" s="52">
        <f>D4</f>
        <v>4445</v>
      </c>
      <c r="D21" s="52">
        <f>D5</f>
        <v>5068</v>
      </c>
      <c r="E21" s="52">
        <f>D6</f>
        <v>4340</v>
      </c>
      <c r="F21" s="52">
        <f>D7</f>
        <v>4436</v>
      </c>
      <c r="G21" s="52">
        <f>D8</f>
        <v>3338</v>
      </c>
      <c r="H21" s="52">
        <f>D9</f>
        <v>1574</v>
      </c>
      <c r="I21" s="52">
        <f>D10</f>
        <v>3156</v>
      </c>
      <c r="J21" s="52">
        <f>D11</f>
        <v>4073</v>
      </c>
      <c r="K21" s="52">
        <f>D12</f>
        <v>5916</v>
      </c>
      <c r="L21" s="52">
        <f>D13</f>
        <v>6256</v>
      </c>
      <c r="M21" s="58">
        <f>D14</f>
        <v>5307</v>
      </c>
      <c r="N21" s="74">
        <f>SUM(B21:M21)</f>
        <v>53261</v>
      </c>
      <c r="P21" s="78">
        <v>2015</v>
      </c>
      <c r="Q21" s="41">
        <f t="shared" si="1"/>
        <v>7915</v>
      </c>
      <c r="R21" s="41">
        <f t="shared" si="0"/>
        <v>6909</v>
      </c>
      <c r="S21" s="41">
        <f t="shared" si="0"/>
        <v>8485</v>
      </c>
      <c r="T21" s="41">
        <f t="shared" si="0"/>
        <v>6941</v>
      </c>
      <c r="U21" s="41">
        <f t="shared" si="0"/>
        <v>7042</v>
      </c>
      <c r="V21" s="41">
        <f t="shared" si="0"/>
        <v>5727</v>
      </c>
      <c r="W21" s="41">
        <f t="shared" si="0"/>
        <v>1600</v>
      </c>
      <c r="X21" s="41">
        <f t="shared" si="0"/>
        <v>3212</v>
      </c>
      <c r="Y21" s="41">
        <f t="shared" si="0"/>
        <v>6708</v>
      </c>
      <c r="Z21" s="41">
        <f t="shared" si="0"/>
        <v>8436</v>
      </c>
      <c r="AA21" s="41">
        <f t="shared" si="0"/>
        <v>9185</v>
      </c>
      <c r="AB21" s="41">
        <f t="shared" si="0"/>
        <v>7507</v>
      </c>
      <c r="AC21" s="69">
        <f>SUM(Q21:AB21)</f>
        <v>79667</v>
      </c>
    </row>
    <row r="22" spans="1:29">
      <c r="A22" s="73">
        <v>2016</v>
      </c>
      <c r="B22" s="41">
        <f>E3</f>
        <v>7008</v>
      </c>
      <c r="C22" s="41">
        <f>E4</f>
        <v>6924</v>
      </c>
      <c r="D22" s="41">
        <f>E5</f>
        <v>6920</v>
      </c>
      <c r="E22" s="41">
        <f>E6</f>
        <v>6361</v>
      </c>
      <c r="F22" s="41">
        <f>E7</f>
        <v>5901</v>
      </c>
      <c r="G22" s="41">
        <f>E8</f>
        <v>4610</v>
      </c>
      <c r="H22" s="41">
        <f>E9</f>
        <v>1581</v>
      </c>
      <c r="I22" s="41">
        <f>E10</f>
        <v>3366</v>
      </c>
      <c r="J22" s="41">
        <f>E11</f>
        <v>5738</v>
      </c>
      <c r="K22" s="41">
        <f>E12</f>
        <v>6574</v>
      </c>
      <c r="L22" s="41">
        <f>E13</f>
        <v>7485</v>
      </c>
      <c r="M22" s="44">
        <f>E14</f>
        <v>6299</v>
      </c>
      <c r="N22" s="74">
        <f>SUM(B22:M22)</f>
        <v>68767</v>
      </c>
      <c r="P22" s="78">
        <v>2016</v>
      </c>
      <c r="Q22" s="41">
        <f t="shared" si="1"/>
        <v>9957</v>
      </c>
      <c r="R22" s="41">
        <f t="shared" si="0"/>
        <v>10033</v>
      </c>
      <c r="S22" s="41">
        <f t="shared" si="0"/>
        <v>9637</v>
      </c>
      <c r="T22" s="41">
        <f t="shared" si="0"/>
        <v>9575</v>
      </c>
      <c r="U22" s="41">
        <f t="shared" si="0"/>
        <v>9451</v>
      </c>
      <c r="V22" s="41">
        <f t="shared" si="0"/>
        <v>7554</v>
      </c>
      <c r="W22" s="41">
        <f t="shared" si="0"/>
        <v>1616</v>
      </c>
      <c r="X22" s="41">
        <f t="shared" si="0"/>
        <v>3457</v>
      </c>
      <c r="Y22" s="41">
        <f t="shared" si="0"/>
        <v>8787</v>
      </c>
      <c r="Z22" s="41">
        <f t="shared" si="0"/>
        <v>9511</v>
      </c>
      <c r="AA22" s="41">
        <f t="shared" si="0"/>
        <v>10945</v>
      </c>
      <c r="AB22" s="41">
        <f t="shared" si="0"/>
        <v>8501</v>
      </c>
      <c r="AC22" s="69">
        <f>SUM(Q22:AB22)</f>
        <v>99024</v>
      </c>
    </row>
    <row r="23" spans="1:29">
      <c r="A23" s="75">
        <v>2017</v>
      </c>
      <c r="B23" s="160">
        <v>8169</v>
      </c>
      <c r="C23" s="156">
        <v>8113</v>
      </c>
      <c r="D23" s="156"/>
      <c r="E23" s="156"/>
      <c r="F23" s="156"/>
      <c r="G23" s="156"/>
      <c r="H23" s="156"/>
      <c r="I23" s="156"/>
      <c r="J23" s="156"/>
      <c r="K23" s="156"/>
      <c r="L23" s="156"/>
      <c r="M23" s="163"/>
      <c r="N23" s="159">
        <f>SUM(B23:M23)</f>
        <v>16282</v>
      </c>
      <c r="P23" s="79">
        <v>2017</v>
      </c>
      <c r="Q23" s="160">
        <f t="shared" si="1"/>
        <v>11409</v>
      </c>
      <c r="R23" s="160">
        <f t="shared" si="0"/>
        <v>10875</v>
      </c>
      <c r="S23" s="160">
        <f t="shared" si="0"/>
        <v>0</v>
      </c>
      <c r="T23" s="160">
        <f t="shared" si="0"/>
        <v>0</v>
      </c>
      <c r="U23" s="160">
        <f t="shared" si="0"/>
        <v>0</v>
      </c>
      <c r="V23" s="160">
        <f t="shared" si="0"/>
        <v>0</v>
      </c>
      <c r="W23" s="160">
        <f t="shared" si="0"/>
        <v>0</v>
      </c>
      <c r="X23" s="160">
        <f t="shared" si="0"/>
        <v>0</v>
      </c>
      <c r="Y23" s="160">
        <f t="shared" si="0"/>
        <v>0</v>
      </c>
      <c r="Z23" s="160">
        <f t="shared" si="0"/>
        <v>0</v>
      </c>
      <c r="AA23" s="160">
        <f t="shared" si="0"/>
        <v>0</v>
      </c>
      <c r="AB23" s="160">
        <f t="shared" si="0"/>
        <v>0</v>
      </c>
      <c r="AC23" s="162">
        <f>SUM(Q23:AB23)</f>
        <v>22284</v>
      </c>
    </row>
    <row r="25" spans="1:29">
      <c r="A25" s="217" t="s">
        <v>14</v>
      </c>
      <c r="B25" s="218"/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9"/>
    </row>
    <row r="26" spans="1:29">
      <c r="A26" s="71"/>
      <c r="B26" s="42" t="s">
        <v>1</v>
      </c>
      <c r="C26" s="42" t="s">
        <v>2</v>
      </c>
      <c r="D26" s="42" t="s">
        <v>3</v>
      </c>
      <c r="E26" s="42" t="s">
        <v>4</v>
      </c>
      <c r="F26" s="42" t="s">
        <v>5</v>
      </c>
      <c r="G26" s="42" t="s">
        <v>6</v>
      </c>
      <c r="H26" s="42" t="s">
        <v>7</v>
      </c>
      <c r="I26" s="42" t="s">
        <v>8</v>
      </c>
      <c r="J26" s="42" t="s">
        <v>9</v>
      </c>
      <c r="K26" s="42" t="s">
        <v>10</v>
      </c>
      <c r="L26" s="42" t="s">
        <v>11</v>
      </c>
      <c r="M26" s="42" t="s">
        <v>12</v>
      </c>
      <c r="N26" s="72" t="s">
        <v>0</v>
      </c>
    </row>
    <row r="27" spans="1:29">
      <c r="A27" s="73">
        <v>2013</v>
      </c>
      <c r="B27" s="41">
        <f>F3</f>
        <v>0</v>
      </c>
      <c r="C27" s="57">
        <f>F4</f>
        <v>0</v>
      </c>
      <c r="D27" s="57">
        <f>F5</f>
        <v>0</v>
      </c>
      <c r="E27" s="52">
        <f>F6</f>
        <v>0</v>
      </c>
      <c r="F27" s="52">
        <f>F7</f>
        <v>981</v>
      </c>
      <c r="G27" s="52">
        <f>F8</f>
        <v>532</v>
      </c>
      <c r="H27" s="52">
        <f>F9</f>
        <v>0</v>
      </c>
      <c r="I27" s="52">
        <f>F10</f>
        <v>0</v>
      </c>
      <c r="J27" s="52">
        <f>F11</f>
        <v>2131</v>
      </c>
      <c r="K27" s="52">
        <f>F12</f>
        <v>2798</v>
      </c>
      <c r="L27" s="52">
        <f>F13</f>
        <v>2793</v>
      </c>
      <c r="M27" s="52">
        <f>F14</f>
        <v>1960</v>
      </c>
      <c r="N27" s="74">
        <f>SUM(B27:M27)</f>
        <v>11195</v>
      </c>
    </row>
    <row r="28" spans="1:29">
      <c r="A28" s="73">
        <v>2014</v>
      </c>
      <c r="B28" s="41">
        <f>G3</f>
        <v>2693</v>
      </c>
      <c r="C28" s="52">
        <f>G4</f>
        <v>2214</v>
      </c>
      <c r="D28" s="52">
        <f>G5</f>
        <v>2666</v>
      </c>
      <c r="E28" s="52">
        <f>G6</f>
        <v>2561</v>
      </c>
      <c r="F28" s="52">
        <f>G7</f>
        <v>2413</v>
      </c>
      <c r="G28" s="52">
        <f>G8</f>
        <v>2374</v>
      </c>
      <c r="H28" s="52">
        <f>G9</f>
        <v>47</v>
      </c>
      <c r="I28" s="52">
        <f>G10</f>
        <v>40</v>
      </c>
      <c r="J28" s="52">
        <f>G11</f>
        <v>2444</v>
      </c>
      <c r="K28" s="52">
        <f>G12</f>
        <v>3399</v>
      </c>
      <c r="L28" s="52">
        <f>G13</f>
        <v>2993</v>
      </c>
      <c r="M28" s="58">
        <f>G14</f>
        <v>1939</v>
      </c>
      <c r="N28" s="74">
        <f>SUM(B28:M28)</f>
        <v>25783</v>
      </c>
    </row>
    <row r="29" spans="1:29">
      <c r="A29" s="73">
        <v>2015</v>
      </c>
      <c r="B29" s="41">
        <f>H3</f>
        <v>2563</v>
      </c>
      <c r="C29" s="52">
        <f>H4</f>
        <v>2464</v>
      </c>
      <c r="D29" s="52">
        <f>H5</f>
        <v>3417</v>
      </c>
      <c r="E29" s="52">
        <f>H6</f>
        <v>2601</v>
      </c>
      <c r="F29" s="52">
        <f>H7</f>
        <v>2606</v>
      </c>
      <c r="G29" s="52">
        <f>H8</f>
        <v>2389</v>
      </c>
      <c r="H29" s="52">
        <f>H9</f>
        <v>26</v>
      </c>
      <c r="I29" s="52">
        <f>H10</f>
        <v>56</v>
      </c>
      <c r="J29" s="52">
        <f>H11</f>
        <v>2635</v>
      </c>
      <c r="K29" s="52">
        <f>H12</f>
        <v>2520</v>
      </c>
      <c r="L29" s="52">
        <f>H13</f>
        <v>2929</v>
      </c>
      <c r="M29" s="58">
        <f>H14</f>
        <v>2200</v>
      </c>
      <c r="N29" s="74">
        <f>SUM(B29:M29)</f>
        <v>26406</v>
      </c>
    </row>
    <row r="30" spans="1:29">
      <c r="A30" s="73">
        <v>2016</v>
      </c>
      <c r="B30" s="41">
        <f>I3</f>
        <v>2949</v>
      </c>
      <c r="C30" s="41">
        <f>I4</f>
        <v>3109</v>
      </c>
      <c r="D30" s="41">
        <f>I5</f>
        <v>2717</v>
      </c>
      <c r="E30" s="41">
        <f>I6</f>
        <v>3214</v>
      </c>
      <c r="F30" s="41">
        <f>I7</f>
        <v>3550</v>
      </c>
      <c r="G30" s="41">
        <f>I8</f>
        <v>2944</v>
      </c>
      <c r="H30" s="41">
        <f>I9</f>
        <v>35</v>
      </c>
      <c r="I30" s="41">
        <f>I10</f>
        <v>91</v>
      </c>
      <c r="J30" s="41">
        <f>I11</f>
        <v>3049</v>
      </c>
      <c r="K30" s="41">
        <f>I12</f>
        <v>2937</v>
      </c>
      <c r="L30" s="41">
        <f>I13</f>
        <v>3460</v>
      </c>
      <c r="M30" s="44">
        <f>I14</f>
        <v>2202</v>
      </c>
      <c r="N30" s="74">
        <f>SUM(B30:M30)</f>
        <v>30257</v>
      </c>
    </row>
    <row r="31" spans="1:29">
      <c r="A31" s="75">
        <v>2017</v>
      </c>
      <c r="B31" s="160">
        <v>3240</v>
      </c>
      <c r="C31" s="156">
        <v>2762</v>
      </c>
      <c r="D31" s="156"/>
      <c r="E31" s="156"/>
      <c r="F31" s="156"/>
      <c r="G31" s="156"/>
      <c r="H31" s="156"/>
      <c r="I31" s="156"/>
      <c r="J31" s="156"/>
      <c r="K31" s="156"/>
      <c r="L31" s="156"/>
      <c r="M31" s="163"/>
      <c r="N31" s="159">
        <f>SUM(B31:M31)</f>
        <v>6002</v>
      </c>
    </row>
  </sheetData>
  <mergeCells count="6">
    <mergeCell ref="A25:N25"/>
    <mergeCell ref="P17:AC17"/>
    <mergeCell ref="A1:A2"/>
    <mergeCell ref="B1:E1"/>
    <mergeCell ref="F1:I1"/>
    <mergeCell ref="A17:N17"/>
  </mergeCells>
  <pageMargins left="0.7" right="0.7" top="0.78740157499999996" bottom="0.78740157499999996" header="0.3" footer="0.3"/>
  <ignoredErrors>
    <ignoredError sqref="N23 N31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36"/>
  <sheetViews>
    <sheetView topLeftCell="A16" workbookViewId="0">
      <selection activeCell="R17" sqref="R16:X17"/>
    </sheetView>
  </sheetViews>
  <sheetFormatPr defaultRowHeight="13.8"/>
  <cols>
    <col min="1" max="1" width="5.5" customWidth="1"/>
    <col min="2" max="2" width="6.3984375" customWidth="1"/>
    <col min="3" max="3" width="6.3984375" style="1" customWidth="1"/>
    <col min="4" max="13" width="6.3984375" customWidth="1"/>
    <col min="16" max="16" width="5.5" customWidth="1"/>
    <col min="17" max="28" width="6.3984375" customWidth="1"/>
  </cols>
  <sheetData>
    <row r="1" spans="1:21" ht="15.6" thickTop="1" thickBot="1">
      <c r="A1" s="220"/>
      <c r="B1" s="222" t="s">
        <v>13</v>
      </c>
      <c r="C1" s="223"/>
      <c r="D1" s="223"/>
      <c r="E1" s="223"/>
      <c r="F1" s="223"/>
      <c r="G1" s="224"/>
      <c r="H1" s="222" t="s">
        <v>14</v>
      </c>
      <c r="I1" s="223"/>
      <c r="J1" s="223"/>
      <c r="K1" s="223"/>
      <c r="L1" s="223"/>
      <c r="M1" s="224"/>
      <c r="O1" s="110" t="s">
        <v>16</v>
      </c>
      <c r="P1" s="111">
        <v>2011</v>
      </c>
      <c r="Q1" s="111">
        <v>2012</v>
      </c>
      <c r="R1" s="111">
        <v>2013</v>
      </c>
      <c r="S1" s="111">
        <v>2014</v>
      </c>
      <c r="T1" s="111">
        <v>2015</v>
      </c>
      <c r="U1" s="144">
        <v>2016</v>
      </c>
    </row>
    <row r="2" spans="1:21" ht="15" thickBot="1">
      <c r="A2" s="221"/>
      <c r="B2" s="132">
        <v>2011</v>
      </c>
      <c r="C2" s="210" t="s">
        <v>15</v>
      </c>
      <c r="D2" s="133">
        <v>2013</v>
      </c>
      <c r="E2" s="134">
        <v>2014</v>
      </c>
      <c r="F2" s="135">
        <v>2015</v>
      </c>
      <c r="G2" s="83">
        <v>2016</v>
      </c>
      <c r="H2" s="132">
        <v>2011</v>
      </c>
      <c r="I2" s="132" t="s">
        <v>15</v>
      </c>
      <c r="J2" s="132">
        <v>2013</v>
      </c>
      <c r="K2" s="136">
        <v>2014</v>
      </c>
      <c r="L2" s="137">
        <v>2015</v>
      </c>
      <c r="M2" s="86">
        <v>2016</v>
      </c>
      <c r="O2" s="112" t="s">
        <v>1</v>
      </c>
      <c r="P2" s="114">
        <v>19419</v>
      </c>
      <c r="Q2" s="114">
        <v>22926</v>
      </c>
      <c r="R2" s="120">
        <v>16002</v>
      </c>
      <c r="S2" s="114">
        <v>17822</v>
      </c>
      <c r="T2" s="114">
        <v>16598</v>
      </c>
      <c r="U2" s="145">
        <v>14513</v>
      </c>
    </row>
    <row r="3" spans="1:21" ht="15.6" thickTop="1" thickBot="1">
      <c r="A3" s="138" t="s">
        <v>1</v>
      </c>
      <c r="B3" s="139">
        <v>9759</v>
      </c>
      <c r="C3" s="139">
        <v>11250</v>
      </c>
      <c r="D3" s="98">
        <v>10931</v>
      </c>
      <c r="E3" s="89">
        <v>12356</v>
      </c>
      <c r="F3" s="139">
        <v>12225</v>
      </c>
      <c r="G3" s="91">
        <v>10374</v>
      </c>
      <c r="H3" s="139">
        <v>9660</v>
      </c>
      <c r="I3" s="139">
        <v>11676</v>
      </c>
      <c r="J3" s="98">
        <v>5071</v>
      </c>
      <c r="K3" s="89">
        <v>5466</v>
      </c>
      <c r="L3" s="140">
        <v>4373</v>
      </c>
      <c r="M3" s="91">
        <v>4139</v>
      </c>
      <c r="O3" s="112" t="s">
        <v>2</v>
      </c>
      <c r="P3" s="114">
        <v>24017</v>
      </c>
      <c r="Q3" s="114">
        <v>20452</v>
      </c>
      <c r="R3" s="114">
        <v>16418</v>
      </c>
      <c r="S3" s="114">
        <v>16100</v>
      </c>
      <c r="T3" s="114">
        <v>15263</v>
      </c>
      <c r="U3" s="145">
        <v>15961</v>
      </c>
    </row>
    <row r="4" spans="1:21" ht="15" thickBot="1">
      <c r="A4" s="138" t="s">
        <v>2</v>
      </c>
      <c r="B4" s="139">
        <v>8817</v>
      </c>
      <c r="C4" s="139">
        <v>9217</v>
      </c>
      <c r="D4" s="98">
        <v>10946</v>
      </c>
      <c r="E4" s="89">
        <v>10355</v>
      </c>
      <c r="F4" s="139">
        <v>10251</v>
      </c>
      <c r="G4" s="91">
        <v>11104</v>
      </c>
      <c r="H4" s="139">
        <v>15200</v>
      </c>
      <c r="I4" s="139">
        <v>11235</v>
      </c>
      <c r="J4" s="98">
        <v>5472</v>
      </c>
      <c r="K4" s="89">
        <v>5745</v>
      </c>
      <c r="L4" s="139">
        <v>5012</v>
      </c>
      <c r="M4" s="91">
        <v>4857</v>
      </c>
      <c r="O4" s="116" t="s">
        <v>3</v>
      </c>
      <c r="P4" s="118">
        <v>32348</v>
      </c>
      <c r="Q4" s="118">
        <v>25643</v>
      </c>
      <c r="R4" s="118">
        <v>18073</v>
      </c>
      <c r="S4" s="118">
        <v>18401</v>
      </c>
      <c r="T4" s="118">
        <v>17214</v>
      </c>
      <c r="U4" s="146">
        <v>17182</v>
      </c>
    </row>
    <row r="5" spans="1:21" ht="15" thickBot="1">
      <c r="A5" s="141" t="s">
        <v>3</v>
      </c>
      <c r="B5" s="142">
        <v>10068</v>
      </c>
      <c r="C5" s="142">
        <v>7262</v>
      </c>
      <c r="D5" s="100">
        <v>10775</v>
      </c>
      <c r="E5" s="94">
        <v>10202</v>
      </c>
      <c r="F5" s="142">
        <v>6772</v>
      </c>
      <c r="G5" s="96">
        <v>11119</v>
      </c>
      <c r="H5" s="142">
        <v>22280</v>
      </c>
      <c r="I5" s="142">
        <v>18381</v>
      </c>
      <c r="J5" s="100">
        <v>7298</v>
      </c>
      <c r="K5" s="94">
        <v>8199</v>
      </c>
      <c r="L5" s="142">
        <v>10442</v>
      </c>
      <c r="M5" s="96">
        <v>6063</v>
      </c>
      <c r="O5" s="112" t="s">
        <v>4</v>
      </c>
      <c r="P5" s="114">
        <v>26599</v>
      </c>
      <c r="Q5" s="114">
        <v>21825</v>
      </c>
      <c r="R5" s="114">
        <v>17747</v>
      </c>
      <c r="S5" s="114">
        <v>15901</v>
      </c>
      <c r="T5" s="114">
        <v>16376</v>
      </c>
      <c r="U5" s="145">
        <v>16192</v>
      </c>
    </row>
    <row r="6" spans="1:21" ht="15.6" thickTop="1" thickBot="1">
      <c r="A6" s="138" t="s">
        <v>4</v>
      </c>
      <c r="B6" s="139">
        <v>8059</v>
      </c>
      <c r="C6" s="139">
        <v>7950</v>
      </c>
      <c r="D6" s="98">
        <v>9469</v>
      </c>
      <c r="E6" s="89">
        <v>8208</v>
      </c>
      <c r="F6" s="139">
        <v>9497</v>
      </c>
      <c r="G6" s="91">
        <v>9132</v>
      </c>
      <c r="H6" s="139">
        <v>18540</v>
      </c>
      <c r="I6" s="139">
        <v>13875</v>
      </c>
      <c r="J6" s="98">
        <v>8278</v>
      </c>
      <c r="K6" s="89">
        <v>7693</v>
      </c>
      <c r="L6" s="139">
        <v>6879</v>
      </c>
      <c r="M6" s="91">
        <v>7060</v>
      </c>
      <c r="O6" s="112" t="s">
        <v>5</v>
      </c>
      <c r="P6" s="114">
        <v>21261</v>
      </c>
      <c r="Q6" s="114">
        <v>22436</v>
      </c>
      <c r="R6" s="114">
        <v>13021</v>
      </c>
      <c r="S6" s="114">
        <v>13132</v>
      </c>
      <c r="T6" s="114">
        <v>12984</v>
      </c>
      <c r="U6" s="145">
        <v>11622</v>
      </c>
    </row>
    <row r="7" spans="1:21" ht="15" thickBot="1">
      <c r="A7" s="138" t="s">
        <v>5</v>
      </c>
      <c r="B7" s="139">
        <v>8241</v>
      </c>
      <c r="C7" s="139">
        <v>8515</v>
      </c>
      <c r="D7" s="98">
        <v>8139</v>
      </c>
      <c r="E7" s="89">
        <v>8094</v>
      </c>
      <c r="F7" s="139">
        <v>8604</v>
      </c>
      <c r="G7" s="91">
        <v>7731</v>
      </c>
      <c r="H7" s="139">
        <v>13020</v>
      </c>
      <c r="I7" s="139">
        <v>13921</v>
      </c>
      <c r="J7" s="98">
        <v>4882</v>
      </c>
      <c r="K7" s="89">
        <v>5038</v>
      </c>
      <c r="L7" s="139">
        <v>4380</v>
      </c>
      <c r="M7" s="91">
        <v>3891</v>
      </c>
      <c r="O7" s="116" t="s">
        <v>6</v>
      </c>
      <c r="P7" s="118">
        <v>17008</v>
      </c>
      <c r="Q7" s="118">
        <v>22817</v>
      </c>
      <c r="R7" s="118">
        <v>11150</v>
      </c>
      <c r="S7" s="118">
        <v>11865</v>
      </c>
      <c r="T7" s="118">
        <v>11306</v>
      </c>
      <c r="U7" s="146">
        <v>12310</v>
      </c>
    </row>
    <row r="8" spans="1:21" ht="15" thickBot="1">
      <c r="A8" s="141" t="s">
        <v>6</v>
      </c>
      <c r="B8" s="142">
        <v>7348</v>
      </c>
      <c r="C8" s="142">
        <v>7285</v>
      </c>
      <c r="D8" s="100">
        <v>7809</v>
      </c>
      <c r="E8" s="94">
        <v>7711</v>
      </c>
      <c r="F8" s="142">
        <v>7517</v>
      </c>
      <c r="G8" s="96">
        <v>8175</v>
      </c>
      <c r="H8" s="142">
        <v>9660</v>
      </c>
      <c r="I8" s="142">
        <v>15532</v>
      </c>
      <c r="J8" s="100">
        <v>3341</v>
      </c>
      <c r="K8" s="94">
        <v>4154</v>
      </c>
      <c r="L8" s="142">
        <v>3789</v>
      </c>
      <c r="M8" s="96">
        <v>4135</v>
      </c>
      <c r="O8" s="112" t="s">
        <v>7</v>
      </c>
      <c r="P8" s="114">
        <v>8380</v>
      </c>
      <c r="Q8" s="114">
        <v>3689</v>
      </c>
      <c r="R8" s="114">
        <v>6336</v>
      </c>
      <c r="S8" s="120">
        <v>9578</v>
      </c>
      <c r="T8" s="114">
        <v>4196</v>
      </c>
      <c r="U8" s="145">
        <v>5487</v>
      </c>
    </row>
    <row r="9" spans="1:21" ht="15.6" thickTop="1" thickBot="1">
      <c r="A9" s="138" t="s">
        <v>7</v>
      </c>
      <c r="B9" s="139">
        <v>2980</v>
      </c>
      <c r="C9" s="139">
        <v>0</v>
      </c>
      <c r="D9" s="98">
        <v>3168</v>
      </c>
      <c r="E9" s="89">
        <v>8199</v>
      </c>
      <c r="F9" s="139">
        <v>3879</v>
      </c>
      <c r="G9" s="91">
        <v>4704</v>
      </c>
      <c r="H9" s="139">
        <v>5400</v>
      </c>
      <c r="I9" s="139">
        <v>3689</v>
      </c>
      <c r="J9" s="98">
        <v>3168</v>
      </c>
      <c r="K9" s="89">
        <v>1379</v>
      </c>
      <c r="L9" s="140">
        <v>317</v>
      </c>
      <c r="M9" s="103">
        <v>783</v>
      </c>
      <c r="O9" s="112" t="s">
        <v>8</v>
      </c>
      <c r="P9" s="120">
        <v>0</v>
      </c>
      <c r="Q9" s="114">
        <v>4125</v>
      </c>
      <c r="R9" s="114">
        <v>1178</v>
      </c>
      <c r="S9" s="114">
        <v>9314</v>
      </c>
      <c r="T9" s="120">
        <v>614</v>
      </c>
      <c r="U9" s="145">
        <v>8641</v>
      </c>
    </row>
    <row r="10" spans="1:21" ht="15" thickBot="1">
      <c r="A10" s="138" t="s">
        <v>8</v>
      </c>
      <c r="B10" s="140">
        <v>0</v>
      </c>
      <c r="C10" s="139">
        <v>0</v>
      </c>
      <c r="D10" s="97">
        <v>959</v>
      </c>
      <c r="E10" s="89">
        <v>8299</v>
      </c>
      <c r="F10" s="140">
        <v>593</v>
      </c>
      <c r="G10" s="91">
        <v>7560</v>
      </c>
      <c r="H10" s="140">
        <v>0</v>
      </c>
      <c r="I10" s="139">
        <v>4125</v>
      </c>
      <c r="J10" s="97">
        <v>219</v>
      </c>
      <c r="K10" s="89">
        <v>1015</v>
      </c>
      <c r="L10" s="140">
        <v>21</v>
      </c>
      <c r="M10" s="91">
        <v>1081</v>
      </c>
      <c r="O10" s="116" t="s">
        <v>9</v>
      </c>
      <c r="P10" s="118">
        <v>18823</v>
      </c>
      <c r="Q10" s="118">
        <v>9167</v>
      </c>
      <c r="R10" s="118">
        <v>12773</v>
      </c>
      <c r="S10" s="118">
        <v>13676</v>
      </c>
      <c r="T10" s="118">
        <v>13670</v>
      </c>
      <c r="U10" s="146">
        <v>13114</v>
      </c>
    </row>
    <row r="11" spans="1:21" ht="15" thickBot="1">
      <c r="A11" s="141" t="s">
        <v>9</v>
      </c>
      <c r="B11" s="142">
        <v>6283</v>
      </c>
      <c r="C11" s="142">
        <v>3465</v>
      </c>
      <c r="D11" s="100">
        <v>7842</v>
      </c>
      <c r="E11" s="94">
        <v>8675</v>
      </c>
      <c r="F11" s="142">
        <v>9225</v>
      </c>
      <c r="G11" s="96">
        <v>8158</v>
      </c>
      <c r="H11" s="142">
        <v>12540</v>
      </c>
      <c r="I11" s="142">
        <v>5702</v>
      </c>
      <c r="J11" s="100">
        <v>4931</v>
      </c>
      <c r="K11" s="94">
        <v>5001</v>
      </c>
      <c r="L11" s="142">
        <v>4445</v>
      </c>
      <c r="M11" s="96">
        <v>4956</v>
      </c>
      <c r="O11" s="112" t="s">
        <v>10</v>
      </c>
      <c r="P11" s="114">
        <v>21960</v>
      </c>
      <c r="Q11" s="114">
        <v>18273</v>
      </c>
      <c r="R11" s="114">
        <v>17695</v>
      </c>
      <c r="S11" s="114">
        <v>14353</v>
      </c>
      <c r="T11" s="114">
        <v>13997</v>
      </c>
      <c r="U11" s="145">
        <v>14932</v>
      </c>
    </row>
    <row r="12" spans="1:21" ht="15.6" thickTop="1" thickBot="1">
      <c r="A12" s="138" t="s">
        <v>10</v>
      </c>
      <c r="B12" s="139">
        <v>9030</v>
      </c>
      <c r="C12" s="139">
        <v>9660</v>
      </c>
      <c r="D12" s="98">
        <v>9468</v>
      </c>
      <c r="E12" s="89">
        <v>8185</v>
      </c>
      <c r="F12" s="139">
        <v>8220</v>
      </c>
      <c r="G12" s="91">
        <v>7882</v>
      </c>
      <c r="H12" s="139">
        <v>12930</v>
      </c>
      <c r="I12" s="139">
        <v>8613</v>
      </c>
      <c r="J12" s="98">
        <v>8227</v>
      </c>
      <c r="K12" s="89">
        <v>6168</v>
      </c>
      <c r="L12" s="139">
        <v>5777</v>
      </c>
      <c r="M12" s="91">
        <v>7050</v>
      </c>
      <c r="O12" s="112" t="s">
        <v>11</v>
      </c>
      <c r="P12" s="114">
        <v>25316</v>
      </c>
      <c r="Q12" s="114">
        <v>19403</v>
      </c>
      <c r="R12" s="114">
        <v>18494</v>
      </c>
      <c r="S12" s="114">
        <v>17306</v>
      </c>
      <c r="T12" s="114">
        <v>10199</v>
      </c>
      <c r="U12" s="145">
        <v>16638</v>
      </c>
    </row>
    <row r="13" spans="1:21" ht="15" thickBot="1">
      <c r="A13" s="138" t="s">
        <v>11</v>
      </c>
      <c r="B13" s="139">
        <v>9656</v>
      </c>
      <c r="C13" s="139">
        <v>10589</v>
      </c>
      <c r="D13" s="98">
        <v>10510</v>
      </c>
      <c r="E13" s="89">
        <v>10441</v>
      </c>
      <c r="F13" s="139">
        <v>7280</v>
      </c>
      <c r="G13" s="91">
        <v>9181</v>
      </c>
      <c r="H13" s="139">
        <v>15660</v>
      </c>
      <c r="I13" s="139">
        <v>8814</v>
      </c>
      <c r="J13" s="98">
        <v>7984</v>
      </c>
      <c r="K13" s="89">
        <v>6865</v>
      </c>
      <c r="L13" s="139">
        <v>2919</v>
      </c>
      <c r="M13" s="91">
        <v>7457</v>
      </c>
      <c r="O13" s="116" t="s">
        <v>12</v>
      </c>
      <c r="P13" s="118">
        <v>23215</v>
      </c>
      <c r="Q13" s="118">
        <v>11927</v>
      </c>
      <c r="R13" s="118">
        <v>12775</v>
      </c>
      <c r="S13" s="127">
        <v>6206</v>
      </c>
      <c r="T13" s="118">
        <v>11257</v>
      </c>
      <c r="U13" s="147">
        <v>11286</v>
      </c>
    </row>
    <row r="14" spans="1:21" ht="15" thickBot="1">
      <c r="A14" s="141" t="s">
        <v>12</v>
      </c>
      <c r="B14" s="142">
        <v>9173</v>
      </c>
      <c r="C14" s="142">
        <v>7866</v>
      </c>
      <c r="D14" s="100">
        <v>8061</v>
      </c>
      <c r="E14" s="94">
        <v>3573</v>
      </c>
      <c r="F14" s="142">
        <v>7474</v>
      </c>
      <c r="G14" s="96">
        <v>7150</v>
      </c>
      <c r="H14" s="142">
        <v>14042</v>
      </c>
      <c r="I14" s="142">
        <v>4061</v>
      </c>
      <c r="J14" s="100">
        <v>4714</v>
      </c>
      <c r="K14" s="94">
        <v>2633</v>
      </c>
      <c r="L14" s="142">
        <v>3783</v>
      </c>
      <c r="M14" s="96">
        <v>4136</v>
      </c>
      <c r="O14" s="122" t="s">
        <v>0</v>
      </c>
      <c r="P14" s="123">
        <v>238346</v>
      </c>
      <c r="Q14" s="123">
        <v>202683</v>
      </c>
      <c r="R14" s="154">
        <v>145660</v>
      </c>
      <c r="S14" s="123">
        <v>163654</v>
      </c>
      <c r="T14" s="123">
        <v>143674</v>
      </c>
      <c r="U14" s="147">
        <v>157878</v>
      </c>
    </row>
    <row r="15" spans="1:21" ht="15" thickTop="1" thickBot="1">
      <c r="A15" s="105" t="s">
        <v>0</v>
      </c>
      <c r="B15" s="143">
        <v>89414</v>
      </c>
      <c r="C15" s="143">
        <v>83059</v>
      </c>
      <c r="D15" s="106">
        <v>98077</v>
      </c>
      <c r="E15" s="107">
        <v>104298</v>
      </c>
      <c r="F15" s="143">
        <v>91537</v>
      </c>
      <c r="G15" s="109">
        <v>102270</v>
      </c>
      <c r="H15" s="143">
        <v>148932</v>
      </c>
      <c r="I15" s="143">
        <v>119624</v>
      </c>
      <c r="J15" s="106">
        <v>63585</v>
      </c>
      <c r="K15" s="107">
        <v>59356</v>
      </c>
      <c r="L15" s="143">
        <v>52137</v>
      </c>
      <c r="M15" s="109">
        <v>55608</v>
      </c>
      <c r="R15">
        <f>SUM(R2:R13)</f>
        <v>161662</v>
      </c>
    </row>
    <row r="16" spans="1:21" ht="14.4" thickTop="1"/>
    <row r="18" spans="1:29">
      <c r="A18" s="217" t="s">
        <v>13</v>
      </c>
      <c r="B18" s="218"/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9"/>
      <c r="P18" s="217" t="s">
        <v>16</v>
      </c>
      <c r="Q18" s="218"/>
      <c r="R18" s="218"/>
      <c r="S18" s="218"/>
      <c r="T18" s="218"/>
      <c r="U18" s="218"/>
      <c r="V18" s="218"/>
      <c r="W18" s="218"/>
      <c r="X18" s="218"/>
      <c r="Y18" s="218"/>
      <c r="Z18" s="218"/>
      <c r="AA18" s="218"/>
      <c r="AB18" s="218"/>
      <c r="AC18" s="219"/>
    </row>
    <row r="19" spans="1:29">
      <c r="A19" s="71"/>
      <c r="B19" s="43" t="s">
        <v>1</v>
      </c>
      <c r="C19" s="43" t="s">
        <v>2</v>
      </c>
      <c r="D19" s="55" t="s">
        <v>3</v>
      </c>
      <c r="E19" s="55" t="s">
        <v>4</v>
      </c>
      <c r="F19" s="55" t="s">
        <v>5</v>
      </c>
      <c r="G19" s="55" t="s">
        <v>6</v>
      </c>
      <c r="H19" s="55" t="s">
        <v>7</v>
      </c>
      <c r="I19" s="55" t="s">
        <v>8</v>
      </c>
      <c r="J19" s="55" t="s">
        <v>9</v>
      </c>
      <c r="K19" s="55" t="s">
        <v>10</v>
      </c>
      <c r="L19" s="55" t="s">
        <v>11</v>
      </c>
      <c r="M19" s="55" t="s">
        <v>12</v>
      </c>
      <c r="N19" s="72" t="s">
        <v>0</v>
      </c>
      <c r="P19" s="77"/>
      <c r="Q19" s="42" t="s">
        <v>1</v>
      </c>
      <c r="R19" s="42" t="s">
        <v>2</v>
      </c>
      <c r="S19" s="42" t="s">
        <v>3</v>
      </c>
      <c r="T19" s="42" t="s">
        <v>4</v>
      </c>
      <c r="U19" s="42" t="s">
        <v>5</v>
      </c>
      <c r="V19" s="42" t="s">
        <v>6</v>
      </c>
      <c r="W19" s="42" t="s">
        <v>7</v>
      </c>
      <c r="X19" s="42" t="s">
        <v>8</v>
      </c>
      <c r="Y19" s="42" t="s">
        <v>9</v>
      </c>
      <c r="Z19" s="42" t="s">
        <v>10</v>
      </c>
      <c r="AA19" s="42" t="s">
        <v>11</v>
      </c>
      <c r="AB19" s="42" t="s">
        <v>12</v>
      </c>
      <c r="AC19" s="72" t="s">
        <v>0</v>
      </c>
    </row>
    <row r="20" spans="1:29">
      <c r="A20" s="73">
        <v>2011</v>
      </c>
      <c r="B20" s="41">
        <f>B3</f>
        <v>9759</v>
      </c>
      <c r="C20" s="52">
        <f>B4</f>
        <v>8817</v>
      </c>
      <c r="D20" s="52">
        <f>B5</f>
        <v>10068</v>
      </c>
      <c r="E20" s="52">
        <f>B6</f>
        <v>8059</v>
      </c>
      <c r="F20" s="52">
        <f>B7</f>
        <v>8241</v>
      </c>
      <c r="G20" s="52">
        <f>B8</f>
        <v>7348</v>
      </c>
      <c r="H20" s="52">
        <f>B9</f>
        <v>2980</v>
      </c>
      <c r="I20" s="52">
        <f>B10</f>
        <v>0</v>
      </c>
      <c r="J20" s="52">
        <f>B11</f>
        <v>6283</v>
      </c>
      <c r="K20" s="52">
        <f>B12</f>
        <v>9030</v>
      </c>
      <c r="L20" s="52">
        <f>B13</f>
        <v>9656</v>
      </c>
      <c r="M20" s="58">
        <f>B14</f>
        <v>9173</v>
      </c>
      <c r="N20" s="74">
        <f t="shared" ref="N20:N25" si="0">SUM(B20:M20)</f>
        <v>89414</v>
      </c>
      <c r="P20" s="78">
        <v>2011</v>
      </c>
      <c r="Q20" s="41">
        <f>B20+B30</f>
        <v>19419</v>
      </c>
      <c r="R20" s="41">
        <f t="shared" ref="R20:AB20" si="1">C20+C30</f>
        <v>24017</v>
      </c>
      <c r="S20" s="41">
        <f t="shared" si="1"/>
        <v>32348</v>
      </c>
      <c r="T20" s="41">
        <f t="shared" si="1"/>
        <v>26599</v>
      </c>
      <c r="U20" s="41">
        <f t="shared" si="1"/>
        <v>21261</v>
      </c>
      <c r="V20" s="41">
        <f t="shared" si="1"/>
        <v>17008</v>
      </c>
      <c r="W20" s="41">
        <f t="shared" si="1"/>
        <v>8380</v>
      </c>
      <c r="X20" s="41">
        <f t="shared" si="1"/>
        <v>0</v>
      </c>
      <c r="Y20" s="41">
        <f t="shared" si="1"/>
        <v>18823</v>
      </c>
      <c r="Z20" s="41">
        <f t="shared" si="1"/>
        <v>21960</v>
      </c>
      <c r="AA20" s="41">
        <f t="shared" si="1"/>
        <v>25316</v>
      </c>
      <c r="AB20" s="41">
        <f t="shared" si="1"/>
        <v>23215</v>
      </c>
      <c r="AC20" s="69">
        <f>SUM(Q20:AB20)</f>
        <v>238346</v>
      </c>
    </row>
    <row r="21" spans="1:29">
      <c r="A21" s="73">
        <v>2012</v>
      </c>
      <c r="B21" s="41">
        <f>C3</f>
        <v>11250</v>
      </c>
      <c r="C21" s="52">
        <f>C4</f>
        <v>9217</v>
      </c>
      <c r="D21" s="52">
        <f>C5</f>
        <v>7262</v>
      </c>
      <c r="E21" s="52">
        <f>C6</f>
        <v>7950</v>
      </c>
      <c r="F21" s="52">
        <f>C7</f>
        <v>8515</v>
      </c>
      <c r="G21" s="52">
        <f>C8</f>
        <v>7285</v>
      </c>
      <c r="H21" s="52">
        <f>C9</f>
        <v>0</v>
      </c>
      <c r="I21" s="52">
        <f>C10</f>
        <v>0</v>
      </c>
      <c r="J21" s="52">
        <f>C11</f>
        <v>3465</v>
      </c>
      <c r="K21" s="52">
        <f>C12</f>
        <v>9660</v>
      </c>
      <c r="L21" s="52">
        <f>C13</f>
        <v>10589</v>
      </c>
      <c r="M21" s="58">
        <f>C14</f>
        <v>7866</v>
      </c>
      <c r="N21" s="74">
        <f t="shared" si="0"/>
        <v>83059</v>
      </c>
      <c r="P21" s="78">
        <v>2012</v>
      </c>
      <c r="Q21" s="41">
        <f>B21+B31</f>
        <v>22926</v>
      </c>
      <c r="R21" s="41">
        <f t="shared" ref="R21:AB26" si="2">C21+C31</f>
        <v>20452</v>
      </c>
      <c r="S21" s="41">
        <f t="shared" si="2"/>
        <v>25643</v>
      </c>
      <c r="T21" s="41">
        <f t="shared" si="2"/>
        <v>21825</v>
      </c>
      <c r="U21" s="41">
        <f t="shared" si="2"/>
        <v>22436</v>
      </c>
      <c r="V21" s="41">
        <f t="shared" si="2"/>
        <v>22817</v>
      </c>
      <c r="W21" s="41">
        <f t="shared" si="2"/>
        <v>3689</v>
      </c>
      <c r="X21" s="41">
        <f t="shared" si="2"/>
        <v>4125</v>
      </c>
      <c r="Y21" s="41">
        <f t="shared" si="2"/>
        <v>9167</v>
      </c>
      <c r="Z21" s="41">
        <f t="shared" si="2"/>
        <v>18273</v>
      </c>
      <c r="AA21" s="41">
        <f t="shared" si="2"/>
        <v>19403</v>
      </c>
      <c r="AB21" s="41">
        <f t="shared" si="2"/>
        <v>11927</v>
      </c>
      <c r="AC21" s="69">
        <f t="shared" ref="AC21:AC26" si="3">SUM(Q21:AB21)</f>
        <v>202683</v>
      </c>
    </row>
    <row r="22" spans="1:29">
      <c r="A22" s="73">
        <v>2013</v>
      </c>
      <c r="B22" s="41">
        <f>D3</f>
        <v>10931</v>
      </c>
      <c r="C22" s="41">
        <f>D4</f>
        <v>10946</v>
      </c>
      <c r="D22" s="41">
        <f>D5</f>
        <v>10775</v>
      </c>
      <c r="E22" s="41">
        <f>D6</f>
        <v>9469</v>
      </c>
      <c r="F22" s="41">
        <f>D7</f>
        <v>8139</v>
      </c>
      <c r="G22" s="41">
        <f>D8</f>
        <v>7809</v>
      </c>
      <c r="H22" s="41">
        <f>D9</f>
        <v>3168</v>
      </c>
      <c r="I22" s="41">
        <f>D10</f>
        <v>959</v>
      </c>
      <c r="J22" s="41">
        <f>D11</f>
        <v>7842</v>
      </c>
      <c r="K22" s="41">
        <f>D12</f>
        <v>9468</v>
      </c>
      <c r="L22" s="41">
        <f>D13</f>
        <v>10510</v>
      </c>
      <c r="M22" s="44">
        <f>D14</f>
        <v>8061</v>
      </c>
      <c r="N22" s="74">
        <f t="shared" si="0"/>
        <v>98077</v>
      </c>
      <c r="P22" s="78">
        <v>2013</v>
      </c>
      <c r="Q22" s="41">
        <f t="shared" ref="Q22:Q26" si="4">B22+B32</f>
        <v>16002</v>
      </c>
      <c r="R22" s="41">
        <f t="shared" si="2"/>
        <v>16418</v>
      </c>
      <c r="S22" s="41">
        <f t="shared" si="2"/>
        <v>18073</v>
      </c>
      <c r="T22" s="41">
        <f t="shared" si="2"/>
        <v>17747</v>
      </c>
      <c r="U22" s="41">
        <f t="shared" si="2"/>
        <v>13021</v>
      </c>
      <c r="V22" s="41">
        <f t="shared" si="2"/>
        <v>11150</v>
      </c>
      <c r="W22" s="41">
        <f t="shared" si="2"/>
        <v>6336</v>
      </c>
      <c r="X22" s="41">
        <f t="shared" si="2"/>
        <v>1178</v>
      </c>
      <c r="Y22" s="41">
        <f t="shared" si="2"/>
        <v>12773</v>
      </c>
      <c r="Z22" s="41">
        <f t="shared" si="2"/>
        <v>17695</v>
      </c>
      <c r="AA22" s="41">
        <f t="shared" si="2"/>
        <v>18494</v>
      </c>
      <c r="AB22" s="41">
        <f t="shared" si="2"/>
        <v>12775</v>
      </c>
      <c r="AC22" s="155">
        <f t="shared" si="3"/>
        <v>161662</v>
      </c>
    </row>
    <row r="23" spans="1:29">
      <c r="A23" s="73">
        <v>2014</v>
      </c>
      <c r="B23" s="41">
        <f>E3</f>
        <v>12356</v>
      </c>
      <c r="C23" s="52">
        <f>E4</f>
        <v>10355</v>
      </c>
      <c r="D23" s="52">
        <f>E5</f>
        <v>10202</v>
      </c>
      <c r="E23" s="52">
        <f>E6</f>
        <v>8208</v>
      </c>
      <c r="F23" s="52">
        <f>E7</f>
        <v>8094</v>
      </c>
      <c r="G23" s="52">
        <f>E8</f>
        <v>7711</v>
      </c>
      <c r="H23" s="52">
        <f>E9</f>
        <v>8199</v>
      </c>
      <c r="I23" s="52">
        <f>E10</f>
        <v>8299</v>
      </c>
      <c r="J23" s="52">
        <f>E11</f>
        <v>8675</v>
      </c>
      <c r="K23" s="52">
        <f>E12</f>
        <v>8185</v>
      </c>
      <c r="L23" s="52">
        <f>E13</f>
        <v>10441</v>
      </c>
      <c r="M23" s="58">
        <f>E14</f>
        <v>3573</v>
      </c>
      <c r="N23" s="74">
        <f t="shared" si="0"/>
        <v>104298</v>
      </c>
      <c r="P23" s="78">
        <v>2014</v>
      </c>
      <c r="Q23" s="41">
        <f t="shared" si="4"/>
        <v>17822</v>
      </c>
      <c r="R23" s="41">
        <f t="shared" si="2"/>
        <v>16100</v>
      </c>
      <c r="S23" s="41">
        <f t="shared" si="2"/>
        <v>18401</v>
      </c>
      <c r="T23" s="41">
        <f t="shared" si="2"/>
        <v>15901</v>
      </c>
      <c r="U23" s="41">
        <f t="shared" si="2"/>
        <v>13132</v>
      </c>
      <c r="V23" s="41">
        <f t="shared" si="2"/>
        <v>11865</v>
      </c>
      <c r="W23" s="41">
        <f t="shared" si="2"/>
        <v>9578</v>
      </c>
      <c r="X23" s="41">
        <f t="shared" si="2"/>
        <v>9314</v>
      </c>
      <c r="Y23" s="41">
        <f t="shared" si="2"/>
        <v>13676</v>
      </c>
      <c r="Z23" s="41">
        <f t="shared" si="2"/>
        <v>14353</v>
      </c>
      <c r="AA23" s="41">
        <f t="shared" si="2"/>
        <v>17306</v>
      </c>
      <c r="AB23" s="41">
        <f t="shared" si="2"/>
        <v>6206</v>
      </c>
      <c r="AC23" s="69">
        <f t="shared" si="3"/>
        <v>163654</v>
      </c>
    </row>
    <row r="24" spans="1:29">
      <c r="A24" s="73">
        <v>2015</v>
      </c>
      <c r="B24" s="51">
        <f>F3</f>
        <v>12225</v>
      </c>
      <c r="C24" s="52">
        <f>F4</f>
        <v>10251</v>
      </c>
      <c r="D24" s="52">
        <f>F5</f>
        <v>6772</v>
      </c>
      <c r="E24" s="52">
        <f>F6</f>
        <v>9497</v>
      </c>
      <c r="F24" s="52">
        <f>F7</f>
        <v>8604</v>
      </c>
      <c r="G24" s="52">
        <f>F8</f>
        <v>7517</v>
      </c>
      <c r="H24" s="52">
        <f>F9</f>
        <v>3879</v>
      </c>
      <c r="I24" s="52">
        <f>F10</f>
        <v>593</v>
      </c>
      <c r="J24" s="52">
        <f>F11</f>
        <v>9225</v>
      </c>
      <c r="K24" s="52">
        <f>F12</f>
        <v>8220</v>
      </c>
      <c r="L24" s="52">
        <f>F13</f>
        <v>7280</v>
      </c>
      <c r="M24" s="58">
        <f>F14</f>
        <v>7474</v>
      </c>
      <c r="N24" s="74">
        <f t="shared" si="0"/>
        <v>91537</v>
      </c>
      <c r="P24" s="78">
        <v>2015</v>
      </c>
      <c r="Q24" s="41">
        <f t="shared" si="4"/>
        <v>16598</v>
      </c>
      <c r="R24" s="41">
        <f t="shared" si="2"/>
        <v>15263</v>
      </c>
      <c r="S24" s="41">
        <f t="shared" si="2"/>
        <v>17214</v>
      </c>
      <c r="T24" s="41">
        <f t="shared" si="2"/>
        <v>16376</v>
      </c>
      <c r="U24" s="41">
        <f t="shared" si="2"/>
        <v>12984</v>
      </c>
      <c r="V24" s="41">
        <f t="shared" si="2"/>
        <v>11306</v>
      </c>
      <c r="W24" s="41">
        <f t="shared" si="2"/>
        <v>4196</v>
      </c>
      <c r="X24" s="41">
        <f t="shared" si="2"/>
        <v>614</v>
      </c>
      <c r="Y24" s="41">
        <f t="shared" si="2"/>
        <v>13670</v>
      </c>
      <c r="Z24" s="41">
        <f t="shared" si="2"/>
        <v>13997</v>
      </c>
      <c r="AA24" s="41">
        <f t="shared" si="2"/>
        <v>10199</v>
      </c>
      <c r="AB24" s="41">
        <f t="shared" si="2"/>
        <v>11257</v>
      </c>
      <c r="AC24" s="69">
        <f t="shared" si="3"/>
        <v>143674</v>
      </c>
    </row>
    <row r="25" spans="1:29">
      <c r="A25" s="73">
        <v>2016</v>
      </c>
      <c r="B25" s="51">
        <f>G3</f>
        <v>10374</v>
      </c>
      <c r="C25" s="52">
        <f>G4</f>
        <v>11104</v>
      </c>
      <c r="D25" s="52">
        <f>G5</f>
        <v>11119</v>
      </c>
      <c r="E25" s="52">
        <f>G6</f>
        <v>9132</v>
      </c>
      <c r="F25" s="52">
        <f>G7</f>
        <v>7731</v>
      </c>
      <c r="G25" s="52">
        <f>G8</f>
        <v>8175</v>
      </c>
      <c r="H25" s="52">
        <f>G9</f>
        <v>4704</v>
      </c>
      <c r="I25" s="52">
        <f>G10</f>
        <v>7560</v>
      </c>
      <c r="J25" s="52">
        <f>G11</f>
        <v>8158</v>
      </c>
      <c r="K25" s="52">
        <f>G12</f>
        <v>7882</v>
      </c>
      <c r="L25" s="52">
        <f>G13</f>
        <v>9181</v>
      </c>
      <c r="M25" s="58">
        <f>G14</f>
        <v>7150</v>
      </c>
      <c r="N25" s="74">
        <f t="shared" si="0"/>
        <v>102270</v>
      </c>
      <c r="P25" s="78">
        <v>2016</v>
      </c>
      <c r="Q25" s="41">
        <f t="shared" si="4"/>
        <v>14513</v>
      </c>
      <c r="R25" s="41">
        <f t="shared" si="2"/>
        <v>15961</v>
      </c>
      <c r="S25" s="41">
        <f t="shared" si="2"/>
        <v>17182</v>
      </c>
      <c r="T25" s="41">
        <f t="shared" si="2"/>
        <v>16192</v>
      </c>
      <c r="U25" s="41">
        <f t="shared" si="2"/>
        <v>11622</v>
      </c>
      <c r="V25" s="41">
        <f t="shared" si="2"/>
        <v>12310</v>
      </c>
      <c r="W25" s="41">
        <f t="shared" si="2"/>
        <v>5487</v>
      </c>
      <c r="X25" s="41">
        <f t="shared" si="2"/>
        <v>8641</v>
      </c>
      <c r="Y25" s="41">
        <f t="shared" si="2"/>
        <v>13114</v>
      </c>
      <c r="Z25" s="41">
        <f t="shared" si="2"/>
        <v>14932</v>
      </c>
      <c r="AA25" s="41">
        <f t="shared" si="2"/>
        <v>16638</v>
      </c>
      <c r="AB25" s="41">
        <f t="shared" si="2"/>
        <v>11286</v>
      </c>
      <c r="AC25" s="69">
        <f t="shared" si="3"/>
        <v>157878</v>
      </c>
    </row>
    <row r="26" spans="1:29">
      <c r="A26" s="75">
        <v>2017</v>
      </c>
      <c r="B26" s="156">
        <v>8796</v>
      </c>
      <c r="C26" s="156">
        <v>9940</v>
      </c>
      <c r="D26" s="157"/>
      <c r="E26" s="157"/>
      <c r="F26" s="157"/>
      <c r="G26" s="157"/>
      <c r="H26" s="157"/>
      <c r="I26" s="157"/>
      <c r="J26" s="157"/>
      <c r="K26" s="157"/>
      <c r="L26" s="157"/>
      <c r="M26" s="158"/>
      <c r="N26" s="159">
        <f>SUM(B26:M26)</f>
        <v>18736</v>
      </c>
      <c r="P26" s="79">
        <v>2017</v>
      </c>
      <c r="Q26" s="160">
        <f t="shared" si="4"/>
        <v>14097</v>
      </c>
      <c r="R26" s="160">
        <f>C26+C36</f>
        <v>16099</v>
      </c>
      <c r="S26" s="160">
        <f t="shared" si="2"/>
        <v>0</v>
      </c>
      <c r="T26" s="160">
        <f t="shared" si="2"/>
        <v>0</v>
      </c>
      <c r="U26" s="160">
        <f t="shared" si="2"/>
        <v>0</v>
      </c>
      <c r="V26" s="160">
        <f t="shared" si="2"/>
        <v>0</v>
      </c>
      <c r="W26" s="160">
        <f t="shared" si="2"/>
        <v>0</v>
      </c>
      <c r="X26" s="160">
        <f t="shared" si="2"/>
        <v>0</v>
      </c>
      <c r="Y26" s="160">
        <f t="shared" si="2"/>
        <v>0</v>
      </c>
      <c r="Z26" s="160">
        <f t="shared" si="2"/>
        <v>0</v>
      </c>
      <c r="AA26" s="160">
        <f t="shared" si="2"/>
        <v>0</v>
      </c>
      <c r="AB26" s="160">
        <f t="shared" si="2"/>
        <v>0</v>
      </c>
      <c r="AC26" s="162">
        <f t="shared" si="3"/>
        <v>30196</v>
      </c>
    </row>
    <row r="28" spans="1:29">
      <c r="A28" s="217" t="s">
        <v>14</v>
      </c>
      <c r="B28" s="218"/>
      <c r="C28" s="218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9"/>
    </row>
    <row r="29" spans="1:29">
      <c r="A29" s="71"/>
      <c r="B29" s="43" t="s">
        <v>1</v>
      </c>
      <c r="C29" s="43" t="s">
        <v>2</v>
      </c>
      <c r="D29" s="55" t="s">
        <v>3</v>
      </c>
      <c r="E29" s="55" t="s">
        <v>4</v>
      </c>
      <c r="F29" s="55" t="s">
        <v>5</v>
      </c>
      <c r="G29" s="55" t="s">
        <v>6</v>
      </c>
      <c r="H29" s="55" t="s">
        <v>7</v>
      </c>
      <c r="I29" s="55" t="s">
        <v>8</v>
      </c>
      <c r="J29" s="55" t="s">
        <v>9</v>
      </c>
      <c r="K29" s="55" t="s">
        <v>10</v>
      </c>
      <c r="L29" s="55" t="s">
        <v>11</v>
      </c>
      <c r="M29" s="55" t="s">
        <v>12</v>
      </c>
      <c r="N29" s="72" t="s">
        <v>0</v>
      </c>
    </row>
    <row r="30" spans="1:29">
      <c r="A30" s="73">
        <v>2011</v>
      </c>
      <c r="B30" s="41">
        <f>H3</f>
        <v>9660</v>
      </c>
      <c r="C30" s="52">
        <f>H4</f>
        <v>15200</v>
      </c>
      <c r="D30" s="52">
        <f>H5</f>
        <v>22280</v>
      </c>
      <c r="E30" s="52">
        <f>H6</f>
        <v>18540</v>
      </c>
      <c r="F30" s="52">
        <f>H7</f>
        <v>13020</v>
      </c>
      <c r="G30" s="52">
        <f>H8</f>
        <v>9660</v>
      </c>
      <c r="H30" s="52">
        <f>H9</f>
        <v>5400</v>
      </c>
      <c r="I30" s="52">
        <f>H10</f>
        <v>0</v>
      </c>
      <c r="J30" s="52">
        <f>H11</f>
        <v>12540</v>
      </c>
      <c r="K30" s="52">
        <f>H12</f>
        <v>12930</v>
      </c>
      <c r="L30" s="52">
        <f>H13</f>
        <v>15660</v>
      </c>
      <c r="M30" s="58">
        <f>H14</f>
        <v>14042</v>
      </c>
      <c r="N30" s="74">
        <f t="shared" ref="N30:N35" si="5">SUM(B30:M30)</f>
        <v>148932</v>
      </c>
    </row>
    <row r="31" spans="1:29">
      <c r="A31" s="73">
        <v>2012</v>
      </c>
      <c r="B31" s="41">
        <f>I3</f>
        <v>11676</v>
      </c>
      <c r="C31" s="52">
        <f>I4</f>
        <v>11235</v>
      </c>
      <c r="D31" s="52">
        <f>I5</f>
        <v>18381</v>
      </c>
      <c r="E31" s="52">
        <f>I6</f>
        <v>13875</v>
      </c>
      <c r="F31" s="52">
        <f>I7</f>
        <v>13921</v>
      </c>
      <c r="G31" s="52">
        <f>I8</f>
        <v>15532</v>
      </c>
      <c r="H31" s="52">
        <f>I9</f>
        <v>3689</v>
      </c>
      <c r="I31" s="52">
        <f>I10</f>
        <v>4125</v>
      </c>
      <c r="J31" s="52">
        <f>I11</f>
        <v>5702</v>
      </c>
      <c r="K31" s="52">
        <f>I12</f>
        <v>8613</v>
      </c>
      <c r="L31" s="52">
        <f>I13</f>
        <v>8814</v>
      </c>
      <c r="M31" s="58">
        <f>I14</f>
        <v>4061</v>
      </c>
      <c r="N31" s="74">
        <f t="shared" si="5"/>
        <v>119624</v>
      </c>
      <c r="P31" s="1"/>
    </row>
    <row r="32" spans="1:29">
      <c r="A32" s="73">
        <v>2013</v>
      </c>
      <c r="B32" s="41">
        <f>J3</f>
        <v>5071</v>
      </c>
      <c r="C32" s="41">
        <f>J4</f>
        <v>5472</v>
      </c>
      <c r="D32" s="41">
        <f>J5</f>
        <v>7298</v>
      </c>
      <c r="E32" s="41">
        <f>J6</f>
        <v>8278</v>
      </c>
      <c r="F32" s="41">
        <f>J7</f>
        <v>4882</v>
      </c>
      <c r="G32" s="41">
        <f>J8</f>
        <v>3341</v>
      </c>
      <c r="H32" s="41">
        <f>J9</f>
        <v>3168</v>
      </c>
      <c r="I32" s="41">
        <f>J10</f>
        <v>219</v>
      </c>
      <c r="J32" s="41">
        <f>J11</f>
        <v>4931</v>
      </c>
      <c r="K32" s="41">
        <f>J12</f>
        <v>8227</v>
      </c>
      <c r="L32" s="41">
        <f>J13</f>
        <v>7984</v>
      </c>
      <c r="M32" s="44">
        <f>J14</f>
        <v>4714</v>
      </c>
      <c r="N32" s="74">
        <f t="shared" si="5"/>
        <v>63585</v>
      </c>
    </row>
    <row r="33" spans="1:14">
      <c r="A33" s="73">
        <v>2014</v>
      </c>
      <c r="B33" s="41">
        <f>K3</f>
        <v>5466</v>
      </c>
      <c r="C33" s="52">
        <f>K4</f>
        <v>5745</v>
      </c>
      <c r="D33" s="52">
        <f>K5</f>
        <v>8199</v>
      </c>
      <c r="E33" s="52">
        <f>K6</f>
        <v>7693</v>
      </c>
      <c r="F33" s="52">
        <f>K7</f>
        <v>5038</v>
      </c>
      <c r="G33" s="52">
        <f>K8</f>
        <v>4154</v>
      </c>
      <c r="H33" s="52">
        <f>K9</f>
        <v>1379</v>
      </c>
      <c r="I33" s="52">
        <f>K10</f>
        <v>1015</v>
      </c>
      <c r="J33" s="52">
        <f>K11</f>
        <v>5001</v>
      </c>
      <c r="K33" s="52">
        <f>K12</f>
        <v>6168</v>
      </c>
      <c r="L33" s="52">
        <f>K13</f>
        <v>6865</v>
      </c>
      <c r="M33" s="58">
        <f>K14</f>
        <v>2633</v>
      </c>
      <c r="N33" s="74">
        <f t="shared" si="5"/>
        <v>59356</v>
      </c>
    </row>
    <row r="34" spans="1:14">
      <c r="A34" s="73">
        <v>2015</v>
      </c>
      <c r="B34" s="51">
        <f>L3</f>
        <v>4373</v>
      </c>
      <c r="C34" s="52">
        <f>L4</f>
        <v>5012</v>
      </c>
      <c r="D34" s="52">
        <f>L5</f>
        <v>10442</v>
      </c>
      <c r="E34" s="52">
        <f>L6</f>
        <v>6879</v>
      </c>
      <c r="F34" s="52">
        <f>L7</f>
        <v>4380</v>
      </c>
      <c r="G34" s="52">
        <f>L8</f>
        <v>3789</v>
      </c>
      <c r="H34" s="52">
        <f>L9</f>
        <v>317</v>
      </c>
      <c r="I34" s="52">
        <f>L10</f>
        <v>21</v>
      </c>
      <c r="J34" s="52">
        <f>L11</f>
        <v>4445</v>
      </c>
      <c r="K34" s="52">
        <f>L12</f>
        <v>5777</v>
      </c>
      <c r="L34" s="52">
        <f>L13</f>
        <v>2919</v>
      </c>
      <c r="M34" s="58">
        <f>L14</f>
        <v>3783</v>
      </c>
      <c r="N34" s="74">
        <f t="shared" si="5"/>
        <v>52137</v>
      </c>
    </row>
    <row r="35" spans="1:14">
      <c r="A35" s="73">
        <v>2016</v>
      </c>
      <c r="B35" s="51">
        <f>M3</f>
        <v>4139</v>
      </c>
      <c r="C35" s="52">
        <f>M4</f>
        <v>4857</v>
      </c>
      <c r="D35" s="52">
        <f>M5</f>
        <v>6063</v>
      </c>
      <c r="E35" s="52">
        <f>M6</f>
        <v>7060</v>
      </c>
      <c r="F35" s="52">
        <f>M7</f>
        <v>3891</v>
      </c>
      <c r="G35" s="52">
        <f>M8</f>
        <v>4135</v>
      </c>
      <c r="H35" s="52">
        <f>M9</f>
        <v>783</v>
      </c>
      <c r="I35" s="52">
        <f>M10</f>
        <v>1081</v>
      </c>
      <c r="J35" s="52">
        <f>M11</f>
        <v>4956</v>
      </c>
      <c r="K35" s="52">
        <f>M12</f>
        <v>7050</v>
      </c>
      <c r="L35" s="52">
        <f>M13</f>
        <v>7457</v>
      </c>
      <c r="M35" s="58">
        <f>M14</f>
        <v>4136</v>
      </c>
      <c r="N35" s="74">
        <f t="shared" si="5"/>
        <v>55608</v>
      </c>
    </row>
    <row r="36" spans="1:14">
      <c r="A36" s="75">
        <v>2017</v>
      </c>
      <c r="B36" s="156">
        <v>5301</v>
      </c>
      <c r="C36" s="156">
        <v>6159</v>
      </c>
      <c r="D36" s="157"/>
      <c r="E36" s="157"/>
      <c r="F36" s="157"/>
      <c r="G36" s="157"/>
      <c r="H36" s="157"/>
      <c r="I36" s="157"/>
      <c r="J36" s="157"/>
      <c r="K36" s="157"/>
      <c r="L36" s="157"/>
      <c r="M36" s="158"/>
      <c r="N36" s="159">
        <f>SUM(B36:M36)</f>
        <v>11460</v>
      </c>
    </row>
  </sheetData>
  <mergeCells count="6">
    <mergeCell ref="A28:N28"/>
    <mergeCell ref="P18:AC18"/>
    <mergeCell ref="A1:A2"/>
    <mergeCell ref="B1:G1"/>
    <mergeCell ref="H1:M1"/>
    <mergeCell ref="A18:N18"/>
  </mergeCells>
  <pageMargins left="0.7" right="0.7" top="0.78740157499999996" bottom="0.78740157499999996" header="0.3" footer="0.3"/>
  <pageSetup paperSize="9" orientation="portrait" r:id="rId1"/>
  <ignoredErrors>
    <ignoredError sqref="N26 N36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8"/>
  <sheetViews>
    <sheetView topLeftCell="A16" workbookViewId="0">
      <selection activeCell="E38" sqref="E38"/>
    </sheetView>
  </sheetViews>
  <sheetFormatPr defaultColWidth="9" defaultRowHeight="13.8"/>
  <cols>
    <col min="1" max="16384" width="9" style="64"/>
  </cols>
  <sheetData>
    <row r="1" spans="1:7" ht="44.4" thickTop="1" thickBot="1">
      <c r="A1" s="164" t="s">
        <v>16</v>
      </c>
      <c r="B1" s="111">
        <v>2011</v>
      </c>
      <c r="C1" s="111">
        <v>2012</v>
      </c>
      <c r="D1" s="111">
        <v>2013</v>
      </c>
      <c r="E1" s="111">
        <v>2014</v>
      </c>
      <c r="F1" s="111">
        <v>2015</v>
      </c>
      <c r="G1" s="111">
        <v>2016</v>
      </c>
    </row>
    <row r="2" spans="1:7" ht="15.6" thickTop="1" thickBot="1">
      <c r="A2" s="112" t="s">
        <v>1</v>
      </c>
      <c r="B2" s="113"/>
      <c r="C2" s="113"/>
      <c r="D2" s="113"/>
      <c r="E2" s="113"/>
      <c r="F2" s="88"/>
      <c r="G2" s="165"/>
    </row>
    <row r="3" spans="1:7" ht="15" thickBot="1">
      <c r="A3" s="112" t="s">
        <v>2</v>
      </c>
      <c r="B3" s="113"/>
      <c r="C3" s="113"/>
      <c r="D3" s="113"/>
      <c r="E3" s="113"/>
      <c r="F3" s="88"/>
      <c r="G3" s="165"/>
    </row>
    <row r="4" spans="1:7" ht="15" thickBot="1">
      <c r="A4" s="116" t="s">
        <v>3</v>
      </c>
      <c r="B4" s="117"/>
      <c r="C4" s="117"/>
      <c r="D4" s="117"/>
      <c r="E4" s="117"/>
      <c r="F4" s="93"/>
      <c r="G4" s="166"/>
    </row>
    <row r="5" spans="1:7" ht="15.6" thickTop="1" thickBot="1">
      <c r="A5" s="112" t="s">
        <v>4</v>
      </c>
      <c r="B5" s="113"/>
      <c r="C5" s="113"/>
      <c r="D5" s="113"/>
      <c r="E5" s="113"/>
      <c r="F5" s="88"/>
      <c r="G5" s="165"/>
    </row>
    <row r="6" spans="1:7" ht="15" thickBot="1">
      <c r="A6" s="112" t="s">
        <v>5</v>
      </c>
      <c r="B6" s="113"/>
      <c r="C6" s="113"/>
      <c r="D6" s="113"/>
      <c r="E6" s="113"/>
      <c r="F6" s="167">
        <v>9</v>
      </c>
      <c r="G6" s="165"/>
    </row>
    <row r="7" spans="1:7" ht="15" thickBot="1">
      <c r="A7" s="116" t="s">
        <v>6</v>
      </c>
      <c r="B7" s="118">
        <v>4886</v>
      </c>
      <c r="C7" s="118">
        <v>13243</v>
      </c>
      <c r="D7" s="118">
        <v>1201</v>
      </c>
      <c r="E7" s="127">
        <v>859</v>
      </c>
      <c r="F7" s="128">
        <v>10872</v>
      </c>
      <c r="G7" s="129">
        <v>9957</v>
      </c>
    </row>
    <row r="8" spans="1:7" ht="15.6" thickTop="1" thickBot="1">
      <c r="A8" s="112" t="s">
        <v>7</v>
      </c>
      <c r="B8" s="114">
        <v>17310</v>
      </c>
      <c r="C8" s="114">
        <v>26370</v>
      </c>
      <c r="D8" s="114">
        <v>44348</v>
      </c>
      <c r="E8" s="114">
        <v>26538</v>
      </c>
      <c r="F8" s="125">
        <v>38022</v>
      </c>
      <c r="G8" s="126">
        <v>23753</v>
      </c>
    </row>
    <row r="9" spans="1:7" ht="15" thickBot="1">
      <c r="A9" s="112" t="s">
        <v>8</v>
      </c>
      <c r="B9" s="114">
        <v>33853</v>
      </c>
      <c r="C9" s="114">
        <v>24366</v>
      </c>
      <c r="D9" s="114">
        <v>27251</v>
      </c>
      <c r="E9" s="114">
        <v>7479</v>
      </c>
      <c r="F9" s="125">
        <v>37188</v>
      </c>
      <c r="G9" s="126">
        <v>14295</v>
      </c>
    </row>
    <row r="10" spans="1:7" ht="15" thickBot="1">
      <c r="A10" s="116" t="s">
        <v>9</v>
      </c>
      <c r="B10" s="117"/>
      <c r="C10" s="117"/>
      <c r="D10" s="117"/>
      <c r="E10" s="117"/>
      <c r="F10" s="93"/>
      <c r="G10" s="166"/>
    </row>
    <row r="11" spans="1:7" ht="15.6" thickTop="1" thickBot="1">
      <c r="A11" s="112" t="s">
        <v>10</v>
      </c>
      <c r="B11" s="113"/>
      <c r="C11" s="113"/>
      <c r="D11" s="113"/>
      <c r="E11" s="113"/>
      <c r="F11" s="88"/>
      <c r="G11" s="165"/>
    </row>
    <row r="12" spans="1:7" ht="15" thickBot="1">
      <c r="A12" s="112" t="s">
        <v>11</v>
      </c>
      <c r="B12" s="113"/>
      <c r="C12" s="113"/>
      <c r="D12" s="113"/>
      <c r="E12" s="113"/>
      <c r="F12" s="88"/>
      <c r="G12" s="165"/>
    </row>
    <row r="13" spans="1:7" ht="15" thickBot="1">
      <c r="A13" s="116" t="s">
        <v>12</v>
      </c>
      <c r="B13" s="117"/>
      <c r="C13" s="117"/>
      <c r="D13" s="117"/>
      <c r="E13" s="117"/>
      <c r="F13" s="93"/>
      <c r="G13" s="166"/>
    </row>
    <row r="14" spans="1:7" ht="15.6" thickTop="1" thickBot="1">
      <c r="A14" s="122" t="s">
        <v>0</v>
      </c>
      <c r="B14" s="168">
        <v>56049</v>
      </c>
      <c r="C14" s="168">
        <v>63979</v>
      </c>
      <c r="D14" s="168">
        <v>72800</v>
      </c>
      <c r="E14" s="168">
        <v>34876</v>
      </c>
      <c r="F14" s="168">
        <v>86091</v>
      </c>
      <c r="G14" s="169">
        <v>48005</v>
      </c>
    </row>
    <row r="15" spans="1:7" ht="14.4" thickTop="1"/>
    <row r="19" spans="1:14">
      <c r="A19" s="217" t="s">
        <v>16</v>
      </c>
      <c r="B19" s="218"/>
      <c r="C19" s="218"/>
      <c r="D19" s="218"/>
      <c r="E19" s="218"/>
      <c r="F19" s="218"/>
      <c r="G19" s="218"/>
      <c r="J19"/>
      <c r="K19"/>
      <c r="L19"/>
      <c r="M19"/>
      <c r="N19"/>
    </row>
    <row r="20" spans="1:14">
      <c r="A20" s="71"/>
      <c r="B20" s="43" t="s">
        <v>5</v>
      </c>
      <c r="C20" s="55" t="s">
        <v>6</v>
      </c>
      <c r="D20" s="55" t="s">
        <v>7</v>
      </c>
      <c r="E20" s="55" t="s">
        <v>8</v>
      </c>
      <c r="F20" s="55" t="s">
        <v>9</v>
      </c>
      <c r="G20" s="72"/>
      <c r="J20"/>
      <c r="K20"/>
      <c r="L20"/>
      <c r="M20"/>
      <c r="N20"/>
    </row>
    <row r="21" spans="1:14">
      <c r="A21" s="73">
        <v>2011</v>
      </c>
      <c r="B21" s="41"/>
      <c r="C21" s="52">
        <f>B7</f>
        <v>4886</v>
      </c>
      <c r="D21" s="52">
        <f>B8</f>
        <v>17310</v>
      </c>
      <c r="E21" s="52">
        <f>B9</f>
        <v>33853</v>
      </c>
      <c r="F21" s="52"/>
      <c r="G21" s="74">
        <f t="shared" ref="G21:G26" si="0">SUM(B21:F21)</f>
        <v>56049</v>
      </c>
      <c r="J21"/>
      <c r="K21"/>
      <c r="L21"/>
      <c r="M21"/>
      <c r="N21"/>
    </row>
    <row r="22" spans="1:14">
      <c r="A22" s="73">
        <v>2012</v>
      </c>
      <c r="B22" s="41"/>
      <c r="C22" s="52">
        <f>C7</f>
        <v>13243</v>
      </c>
      <c r="D22" s="52">
        <f>C8</f>
        <v>26370</v>
      </c>
      <c r="E22" s="52">
        <f>C9</f>
        <v>24366</v>
      </c>
      <c r="F22" s="52"/>
      <c r="G22" s="74">
        <f t="shared" si="0"/>
        <v>63979</v>
      </c>
      <c r="J22"/>
      <c r="K22"/>
      <c r="L22"/>
      <c r="M22"/>
      <c r="N22"/>
    </row>
    <row r="23" spans="1:14">
      <c r="A23" s="73">
        <v>2013</v>
      </c>
      <c r="B23" s="41"/>
      <c r="C23" s="41">
        <f>D7</f>
        <v>1201</v>
      </c>
      <c r="D23" s="41">
        <f>D8</f>
        <v>44348</v>
      </c>
      <c r="E23" s="41">
        <f>D9</f>
        <v>27251</v>
      </c>
      <c r="F23" s="41"/>
      <c r="G23" s="74">
        <f t="shared" si="0"/>
        <v>72800</v>
      </c>
      <c r="J23"/>
      <c r="K23"/>
      <c r="L23"/>
      <c r="M23"/>
      <c r="N23"/>
    </row>
    <row r="24" spans="1:14">
      <c r="A24" s="73">
        <v>2014</v>
      </c>
      <c r="B24" s="41"/>
      <c r="C24" s="52">
        <f>E7</f>
        <v>859</v>
      </c>
      <c r="D24" s="52">
        <f>E8</f>
        <v>26538</v>
      </c>
      <c r="E24" s="52">
        <f>E9</f>
        <v>7479</v>
      </c>
      <c r="F24" s="52"/>
      <c r="G24" s="74">
        <f t="shared" si="0"/>
        <v>34876</v>
      </c>
      <c r="J24"/>
      <c r="K24"/>
      <c r="L24"/>
      <c r="M24"/>
      <c r="N24"/>
    </row>
    <row r="25" spans="1:14">
      <c r="A25" s="73">
        <v>2015</v>
      </c>
      <c r="B25" s="51">
        <v>9</v>
      </c>
      <c r="C25" s="52">
        <f>F7</f>
        <v>10872</v>
      </c>
      <c r="D25" s="52">
        <f>F8</f>
        <v>38022</v>
      </c>
      <c r="E25" s="52">
        <f>F9</f>
        <v>37188</v>
      </c>
      <c r="F25" s="52"/>
      <c r="G25" s="74">
        <f t="shared" si="0"/>
        <v>86091</v>
      </c>
      <c r="J25"/>
      <c r="K25"/>
      <c r="L25"/>
      <c r="M25"/>
      <c r="N25"/>
    </row>
    <row r="26" spans="1:14">
      <c r="A26" s="73">
        <v>2016</v>
      </c>
      <c r="B26" s="51"/>
      <c r="C26" s="52">
        <f>G7</f>
        <v>9957</v>
      </c>
      <c r="D26" s="52">
        <f>G8</f>
        <v>23753</v>
      </c>
      <c r="E26" s="52">
        <f>G9</f>
        <v>14295</v>
      </c>
      <c r="F26" s="52"/>
      <c r="G26" s="74">
        <f t="shared" si="0"/>
        <v>48005</v>
      </c>
      <c r="J26"/>
      <c r="K26"/>
      <c r="L26"/>
      <c r="M26"/>
      <c r="N26"/>
    </row>
    <row r="27" spans="1:14">
      <c r="A27" s="75">
        <v>2017</v>
      </c>
      <c r="B27" s="156"/>
      <c r="C27" s="157"/>
      <c r="D27" s="157"/>
      <c r="E27" s="157"/>
      <c r="F27" s="157"/>
      <c r="G27" s="159"/>
      <c r="J27"/>
      <c r="K27"/>
      <c r="L27"/>
      <c r="M27"/>
      <c r="N27"/>
    </row>
    <row r="28" spans="1:14">
      <c r="J28"/>
      <c r="K28"/>
      <c r="L28"/>
      <c r="M28"/>
      <c r="N28"/>
    </row>
  </sheetData>
  <mergeCells count="1">
    <mergeCell ref="A19:G19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4"/>
  <sheetViews>
    <sheetView topLeftCell="A16" workbookViewId="0">
      <selection activeCell="H38" sqref="H38"/>
    </sheetView>
  </sheetViews>
  <sheetFormatPr defaultRowHeight="13.8"/>
  <sheetData>
    <row r="1" spans="1:5" ht="18" thickBot="1">
      <c r="A1" s="170"/>
    </row>
    <row r="2" spans="1:5" ht="15.6" thickTop="1" thickBot="1">
      <c r="A2" s="110" t="s">
        <v>16</v>
      </c>
      <c r="B2" s="111">
        <v>2013</v>
      </c>
      <c r="C2" s="111">
        <v>2014</v>
      </c>
      <c r="D2" s="111">
        <v>2015</v>
      </c>
      <c r="E2" s="111">
        <v>2016</v>
      </c>
    </row>
    <row r="3" spans="1:5" ht="15.6" thickTop="1" thickBot="1">
      <c r="A3" s="112" t="s">
        <v>1</v>
      </c>
      <c r="B3" s="120"/>
      <c r="C3" s="120"/>
      <c r="D3" s="120"/>
      <c r="E3" s="171"/>
    </row>
    <row r="4" spans="1:5" ht="15" thickBot="1">
      <c r="A4" s="112" t="s">
        <v>2</v>
      </c>
      <c r="B4" s="120"/>
      <c r="C4" s="120"/>
      <c r="D4" s="120"/>
      <c r="E4" s="121"/>
    </row>
    <row r="5" spans="1:5" ht="15" thickBot="1">
      <c r="A5" s="116" t="s">
        <v>3</v>
      </c>
      <c r="B5" s="127"/>
      <c r="C5" s="127"/>
      <c r="D5" s="127"/>
      <c r="E5" s="172"/>
    </row>
    <row r="6" spans="1:5" ht="15.6" thickTop="1" thickBot="1">
      <c r="A6" s="112" t="s">
        <v>4</v>
      </c>
      <c r="B6" s="120"/>
      <c r="C6" s="120"/>
      <c r="D6" s="120"/>
      <c r="E6" s="121"/>
    </row>
    <row r="7" spans="1:5" ht="15" thickBot="1">
      <c r="A7" s="112" t="s">
        <v>5</v>
      </c>
      <c r="B7" s="120"/>
      <c r="C7" s="120"/>
      <c r="D7" s="120">
        <v>7</v>
      </c>
      <c r="E7" s="121"/>
    </row>
    <row r="8" spans="1:5" ht="15" thickBot="1">
      <c r="A8" s="116" t="s">
        <v>6</v>
      </c>
      <c r="B8" s="127">
        <v>751</v>
      </c>
      <c r="C8" s="127">
        <v>512</v>
      </c>
      <c r="D8" s="118">
        <v>5801</v>
      </c>
      <c r="E8" s="119">
        <v>3920</v>
      </c>
    </row>
    <row r="9" spans="1:5" ht="15.6" thickTop="1" thickBot="1">
      <c r="A9" s="112" t="s">
        <v>7</v>
      </c>
      <c r="B9" s="114">
        <v>19766</v>
      </c>
      <c r="C9" s="120">
        <v>11507</v>
      </c>
      <c r="D9" s="114">
        <v>17814</v>
      </c>
      <c r="E9" s="115">
        <v>11743</v>
      </c>
    </row>
    <row r="10" spans="1:5" ht="15" thickBot="1">
      <c r="A10" s="112" t="s">
        <v>8</v>
      </c>
      <c r="B10" s="114">
        <v>11222</v>
      </c>
      <c r="C10" s="114">
        <v>3260</v>
      </c>
      <c r="D10" s="114">
        <v>19247</v>
      </c>
      <c r="E10" s="115">
        <v>7450</v>
      </c>
    </row>
    <row r="11" spans="1:5" ht="15" thickBot="1">
      <c r="A11" s="116" t="s">
        <v>9</v>
      </c>
      <c r="B11" s="127"/>
      <c r="C11" s="127"/>
      <c r="D11" s="127"/>
      <c r="E11" s="172"/>
    </row>
    <row r="12" spans="1:5" ht="15.6" thickTop="1" thickBot="1">
      <c r="A12" s="112" t="s">
        <v>10</v>
      </c>
      <c r="B12" s="120"/>
      <c r="C12" s="120"/>
      <c r="D12" s="120"/>
      <c r="E12" s="121"/>
    </row>
    <row r="13" spans="1:5" ht="15" thickBot="1">
      <c r="A13" s="112" t="s">
        <v>11</v>
      </c>
      <c r="B13" s="120"/>
      <c r="C13" s="120"/>
      <c r="D13" s="120"/>
      <c r="E13" s="121"/>
    </row>
    <row r="14" spans="1:5" ht="15" thickBot="1">
      <c r="A14" s="116" t="s">
        <v>12</v>
      </c>
      <c r="B14" s="127"/>
      <c r="C14" s="127"/>
      <c r="D14" s="127"/>
      <c r="E14" s="172"/>
    </row>
    <row r="15" spans="1:5" ht="15.6" thickTop="1" thickBot="1">
      <c r="A15" s="122" t="s">
        <v>0</v>
      </c>
      <c r="B15" s="123">
        <v>31739</v>
      </c>
      <c r="C15" s="123">
        <v>15279</v>
      </c>
      <c r="D15" s="123">
        <v>42869</v>
      </c>
      <c r="E15" s="124">
        <v>23113</v>
      </c>
    </row>
    <row r="16" spans="1:5" ht="14.4" thickTop="1"/>
    <row r="18" spans="1:7">
      <c r="A18" s="217" t="s">
        <v>16</v>
      </c>
      <c r="B18" s="218"/>
      <c r="C18" s="218"/>
      <c r="D18" s="218"/>
      <c r="E18" s="218"/>
      <c r="F18" s="218"/>
      <c r="G18" s="219"/>
    </row>
    <row r="19" spans="1:7">
      <c r="A19" s="71"/>
      <c r="B19" s="43" t="s">
        <v>5</v>
      </c>
      <c r="C19" s="55" t="s">
        <v>6</v>
      </c>
      <c r="D19" s="55" t="s">
        <v>7</v>
      </c>
      <c r="E19" s="55" t="s">
        <v>8</v>
      </c>
      <c r="F19" s="55" t="s">
        <v>9</v>
      </c>
      <c r="G19" s="72"/>
    </row>
    <row r="20" spans="1:7">
      <c r="A20" s="73">
        <v>2013</v>
      </c>
      <c r="B20" s="41"/>
      <c r="C20" s="52">
        <f>B8</f>
        <v>751</v>
      </c>
      <c r="D20" s="52">
        <f>B9</f>
        <v>19766</v>
      </c>
      <c r="E20" s="52">
        <f>B10</f>
        <v>11222</v>
      </c>
      <c r="F20" s="52"/>
      <c r="G20" s="74">
        <f>SUM(B20:F20)</f>
        <v>31739</v>
      </c>
    </row>
    <row r="21" spans="1:7">
      <c r="A21" s="73">
        <v>2014</v>
      </c>
      <c r="B21" s="41"/>
      <c r="C21" s="52">
        <f>C8</f>
        <v>512</v>
      </c>
      <c r="D21" s="52">
        <f>C9</f>
        <v>11507</v>
      </c>
      <c r="E21" s="52">
        <f>C10</f>
        <v>3260</v>
      </c>
      <c r="F21" s="52"/>
      <c r="G21" s="74">
        <f>SUM(B21:F21)</f>
        <v>15279</v>
      </c>
    </row>
    <row r="22" spans="1:7">
      <c r="A22" s="73">
        <v>2015</v>
      </c>
      <c r="B22" s="41">
        <v>7</v>
      </c>
      <c r="C22" s="41">
        <f>D8</f>
        <v>5801</v>
      </c>
      <c r="D22" s="41">
        <f>D9</f>
        <v>17814</v>
      </c>
      <c r="E22" s="41">
        <f>D10</f>
        <v>19247</v>
      </c>
      <c r="F22" s="41"/>
      <c r="G22" s="74">
        <f>SUM(B22:F22)</f>
        <v>42869</v>
      </c>
    </row>
    <row r="23" spans="1:7">
      <c r="A23" s="73">
        <v>2016</v>
      </c>
      <c r="B23" s="41"/>
      <c r="C23" s="52">
        <f>E8</f>
        <v>3920</v>
      </c>
      <c r="D23" s="52">
        <f>E9</f>
        <v>11743</v>
      </c>
      <c r="E23" s="52">
        <f>E10</f>
        <v>7450</v>
      </c>
      <c r="F23" s="52"/>
      <c r="G23" s="74">
        <f>SUM(B23:F23)</f>
        <v>23113</v>
      </c>
    </row>
    <row r="24" spans="1:7">
      <c r="A24" s="75">
        <v>2017</v>
      </c>
      <c r="B24" s="173"/>
      <c r="C24" s="156"/>
      <c r="D24" s="156"/>
      <c r="E24" s="156"/>
      <c r="F24" s="156"/>
      <c r="G24" s="159"/>
    </row>
  </sheetData>
  <mergeCells count="1">
    <mergeCell ref="A18:G18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6"/>
  <sheetViews>
    <sheetView topLeftCell="A16" workbookViewId="0">
      <selection activeCell="F39" sqref="F39"/>
    </sheetView>
  </sheetViews>
  <sheetFormatPr defaultRowHeight="13.8"/>
  <cols>
    <col min="3" max="3" width="9" style="1"/>
  </cols>
  <sheetData>
    <row r="1" spans="1:17" ht="15.6" thickTop="1" thickBot="1">
      <c r="A1" s="174" t="s">
        <v>16</v>
      </c>
      <c r="B1" s="175">
        <v>2011</v>
      </c>
      <c r="C1" s="208">
        <v>2012</v>
      </c>
      <c r="D1" s="175">
        <v>2013</v>
      </c>
      <c r="E1" s="175">
        <v>2014</v>
      </c>
      <c r="F1" s="175">
        <v>2015</v>
      </c>
      <c r="G1" s="176">
        <v>2016</v>
      </c>
      <c r="I1" s="187" t="s">
        <v>19</v>
      </c>
      <c r="J1" s="228" t="s">
        <v>13</v>
      </c>
      <c r="K1" s="229"/>
      <c r="L1" s="228" t="s">
        <v>20</v>
      </c>
      <c r="M1" s="229"/>
      <c r="N1" s="230" t="s">
        <v>21</v>
      </c>
      <c r="O1" s="231"/>
      <c r="P1" s="230" t="s">
        <v>0</v>
      </c>
      <c r="Q1" s="231"/>
    </row>
    <row r="2" spans="1:17" ht="15" thickBot="1">
      <c r="A2" s="112" t="s">
        <v>1</v>
      </c>
      <c r="B2" s="114">
        <v>4582</v>
      </c>
      <c r="C2" s="114">
        <v>8835</v>
      </c>
      <c r="D2" s="114">
        <v>10101</v>
      </c>
      <c r="E2" s="114">
        <v>13014</v>
      </c>
      <c r="F2" s="177">
        <v>12790</v>
      </c>
      <c r="G2" s="178">
        <v>10610</v>
      </c>
      <c r="I2" s="188"/>
      <c r="J2" s="189">
        <v>2015</v>
      </c>
      <c r="K2" s="189">
        <v>2016</v>
      </c>
      <c r="L2" s="189">
        <v>2015</v>
      </c>
      <c r="M2" s="190">
        <v>2016</v>
      </c>
      <c r="N2" s="190">
        <v>2015</v>
      </c>
      <c r="O2" s="190">
        <v>2016</v>
      </c>
      <c r="P2" s="190">
        <v>2015</v>
      </c>
      <c r="Q2" s="190">
        <v>2016</v>
      </c>
    </row>
    <row r="3" spans="1:17" ht="15" thickBot="1">
      <c r="A3" s="112" t="s">
        <v>2</v>
      </c>
      <c r="B3" s="114">
        <v>2266</v>
      </c>
      <c r="C3" s="114">
        <v>2851</v>
      </c>
      <c r="D3" s="114">
        <v>6005</v>
      </c>
      <c r="E3" s="114">
        <v>6964</v>
      </c>
      <c r="F3" s="177">
        <v>6420</v>
      </c>
      <c r="G3" s="178">
        <v>3281</v>
      </c>
      <c r="I3" s="191" t="s">
        <v>1</v>
      </c>
      <c r="J3" s="192">
        <v>12790</v>
      </c>
      <c r="K3" s="192">
        <v>10610</v>
      </c>
      <c r="L3" s="193" t="s">
        <v>22</v>
      </c>
      <c r="M3" s="194" t="s">
        <v>23</v>
      </c>
      <c r="N3" s="195" t="s">
        <v>24</v>
      </c>
      <c r="O3" s="195" t="s">
        <v>25</v>
      </c>
      <c r="P3" s="196">
        <v>13690</v>
      </c>
      <c r="Q3" s="197" t="s">
        <v>26</v>
      </c>
    </row>
    <row r="4" spans="1:17" ht="15" thickBot="1">
      <c r="A4" s="116" t="s">
        <v>3</v>
      </c>
      <c r="B4" s="127">
        <v>475</v>
      </c>
      <c r="C4" s="118">
        <v>0</v>
      </c>
      <c r="D4" s="127">
        <v>0</v>
      </c>
      <c r="E4" s="127">
        <v>0</v>
      </c>
      <c r="F4" s="179">
        <v>0</v>
      </c>
      <c r="G4" s="180">
        <v>0</v>
      </c>
      <c r="I4" s="191" t="s">
        <v>2</v>
      </c>
      <c r="J4" s="192">
        <v>6420</v>
      </c>
      <c r="K4" s="192">
        <v>3281</v>
      </c>
      <c r="L4" s="193" t="s">
        <v>27</v>
      </c>
      <c r="M4" s="194" t="s">
        <v>28</v>
      </c>
      <c r="N4" s="195" t="s">
        <v>29</v>
      </c>
      <c r="O4" s="195" t="s">
        <v>30</v>
      </c>
      <c r="P4" s="196">
        <v>7510</v>
      </c>
      <c r="Q4" s="196">
        <v>3931</v>
      </c>
    </row>
    <row r="5" spans="1:17" ht="15.6" thickTop="1" thickBot="1">
      <c r="A5" s="112" t="s">
        <v>4</v>
      </c>
      <c r="B5" s="120">
        <v>0</v>
      </c>
      <c r="C5" s="114">
        <v>0</v>
      </c>
      <c r="D5" s="120">
        <v>0</v>
      </c>
      <c r="E5" s="120">
        <v>0</v>
      </c>
      <c r="F5" s="181">
        <v>0</v>
      </c>
      <c r="G5" s="182">
        <v>0</v>
      </c>
      <c r="I5" s="191" t="s">
        <v>3</v>
      </c>
      <c r="J5" s="198">
        <v>0</v>
      </c>
      <c r="K5" s="198">
        <v>0</v>
      </c>
      <c r="L5" s="193">
        <v>0</v>
      </c>
      <c r="M5" s="194">
        <v>0</v>
      </c>
      <c r="N5" s="195">
        <v>0</v>
      </c>
      <c r="O5" s="195">
        <v>0</v>
      </c>
      <c r="P5" s="197">
        <v>0</v>
      </c>
      <c r="Q5" s="197">
        <v>0</v>
      </c>
    </row>
    <row r="6" spans="1:17" ht="15" thickBot="1">
      <c r="A6" s="112" t="s">
        <v>5</v>
      </c>
      <c r="B6" s="120">
        <v>0</v>
      </c>
      <c r="C6" s="114">
        <v>0</v>
      </c>
      <c r="D6" s="120">
        <v>0</v>
      </c>
      <c r="E6" s="120">
        <v>0</v>
      </c>
      <c r="F6" s="181">
        <v>0</v>
      </c>
      <c r="G6" s="182">
        <v>0</v>
      </c>
      <c r="I6" s="191" t="s">
        <v>11</v>
      </c>
      <c r="J6" s="198">
        <v>0</v>
      </c>
      <c r="K6" s="198">
        <v>0</v>
      </c>
      <c r="L6" s="193">
        <v>0</v>
      </c>
      <c r="M6" s="194">
        <v>0</v>
      </c>
      <c r="N6" s="195">
        <v>0</v>
      </c>
      <c r="O6" s="195">
        <v>0</v>
      </c>
      <c r="P6" s="197">
        <v>0</v>
      </c>
      <c r="Q6" s="197">
        <v>0</v>
      </c>
    </row>
    <row r="7" spans="1:17" ht="15" thickBot="1">
      <c r="A7" s="116" t="s">
        <v>6</v>
      </c>
      <c r="B7" s="127">
        <v>0</v>
      </c>
      <c r="C7" s="118">
        <v>0</v>
      </c>
      <c r="D7" s="127">
        <v>0</v>
      </c>
      <c r="E7" s="127">
        <v>0</v>
      </c>
      <c r="F7" s="179">
        <v>0</v>
      </c>
      <c r="G7" s="180">
        <v>0</v>
      </c>
      <c r="I7" s="191" t="s">
        <v>12</v>
      </c>
      <c r="J7" s="199">
        <v>13942</v>
      </c>
      <c r="K7" s="199">
        <v>12340</v>
      </c>
      <c r="L7" s="193" t="s">
        <v>31</v>
      </c>
      <c r="M7" s="194" t="s">
        <v>28</v>
      </c>
      <c r="N7" s="195" t="s">
        <v>32</v>
      </c>
      <c r="O7" s="195" t="s">
        <v>33</v>
      </c>
      <c r="P7" s="197" t="s">
        <v>34</v>
      </c>
      <c r="Q7" s="196">
        <v>12980</v>
      </c>
    </row>
    <row r="8" spans="1:17" ht="15.6" thickTop="1" thickBot="1">
      <c r="A8" s="112" t="s">
        <v>7</v>
      </c>
      <c r="B8" s="120">
        <v>0</v>
      </c>
      <c r="C8" s="114">
        <v>0</v>
      </c>
      <c r="D8" s="120">
        <v>0</v>
      </c>
      <c r="E8" s="120">
        <v>0</v>
      </c>
      <c r="F8" s="181">
        <v>0</v>
      </c>
      <c r="G8" s="182">
        <v>0</v>
      </c>
      <c r="I8" s="188" t="s">
        <v>0</v>
      </c>
      <c r="J8" s="200">
        <v>33152</v>
      </c>
      <c r="K8" s="200">
        <v>26231</v>
      </c>
      <c r="L8" s="201" t="s">
        <v>35</v>
      </c>
      <c r="M8" s="202" t="s">
        <v>36</v>
      </c>
      <c r="N8" s="203" t="s">
        <v>37</v>
      </c>
      <c r="O8" s="203" t="s">
        <v>38</v>
      </c>
      <c r="P8" s="204" t="s">
        <v>39</v>
      </c>
      <c r="Q8" s="204" t="s">
        <v>40</v>
      </c>
    </row>
    <row r="9" spans="1:17" ht="15" thickBot="1">
      <c r="A9" s="112" t="s">
        <v>8</v>
      </c>
      <c r="B9" s="120">
        <v>0</v>
      </c>
      <c r="C9" s="114">
        <v>0</v>
      </c>
      <c r="D9" s="120">
        <v>0</v>
      </c>
      <c r="E9" s="120">
        <v>0</v>
      </c>
      <c r="F9" s="181">
        <v>0</v>
      </c>
      <c r="G9" s="182">
        <v>0</v>
      </c>
    </row>
    <row r="10" spans="1:17" ht="15" thickBot="1">
      <c r="A10" s="116" t="s">
        <v>9</v>
      </c>
      <c r="B10" s="127">
        <v>0</v>
      </c>
      <c r="C10" s="118">
        <v>0</v>
      </c>
      <c r="D10" s="127">
        <v>0</v>
      </c>
      <c r="E10" s="127">
        <v>0</v>
      </c>
      <c r="F10" s="179">
        <v>0</v>
      </c>
      <c r="G10" s="180">
        <v>0</v>
      </c>
    </row>
    <row r="11" spans="1:17" ht="15.6" thickTop="1" thickBot="1">
      <c r="A11" s="112" t="s">
        <v>10</v>
      </c>
      <c r="B11" s="120">
        <v>0</v>
      </c>
      <c r="C11" s="114">
        <v>0</v>
      </c>
      <c r="D11" s="120">
        <v>0</v>
      </c>
      <c r="E11" s="120">
        <v>0</v>
      </c>
      <c r="F11" s="181">
        <v>0</v>
      </c>
      <c r="G11" s="182">
        <v>0</v>
      </c>
    </row>
    <row r="12" spans="1:17" ht="15" thickBot="1">
      <c r="A12" s="112" t="s">
        <v>11</v>
      </c>
      <c r="B12" s="120">
        <v>673</v>
      </c>
      <c r="C12" s="114">
        <v>0</v>
      </c>
      <c r="D12" s="114">
        <v>1048</v>
      </c>
      <c r="E12" s="120">
        <v>0</v>
      </c>
      <c r="F12" s="181">
        <v>0</v>
      </c>
      <c r="G12" s="182">
        <v>0</v>
      </c>
    </row>
    <row r="13" spans="1:17" ht="15" thickBot="1">
      <c r="A13" s="116" t="s">
        <v>12</v>
      </c>
      <c r="B13" s="118">
        <v>7079</v>
      </c>
      <c r="C13" s="118">
        <v>8278</v>
      </c>
      <c r="D13" s="118">
        <v>10814</v>
      </c>
      <c r="E13" s="118">
        <v>12177</v>
      </c>
      <c r="F13" s="183">
        <v>13942</v>
      </c>
      <c r="G13" s="184">
        <v>12340</v>
      </c>
    </row>
    <row r="14" spans="1:17" ht="15.6" thickTop="1" thickBot="1">
      <c r="A14" s="122" t="s">
        <v>0</v>
      </c>
      <c r="B14" s="123">
        <v>15075</v>
      </c>
      <c r="C14" s="123">
        <v>19964</v>
      </c>
      <c r="D14" s="123">
        <v>27968</v>
      </c>
      <c r="E14" s="123">
        <v>32155</v>
      </c>
      <c r="F14" s="185">
        <v>33152</v>
      </c>
      <c r="G14" s="186">
        <v>26231</v>
      </c>
    </row>
    <row r="15" spans="1:17" ht="14.4" thickTop="1"/>
    <row r="18" spans="1:16">
      <c r="A18" s="217" t="s">
        <v>13</v>
      </c>
      <c r="B18" s="218"/>
      <c r="C18" s="218"/>
      <c r="D18" s="218"/>
      <c r="E18" s="218"/>
      <c r="F18" s="218"/>
      <c r="G18" s="218"/>
      <c r="J18" s="217" t="s">
        <v>16</v>
      </c>
      <c r="K18" s="218"/>
      <c r="L18" s="218"/>
      <c r="M18" s="218"/>
      <c r="N18" s="218"/>
      <c r="O18" s="218"/>
      <c r="P18" s="218"/>
    </row>
    <row r="19" spans="1:16">
      <c r="A19" s="71"/>
      <c r="B19" s="43" t="s">
        <v>1</v>
      </c>
      <c r="C19" s="43" t="s">
        <v>2</v>
      </c>
      <c r="D19" s="55" t="s">
        <v>3</v>
      </c>
      <c r="E19" s="55" t="s">
        <v>11</v>
      </c>
      <c r="F19" s="55" t="s">
        <v>12</v>
      </c>
      <c r="G19" s="72"/>
      <c r="J19" s="71"/>
      <c r="K19" s="43" t="s">
        <v>1</v>
      </c>
      <c r="L19" s="55" t="s">
        <v>2</v>
      </c>
      <c r="M19" s="55" t="s">
        <v>3</v>
      </c>
      <c r="N19" s="55" t="s">
        <v>11</v>
      </c>
      <c r="O19" s="55" t="s">
        <v>12</v>
      </c>
      <c r="P19" s="72"/>
    </row>
    <row r="20" spans="1:16">
      <c r="A20" s="73">
        <v>2011</v>
      </c>
      <c r="B20" s="41">
        <v>4210</v>
      </c>
      <c r="C20" s="52">
        <v>1929</v>
      </c>
      <c r="D20" s="52">
        <v>470</v>
      </c>
      <c r="E20" s="52">
        <v>549</v>
      </c>
      <c r="F20" s="52">
        <v>6435</v>
      </c>
      <c r="G20" s="74">
        <f t="shared" ref="G20:G26" si="0">SUM(B20:F20)</f>
        <v>13593</v>
      </c>
      <c r="J20" s="73">
        <v>2011</v>
      </c>
      <c r="K20" s="51">
        <f t="shared" ref="K20:K23" si="1">B20+B30</f>
        <v>4690</v>
      </c>
      <c r="L20" s="51">
        <f t="shared" ref="L20:L23" si="2">C20+C30</f>
        <v>2419</v>
      </c>
      <c r="M20" s="51">
        <f t="shared" ref="M20:M23" si="3">D20+D30</f>
        <v>520</v>
      </c>
      <c r="N20" s="51">
        <f t="shared" ref="N20:N23" si="4">E20+E30</f>
        <v>709</v>
      </c>
      <c r="O20" s="51">
        <f t="shared" ref="O20:O23" si="5">F20+F30</f>
        <v>7475</v>
      </c>
      <c r="P20" s="74">
        <f t="shared" ref="P20:P24" si="6">SUM(K20:O20)</f>
        <v>15813</v>
      </c>
    </row>
    <row r="21" spans="1:16">
      <c r="A21" s="73">
        <v>2012</v>
      </c>
      <c r="B21" s="41">
        <v>8352</v>
      </c>
      <c r="C21" s="52">
        <v>2636</v>
      </c>
      <c r="D21" s="52">
        <f>C4</f>
        <v>0</v>
      </c>
      <c r="E21" s="52">
        <f>C12</f>
        <v>0</v>
      </c>
      <c r="F21" s="52">
        <v>7408</v>
      </c>
      <c r="G21" s="74">
        <f t="shared" si="0"/>
        <v>18396</v>
      </c>
      <c r="J21" s="73">
        <v>2012</v>
      </c>
      <c r="K21" s="51">
        <f t="shared" si="1"/>
        <v>9217</v>
      </c>
      <c r="L21" s="51">
        <f t="shared" si="2"/>
        <v>2986</v>
      </c>
      <c r="M21" s="51">
        <f t="shared" si="3"/>
        <v>0</v>
      </c>
      <c r="N21" s="51">
        <f t="shared" si="4"/>
        <v>0</v>
      </c>
      <c r="O21" s="51">
        <f t="shared" si="5"/>
        <v>8278</v>
      </c>
      <c r="P21" s="74">
        <f t="shared" si="6"/>
        <v>20481</v>
      </c>
    </row>
    <row r="22" spans="1:16">
      <c r="A22" s="73">
        <v>2013</v>
      </c>
      <c r="B22" s="41">
        <v>7157</v>
      </c>
      <c r="C22" s="41">
        <v>5495</v>
      </c>
      <c r="D22" s="41">
        <f>D4</f>
        <v>0</v>
      </c>
      <c r="E22" s="41">
        <f>D12</f>
        <v>1048</v>
      </c>
      <c r="F22" s="41">
        <f>D13</f>
        <v>10814</v>
      </c>
      <c r="G22" s="74">
        <f t="shared" si="0"/>
        <v>24514</v>
      </c>
      <c r="J22" s="73">
        <v>2013</v>
      </c>
      <c r="K22" s="51">
        <f t="shared" si="1"/>
        <v>8197</v>
      </c>
      <c r="L22" s="51">
        <f t="shared" si="2"/>
        <v>6005</v>
      </c>
      <c r="M22" s="51">
        <f t="shared" si="3"/>
        <v>0</v>
      </c>
      <c r="N22" s="51">
        <f t="shared" si="4"/>
        <v>1048</v>
      </c>
      <c r="O22" s="51">
        <f t="shared" si="5"/>
        <v>10814</v>
      </c>
      <c r="P22" s="74">
        <f t="shared" si="6"/>
        <v>26064</v>
      </c>
    </row>
    <row r="23" spans="1:16">
      <c r="A23" s="73">
        <v>2014</v>
      </c>
      <c r="B23" s="41">
        <f>E2</f>
        <v>13014</v>
      </c>
      <c r="C23" s="52">
        <f>E3</f>
        <v>6964</v>
      </c>
      <c r="D23" s="52">
        <f>E4</f>
        <v>0</v>
      </c>
      <c r="E23" s="52">
        <f>E12</f>
        <v>0</v>
      </c>
      <c r="F23" s="52">
        <f>E13</f>
        <v>12177</v>
      </c>
      <c r="G23" s="74">
        <f t="shared" si="0"/>
        <v>32155</v>
      </c>
      <c r="J23" s="73">
        <v>2014</v>
      </c>
      <c r="K23" s="51">
        <f t="shared" si="1"/>
        <v>13694</v>
      </c>
      <c r="L23" s="51">
        <f t="shared" si="2"/>
        <v>7554</v>
      </c>
      <c r="M23" s="51">
        <f t="shared" si="3"/>
        <v>0</v>
      </c>
      <c r="N23" s="51">
        <f t="shared" si="4"/>
        <v>0</v>
      </c>
      <c r="O23" s="51">
        <f t="shared" si="5"/>
        <v>12807</v>
      </c>
      <c r="P23" s="74">
        <f t="shared" si="6"/>
        <v>34055</v>
      </c>
    </row>
    <row r="24" spans="1:16">
      <c r="A24" s="73">
        <v>2015</v>
      </c>
      <c r="B24" s="51">
        <f>F2</f>
        <v>12790</v>
      </c>
      <c r="C24" s="52">
        <f>F3</f>
        <v>6420</v>
      </c>
      <c r="D24" s="52">
        <f>F4</f>
        <v>0</v>
      </c>
      <c r="E24" s="52">
        <f>F12</f>
        <v>0</v>
      </c>
      <c r="F24" s="52">
        <f>F13</f>
        <v>13942</v>
      </c>
      <c r="G24" s="74">
        <f t="shared" si="0"/>
        <v>33152</v>
      </c>
      <c r="J24" s="73">
        <v>2015</v>
      </c>
      <c r="K24" s="51">
        <f>B24+B34</f>
        <v>13690</v>
      </c>
      <c r="L24" s="51">
        <f t="shared" ref="L24:O24" si="7">C24+C34</f>
        <v>7510</v>
      </c>
      <c r="M24" s="51">
        <f t="shared" si="7"/>
        <v>0</v>
      </c>
      <c r="N24" s="51">
        <f t="shared" si="7"/>
        <v>0</v>
      </c>
      <c r="O24" s="51">
        <f t="shared" si="7"/>
        <v>14602</v>
      </c>
      <c r="P24" s="74">
        <f t="shared" si="6"/>
        <v>35802</v>
      </c>
    </row>
    <row r="25" spans="1:16">
      <c r="A25" s="73">
        <v>2016</v>
      </c>
      <c r="B25" s="51">
        <f>G2</f>
        <v>10610</v>
      </c>
      <c r="C25" s="52">
        <f>G3</f>
        <v>3281</v>
      </c>
      <c r="D25" s="52">
        <f>G4</f>
        <v>0</v>
      </c>
      <c r="E25" s="52">
        <f>G12</f>
        <v>0</v>
      </c>
      <c r="F25" s="52">
        <f>G13</f>
        <v>12340</v>
      </c>
      <c r="G25" s="74">
        <f t="shared" si="0"/>
        <v>26231</v>
      </c>
      <c r="J25" s="73">
        <v>2016</v>
      </c>
      <c r="K25" s="51">
        <f>B25+B35</f>
        <v>11200</v>
      </c>
      <c r="L25" s="51">
        <f t="shared" ref="L25:O26" si="8">C25+C35</f>
        <v>3931</v>
      </c>
      <c r="M25" s="51">
        <f t="shared" si="8"/>
        <v>0</v>
      </c>
      <c r="N25" s="51">
        <f t="shared" si="8"/>
        <v>0</v>
      </c>
      <c r="O25" s="51">
        <f t="shared" si="8"/>
        <v>12980</v>
      </c>
      <c r="P25" s="74">
        <f>SUM(K25:O25)</f>
        <v>28111</v>
      </c>
    </row>
    <row r="26" spans="1:16">
      <c r="A26" s="75">
        <v>2017</v>
      </c>
      <c r="B26" s="156">
        <v>7577</v>
      </c>
      <c r="C26" s="156">
        <v>5332</v>
      </c>
      <c r="D26" s="157"/>
      <c r="E26" s="157"/>
      <c r="F26" s="157"/>
      <c r="G26" s="159">
        <f t="shared" si="0"/>
        <v>12909</v>
      </c>
      <c r="J26" s="75">
        <v>2017</v>
      </c>
      <c r="K26" s="156">
        <f>B26+B36</f>
        <v>8997</v>
      </c>
      <c r="L26" s="156">
        <f t="shared" si="8"/>
        <v>6072</v>
      </c>
      <c r="M26" s="156">
        <f t="shared" si="8"/>
        <v>0</v>
      </c>
      <c r="N26" s="156">
        <f t="shared" si="8"/>
        <v>0</v>
      </c>
      <c r="O26" s="156">
        <f t="shared" si="8"/>
        <v>0</v>
      </c>
      <c r="P26" s="159">
        <f>SUM(K26:O26)</f>
        <v>15069</v>
      </c>
    </row>
    <row r="28" spans="1:16">
      <c r="A28" s="217" t="s">
        <v>41</v>
      </c>
      <c r="B28" s="218"/>
      <c r="C28" s="218"/>
      <c r="D28" s="218"/>
      <c r="E28" s="218"/>
      <c r="F28" s="218"/>
      <c r="G28" s="218"/>
    </row>
    <row r="29" spans="1:16">
      <c r="A29" s="71"/>
      <c r="B29" s="43" t="s">
        <v>1</v>
      </c>
      <c r="C29" s="43" t="s">
        <v>2</v>
      </c>
      <c r="D29" s="55" t="s">
        <v>3</v>
      </c>
      <c r="E29" s="55" t="s">
        <v>11</v>
      </c>
      <c r="F29" s="55" t="s">
        <v>12</v>
      </c>
      <c r="G29" s="72"/>
    </row>
    <row r="30" spans="1:16">
      <c r="A30" s="73">
        <v>2011</v>
      </c>
      <c r="B30" s="41">
        <v>480</v>
      </c>
      <c r="C30" s="52">
        <v>490</v>
      </c>
      <c r="D30" s="52">
        <v>50</v>
      </c>
      <c r="E30" s="52">
        <v>160</v>
      </c>
      <c r="F30" s="52">
        <v>1040</v>
      </c>
      <c r="G30" s="74">
        <f>SUM(B30:F30)</f>
        <v>2220</v>
      </c>
    </row>
    <row r="31" spans="1:16">
      <c r="A31" s="73">
        <v>2012</v>
      </c>
      <c r="B31" s="41">
        <v>865</v>
      </c>
      <c r="C31" s="52">
        <v>350</v>
      </c>
      <c r="D31" s="52">
        <v>0</v>
      </c>
      <c r="E31" s="52">
        <v>0</v>
      </c>
      <c r="F31" s="52">
        <v>870</v>
      </c>
      <c r="G31" s="74">
        <f t="shared" ref="G31:G33" si="9">SUM(B31:F31)</f>
        <v>2085</v>
      </c>
    </row>
    <row r="32" spans="1:16">
      <c r="A32" s="73">
        <v>2013</v>
      </c>
      <c r="B32" s="41">
        <v>1040</v>
      </c>
      <c r="C32" s="41">
        <v>510</v>
      </c>
      <c r="D32" s="41">
        <v>0</v>
      </c>
      <c r="E32" s="41"/>
      <c r="F32" s="41"/>
      <c r="G32" s="74">
        <f t="shared" si="9"/>
        <v>1550</v>
      </c>
    </row>
    <row r="33" spans="1:7">
      <c r="A33" s="73">
        <v>2014</v>
      </c>
      <c r="B33" s="41">
        <v>680</v>
      </c>
      <c r="C33" s="52">
        <v>590</v>
      </c>
      <c r="D33" s="52">
        <v>0</v>
      </c>
      <c r="E33" s="52">
        <v>0</v>
      </c>
      <c r="F33" s="52">
        <v>630</v>
      </c>
      <c r="G33" s="74">
        <f t="shared" si="9"/>
        <v>1900</v>
      </c>
    </row>
    <row r="34" spans="1:7">
      <c r="A34" s="73">
        <v>2015</v>
      </c>
      <c r="B34" s="51">
        <v>900</v>
      </c>
      <c r="C34" s="52">
        <v>1090</v>
      </c>
      <c r="D34" s="52">
        <v>0</v>
      </c>
      <c r="E34" s="52">
        <v>0</v>
      </c>
      <c r="F34" s="52">
        <v>660</v>
      </c>
      <c r="G34" s="74">
        <f>SUM(B34:F34)</f>
        <v>2650</v>
      </c>
    </row>
    <row r="35" spans="1:7">
      <c r="A35" s="73">
        <v>2016</v>
      </c>
      <c r="B35" s="51">
        <v>590</v>
      </c>
      <c r="C35" s="52">
        <v>650</v>
      </c>
      <c r="D35" s="52">
        <v>0</v>
      </c>
      <c r="E35" s="52">
        <v>0</v>
      </c>
      <c r="F35" s="52">
        <v>640</v>
      </c>
      <c r="G35" s="74">
        <f>SUM(B35:F35)</f>
        <v>1880</v>
      </c>
    </row>
    <row r="36" spans="1:7">
      <c r="A36" s="75">
        <v>2017</v>
      </c>
      <c r="B36" s="156">
        <v>1420</v>
      </c>
      <c r="C36" s="156">
        <v>740</v>
      </c>
      <c r="D36" s="157"/>
      <c r="E36" s="157"/>
      <c r="F36" s="157"/>
      <c r="G36" s="159">
        <f>SUM(B36:F36)</f>
        <v>2160</v>
      </c>
    </row>
  </sheetData>
  <mergeCells count="7">
    <mergeCell ref="A28:G28"/>
    <mergeCell ref="J18:P18"/>
    <mergeCell ref="A18:G18"/>
    <mergeCell ref="J1:K1"/>
    <mergeCell ref="L1:M1"/>
    <mergeCell ref="N1:O1"/>
    <mergeCell ref="P1:Q1"/>
  </mergeCells>
  <pageMargins left="0.7" right="0.7" top="0.78740157499999996" bottom="0.78740157499999996" header="0.3" footer="0.3"/>
  <pageSetup paperSize="9" orientation="portrait" r:id="rId1"/>
  <ignoredErrors>
    <ignoredError sqref="G26 G30:G36 P20:P23 G20" formulaRange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F12"/>
  <sheetViews>
    <sheetView tabSelected="1" workbookViewId="0">
      <selection activeCell="K33" sqref="K33"/>
    </sheetView>
  </sheetViews>
  <sheetFormatPr defaultColWidth="9" defaultRowHeight="13.2"/>
  <cols>
    <col min="1" max="1" width="9" style="205"/>
    <col min="2" max="2" width="42.5" style="205" customWidth="1"/>
    <col min="3" max="16384" width="9" style="205"/>
  </cols>
  <sheetData>
    <row r="4" spans="1:6" ht="13.8">
      <c r="A4" s="217" t="s">
        <v>50</v>
      </c>
      <c r="B4" s="218"/>
      <c r="C4" s="218"/>
      <c r="D4" s="218"/>
      <c r="E4" s="218"/>
      <c r="F4" s="219"/>
    </row>
    <row r="5" spans="1:6" ht="13.8">
      <c r="A5" s="232" t="s">
        <v>42</v>
      </c>
      <c r="B5" s="233"/>
      <c r="C5" s="233"/>
      <c r="D5" s="233"/>
      <c r="E5" s="233"/>
      <c r="F5" s="206">
        <f>Aquapark!R28</f>
        <v>30624</v>
      </c>
    </row>
    <row r="6" spans="1:6" ht="13.8">
      <c r="A6" s="232" t="s">
        <v>43</v>
      </c>
      <c r="B6" s="233"/>
      <c r="C6" s="233"/>
      <c r="D6" s="233"/>
      <c r="E6" s="233"/>
      <c r="F6" s="206">
        <f>Ponávka!R24</f>
        <v>4008</v>
      </c>
    </row>
    <row r="7" spans="1:6" ht="13.8">
      <c r="A7" s="232" t="s">
        <v>44</v>
      </c>
      <c r="B7" s="233"/>
      <c r="C7" s="233"/>
      <c r="D7" s="233"/>
      <c r="E7" s="233"/>
      <c r="F7" s="206">
        <f>Rašínova!R23</f>
        <v>10875</v>
      </c>
    </row>
    <row r="8" spans="1:6" ht="16.5" customHeight="1">
      <c r="A8" s="232" t="s">
        <v>45</v>
      </c>
      <c r="B8" s="233"/>
      <c r="C8" s="233"/>
      <c r="D8" s="233"/>
      <c r="E8" s="233"/>
      <c r="F8" s="206">
        <f>'Bazén Lužánky'!$R$26</f>
        <v>16099</v>
      </c>
    </row>
    <row r="9" spans="1:6" ht="13.8">
      <c r="A9" s="232" t="s">
        <v>46</v>
      </c>
      <c r="B9" s="233"/>
      <c r="C9" s="233"/>
      <c r="D9" s="233"/>
      <c r="E9" s="233"/>
      <c r="F9" s="206">
        <f>'Koupaliště Riviéra'!G27</f>
        <v>0</v>
      </c>
    </row>
    <row r="10" spans="1:6" ht="13.8">
      <c r="A10" s="232" t="s">
        <v>47</v>
      </c>
      <c r="B10" s="233"/>
      <c r="C10" s="233"/>
      <c r="D10" s="233"/>
      <c r="E10" s="233"/>
      <c r="F10" s="206">
        <f>'Koupaliště Zábrdovice'!G24</f>
        <v>0</v>
      </c>
    </row>
    <row r="11" spans="1:6" ht="13.8">
      <c r="A11" s="232" t="s">
        <v>48</v>
      </c>
      <c r="B11" s="233"/>
      <c r="C11" s="233"/>
      <c r="D11" s="233"/>
      <c r="E11" s="233"/>
      <c r="F11" s="206">
        <f>Kluziště!L26</f>
        <v>6072</v>
      </c>
    </row>
    <row r="12" spans="1:6" ht="13.8">
      <c r="A12" s="234" t="s">
        <v>49</v>
      </c>
      <c r="B12" s="235"/>
      <c r="C12" s="235"/>
      <c r="D12" s="235"/>
      <c r="E12" s="235"/>
      <c r="F12" s="207">
        <f>SUM(F5:F11)</f>
        <v>67678</v>
      </c>
    </row>
  </sheetData>
  <mergeCells count="9">
    <mergeCell ref="A10:E10"/>
    <mergeCell ref="A11:E11"/>
    <mergeCell ref="A12:E12"/>
    <mergeCell ref="A4:F4"/>
    <mergeCell ref="A5:E5"/>
    <mergeCell ref="A6:E6"/>
    <mergeCell ref="A7:E7"/>
    <mergeCell ref="A8:E8"/>
    <mergeCell ref="A9:E9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Aquapark</vt:lpstr>
      <vt:lpstr>Ponávka</vt:lpstr>
      <vt:lpstr>Rašínova</vt:lpstr>
      <vt:lpstr>Bazén Lužánky</vt:lpstr>
      <vt:lpstr>Koupaliště Riviéra</vt:lpstr>
      <vt:lpstr>Koupaliště Zábrdovice</vt:lpstr>
      <vt:lpstr>Kluziště</vt:lpstr>
      <vt:lpstr>Celkem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Lucka</dc:creator>
  <cp:lastModifiedBy>czechitas73</cp:lastModifiedBy>
  <dcterms:created xsi:type="dcterms:W3CDTF">2016-03-14T20:19:27Z</dcterms:created>
  <dcterms:modified xsi:type="dcterms:W3CDTF">2020-10-24T09:10:36Z</dcterms:modified>
</cp:coreProperties>
</file>