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x\Documents\ResourceForce\Assets\Resources\"/>
    </mc:Choice>
  </mc:AlternateContent>
  <bookViews>
    <workbookView xWindow="0" yWindow="0" windowWidth="17268" windowHeight="5580" activeTab="2"/>
  </bookViews>
  <sheets>
    <sheet name="Incidents_EN-GB" sheetId="1" r:id="rId1"/>
    <sheet name="IncidentsEN-GB" sheetId="2" r:id="rId2"/>
    <sheet name="IncidentSpreadshee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3" l="1"/>
  <c r="D42" i="3" s="1"/>
  <c r="B37" i="3"/>
  <c r="E37" i="3" s="1"/>
  <c r="B33" i="3"/>
  <c r="F33" i="3" s="1"/>
  <c r="B27" i="3"/>
  <c r="C27" i="3" s="1"/>
  <c r="B24" i="3"/>
  <c r="D24" i="3" s="1"/>
  <c r="B22" i="3"/>
  <c r="E22" i="3" s="1"/>
  <c r="B18" i="3"/>
  <c r="F18" i="3" s="1"/>
  <c r="B11" i="3"/>
  <c r="D11" i="3" s="1"/>
  <c r="B6" i="3"/>
  <c r="F6" i="3" s="1"/>
  <c r="B2" i="3"/>
  <c r="E2" i="3" s="1"/>
  <c r="C6" i="3" l="1"/>
  <c r="D6" i="3"/>
  <c r="G6" i="3"/>
  <c r="E6" i="3"/>
  <c r="G42" i="3"/>
  <c r="F42" i="3"/>
  <c r="E42" i="3"/>
  <c r="C42" i="3"/>
  <c r="D37" i="3"/>
  <c r="C37" i="3"/>
  <c r="F37" i="3"/>
  <c r="G37" i="3"/>
  <c r="G33" i="3"/>
  <c r="C33" i="3"/>
  <c r="E33" i="3"/>
  <c r="D33" i="3"/>
  <c r="F27" i="3"/>
  <c r="E27" i="3"/>
  <c r="D27" i="3"/>
  <c r="G27" i="3"/>
  <c r="G24" i="3"/>
  <c r="F24" i="3"/>
  <c r="E24" i="3"/>
  <c r="C24" i="3"/>
  <c r="C22" i="3"/>
  <c r="D22" i="3"/>
  <c r="F22" i="3"/>
  <c r="G22" i="3"/>
  <c r="E18" i="3"/>
  <c r="D18" i="3"/>
  <c r="G18" i="3"/>
  <c r="C18" i="3"/>
  <c r="G11" i="3"/>
  <c r="C11" i="3"/>
  <c r="F11" i="3"/>
  <c r="E11" i="3"/>
  <c r="G2" i="3"/>
  <c r="C2" i="3"/>
  <c r="F2" i="3"/>
  <c r="D2" i="3"/>
  <c r="B7" i="2"/>
  <c r="B1" i="2"/>
  <c r="B3" i="2"/>
  <c r="B5" i="2"/>
  <c r="B9" i="2"/>
  <c r="B11" i="2"/>
  <c r="B13" i="2"/>
  <c r="B15" i="2"/>
  <c r="B17" i="2"/>
  <c r="B19" i="2"/>
  <c r="B21" i="2"/>
  <c r="V2" i="1" l="1"/>
  <c r="H2" i="1"/>
  <c r="J2" i="1"/>
  <c r="L2" i="1"/>
  <c r="N2" i="1"/>
  <c r="P2" i="1"/>
  <c r="R2" i="1"/>
  <c r="T2" i="1"/>
  <c r="F2" i="1"/>
  <c r="B2" i="1"/>
  <c r="D2" i="1"/>
</calcChain>
</file>

<file path=xl/sharedStrings.xml><?xml version="1.0" encoding="utf-8"?>
<sst xmlns="http://schemas.openxmlformats.org/spreadsheetml/2006/main" count="449" uniqueCount="116">
  <si>
    <t>TotalAreaTypes</t>
  </si>
  <si>
    <t>Areas</t>
  </si>
  <si>
    <t>City</t>
  </si>
  <si>
    <t>Estate</t>
  </si>
  <si>
    <t>Coastal</t>
  </si>
  <si>
    <t>Central</t>
  </si>
  <si>
    <t>Industrial</t>
  </si>
  <si>
    <t>Loitering</t>
  </si>
  <si>
    <t>~English</t>
  </si>
  <si>
    <t>LitteringLength</t>
  </si>
  <si>
    <t>LoiteringLength</t>
  </si>
  <si>
    <t>Littering</t>
  </si>
  <si>
    <t>NoiseComplaintLength</t>
  </si>
  <si>
    <t>NoiseComplaint</t>
  </si>
  <si>
    <t>LandArgumentLength</t>
  </si>
  <si>
    <t>LandArgument</t>
  </si>
  <si>
    <t>DiscriminationLength</t>
  </si>
  <si>
    <t>Discrimination</t>
  </si>
  <si>
    <t>DomesticAbuseLength</t>
  </si>
  <si>
    <t>DomesticAbuse</t>
  </si>
  <si>
    <t>AssaultLength</t>
  </si>
  <si>
    <t>Assault</t>
  </si>
  <si>
    <t>MultipleAssaultsLength</t>
  </si>
  <si>
    <t>MultipleAssaults</t>
  </si>
  <si>
    <t>TrafficIncidentLength</t>
  </si>
  <si>
    <t>TrafficIncident</t>
  </si>
  <si>
    <t>FatalityLength</t>
  </si>
  <si>
    <t>Fatality</t>
  </si>
  <si>
    <t>A group of people have been reported loitering in {0} area</t>
  </si>
  <si>
    <t>Reports of Intimidating groups reported in {0} area</t>
  </si>
  <si>
    <t>Woman scared of crowded groups in {0} area</t>
  </si>
  <si>
    <t>Man seen dropping Litter near {0} area</t>
  </si>
  <si>
    <t>Man reported to have spat gum on floor in {0} area</t>
  </si>
  <si>
    <t>Reports of person dropping papers out of window in {0} area</t>
  </si>
  <si>
    <t>Woman reported not picking up dog poo in {0} area</t>
  </si>
  <si>
    <t>Couple reported making loud noises late at night in {0} area</t>
  </si>
  <si>
    <t>Noise complaints from numerous residents in {0} area</t>
  </si>
  <si>
    <t>Kids shouting and being disruptive in {0} area</t>
  </si>
  <si>
    <t>Reports of animals being loud and keeping residents awake in {0} area</t>
  </si>
  <si>
    <t>Numerous noise complaints received about new club in {0} area</t>
  </si>
  <si>
    <t>Man reported shouting and swearing in his garden in {0} area</t>
  </si>
  <si>
    <t>Reports of a group of people arguing over land in {0} area</t>
  </si>
  <si>
    <t>Man refusing access to public property in {0} area</t>
  </si>
  <si>
    <t>Man accuses trespassers to have stolen his grass in {0} area</t>
  </si>
  <si>
    <t>An ethnic woman reports that she has been discriminated against in {0} area</t>
  </si>
  <si>
    <t>Domestic abuse reported by mother of 4 in {0} area</t>
  </si>
  <si>
    <t>Neighbours reporting screaming noises from couple in flat in {0} area</t>
  </si>
  <si>
    <t>Assault reported in {0} area</t>
  </si>
  <si>
    <t>Man has been reported stabbed in {0} area</t>
  </si>
  <si>
    <t>A fight between 2 drunks has broken out in {0} area</t>
  </si>
  <si>
    <t>A man has reported he was jumped by a motley crew of junkies in {0} area</t>
  </si>
  <si>
    <t>A barman has been injured during a drunken rage in {0} area</t>
  </si>
  <si>
    <t>A riot has broken out in {0} area</t>
  </si>
  <si>
    <t>Unidentified suspect seen weilding a machete and assaulting people in {0} area</t>
  </si>
  <si>
    <t>Multiple people reported injured after man loses it in {0} area</t>
  </si>
  <si>
    <t>2 car pile up reported in {0} area</t>
  </si>
  <si>
    <t>A car has crashed into an ice cream truck in {0} area</t>
  </si>
  <si>
    <t>Large truck collides with lamp post in {0} area</t>
  </si>
  <si>
    <t>Cars seen driving reclessly in {0} area</t>
  </si>
  <si>
    <t>Body has been found in {0} area</t>
  </si>
  <si>
    <t>Body seen floating in river in {0} area</t>
  </si>
  <si>
    <t>XXXX</t>
  </si>
  <si>
    <t>aa</t>
  </si>
  <si>
    <t>bb</t>
  </si>
  <si>
    <t>cc</t>
  </si>
  <si>
    <t>dd</t>
  </si>
  <si>
    <t>ee</t>
  </si>
  <si>
    <t>key</t>
  </si>
  <si>
    <t>en-gb</t>
  </si>
  <si>
    <t>en-us</t>
  </si>
  <si>
    <t>LITTERING_TEXT_1</t>
  </si>
  <si>
    <t>LITTERING_TEXT_2</t>
  </si>
  <si>
    <t>LITTERING_TEXT_3</t>
  </si>
  <si>
    <t>nl</t>
  </si>
  <si>
    <t>es</t>
  </si>
  <si>
    <t>el</t>
  </si>
  <si>
    <t>de</t>
  </si>
  <si>
    <t>LOITERING_LENGTH</t>
  </si>
  <si>
    <t>LOITERING_TEXT_1</t>
  </si>
  <si>
    <t>LOITERING_TEXT_2</t>
  </si>
  <si>
    <t>LOITERING_TEXT_3</t>
  </si>
  <si>
    <t>NOISECOMPLAINT_LENGTH</t>
  </si>
  <si>
    <t>LANDARGUMENT_LENGTH</t>
  </si>
  <si>
    <t>DISCRIMINATION_LENGTH</t>
  </si>
  <si>
    <t>DOMESTICABUSE_LENGTH</t>
  </si>
  <si>
    <t>ASSAULT_LENGTH</t>
  </si>
  <si>
    <t>MULTIPLEASSAULTS_LENGTH</t>
  </si>
  <si>
    <t>TRAFFICINCIDENT_LENGTH</t>
  </si>
  <si>
    <t>FATALITY_LENGTH</t>
  </si>
  <si>
    <t>LITTERING_TEXT_4</t>
  </si>
  <si>
    <t>NOISECOMPLAINT_TEXT_1</t>
  </si>
  <si>
    <t>NOISECOMPLAINT_TEXT_2</t>
  </si>
  <si>
    <t>NOISECOMPLAINT_TEXT_3</t>
  </si>
  <si>
    <t>NOISECOMPLAINT_TEXT_4</t>
  </si>
  <si>
    <t>NOISECOMPLAINT_TEXT_5</t>
  </si>
  <si>
    <t>NOISECOMPLAINT_TEXT_6</t>
  </si>
  <si>
    <t>DISCRIMINATION_TEXT_1</t>
  </si>
  <si>
    <t>DOMESTICABUSE_TEXT_1</t>
  </si>
  <si>
    <t>DOMESTICABUSE_TEXT_2</t>
  </si>
  <si>
    <t>ASSAULT_TEXT_1</t>
  </si>
  <si>
    <t>ASSAULT_TEXT_2</t>
  </si>
  <si>
    <t>ASSAULT_TEXT_3</t>
  </si>
  <si>
    <t>ASSAULT_TEXT_4</t>
  </si>
  <si>
    <t>ASSAULT_TEXT_5</t>
  </si>
  <si>
    <t>MULTIPLEASSAULTS_TEXT_1</t>
  </si>
  <si>
    <t>MULTIPLEASSAULTS_TEXT_2</t>
  </si>
  <si>
    <t>MULTIPLEASSAULTS_TEXT_3</t>
  </si>
  <si>
    <t>TRAFFICINCIDENT_TEXT_1</t>
  </si>
  <si>
    <t>TRAFFICINCIDENT_TEXT_2</t>
  </si>
  <si>
    <t>TRAFFICINCIDENT_TEXT_3</t>
  </si>
  <si>
    <t>TRAFFICINCIDENT_TEXT_4</t>
  </si>
  <si>
    <t>FATALITY_TEXT_1</t>
  </si>
  <si>
    <t>FATALITY_TEXT_2</t>
  </si>
  <si>
    <t>LANDARGUMENT_TEXT_1</t>
  </si>
  <si>
    <t>LANDARGUMENT_TEXT_2</t>
  </si>
  <si>
    <t>LANDARGUMENT_TEXT_3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</si>
</sst>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1"/>
    <xf numFmtId="0" fontId="3" fillId="0" borderId="0" xfId="3"/>
    <xf numFmtId="0" fontId="0" fillId="3" borderId="1" xfId="2" applyFont="1"/>
    <xf numFmtId="0" fontId="2" fillId="3" borderId="1" xfId="2" applyFont="1"/>
    <xf numFmtId="0" fontId="2" fillId="2" borderId="0" xfId="1" applyAlignment="1">
      <alignment horizontal="left"/>
    </xf>
    <xf numFmtId="0" fontId="0" fillId="0" borderId="0" xfId="0" applyAlignment="1">
      <alignment horizontal="left"/>
    </xf>
    <xf numFmtId="0" fontId="0" fillId="3" borderId="1" xfId="2" applyFont="1" applyAlignment="1">
      <alignment horizontal="left"/>
    </xf>
  </cellXfs>
  <cellStyles count="4">
    <cellStyle name="Bad" xfId="1" builtinId="27"/>
    <cellStyle name="Explanatory Text" xfId="3" builtinId="53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workbookViewId="0">
      <selection activeCell="F1" sqref="F1:W7"/>
    </sheetView>
  </sheetViews>
  <sheetFormatPr defaultRowHeight="14.4" x14ac:dyDescent="0.55000000000000004"/>
  <cols>
    <col min="1" max="1" width="12.9453125" customWidth="1"/>
    <col min="2" max="2" width="4.89453125" style="1" customWidth="1"/>
    <col min="3" max="3" width="17.26171875" customWidth="1"/>
    <col min="4" max="4" width="4.9453125" style="1" customWidth="1"/>
    <col min="5" max="5" width="46.83984375" customWidth="1"/>
    <col min="6" max="6" width="5.3125" style="1" customWidth="1"/>
    <col min="7" max="7" width="50.15625" customWidth="1"/>
    <col min="8" max="8" width="5.83984375" style="1" customWidth="1"/>
    <col min="9" max="9" width="58.3671875" customWidth="1"/>
    <col min="10" max="10" width="5.68359375" style="1" customWidth="1"/>
    <col min="11" max="11" width="50.26171875" customWidth="1"/>
    <col min="12" max="12" width="6.734375" style="1" customWidth="1"/>
    <col min="13" max="13" width="62.9453125" customWidth="1"/>
    <col min="14" max="14" width="6.47265625" style="1" customWidth="1"/>
    <col min="15" max="15" width="56.1015625" customWidth="1"/>
    <col min="16" max="16" width="6.734375" style="1" customWidth="1"/>
    <col min="17" max="17" width="61.734375" customWidth="1"/>
    <col min="18" max="18" width="6.578125" style="1" customWidth="1"/>
    <col min="19" max="19" width="63.20703125" customWidth="1"/>
    <col min="20" max="20" width="6.578125" style="1" customWidth="1"/>
    <col min="21" max="21" width="50.41796875" customWidth="1"/>
    <col min="22" max="22" width="6.578125" style="1" customWidth="1"/>
    <col min="23" max="23" width="54.20703125" customWidth="1"/>
  </cols>
  <sheetData>
    <row r="1" spans="1:23" s="3" customFormat="1" x14ac:dyDescent="0.55000000000000004">
      <c r="A1" s="2" t="s">
        <v>8</v>
      </c>
      <c r="B1" s="4" t="s">
        <v>0</v>
      </c>
      <c r="C1" s="3" t="s">
        <v>1</v>
      </c>
      <c r="D1" s="4" t="s">
        <v>10</v>
      </c>
      <c r="E1" s="3" t="s">
        <v>7</v>
      </c>
      <c r="F1" s="4" t="s">
        <v>9</v>
      </c>
      <c r="G1" s="3" t="s">
        <v>11</v>
      </c>
      <c r="H1" s="4" t="s">
        <v>12</v>
      </c>
      <c r="I1" s="3" t="s">
        <v>13</v>
      </c>
      <c r="J1" s="4" t="s">
        <v>14</v>
      </c>
      <c r="K1" s="3" t="s">
        <v>15</v>
      </c>
      <c r="L1" s="4" t="s">
        <v>16</v>
      </c>
      <c r="M1" s="3" t="s">
        <v>17</v>
      </c>
      <c r="N1" s="4" t="s">
        <v>18</v>
      </c>
      <c r="O1" s="3" t="s">
        <v>19</v>
      </c>
      <c r="P1" s="4" t="s">
        <v>20</v>
      </c>
      <c r="Q1" s="3" t="s">
        <v>21</v>
      </c>
      <c r="R1" s="4" t="s">
        <v>22</v>
      </c>
      <c r="S1" s="3" t="s">
        <v>23</v>
      </c>
      <c r="T1" s="4" t="s">
        <v>24</v>
      </c>
      <c r="U1" s="3" t="s">
        <v>25</v>
      </c>
      <c r="V1" s="4" t="s">
        <v>26</v>
      </c>
      <c r="W1" s="3" t="s">
        <v>27</v>
      </c>
    </row>
    <row r="2" spans="1:23" x14ac:dyDescent="0.55000000000000004">
      <c r="B2" s="1">
        <f>COUNTA(C2:C1048576)</f>
        <v>5</v>
      </c>
      <c r="C2" t="s">
        <v>2</v>
      </c>
      <c r="D2" s="1">
        <f>COUNTA(E2:E1048576)</f>
        <v>3</v>
      </c>
      <c r="E2" t="s">
        <v>28</v>
      </c>
      <c r="F2" s="1">
        <f>COUNTA(G2:G1048576)</f>
        <v>4</v>
      </c>
      <c r="G2" t="s">
        <v>31</v>
      </c>
      <c r="H2" s="1">
        <f t="shared" ref="H2" si="0">COUNTA(I2:I1048576)</f>
        <v>6</v>
      </c>
      <c r="I2" t="s">
        <v>35</v>
      </c>
      <c r="J2" s="1">
        <f t="shared" ref="J2" si="1">COUNTA(K2:K1048576)</f>
        <v>3</v>
      </c>
      <c r="K2" t="s">
        <v>41</v>
      </c>
      <c r="L2" s="1">
        <f t="shared" ref="L2" si="2">COUNTA(M2:M1048576)</f>
        <v>1</v>
      </c>
      <c r="M2" t="s">
        <v>44</v>
      </c>
      <c r="N2" s="1">
        <f t="shared" ref="N2" si="3">COUNTA(O2:O1048576)</f>
        <v>2</v>
      </c>
      <c r="O2" t="s">
        <v>45</v>
      </c>
      <c r="P2" s="1">
        <f t="shared" ref="P2" si="4">COUNTA(Q2:Q1048576)</f>
        <v>5</v>
      </c>
      <c r="Q2" t="s">
        <v>47</v>
      </c>
      <c r="R2" s="1">
        <f t="shared" ref="R2" si="5">COUNTA(S2:S1048576)</f>
        <v>3</v>
      </c>
      <c r="S2" t="s">
        <v>52</v>
      </c>
      <c r="T2" s="1">
        <f t="shared" ref="T2:V2" si="6">COUNTA(U2:U1048576)</f>
        <v>4</v>
      </c>
      <c r="U2" t="s">
        <v>55</v>
      </c>
      <c r="V2" s="1">
        <f t="shared" si="6"/>
        <v>2</v>
      </c>
      <c r="W2" t="s">
        <v>59</v>
      </c>
    </row>
    <row r="3" spans="1:23" x14ac:dyDescent="0.55000000000000004">
      <c r="C3" t="s">
        <v>3</v>
      </c>
      <c r="E3" t="s">
        <v>29</v>
      </c>
      <c r="G3" t="s">
        <v>32</v>
      </c>
      <c r="I3" t="s">
        <v>36</v>
      </c>
      <c r="K3" t="s">
        <v>42</v>
      </c>
      <c r="O3" t="s">
        <v>46</v>
      </c>
      <c r="Q3" t="s">
        <v>48</v>
      </c>
      <c r="S3" t="s">
        <v>53</v>
      </c>
      <c r="U3" t="s">
        <v>56</v>
      </c>
      <c r="W3" t="s">
        <v>60</v>
      </c>
    </row>
    <row r="4" spans="1:23" x14ac:dyDescent="0.55000000000000004">
      <c r="C4" t="s">
        <v>4</v>
      </c>
      <c r="E4" t="s">
        <v>30</v>
      </c>
      <c r="G4" t="s">
        <v>33</v>
      </c>
      <c r="I4" t="s">
        <v>37</v>
      </c>
      <c r="K4" t="s">
        <v>43</v>
      </c>
      <c r="Q4" t="s">
        <v>49</v>
      </c>
      <c r="S4" t="s">
        <v>54</v>
      </c>
      <c r="U4" t="s">
        <v>57</v>
      </c>
    </row>
    <row r="5" spans="1:23" x14ac:dyDescent="0.55000000000000004">
      <c r="C5" t="s">
        <v>5</v>
      </c>
      <c r="G5" t="s">
        <v>34</v>
      </c>
      <c r="I5" t="s">
        <v>38</v>
      </c>
      <c r="Q5" t="s">
        <v>50</v>
      </c>
      <c r="U5" t="s">
        <v>58</v>
      </c>
    </row>
    <row r="6" spans="1:23" x14ac:dyDescent="0.55000000000000004">
      <c r="C6" t="s">
        <v>6</v>
      </c>
      <c r="I6" t="s">
        <v>40</v>
      </c>
      <c r="Q6" t="s">
        <v>51</v>
      </c>
    </row>
    <row r="7" spans="1:23" x14ac:dyDescent="0.55000000000000004">
      <c r="I7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activeCell="H1" sqref="H1"/>
    </sheetView>
  </sheetViews>
  <sheetFormatPr defaultRowHeight="14.4" x14ac:dyDescent="0.55000000000000004"/>
  <cols>
    <col min="1" max="1" width="29.26171875" customWidth="1"/>
    <col min="2" max="2" width="62.3671875" style="6" customWidth="1"/>
    <col min="3" max="3" width="64.05078125" style="6" customWidth="1"/>
    <col min="4" max="4" width="49.734375" style="6" customWidth="1"/>
    <col min="5" max="5" width="60.9453125" style="6" customWidth="1"/>
    <col min="6" max="6" width="58.3671875" style="6" customWidth="1"/>
    <col min="7" max="7" width="50.26171875" style="6" customWidth="1"/>
    <col min="8" max="8" width="62.9453125" style="6" customWidth="1"/>
    <col min="9" max="9" width="56.1015625" style="6" customWidth="1"/>
    <col min="10" max="10" width="61.734375" style="6" customWidth="1"/>
    <col min="11" max="11" width="63.20703125" style="6" customWidth="1"/>
    <col min="12" max="12" width="50.41796875" style="6" customWidth="1"/>
    <col min="13" max="13" width="54.20703125" style="6" customWidth="1"/>
    <col min="14" max="17" width="8.83984375" style="6"/>
  </cols>
  <sheetData>
    <row r="1" spans="1:17" s="1" customFormat="1" x14ac:dyDescent="0.55000000000000004">
      <c r="A1" s="1" t="s">
        <v>0</v>
      </c>
      <c r="B1" s="5">
        <f>COUNTA(B2:ZP2)</f>
        <v>6</v>
      </c>
      <c r="C1" s="5" t="s">
        <v>62</v>
      </c>
      <c r="D1" s="5" t="s">
        <v>63</v>
      </c>
      <c r="E1" s="5" t="s">
        <v>64</v>
      </c>
      <c r="F1" s="5" t="s">
        <v>65</v>
      </c>
      <c r="G1" s="5" t="s">
        <v>66</v>
      </c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x14ac:dyDescent="0.55000000000000004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61</v>
      </c>
      <c r="H2"/>
      <c r="I2"/>
      <c r="J2"/>
      <c r="K2"/>
      <c r="L2"/>
      <c r="M2"/>
      <c r="N2"/>
      <c r="O2"/>
      <c r="P2"/>
      <c r="Q2"/>
    </row>
    <row r="3" spans="1:17" s="1" customFormat="1" x14ac:dyDescent="0.55000000000000004">
      <c r="A3" s="1" t="s">
        <v>10</v>
      </c>
      <c r="B3" s="5">
        <f>COUNTA(B4:ZP4)</f>
        <v>6</v>
      </c>
      <c r="C3" s="5" t="s">
        <v>61</v>
      </c>
      <c r="D3" s="5" t="s">
        <v>61</v>
      </c>
      <c r="E3" s="5" t="s">
        <v>61</v>
      </c>
      <c r="F3" s="5" t="s">
        <v>61</v>
      </c>
      <c r="G3" s="5" t="s">
        <v>61</v>
      </c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x14ac:dyDescent="0.55000000000000004">
      <c r="A4" t="s">
        <v>7</v>
      </c>
      <c r="B4" t="s">
        <v>28</v>
      </c>
      <c r="C4" t="s">
        <v>29</v>
      </c>
      <c r="D4" t="s">
        <v>30</v>
      </c>
      <c r="E4" t="s">
        <v>61</v>
      </c>
      <c r="F4" t="s">
        <v>61</v>
      </c>
      <c r="G4" t="s">
        <v>61</v>
      </c>
      <c r="H4"/>
      <c r="I4"/>
      <c r="J4"/>
      <c r="K4"/>
      <c r="L4"/>
      <c r="M4"/>
      <c r="N4"/>
      <c r="O4"/>
      <c r="P4"/>
      <c r="Q4"/>
    </row>
    <row r="5" spans="1:17" s="1" customFormat="1" x14ac:dyDescent="0.55000000000000004">
      <c r="A5" s="1" t="s">
        <v>9</v>
      </c>
      <c r="B5" s="5">
        <f>COUNTA(B6:ZP6)</f>
        <v>6</v>
      </c>
      <c r="C5" s="5" t="s">
        <v>61</v>
      </c>
      <c r="D5" s="5"/>
      <c r="E5" s="5" t="s">
        <v>61</v>
      </c>
      <c r="F5" s="5" t="s">
        <v>61</v>
      </c>
      <c r="G5" s="5" t="s">
        <v>61</v>
      </c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 x14ac:dyDescent="0.55000000000000004">
      <c r="A6" t="s">
        <v>11</v>
      </c>
      <c r="B6" t="s">
        <v>31</v>
      </c>
      <c r="C6" t="s">
        <v>32</v>
      </c>
      <c r="D6" t="s">
        <v>33</v>
      </c>
      <c r="E6" t="s">
        <v>33</v>
      </c>
      <c r="F6" t="s">
        <v>61</v>
      </c>
      <c r="G6" t="s">
        <v>61</v>
      </c>
      <c r="H6"/>
      <c r="I6"/>
      <c r="J6"/>
      <c r="K6"/>
      <c r="L6"/>
      <c r="M6"/>
      <c r="N6"/>
      <c r="O6"/>
      <c r="P6"/>
      <c r="Q6"/>
    </row>
    <row r="7" spans="1:17" s="1" customFormat="1" x14ac:dyDescent="0.55000000000000004">
      <c r="A7" s="1" t="s">
        <v>12</v>
      </c>
      <c r="B7" s="5">
        <f>COUNTA(B8:ZP8)</f>
        <v>6</v>
      </c>
      <c r="C7" s="5" t="s">
        <v>61</v>
      </c>
      <c r="D7" s="5"/>
      <c r="E7" s="5" t="s">
        <v>61</v>
      </c>
      <c r="F7" s="5" t="s">
        <v>61</v>
      </c>
      <c r="G7" s="5" t="s">
        <v>61</v>
      </c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x14ac:dyDescent="0.55000000000000004">
      <c r="A8" t="s">
        <v>13</v>
      </c>
      <c r="B8" t="s">
        <v>35</v>
      </c>
      <c r="C8" t="s">
        <v>36</v>
      </c>
      <c r="D8" t="s">
        <v>37</v>
      </c>
      <c r="E8" t="s">
        <v>38</v>
      </c>
      <c r="F8" t="s">
        <v>40</v>
      </c>
      <c r="G8" t="s">
        <v>39</v>
      </c>
      <c r="H8"/>
      <c r="I8"/>
      <c r="J8"/>
      <c r="K8"/>
      <c r="L8"/>
      <c r="M8"/>
      <c r="N8"/>
      <c r="O8"/>
      <c r="P8"/>
      <c r="Q8"/>
    </row>
    <row r="9" spans="1:17" s="1" customFormat="1" x14ac:dyDescent="0.55000000000000004">
      <c r="A9" s="1" t="s">
        <v>14</v>
      </c>
      <c r="B9" s="5">
        <f>COUNTA(B10:ZP10)</f>
        <v>6</v>
      </c>
      <c r="C9" s="5" t="s">
        <v>61</v>
      </c>
      <c r="D9" s="5"/>
      <c r="E9" s="5" t="s">
        <v>61</v>
      </c>
      <c r="F9" s="5" t="s">
        <v>61</v>
      </c>
      <c r="G9" s="5" t="s">
        <v>61</v>
      </c>
      <c r="H9" s="5"/>
      <c r="I9" s="5"/>
      <c r="J9" s="5"/>
      <c r="K9" s="5"/>
      <c r="L9" s="5"/>
      <c r="M9" s="5"/>
      <c r="N9" s="5"/>
      <c r="O9" s="5"/>
      <c r="P9" s="5"/>
      <c r="Q9" s="5"/>
    </row>
    <row r="10" spans="1:17" x14ac:dyDescent="0.55000000000000004">
      <c r="A10" t="s">
        <v>15</v>
      </c>
      <c r="B10" t="s">
        <v>41</v>
      </c>
      <c r="C10" t="s">
        <v>42</v>
      </c>
      <c r="D10" t="s">
        <v>43</v>
      </c>
      <c r="E10" t="s">
        <v>61</v>
      </c>
      <c r="F10" t="s">
        <v>61</v>
      </c>
      <c r="G10" t="s">
        <v>61</v>
      </c>
      <c r="H10"/>
      <c r="I10"/>
      <c r="J10"/>
      <c r="K10"/>
      <c r="L10"/>
      <c r="M10"/>
      <c r="N10"/>
      <c r="O10"/>
      <c r="P10"/>
      <c r="Q10"/>
    </row>
    <row r="11" spans="1:17" s="1" customFormat="1" x14ac:dyDescent="0.55000000000000004">
      <c r="A11" s="1" t="s">
        <v>16</v>
      </c>
      <c r="B11" s="5">
        <f>COUNTA(B12:ZP12)</f>
        <v>6</v>
      </c>
      <c r="C11" s="5" t="s">
        <v>61</v>
      </c>
      <c r="D11" s="5" t="s">
        <v>61</v>
      </c>
      <c r="E11" s="5" t="s">
        <v>61</v>
      </c>
      <c r="F11" s="5" t="s">
        <v>61</v>
      </c>
      <c r="G11" s="5" t="s">
        <v>61</v>
      </c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 x14ac:dyDescent="0.55000000000000004">
      <c r="A12" t="s">
        <v>17</v>
      </c>
      <c r="B12" t="s">
        <v>44</v>
      </c>
      <c r="C12" t="s">
        <v>61</v>
      </c>
      <c r="D12" t="s">
        <v>61</v>
      </c>
      <c r="E12" t="s">
        <v>61</v>
      </c>
      <c r="F12" t="s">
        <v>61</v>
      </c>
      <c r="G12" t="s">
        <v>61</v>
      </c>
      <c r="H12"/>
      <c r="I12"/>
      <c r="J12"/>
      <c r="K12"/>
      <c r="L12"/>
      <c r="M12"/>
      <c r="N12"/>
      <c r="O12"/>
      <c r="P12"/>
      <c r="Q12"/>
    </row>
    <row r="13" spans="1:17" s="1" customFormat="1" x14ac:dyDescent="0.55000000000000004">
      <c r="A13" s="1" t="s">
        <v>18</v>
      </c>
      <c r="B13" s="5">
        <f>COUNTA(B14:ZP14)</f>
        <v>6</v>
      </c>
      <c r="C13" s="5" t="s">
        <v>61</v>
      </c>
      <c r="D13" s="5" t="s">
        <v>61</v>
      </c>
      <c r="E13" s="5" t="s">
        <v>61</v>
      </c>
      <c r="F13" s="5" t="s">
        <v>61</v>
      </c>
      <c r="G13" s="5" t="s">
        <v>61</v>
      </c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17" x14ac:dyDescent="0.55000000000000004">
      <c r="A14" t="s">
        <v>19</v>
      </c>
      <c r="B14" t="s">
        <v>45</v>
      </c>
      <c r="C14" t="s">
        <v>46</v>
      </c>
      <c r="D14" t="s">
        <v>61</v>
      </c>
      <c r="E14" t="s">
        <v>61</v>
      </c>
      <c r="F14" t="s">
        <v>61</v>
      </c>
      <c r="G14" t="s">
        <v>61</v>
      </c>
      <c r="H14"/>
      <c r="I14"/>
      <c r="J14"/>
      <c r="K14"/>
      <c r="L14"/>
      <c r="M14"/>
      <c r="N14"/>
      <c r="O14"/>
      <c r="P14"/>
      <c r="Q14"/>
    </row>
    <row r="15" spans="1:17" s="1" customFormat="1" x14ac:dyDescent="0.55000000000000004">
      <c r="A15" s="1" t="s">
        <v>20</v>
      </c>
      <c r="B15" s="5">
        <f>COUNTA(B16:ZP16)</f>
        <v>6</v>
      </c>
      <c r="C15" s="5" t="s">
        <v>61</v>
      </c>
      <c r="D15" s="5" t="s">
        <v>61</v>
      </c>
      <c r="E15" s="5" t="s">
        <v>61</v>
      </c>
      <c r="F15" s="5" t="s">
        <v>61</v>
      </c>
      <c r="G15" s="5" t="s">
        <v>61</v>
      </c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7" x14ac:dyDescent="0.55000000000000004">
      <c r="A16" t="s">
        <v>21</v>
      </c>
      <c r="B16" t="s">
        <v>47</v>
      </c>
      <c r="C16" t="s">
        <v>48</v>
      </c>
      <c r="D16" t="s">
        <v>49</v>
      </c>
      <c r="E16" t="s">
        <v>50</v>
      </c>
      <c r="F16" t="s">
        <v>51</v>
      </c>
      <c r="G16" t="s">
        <v>61</v>
      </c>
      <c r="H16"/>
      <c r="I16"/>
      <c r="J16"/>
      <c r="K16"/>
      <c r="L16"/>
      <c r="M16"/>
      <c r="N16"/>
      <c r="O16"/>
      <c r="P16"/>
      <c r="Q16"/>
    </row>
    <row r="17" spans="1:17" s="1" customFormat="1" x14ac:dyDescent="0.55000000000000004">
      <c r="A17" s="1" t="s">
        <v>22</v>
      </c>
      <c r="B17" s="5">
        <f>COUNTA(B18:ZP18)</f>
        <v>6</v>
      </c>
      <c r="C17" s="5" t="s">
        <v>61</v>
      </c>
      <c r="D17" s="5" t="s">
        <v>61</v>
      </c>
      <c r="E17" s="5" t="s">
        <v>61</v>
      </c>
      <c r="F17" s="5" t="s">
        <v>61</v>
      </c>
      <c r="G17" s="5" t="s">
        <v>61</v>
      </c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 x14ac:dyDescent="0.55000000000000004">
      <c r="A18" t="s">
        <v>23</v>
      </c>
      <c r="B18" t="s">
        <v>52</v>
      </c>
      <c r="C18" t="s">
        <v>53</v>
      </c>
      <c r="D18" t="s">
        <v>54</v>
      </c>
      <c r="E18" t="s">
        <v>61</v>
      </c>
      <c r="F18" t="s">
        <v>61</v>
      </c>
      <c r="G18" t="s">
        <v>61</v>
      </c>
      <c r="H18"/>
      <c r="I18"/>
      <c r="J18"/>
      <c r="K18"/>
      <c r="L18"/>
      <c r="M18"/>
      <c r="N18"/>
      <c r="O18"/>
      <c r="P18"/>
      <c r="Q18"/>
    </row>
    <row r="19" spans="1:17" s="1" customFormat="1" x14ac:dyDescent="0.55000000000000004">
      <c r="A19" s="1" t="s">
        <v>24</v>
      </c>
      <c r="B19" s="5">
        <f>COUNTA(B20:ZP20)</f>
        <v>6</v>
      </c>
      <c r="C19" s="5" t="s">
        <v>61</v>
      </c>
      <c r="D19" s="5" t="s">
        <v>61</v>
      </c>
      <c r="E19" s="5" t="s">
        <v>61</v>
      </c>
      <c r="F19" s="5" t="s">
        <v>61</v>
      </c>
      <c r="G19" s="5" t="s">
        <v>61</v>
      </c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x14ac:dyDescent="0.55000000000000004">
      <c r="A20" t="s">
        <v>25</v>
      </c>
      <c r="B20" t="s">
        <v>55</v>
      </c>
      <c r="C20" t="s">
        <v>56</v>
      </c>
      <c r="D20" t="s">
        <v>57</v>
      </c>
      <c r="E20" t="s">
        <v>58</v>
      </c>
      <c r="F20" t="s">
        <v>61</v>
      </c>
      <c r="G20" t="s">
        <v>61</v>
      </c>
      <c r="H20"/>
      <c r="I20"/>
      <c r="J20"/>
      <c r="K20"/>
      <c r="L20"/>
      <c r="M20"/>
      <c r="N20"/>
      <c r="O20"/>
      <c r="P20"/>
      <c r="Q20"/>
    </row>
    <row r="21" spans="1:17" s="1" customFormat="1" x14ac:dyDescent="0.55000000000000004">
      <c r="A21" s="1" t="s">
        <v>26</v>
      </c>
      <c r="B21" s="5">
        <f>COUNTA(B22:ZP22)</f>
        <v>6</v>
      </c>
      <c r="C21" s="5" t="s">
        <v>61</v>
      </c>
      <c r="D21" s="5" t="s">
        <v>61</v>
      </c>
      <c r="E21" s="5" t="s">
        <v>61</v>
      </c>
      <c r="F21" s="5" t="s">
        <v>61</v>
      </c>
      <c r="G21" s="5" t="s">
        <v>61</v>
      </c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x14ac:dyDescent="0.55000000000000004">
      <c r="A22" t="s">
        <v>27</v>
      </c>
      <c r="B22" t="s">
        <v>59</v>
      </c>
      <c r="C22" t="s">
        <v>60</v>
      </c>
      <c r="D22" t="s">
        <v>61</v>
      </c>
      <c r="E22" t="s">
        <v>61</v>
      </c>
      <c r="F22" t="s">
        <v>61</v>
      </c>
      <c r="G22" t="s">
        <v>61</v>
      </c>
      <c r="H22"/>
      <c r="I22"/>
      <c r="J22"/>
      <c r="K22"/>
      <c r="L22"/>
      <c r="M22"/>
      <c r="N22"/>
      <c r="O22"/>
      <c r="P22"/>
      <c r="Q22"/>
    </row>
    <row r="23" spans="1:17" x14ac:dyDescent="0.55000000000000004">
      <c r="G23"/>
    </row>
    <row r="26" spans="1:17" x14ac:dyDescent="0.55000000000000004">
      <c r="A26" s="6"/>
    </row>
    <row r="27" spans="1:17" x14ac:dyDescent="0.55000000000000004">
      <c r="A27" s="6"/>
    </row>
    <row r="28" spans="1:17" x14ac:dyDescent="0.55000000000000004">
      <c r="A28" s="6"/>
    </row>
    <row r="29" spans="1:17" x14ac:dyDescent="0.55000000000000004">
      <c r="A29" s="6"/>
    </row>
    <row r="30" spans="1:17" x14ac:dyDescent="0.55000000000000004">
      <c r="A30" s="6"/>
    </row>
    <row r="31" spans="1:17" x14ac:dyDescent="0.55000000000000004">
      <c r="A31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workbookViewId="0">
      <selection activeCell="A22" sqref="A22"/>
    </sheetView>
  </sheetViews>
  <sheetFormatPr defaultRowHeight="14.4" x14ac:dyDescent="0.55000000000000004"/>
  <cols>
    <col min="1" max="1" width="49.15625" customWidth="1"/>
    <col min="2" max="2" width="58.20703125" customWidth="1"/>
    <col min="3" max="3" width="55.83984375" customWidth="1"/>
    <col min="4" max="4" width="54.62890625" customWidth="1"/>
    <col min="5" max="5" width="58.9453125" customWidth="1"/>
    <col min="6" max="6" width="55" customWidth="1"/>
    <col min="7" max="7" width="48.47265625" customWidth="1"/>
  </cols>
  <sheetData>
    <row r="1" spans="1:7" x14ac:dyDescent="0.55000000000000004">
      <c r="A1" t="s">
        <v>67</v>
      </c>
      <c r="B1" t="s">
        <v>68</v>
      </c>
      <c r="C1" t="s">
        <v>69</v>
      </c>
      <c r="D1" t="s">
        <v>73</v>
      </c>
      <c r="E1" t="s">
        <v>76</v>
      </c>
      <c r="F1" t="s">
        <v>75</v>
      </c>
      <c r="G1" t="s">
        <v>74</v>
      </c>
    </row>
    <row r="2" spans="1:7" s="7" customFormat="1" x14ac:dyDescent="0.55000000000000004">
      <c r="A2" s="7" t="s">
        <v>77</v>
      </c>
      <c r="B2" s="7">
        <f>COUNTIF(A1:A10000,"*LOITERING_TEXT_*")</f>
        <v>3</v>
      </c>
      <c r="C2" s="7">
        <f>B2</f>
        <v>3</v>
      </c>
      <c r="D2" s="7">
        <f>B2</f>
        <v>3</v>
      </c>
      <c r="E2" s="7">
        <f>B2</f>
        <v>3</v>
      </c>
      <c r="F2" s="7">
        <f>B2</f>
        <v>3</v>
      </c>
      <c r="G2" s="7">
        <f>B2</f>
        <v>3</v>
      </c>
    </row>
    <row r="3" spans="1:7" x14ac:dyDescent="0.55000000000000004">
      <c r="A3" t="s">
        <v>78</v>
      </c>
      <c r="B3" t="s">
        <v>28</v>
      </c>
      <c r="C3" t="s">
        <v>61</v>
      </c>
      <c r="D3" t="s">
        <v>61</v>
      </c>
      <c r="E3" t="s">
        <v>61</v>
      </c>
      <c r="F3" t="s">
        <v>61</v>
      </c>
      <c r="G3" t="s">
        <v>61</v>
      </c>
    </row>
    <row r="4" spans="1:7" x14ac:dyDescent="0.55000000000000004">
      <c r="A4" t="s">
        <v>79</v>
      </c>
      <c r="B4" t="s">
        <v>29</v>
      </c>
      <c r="C4" t="s">
        <v>61</v>
      </c>
      <c r="D4" t="s">
        <v>61</v>
      </c>
      <c r="E4" t="s">
        <v>61</v>
      </c>
      <c r="F4" t="s">
        <v>61</v>
      </c>
      <c r="G4" t="s">
        <v>61</v>
      </c>
    </row>
    <row r="5" spans="1:7" x14ac:dyDescent="0.55000000000000004">
      <c r="A5" t="s">
        <v>80</v>
      </c>
      <c r="B5" t="s">
        <v>30</v>
      </c>
      <c r="C5" t="s">
        <v>61</v>
      </c>
      <c r="D5" t="s">
        <v>61</v>
      </c>
      <c r="E5" t="s">
        <v>61</v>
      </c>
      <c r="F5" t="s">
        <v>61</v>
      </c>
      <c r="G5" t="s">
        <v>61</v>
      </c>
    </row>
    <row r="6" spans="1:7" s="7" customFormat="1" x14ac:dyDescent="0.55000000000000004">
      <c r="A6" s="7" t="s">
        <v>77</v>
      </c>
      <c r="B6" s="7">
        <f>COUNTIF(A1:A10000,"*LITTERING_TEXT_*")</f>
        <v>4</v>
      </c>
      <c r="C6" s="7">
        <f>B6</f>
        <v>4</v>
      </c>
      <c r="D6" s="7">
        <f>B6</f>
        <v>4</v>
      </c>
      <c r="E6" s="7">
        <f>B6</f>
        <v>4</v>
      </c>
      <c r="F6" s="7">
        <f>B6</f>
        <v>4</v>
      </c>
      <c r="G6" s="7">
        <f>B6</f>
        <v>4</v>
      </c>
    </row>
    <row r="7" spans="1:7" x14ac:dyDescent="0.55000000000000004">
      <c r="A7" t="s">
        <v>70</v>
      </c>
      <c r="B7" t="s">
        <v>31</v>
      </c>
      <c r="C7" t="s">
        <v>61</v>
      </c>
      <c r="D7" t="s">
        <v>61</v>
      </c>
      <c r="E7" t="s">
        <v>61</v>
      </c>
      <c r="F7" t="s">
        <v>61</v>
      </c>
      <c r="G7" t="s">
        <v>61</v>
      </c>
    </row>
    <row r="8" spans="1:7" x14ac:dyDescent="0.55000000000000004">
      <c r="A8" t="s">
        <v>71</v>
      </c>
      <c r="B8" t="s">
        <v>32</v>
      </c>
      <c r="C8" t="s">
        <v>61</v>
      </c>
      <c r="D8" t="s">
        <v>61</v>
      </c>
      <c r="E8" t="s">
        <v>61</v>
      </c>
      <c r="F8" t="s">
        <v>61</v>
      </c>
      <c r="G8" t="s">
        <v>61</v>
      </c>
    </row>
    <row r="9" spans="1:7" x14ac:dyDescent="0.55000000000000004">
      <c r="A9" t="s">
        <v>72</v>
      </c>
      <c r="B9" t="s">
        <v>33</v>
      </c>
      <c r="C9" t="s">
        <v>61</v>
      </c>
      <c r="D9" t="s">
        <v>61</v>
      </c>
      <c r="E9" t="s">
        <v>61</v>
      </c>
      <c r="F9" t="s">
        <v>61</v>
      </c>
      <c r="G9" t="s">
        <v>61</v>
      </c>
    </row>
    <row r="10" spans="1:7" x14ac:dyDescent="0.55000000000000004">
      <c r="A10" t="s">
        <v>89</v>
      </c>
      <c r="B10" t="s">
        <v>34</v>
      </c>
      <c r="C10" t="s">
        <v>61</v>
      </c>
      <c r="D10" t="s">
        <v>61</v>
      </c>
      <c r="E10" t="s">
        <v>61</v>
      </c>
      <c r="F10" t="s">
        <v>61</v>
      </c>
      <c r="G10" t="s">
        <v>61</v>
      </c>
    </row>
    <row r="11" spans="1:7" s="7" customFormat="1" x14ac:dyDescent="0.55000000000000004">
      <c r="A11" s="7" t="s">
        <v>81</v>
      </c>
      <c r="B11" s="7">
        <f>COUNTIF(A1:A10000,"*NOISECOMPLAINT_TEXT_*")</f>
        <v>6</v>
      </c>
      <c r="C11" s="7">
        <f t="shared" ref="C11:C42" si="0">B11</f>
        <v>6</v>
      </c>
      <c r="D11" s="7">
        <f t="shared" ref="D11:D42" si="1">B11</f>
        <v>6</v>
      </c>
      <c r="E11" s="7">
        <f t="shared" ref="E11:E42" si="2">B11</f>
        <v>6</v>
      </c>
      <c r="F11" s="7">
        <f t="shared" ref="F11:F42" si="3">B11</f>
        <v>6</v>
      </c>
      <c r="G11" s="7">
        <f t="shared" ref="G11:G42" si="4">B11</f>
        <v>6</v>
      </c>
    </row>
    <row r="12" spans="1:7" x14ac:dyDescent="0.55000000000000004">
      <c r="A12" t="s">
        <v>90</v>
      </c>
      <c r="B12" t="s">
        <v>35</v>
      </c>
      <c r="C12" t="s">
        <v>61</v>
      </c>
      <c r="D12" t="s">
        <v>61</v>
      </c>
      <c r="E12" t="s">
        <v>61</v>
      </c>
      <c r="F12" t="s">
        <v>61</v>
      </c>
      <c r="G12" t="s">
        <v>61</v>
      </c>
    </row>
    <row r="13" spans="1:7" x14ac:dyDescent="0.55000000000000004">
      <c r="A13" t="s">
        <v>91</v>
      </c>
      <c r="B13" t="s">
        <v>36</v>
      </c>
      <c r="C13" t="s">
        <v>61</v>
      </c>
      <c r="D13" t="s">
        <v>61</v>
      </c>
      <c r="E13" t="s">
        <v>61</v>
      </c>
      <c r="F13" t="s">
        <v>61</v>
      </c>
      <c r="G13" t="s">
        <v>61</v>
      </c>
    </row>
    <row r="14" spans="1:7" x14ac:dyDescent="0.55000000000000004">
      <c r="A14" t="s">
        <v>92</v>
      </c>
      <c r="B14" t="s">
        <v>37</v>
      </c>
      <c r="C14" t="s">
        <v>61</v>
      </c>
      <c r="D14" t="s">
        <v>61</v>
      </c>
      <c r="E14" t="s">
        <v>61</v>
      </c>
      <c r="F14" t="s">
        <v>61</v>
      </c>
      <c r="G14" t="s">
        <v>61</v>
      </c>
    </row>
    <row r="15" spans="1:7" x14ac:dyDescent="0.55000000000000004">
      <c r="A15" t="s">
        <v>93</v>
      </c>
      <c r="B15" t="s">
        <v>38</v>
      </c>
      <c r="C15" t="s">
        <v>61</v>
      </c>
      <c r="D15" t="s">
        <v>61</v>
      </c>
      <c r="E15" t="s">
        <v>61</v>
      </c>
      <c r="F15" t="s">
        <v>61</v>
      </c>
      <c r="G15" t="s">
        <v>61</v>
      </c>
    </row>
    <row r="16" spans="1:7" x14ac:dyDescent="0.55000000000000004">
      <c r="A16" t="s">
        <v>94</v>
      </c>
      <c r="B16" t="s">
        <v>40</v>
      </c>
      <c r="C16" t="s">
        <v>61</v>
      </c>
      <c r="D16" t="s">
        <v>61</v>
      </c>
      <c r="E16" t="s">
        <v>61</v>
      </c>
      <c r="F16" t="s">
        <v>61</v>
      </c>
      <c r="G16" t="s">
        <v>61</v>
      </c>
    </row>
    <row r="17" spans="1:7" x14ac:dyDescent="0.55000000000000004">
      <c r="A17" t="s">
        <v>95</v>
      </c>
      <c r="B17" t="s">
        <v>39</v>
      </c>
      <c r="C17" t="s">
        <v>61</v>
      </c>
      <c r="D17" t="s">
        <v>61</v>
      </c>
      <c r="E17" t="s">
        <v>61</v>
      </c>
      <c r="F17" t="s">
        <v>61</v>
      </c>
      <c r="G17" t="s">
        <v>61</v>
      </c>
    </row>
    <row r="18" spans="1:7" s="7" customFormat="1" x14ac:dyDescent="0.55000000000000004">
      <c r="A18" s="7" t="s">
        <v>82</v>
      </c>
      <c r="B18" s="7">
        <f>COUNTIF(A1:A10000,"*LANDARGUMENT_TEXT_*")</f>
        <v>3</v>
      </c>
      <c r="C18" s="7">
        <f t="shared" si="0"/>
        <v>3</v>
      </c>
      <c r="D18" s="7">
        <f t="shared" si="1"/>
        <v>3</v>
      </c>
      <c r="E18" s="7">
        <f t="shared" si="2"/>
        <v>3</v>
      </c>
      <c r="F18" s="7">
        <f t="shared" si="3"/>
        <v>3</v>
      </c>
      <c r="G18" s="7">
        <f t="shared" si="4"/>
        <v>3</v>
      </c>
    </row>
    <row r="19" spans="1:7" x14ac:dyDescent="0.55000000000000004">
      <c r="A19" t="s">
        <v>113</v>
      </c>
      <c r="B19" t="s">
        <v>41</v>
      </c>
      <c r="C19" t="s">
        <v>61</v>
      </c>
      <c r="D19" t="s">
        <v>61</v>
      </c>
      <c r="E19" t="s">
        <v>61</v>
      </c>
      <c r="F19" t="s">
        <v>61</v>
      </c>
      <c r="G19" t="s">
        <v>61</v>
      </c>
    </row>
    <row r="20" spans="1:7" x14ac:dyDescent="0.55000000000000004">
      <c r="A20" t="s">
        <v>114</v>
      </c>
      <c r="B20" t="s">
        <v>42</v>
      </c>
      <c r="C20" t="s">
        <v>61</v>
      </c>
      <c r="D20" t="s">
        <v>61</v>
      </c>
      <c r="E20" t="s">
        <v>61</v>
      </c>
      <c r="F20" t="s">
        <v>61</v>
      </c>
      <c r="G20" t="s">
        <v>61</v>
      </c>
    </row>
    <row r="21" spans="1:7" x14ac:dyDescent="0.55000000000000004">
      <c r="A21" t="s">
        <v>115</v>
      </c>
      <c r="B21" t="s">
        <v>43</v>
      </c>
      <c r="C21" t="s">
        <v>61</v>
      </c>
      <c r="D21" t="s">
        <v>61</v>
      </c>
      <c r="E21" t="s">
        <v>61</v>
      </c>
      <c r="F21" t="s">
        <v>61</v>
      </c>
      <c r="G21" t="s">
        <v>61</v>
      </c>
    </row>
    <row r="22" spans="1:7" s="7" customFormat="1" x14ac:dyDescent="0.55000000000000004">
      <c r="A22" s="7" t="s">
        <v>83</v>
      </c>
      <c r="B22" s="7">
        <f>COUNTIF(A1:A10000,"*DISCRIMINATION_TEXT_*")</f>
        <v>1</v>
      </c>
      <c r="C22" s="7">
        <f t="shared" si="0"/>
        <v>1</v>
      </c>
      <c r="D22" s="7">
        <f t="shared" si="1"/>
        <v>1</v>
      </c>
      <c r="E22" s="7">
        <f t="shared" si="2"/>
        <v>1</v>
      </c>
      <c r="F22" s="7">
        <f t="shared" si="3"/>
        <v>1</v>
      </c>
      <c r="G22" s="7">
        <f t="shared" si="4"/>
        <v>1</v>
      </c>
    </row>
    <row r="23" spans="1:7" x14ac:dyDescent="0.55000000000000004">
      <c r="A23" t="s">
        <v>96</v>
      </c>
      <c r="B23" t="s">
        <v>44</v>
      </c>
      <c r="C23" t="s">
        <v>61</v>
      </c>
      <c r="D23" t="s">
        <v>61</v>
      </c>
      <c r="E23" t="s">
        <v>61</v>
      </c>
      <c r="F23" t="s">
        <v>61</v>
      </c>
      <c r="G23" t="s">
        <v>61</v>
      </c>
    </row>
    <row r="24" spans="1:7" s="7" customFormat="1" x14ac:dyDescent="0.55000000000000004">
      <c r="A24" s="7" t="s">
        <v>84</v>
      </c>
      <c r="B24" s="7">
        <f>COUNTIF(A1:A10000,"*DOMESTICABUSE_TEXT_*")</f>
        <v>2</v>
      </c>
      <c r="C24" s="7">
        <f t="shared" si="0"/>
        <v>2</v>
      </c>
      <c r="D24" s="7">
        <f t="shared" si="1"/>
        <v>2</v>
      </c>
      <c r="E24" s="7">
        <f t="shared" si="2"/>
        <v>2</v>
      </c>
      <c r="F24" s="7">
        <f t="shared" si="3"/>
        <v>2</v>
      </c>
      <c r="G24" s="7">
        <f t="shared" si="4"/>
        <v>2</v>
      </c>
    </row>
    <row r="25" spans="1:7" x14ac:dyDescent="0.55000000000000004">
      <c r="A25" t="s">
        <v>97</v>
      </c>
      <c r="B25" t="s">
        <v>45</v>
      </c>
      <c r="C25" t="s">
        <v>61</v>
      </c>
      <c r="D25" t="s">
        <v>61</v>
      </c>
      <c r="E25" t="s">
        <v>61</v>
      </c>
      <c r="F25" t="s">
        <v>61</v>
      </c>
      <c r="G25" t="s">
        <v>61</v>
      </c>
    </row>
    <row r="26" spans="1:7" x14ac:dyDescent="0.55000000000000004">
      <c r="A26" t="s">
        <v>98</v>
      </c>
      <c r="B26" t="s">
        <v>46</v>
      </c>
      <c r="C26" t="s">
        <v>61</v>
      </c>
      <c r="D26" t="s">
        <v>61</v>
      </c>
      <c r="E26" t="s">
        <v>61</v>
      </c>
      <c r="F26" t="s">
        <v>61</v>
      </c>
      <c r="G26" t="s">
        <v>61</v>
      </c>
    </row>
    <row r="27" spans="1:7" s="7" customFormat="1" x14ac:dyDescent="0.55000000000000004">
      <c r="A27" s="7" t="s">
        <v>85</v>
      </c>
      <c r="B27" s="7">
        <f>COUNTIF(A1:A10000,"*ASSAULT_TEXT_*")</f>
        <v>5</v>
      </c>
      <c r="C27" s="7">
        <f t="shared" si="0"/>
        <v>5</v>
      </c>
      <c r="D27" s="7">
        <f t="shared" si="1"/>
        <v>5</v>
      </c>
      <c r="E27" s="7">
        <f t="shared" si="2"/>
        <v>5</v>
      </c>
      <c r="F27" s="7">
        <f t="shared" si="3"/>
        <v>5</v>
      </c>
      <c r="G27" s="7">
        <f t="shared" si="4"/>
        <v>5</v>
      </c>
    </row>
    <row r="28" spans="1:7" x14ac:dyDescent="0.55000000000000004">
      <c r="A28" t="s">
        <v>99</v>
      </c>
      <c r="B28" t="s">
        <v>47</v>
      </c>
      <c r="C28" t="s">
        <v>61</v>
      </c>
      <c r="D28" t="s">
        <v>61</v>
      </c>
      <c r="E28" t="s">
        <v>61</v>
      </c>
      <c r="F28" t="s">
        <v>61</v>
      </c>
      <c r="G28" t="s">
        <v>61</v>
      </c>
    </row>
    <row r="29" spans="1:7" x14ac:dyDescent="0.55000000000000004">
      <c r="A29" t="s">
        <v>100</v>
      </c>
      <c r="B29" t="s">
        <v>48</v>
      </c>
      <c r="C29" t="s">
        <v>61</v>
      </c>
      <c r="D29" t="s">
        <v>61</v>
      </c>
      <c r="E29" t="s">
        <v>61</v>
      </c>
      <c r="F29" t="s">
        <v>61</v>
      </c>
      <c r="G29" t="s">
        <v>61</v>
      </c>
    </row>
    <row r="30" spans="1:7" x14ac:dyDescent="0.55000000000000004">
      <c r="A30" t="s">
        <v>101</v>
      </c>
      <c r="B30" t="s">
        <v>49</v>
      </c>
      <c r="C30" t="s">
        <v>61</v>
      </c>
      <c r="D30" t="s">
        <v>61</v>
      </c>
      <c r="E30" t="s">
        <v>61</v>
      </c>
      <c r="F30" t="s">
        <v>61</v>
      </c>
      <c r="G30" t="s">
        <v>61</v>
      </c>
    </row>
    <row r="31" spans="1:7" x14ac:dyDescent="0.55000000000000004">
      <c r="A31" t="s">
        <v>102</v>
      </c>
      <c r="B31" t="s">
        <v>50</v>
      </c>
      <c r="C31" t="s">
        <v>61</v>
      </c>
      <c r="D31" t="s">
        <v>61</v>
      </c>
      <c r="E31" t="s">
        <v>61</v>
      </c>
      <c r="F31" t="s">
        <v>61</v>
      </c>
      <c r="G31" t="s">
        <v>61</v>
      </c>
    </row>
    <row r="32" spans="1:7" x14ac:dyDescent="0.55000000000000004">
      <c r="A32" t="s">
        <v>103</v>
      </c>
      <c r="B32" t="s">
        <v>51</v>
      </c>
      <c r="C32" t="s">
        <v>61</v>
      </c>
      <c r="D32" t="s">
        <v>61</v>
      </c>
      <c r="E32" t="s">
        <v>61</v>
      </c>
      <c r="F32" t="s">
        <v>61</v>
      </c>
      <c r="G32" t="s">
        <v>61</v>
      </c>
    </row>
    <row r="33" spans="1:7" s="7" customFormat="1" x14ac:dyDescent="0.55000000000000004">
      <c r="A33" s="7" t="s">
        <v>86</v>
      </c>
      <c r="B33" s="7">
        <f>COUNTIF(A1:A10000,"*MULTIPLEASSAULTS_TEXT_*")</f>
        <v>3</v>
      </c>
      <c r="C33" s="7">
        <f t="shared" si="0"/>
        <v>3</v>
      </c>
      <c r="D33" s="7">
        <f t="shared" si="1"/>
        <v>3</v>
      </c>
      <c r="E33" s="7">
        <f t="shared" si="2"/>
        <v>3</v>
      </c>
      <c r="F33" s="7">
        <f t="shared" si="3"/>
        <v>3</v>
      </c>
      <c r="G33" s="7">
        <f t="shared" si="4"/>
        <v>3</v>
      </c>
    </row>
    <row r="34" spans="1:7" x14ac:dyDescent="0.55000000000000004">
      <c r="A34" t="s">
        <v>104</v>
      </c>
      <c r="B34" t="s">
        <v>52</v>
      </c>
      <c r="C34" t="s">
        <v>61</v>
      </c>
      <c r="D34" t="s">
        <v>61</v>
      </c>
      <c r="E34" t="s">
        <v>61</v>
      </c>
      <c r="F34" t="s">
        <v>61</v>
      </c>
      <c r="G34" t="s">
        <v>61</v>
      </c>
    </row>
    <row r="35" spans="1:7" x14ac:dyDescent="0.55000000000000004">
      <c r="A35" t="s">
        <v>105</v>
      </c>
      <c r="B35" t="s">
        <v>53</v>
      </c>
      <c r="C35" t="s">
        <v>61</v>
      </c>
      <c r="D35" t="s">
        <v>61</v>
      </c>
      <c r="E35" t="s">
        <v>61</v>
      </c>
      <c r="F35" t="s">
        <v>61</v>
      </c>
      <c r="G35" t="s">
        <v>61</v>
      </c>
    </row>
    <row r="36" spans="1:7" x14ac:dyDescent="0.55000000000000004">
      <c r="A36" t="s">
        <v>106</v>
      </c>
      <c r="B36" t="s">
        <v>54</v>
      </c>
      <c r="C36" t="s">
        <v>61</v>
      </c>
      <c r="D36" t="s">
        <v>61</v>
      </c>
      <c r="E36" t="s">
        <v>61</v>
      </c>
      <c r="F36" t="s">
        <v>61</v>
      </c>
      <c r="G36" t="s">
        <v>61</v>
      </c>
    </row>
    <row r="37" spans="1:7" s="7" customFormat="1" x14ac:dyDescent="0.55000000000000004">
      <c r="A37" s="7" t="s">
        <v>87</v>
      </c>
      <c r="B37" s="7">
        <f>COUNTIF(A1:A10000,"*TRAFFICINCIDENT_TEXT_*")</f>
        <v>4</v>
      </c>
      <c r="C37" s="7">
        <f t="shared" si="0"/>
        <v>4</v>
      </c>
      <c r="D37" s="7">
        <f t="shared" si="1"/>
        <v>4</v>
      </c>
      <c r="E37" s="7">
        <f t="shared" si="2"/>
        <v>4</v>
      </c>
      <c r="F37" s="7">
        <f t="shared" si="3"/>
        <v>4</v>
      </c>
      <c r="G37" s="7">
        <f t="shared" si="4"/>
        <v>4</v>
      </c>
    </row>
    <row r="38" spans="1:7" ht="11.1" customHeight="1" x14ac:dyDescent="0.55000000000000004">
      <c r="A38" t="s">
        <v>107</v>
      </c>
      <c r="B38" t="s">
        <v>55</v>
      </c>
      <c r="C38" t="s">
        <v>61</v>
      </c>
      <c r="D38" t="s">
        <v>61</v>
      </c>
      <c r="E38" t="s">
        <v>61</v>
      </c>
      <c r="F38" t="s">
        <v>61</v>
      </c>
      <c r="G38" t="s">
        <v>61</v>
      </c>
    </row>
    <row r="39" spans="1:7" x14ac:dyDescent="0.55000000000000004">
      <c r="A39" t="s">
        <v>108</v>
      </c>
      <c r="B39" t="s">
        <v>56</v>
      </c>
      <c r="C39" t="s">
        <v>61</v>
      </c>
      <c r="D39" t="s">
        <v>61</v>
      </c>
      <c r="E39" t="s">
        <v>61</v>
      </c>
      <c r="F39" t="s">
        <v>61</v>
      </c>
      <c r="G39" t="s">
        <v>61</v>
      </c>
    </row>
    <row r="40" spans="1:7" x14ac:dyDescent="0.55000000000000004">
      <c r="A40" t="s">
        <v>109</v>
      </c>
      <c r="B40" t="s">
        <v>57</v>
      </c>
      <c r="C40" t="s">
        <v>61</v>
      </c>
      <c r="D40" t="s">
        <v>61</v>
      </c>
      <c r="E40" t="s">
        <v>61</v>
      </c>
      <c r="F40" t="s">
        <v>61</v>
      </c>
      <c r="G40" t="s">
        <v>61</v>
      </c>
    </row>
    <row r="41" spans="1:7" x14ac:dyDescent="0.55000000000000004">
      <c r="A41" t="s">
        <v>110</v>
      </c>
      <c r="B41" t="s">
        <v>58</v>
      </c>
      <c r="C41" t="s">
        <v>61</v>
      </c>
      <c r="D41" t="s">
        <v>61</v>
      </c>
      <c r="E41" t="s">
        <v>61</v>
      </c>
      <c r="F41" t="s">
        <v>61</v>
      </c>
      <c r="G41" t="s">
        <v>61</v>
      </c>
    </row>
    <row r="42" spans="1:7" s="7" customFormat="1" x14ac:dyDescent="0.55000000000000004">
      <c r="A42" s="7" t="s">
        <v>88</v>
      </c>
      <c r="B42" s="7">
        <f>COUNTIF(A1:A10000,"*FATALITY_TEXT_*")</f>
        <v>2</v>
      </c>
      <c r="C42" s="7">
        <f t="shared" si="0"/>
        <v>2</v>
      </c>
      <c r="D42" s="7">
        <f t="shared" si="1"/>
        <v>2</v>
      </c>
      <c r="E42" s="7">
        <f t="shared" si="2"/>
        <v>2</v>
      </c>
      <c r="F42" s="7">
        <f t="shared" si="3"/>
        <v>2</v>
      </c>
      <c r="G42" s="7">
        <f t="shared" si="4"/>
        <v>2</v>
      </c>
    </row>
    <row r="43" spans="1:7" x14ac:dyDescent="0.55000000000000004">
      <c r="A43" t="s">
        <v>111</v>
      </c>
      <c r="B43" t="s">
        <v>59</v>
      </c>
      <c r="C43" t="s">
        <v>61</v>
      </c>
      <c r="D43" t="s">
        <v>61</v>
      </c>
      <c r="E43" t="s">
        <v>61</v>
      </c>
      <c r="F43" t="s">
        <v>61</v>
      </c>
      <c r="G43" t="s">
        <v>61</v>
      </c>
    </row>
    <row r="44" spans="1:7" x14ac:dyDescent="0.55000000000000004">
      <c r="A44" t="s">
        <v>112</v>
      </c>
      <c r="B44" t="s">
        <v>60</v>
      </c>
      <c r="C44" t="s">
        <v>61</v>
      </c>
      <c r="D44" t="s">
        <v>61</v>
      </c>
      <c r="E44" t="s">
        <v>61</v>
      </c>
      <c r="F44" t="s">
        <v>61</v>
      </c>
      <c r="G44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Incidents_EN-GB</vt:lpstr>
      <vt:lpstr>IncidentsEN-GB</vt:lpstr>
      <vt:lpstr>IncidentSpreadsheet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2016-05-05T09:03:38Z</dcterms:created>
  <dcterms:modified xsi:type="dcterms:W3CDTF">2016-05-05T11:49:37Z</dcterms:modified>
</cp:coreProperties>
</file>