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760A0F1-B480-4D49-98E5-CC5EC523DB80}" xr6:coauthVersionLast="36" xr6:coauthVersionMax="36" xr10:uidLastSave="{00000000-0000-0000-0000-000000000000}"/>
  <bookViews>
    <workbookView xWindow="0" yWindow="0" windowWidth="21570" windowHeight="7845" xr2:uid="{FCCE363F-712F-4141-BFAA-10D915F6004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H77" i="1"/>
  <c r="F77" i="1"/>
  <c r="D77" i="1"/>
  <c r="B77" i="1"/>
  <c r="C68" i="1" s="1"/>
  <c r="Q68" i="1" s="1"/>
  <c r="R68" i="1" s="1"/>
  <c r="S68" i="1" s="1"/>
  <c r="J76" i="1"/>
  <c r="K76" i="1" s="1"/>
  <c r="H76" i="1"/>
  <c r="I76" i="1" s="1"/>
  <c r="F76" i="1"/>
  <c r="G76" i="1" s="1"/>
  <c r="E76" i="1"/>
  <c r="D76" i="1"/>
  <c r="B76" i="1"/>
  <c r="K75" i="1"/>
  <c r="X75" i="1" s="1"/>
  <c r="I75" i="1"/>
  <c r="G75" i="1"/>
  <c r="E75" i="1"/>
  <c r="C75" i="1"/>
  <c r="K74" i="1"/>
  <c r="I74" i="1"/>
  <c r="G74" i="1"/>
  <c r="E74" i="1"/>
  <c r="C74" i="1"/>
  <c r="K73" i="1"/>
  <c r="I73" i="1"/>
  <c r="G73" i="1"/>
  <c r="E73" i="1"/>
  <c r="C73" i="1"/>
  <c r="Q73" i="1" s="1"/>
  <c r="K72" i="1"/>
  <c r="I72" i="1"/>
  <c r="G72" i="1"/>
  <c r="E72" i="1"/>
  <c r="C72" i="1"/>
  <c r="K71" i="1"/>
  <c r="I71" i="1"/>
  <c r="G71" i="1"/>
  <c r="E71" i="1"/>
  <c r="C71" i="1"/>
  <c r="K70" i="1"/>
  <c r="V70" i="1" s="1"/>
  <c r="I70" i="1"/>
  <c r="G70" i="1"/>
  <c r="E70" i="1"/>
  <c r="C70" i="1"/>
  <c r="Q70" i="1" s="1"/>
  <c r="K69" i="1"/>
  <c r="I69" i="1"/>
  <c r="G69" i="1"/>
  <c r="E69" i="1"/>
  <c r="C69" i="1"/>
  <c r="Q69" i="1" s="1"/>
  <c r="P68" i="1"/>
  <c r="O68" i="1"/>
  <c r="N68" i="1"/>
  <c r="M68" i="1"/>
  <c r="Q74" i="1" s="1"/>
  <c r="L68" i="1"/>
  <c r="Q75" i="1" s="1"/>
  <c r="K68" i="1"/>
  <c r="I68" i="1"/>
  <c r="G68" i="1"/>
  <c r="E68" i="1"/>
  <c r="A67" i="1"/>
  <c r="J64" i="1"/>
  <c r="H64" i="1"/>
  <c r="F64" i="1"/>
  <c r="D64" i="1"/>
  <c r="B64" i="1"/>
  <c r="K63" i="1"/>
  <c r="J63" i="1"/>
  <c r="H63" i="1"/>
  <c r="I63" i="1" s="1"/>
  <c r="F63" i="1"/>
  <c r="G63" i="1" s="1"/>
  <c r="D63" i="1"/>
  <c r="E63" i="1" s="1"/>
  <c r="B63" i="1"/>
  <c r="K62" i="1"/>
  <c r="I62" i="1"/>
  <c r="G62" i="1"/>
  <c r="E62" i="1"/>
  <c r="C62" i="1"/>
  <c r="K61" i="1"/>
  <c r="I61" i="1"/>
  <c r="G61" i="1"/>
  <c r="E61" i="1"/>
  <c r="C61" i="1"/>
  <c r="K60" i="1"/>
  <c r="I60" i="1"/>
  <c r="G60" i="1"/>
  <c r="E60" i="1"/>
  <c r="C60" i="1"/>
  <c r="K59" i="1"/>
  <c r="I59" i="1"/>
  <c r="G59" i="1"/>
  <c r="E59" i="1"/>
  <c r="C59" i="1"/>
  <c r="K58" i="1"/>
  <c r="I58" i="1"/>
  <c r="G58" i="1"/>
  <c r="Q58" i="1" s="1"/>
  <c r="R58" i="1" s="1"/>
  <c r="S58" i="1" s="1"/>
  <c r="E58" i="1"/>
  <c r="C58" i="1"/>
  <c r="K57" i="1"/>
  <c r="I57" i="1"/>
  <c r="Q57" i="1" s="1"/>
  <c r="R57" i="1" s="1"/>
  <c r="S57" i="1" s="1"/>
  <c r="G57" i="1"/>
  <c r="E57" i="1"/>
  <c r="C57" i="1"/>
  <c r="Q56" i="1"/>
  <c r="R56" i="1" s="1"/>
  <c r="S56" i="1" s="1"/>
  <c r="K56" i="1"/>
  <c r="X56" i="1" s="1"/>
  <c r="I56" i="1"/>
  <c r="G56" i="1"/>
  <c r="E56" i="1"/>
  <c r="C56" i="1"/>
  <c r="Q55" i="1"/>
  <c r="T55" i="1" s="1"/>
  <c r="P55" i="1"/>
  <c r="O55" i="1"/>
  <c r="N55" i="1"/>
  <c r="M55" i="1"/>
  <c r="L55" i="1"/>
  <c r="Q62" i="1" s="1"/>
  <c r="K55" i="1"/>
  <c r="X55" i="1" s="1"/>
  <c r="I55" i="1"/>
  <c r="G55" i="1"/>
  <c r="E55" i="1"/>
  <c r="C55" i="1"/>
  <c r="A54" i="1"/>
  <c r="J51" i="1"/>
  <c r="H51" i="1"/>
  <c r="F51" i="1"/>
  <c r="D51" i="1"/>
  <c r="B51" i="1"/>
  <c r="K50" i="1"/>
  <c r="J50" i="1"/>
  <c r="I50" i="1"/>
  <c r="H50" i="1"/>
  <c r="F50" i="1"/>
  <c r="G50" i="1" s="1"/>
  <c r="D50" i="1"/>
  <c r="E50" i="1" s="1"/>
  <c r="B50" i="1"/>
  <c r="K49" i="1"/>
  <c r="I49" i="1"/>
  <c r="G49" i="1"/>
  <c r="E49" i="1"/>
  <c r="C49" i="1"/>
  <c r="K48" i="1"/>
  <c r="X48" i="1" s="1"/>
  <c r="I48" i="1"/>
  <c r="G48" i="1"/>
  <c r="E48" i="1"/>
  <c r="C48" i="1"/>
  <c r="K47" i="1"/>
  <c r="U47" i="1" s="1"/>
  <c r="I47" i="1"/>
  <c r="G47" i="1"/>
  <c r="E47" i="1"/>
  <c r="C47" i="1"/>
  <c r="Q47" i="1" s="1"/>
  <c r="K46" i="1"/>
  <c r="V46" i="1" s="1"/>
  <c r="I46" i="1"/>
  <c r="G46" i="1"/>
  <c r="E46" i="1"/>
  <c r="C46" i="1"/>
  <c r="Q46" i="1" s="1"/>
  <c r="K45" i="1"/>
  <c r="V45" i="1" s="1"/>
  <c r="I45" i="1"/>
  <c r="G45" i="1"/>
  <c r="E45" i="1"/>
  <c r="C45" i="1"/>
  <c r="Q45" i="1" s="1"/>
  <c r="K44" i="1"/>
  <c r="I44" i="1"/>
  <c r="G44" i="1"/>
  <c r="E44" i="1"/>
  <c r="C44" i="1"/>
  <c r="Q44" i="1" s="1"/>
  <c r="K43" i="1"/>
  <c r="I43" i="1"/>
  <c r="G43" i="1"/>
  <c r="E43" i="1"/>
  <c r="Q43" i="1" s="1"/>
  <c r="R43" i="1" s="1"/>
  <c r="S43" i="1" s="1"/>
  <c r="C43" i="1"/>
  <c r="P42" i="1"/>
  <c r="O42" i="1"/>
  <c r="Q42" i="1" s="1"/>
  <c r="N42" i="1"/>
  <c r="Q48" i="1" s="1"/>
  <c r="M42" i="1"/>
  <c r="L42" i="1"/>
  <c r="Q49" i="1" s="1"/>
  <c r="K42" i="1"/>
  <c r="X42" i="1" s="1"/>
  <c r="I42" i="1"/>
  <c r="G42" i="1"/>
  <c r="E42" i="1"/>
  <c r="C42" i="1"/>
  <c r="A41" i="1"/>
  <c r="A28" i="1"/>
  <c r="J38" i="1"/>
  <c r="H38" i="1"/>
  <c r="F38" i="1"/>
  <c r="D38" i="1"/>
  <c r="B38" i="1"/>
  <c r="K37" i="1"/>
  <c r="J37" i="1"/>
  <c r="H37" i="1"/>
  <c r="I37" i="1" s="1"/>
  <c r="G37" i="1"/>
  <c r="F37" i="1"/>
  <c r="D37" i="1"/>
  <c r="E37" i="1" s="1"/>
  <c r="B37" i="1"/>
  <c r="K36" i="1"/>
  <c r="I36" i="1"/>
  <c r="G36" i="1"/>
  <c r="E36" i="1"/>
  <c r="C36" i="1"/>
  <c r="K35" i="1"/>
  <c r="I35" i="1"/>
  <c r="G35" i="1"/>
  <c r="E35" i="1"/>
  <c r="C35" i="1"/>
  <c r="K34" i="1"/>
  <c r="I34" i="1"/>
  <c r="G34" i="1"/>
  <c r="E34" i="1"/>
  <c r="C34" i="1"/>
  <c r="K33" i="1"/>
  <c r="I33" i="1"/>
  <c r="G33" i="1"/>
  <c r="E33" i="1"/>
  <c r="C33" i="1"/>
  <c r="K32" i="1"/>
  <c r="I32" i="1"/>
  <c r="G32" i="1"/>
  <c r="Q32" i="1" s="1"/>
  <c r="R32" i="1" s="1"/>
  <c r="S32" i="1" s="1"/>
  <c r="E32" i="1"/>
  <c r="C32" i="1"/>
  <c r="K31" i="1"/>
  <c r="I31" i="1"/>
  <c r="G31" i="1"/>
  <c r="Q31" i="1" s="1"/>
  <c r="R31" i="1" s="1"/>
  <c r="S31" i="1" s="1"/>
  <c r="E31" i="1"/>
  <c r="C31" i="1"/>
  <c r="Q30" i="1"/>
  <c r="R30" i="1" s="1"/>
  <c r="S30" i="1" s="1"/>
  <c r="K30" i="1"/>
  <c r="X30" i="1" s="1"/>
  <c r="I30" i="1"/>
  <c r="G30" i="1"/>
  <c r="E30" i="1"/>
  <c r="C30" i="1"/>
  <c r="Q29" i="1"/>
  <c r="T29" i="1" s="1"/>
  <c r="P29" i="1"/>
  <c r="O29" i="1"/>
  <c r="N29" i="1"/>
  <c r="M29" i="1"/>
  <c r="L29" i="1"/>
  <c r="Q36" i="1" s="1"/>
  <c r="K29" i="1"/>
  <c r="W29" i="1" s="1"/>
  <c r="I29" i="1"/>
  <c r="G29" i="1"/>
  <c r="E29" i="1"/>
  <c r="C29" i="1"/>
  <c r="P16" i="1"/>
  <c r="A15" i="1"/>
  <c r="J25" i="1"/>
  <c r="H25" i="1"/>
  <c r="F25" i="1"/>
  <c r="D25" i="1"/>
  <c r="B25" i="1"/>
  <c r="K24" i="1"/>
  <c r="J24" i="1"/>
  <c r="H24" i="1"/>
  <c r="I24" i="1" s="1"/>
  <c r="F24" i="1"/>
  <c r="G24" i="1" s="1"/>
  <c r="E24" i="1"/>
  <c r="D24" i="1"/>
  <c r="B24" i="1"/>
  <c r="K23" i="1"/>
  <c r="I23" i="1"/>
  <c r="G23" i="1"/>
  <c r="E23" i="1"/>
  <c r="C23" i="1"/>
  <c r="K22" i="1"/>
  <c r="I22" i="1"/>
  <c r="G22" i="1"/>
  <c r="E22" i="1"/>
  <c r="C22" i="1"/>
  <c r="K21" i="1"/>
  <c r="I21" i="1"/>
  <c r="G21" i="1"/>
  <c r="E21" i="1"/>
  <c r="C21" i="1"/>
  <c r="K20" i="1"/>
  <c r="I20" i="1"/>
  <c r="G20" i="1"/>
  <c r="E20" i="1"/>
  <c r="C20" i="1"/>
  <c r="K19" i="1"/>
  <c r="I19" i="1"/>
  <c r="G19" i="1"/>
  <c r="E19" i="1"/>
  <c r="C19" i="1"/>
  <c r="K18" i="1"/>
  <c r="I18" i="1"/>
  <c r="G18" i="1"/>
  <c r="E18" i="1"/>
  <c r="C18" i="1"/>
  <c r="K17" i="1"/>
  <c r="I17" i="1"/>
  <c r="G17" i="1"/>
  <c r="E17" i="1"/>
  <c r="C17" i="1"/>
  <c r="K16" i="1"/>
  <c r="I16" i="1"/>
  <c r="G16" i="1"/>
  <c r="E16" i="1"/>
  <c r="C16" i="1"/>
  <c r="J12" i="1"/>
  <c r="K9" i="1" s="1"/>
  <c r="J11" i="1"/>
  <c r="H12" i="1"/>
  <c r="H11" i="1"/>
  <c r="F12" i="1"/>
  <c r="F11" i="1"/>
  <c r="D12" i="1"/>
  <c r="D11" i="1"/>
  <c r="B12" i="1"/>
  <c r="B11" i="1"/>
  <c r="V69" i="1" l="1"/>
  <c r="R69" i="1"/>
  <c r="S69" i="1" s="1"/>
  <c r="W73" i="1"/>
  <c r="X69" i="1"/>
  <c r="T74" i="1"/>
  <c r="R74" i="1"/>
  <c r="S74" i="1" s="1"/>
  <c r="X74" i="1"/>
  <c r="W74" i="1"/>
  <c r="V74" i="1"/>
  <c r="X68" i="1"/>
  <c r="R73" i="1"/>
  <c r="S73" i="1" s="1"/>
  <c r="X73" i="1"/>
  <c r="V73" i="1"/>
  <c r="U73" i="1"/>
  <c r="T73" i="1"/>
  <c r="W70" i="1"/>
  <c r="U70" i="1"/>
  <c r="R70" i="1"/>
  <c r="S70" i="1" s="1"/>
  <c r="X70" i="1"/>
  <c r="R75" i="1"/>
  <c r="S75" i="1" s="1"/>
  <c r="V75" i="1"/>
  <c r="U74" i="1"/>
  <c r="T75" i="1"/>
  <c r="U75" i="1"/>
  <c r="W75" i="1"/>
  <c r="T68" i="1"/>
  <c r="Q71" i="1"/>
  <c r="U68" i="1"/>
  <c r="T69" i="1"/>
  <c r="Q72" i="1"/>
  <c r="T72" i="1" s="1"/>
  <c r="V68" i="1"/>
  <c r="U69" i="1"/>
  <c r="T70" i="1"/>
  <c r="W68" i="1"/>
  <c r="W69" i="1"/>
  <c r="T62" i="1"/>
  <c r="X58" i="1"/>
  <c r="W59" i="1"/>
  <c r="R62" i="1"/>
  <c r="S62" i="1" s="1"/>
  <c r="X62" i="1"/>
  <c r="V62" i="1"/>
  <c r="W62" i="1"/>
  <c r="U62" i="1"/>
  <c r="X57" i="1"/>
  <c r="R55" i="1"/>
  <c r="S55" i="1" s="1"/>
  <c r="U55" i="1"/>
  <c r="T56" i="1"/>
  <c r="Q59" i="1"/>
  <c r="R59" i="1" s="1"/>
  <c r="S59" i="1" s="1"/>
  <c r="V55" i="1"/>
  <c r="U56" i="1"/>
  <c r="T57" i="1"/>
  <c r="Q60" i="1"/>
  <c r="W55" i="1"/>
  <c r="V56" i="1"/>
  <c r="U57" i="1"/>
  <c r="T58" i="1"/>
  <c r="Q61" i="1"/>
  <c r="U61" i="1" s="1"/>
  <c r="W56" i="1"/>
  <c r="V57" i="1"/>
  <c r="U58" i="1"/>
  <c r="T59" i="1"/>
  <c r="W57" i="1"/>
  <c r="V58" i="1"/>
  <c r="U59" i="1"/>
  <c r="T60" i="1"/>
  <c r="T63" i="1" s="1"/>
  <c r="W58" i="1"/>
  <c r="V59" i="1"/>
  <c r="T61" i="1"/>
  <c r="W46" i="1"/>
  <c r="X46" i="1"/>
  <c r="R46" i="1"/>
  <c r="S46" i="1" s="1"/>
  <c r="X43" i="1"/>
  <c r="X50" i="1" s="1"/>
  <c r="T49" i="1"/>
  <c r="R49" i="1"/>
  <c r="S49" i="1" s="1"/>
  <c r="U49" i="1"/>
  <c r="V49" i="1"/>
  <c r="X44" i="1"/>
  <c r="R44" i="1"/>
  <c r="S44" i="1" s="1"/>
  <c r="U48" i="1"/>
  <c r="T48" i="1"/>
  <c r="R48" i="1"/>
  <c r="S48" i="1" s="1"/>
  <c r="V48" i="1"/>
  <c r="W48" i="1"/>
  <c r="W44" i="1"/>
  <c r="V47" i="1"/>
  <c r="R47" i="1"/>
  <c r="S47" i="1" s="1"/>
  <c r="W47" i="1"/>
  <c r="X47" i="1"/>
  <c r="U42" i="1"/>
  <c r="T42" i="1"/>
  <c r="R42" i="1"/>
  <c r="S42" i="1" s="1"/>
  <c r="S50" i="1" s="1"/>
  <c r="X45" i="1"/>
  <c r="W45" i="1"/>
  <c r="R45" i="1"/>
  <c r="S45" i="1" s="1"/>
  <c r="X49" i="1"/>
  <c r="W49" i="1"/>
  <c r="V42" i="1"/>
  <c r="V50" i="1" s="1"/>
  <c r="U43" i="1"/>
  <c r="T44" i="1"/>
  <c r="T43" i="1"/>
  <c r="W42" i="1"/>
  <c r="V43" i="1"/>
  <c r="U44" i="1"/>
  <c r="T45" i="1"/>
  <c r="W43" i="1"/>
  <c r="V44" i="1"/>
  <c r="U45" i="1"/>
  <c r="T46" i="1"/>
  <c r="U46" i="1"/>
  <c r="T47" i="1"/>
  <c r="X32" i="1"/>
  <c r="R36" i="1"/>
  <c r="S36" i="1" s="1"/>
  <c r="W36" i="1"/>
  <c r="V36" i="1"/>
  <c r="U36" i="1"/>
  <c r="X31" i="1"/>
  <c r="T36" i="1"/>
  <c r="X36" i="1"/>
  <c r="R29" i="1"/>
  <c r="S29" i="1" s="1"/>
  <c r="U29" i="1"/>
  <c r="T30" i="1"/>
  <c r="Q33" i="1"/>
  <c r="R33" i="1" s="1"/>
  <c r="S33" i="1" s="1"/>
  <c r="V29" i="1"/>
  <c r="U30" i="1"/>
  <c r="T31" i="1"/>
  <c r="T37" i="1" s="1"/>
  <c r="Q34" i="1"/>
  <c r="V30" i="1"/>
  <c r="U31" i="1"/>
  <c r="T32" i="1"/>
  <c r="Q35" i="1"/>
  <c r="U35" i="1" s="1"/>
  <c r="X29" i="1"/>
  <c r="W30" i="1"/>
  <c r="V31" i="1"/>
  <c r="U32" i="1"/>
  <c r="T33" i="1"/>
  <c r="W31" i="1"/>
  <c r="V32" i="1"/>
  <c r="U33" i="1"/>
  <c r="T34" i="1"/>
  <c r="W32" i="1"/>
  <c r="T35" i="1"/>
  <c r="I6" i="1"/>
  <c r="E11" i="1"/>
  <c r="G8" i="1"/>
  <c r="E5" i="1"/>
  <c r="E10" i="1"/>
  <c r="E7" i="1"/>
  <c r="I7" i="1"/>
  <c r="I10" i="1"/>
  <c r="C4" i="1"/>
  <c r="K6" i="1"/>
  <c r="C10" i="1"/>
  <c r="G7" i="1"/>
  <c r="K5" i="1"/>
  <c r="C9" i="1"/>
  <c r="E9" i="1"/>
  <c r="G6" i="1"/>
  <c r="I5" i="1"/>
  <c r="K4" i="1"/>
  <c r="C8" i="1"/>
  <c r="E8" i="1"/>
  <c r="G5" i="1"/>
  <c r="I4" i="1"/>
  <c r="C7" i="1"/>
  <c r="G4" i="1"/>
  <c r="C6" i="1"/>
  <c r="E6" i="1"/>
  <c r="K11" i="1"/>
  <c r="G3" i="1"/>
  <c r="C5" i="1"/>
  <c r="I11" i="1"/>
  <c r="K3" i="1"/>
  <c r="G11" i="1"/>
  <c r="I3" i="1"/>
  <c r="K10" i="1"/>
  <c r="E4" i="1"/>
  <c r="G10" i="1"/>
  <c r="I9" i="1"/>
  <c r="K8" i="1"/>
  <c r="C3" i="1"/>
  <c r="E3" i="1"/>
  <c r="G9" i="1"/>
  <c r="I8" i="1"/>
  <c r="K7" i="1"/>
  <c r="U72" i="1" l="1"/>
  <c r="R72" i="1"/>
  <c r="S72" i="1" s="1"/>
  <c r="W72" i="1"/>
  <c r="V72" i="1"/>
  <c r="V76" i="1"/>
  <c r="W71" i="1"/>
  <c r="W76" i="1" s="1"/>
  <c r="V71" i="1"/>
  <c r="T71" i="1"/>
  <c r="T76" i="1" s="1"/>
  <c r="R71" i="1"/>
  <c r="S71" i="1" s="1"/>
  <c r="S76" i="1" s="1"/>
  <c r="X71" i="1"/>
  <c r="X76" i="1" s="1"/>
  <c r="U71" i="1"/>
  <c r="U76" i="1" s="1"/>
  <c r="X72" i="1"/>
  <c r="X63" i="1"/>
  <c r="R60" i="1"/>
  <c r="S60" i="1" s="1"/>
  <c r="W60" i="1"/>
  <c r="X60" i="1"/>
  <c r="U63" i="1"/>
  <c r="W61" i="1"/>
  <c r="W63" i="1" s="1"/>
  <c r="R61" i="1"/>
  <c r="S61" i="1" s="1"/>
  <c r="X61" i="1"/>
  <c r="V61" i="1"/>
  <c r="S63" i="1"/>
  <c r="V60" i="1"/>
  <c r="V63" i="1" s="1"/>
  <c r="U60" i="1"/>
  <c r="X59" i="1"/>
  <c r="T50" i="1"/>
  <c r="U50" i="1"/>
  <c r="W50" i="1"/>
  <c r="W37" i="1"/>
  <c r="X34" i="1"/>
  <c r="R34" i="1"/>
  <c r="S34" i="1" s="1"/>
  <c r="W34" i="1"/>
  <c r="W33" i="1"/>
  <c r="U34" i="1"/>
  <c r="U37" i="1" s="1"/>
  <c r="W35" i="1"/>
  <c r="R35" i="1"/>
  <c r="S35" i="1" s="1"/>
  <c r="S37" i="1" s="1"/>
  <c r="X35" i="1"/>
  <c r="X37" i="1" s="1"/>
  <c r="V35" i="1"/>
  <c r="V33" i="1"/>
  <c r="X33" i="1"/>
  <c r="V34" i="1"/>
  <c r="V37" i="1" s="1"/>
  <c r="W7" i="1"/>
  <c r="T7" i="1"/>
  <c r="X7" i="1"/>
  <c r="V7" i="1"/>
  <c r="X3" i="1"/>
  <c r="Q8" i="1"/>
  <c r="R8" i="1" s="1"/>
  <c r="S8" i="1" s="1"/>
  <c r="Q9" i="1"/>
  <c r="U5" i="1"/>
  <c r="X5" i="1"/>
  <c r="V5" i="1"/>
  <c r="W5" i="1"/>
  <c r="Q3" i="1"/>
  <c r="R3" i="1" s="1"/>
  <c r="S3" i="1" s="1"/>
  <c r="Q6" i="1"/>
  <c r="R6" i="1" s="1"/>
  <c r="S6" i="1" s="1"/>
  <c r="Q10" i="1"/>
  <c r="R10" i="1" s="1"/>
  <c r="S10" i="1" s="1"/>
  <c r="Q7" i="1"/>
  <c r="R7" i="1" s="1"/>
  <c r="S7" i="1" s="1"/>
  <c r="Q4" i="1"/>
  <c r="R4" i="1" s="1"/>
  <c r="S4" i="1" s="1"/>
  <c r="Q5" i="1"/>
  <c r="R5" i="1" s="1"/>
  <c r="S5" i="1" s="1"/>
  <c r="W8" i="1" l="1"/>
  <c r="U7" i="1"/>
  <c r="X11" i="1"/>
  <c r="T8" i="1"/>
  <c r="V4" i="1"/>
  <c r="X4" i="1"/>
  <c r="T4" i="1"/>
  <c r="W4" i="1"/>
  <c r="T5" i="1"/>
  <c r="U4" i="1"/>
  <c r="U10" i="1"/>
  <c r="V10" i="1"/>
  <c r="X6" i="1"/>
  <c r="T10" i="1"/>
  <c r="V6" i="1"/>
  <c r="R9" i="1"/>
  <c r="S9" i="1" s="1"/>
  <c r="S11" i="1" s="1"/>
  <c r="W9" i="1"/>
  <c r="V9" i="1"/>
  <c r="U9" i="1"/>
  <c r="T9" i="1"/>
  <c r="X9" i="1"/>
  <c r="U3" i="1"/>
  <c r="T6" i="1"/>
  <c r="U6" i="1"/>
  <c r="U8" i="1"/>
  <c r="W3" i="1"/>
  <c r="W6" i="1"/>
  <c r="W10" i="1"/>
  <c r="X8" i="1"/>
  <c r="V3" i="1"/>
  <c r="V8" i="1"/>
  <c r="T3" i="1"/>
  <c r="X10" i="1"/>
  <c r="T11" i="1" l="1"/>
  <c r="L16" i="1" s="1"/>
  <c r="U11" i="1"/>
  <c r="M16" i="1" s="1"/>
  <c r="V11" i="1"/>
  <c r="N16" i="1" s="1"/>
  <c r="W11" i="1"/>
  <c r="O16" i="1" s="1"/>
  <c r="Q19" i="1" l="1"/>
  <c r="Q22" i="1"/>
  <c r="Q18" i="1"/>
  <c r="Q23" i="1"/>
  <c r="Q17" i="1"/>
  <c r="Q20" i="1"/>
  <c r="Q16" i="1"/>
  <c r="Q21" i="1"/>
  <c r="U19" i="1" l="1"/>
  <c r="T19" i="1"/>
  <c r="V19" i="1"/>
  <c r="R19" i="1"/>
  <c r="S19" i="1" s="1"/>
  <c r="X19" i="1"/>
  <c r="W19" i="1"/>
  <c r="T21" i="1"/>
  <c r="V21" i="1"/>
  <c r="X21" i="1"/>
  <c r="R21" i="1"/>
  <c r="S21" i="1" s="1"/>
  <c r="U21" i="1"/>
  <c r="W21" i="1"/>
  <c r="R16" i="1"/>
  <c r="S16" i="1" s="1"/>
  <c r="S24" i="1" s="1"/>
  <c r="W16" i="1"/>
  <c r="T16" i="1"/>
  <c r="X16" i="1"/>
  <c r="V16" i="1"/>
  <c r="U16" i="1"/>
  <c r="X20" i="1"/>
  <c r="R20" i="1"/>
  <c r="S20" i="1" s="1"/>
  <c r="U20" i="1"/>
  <c r="T20" i="1"/>
  <c r="V20" i="1"/>
  <c r="W20" i="1"/>
  <c r="W17" i="1"/>
  <c r="X17" i="1"/>
  <c r="T17" i="1"/>
  <c r="R17" i="1"/>
  <c r="S17" i="1" s="1"/>
  <c r="V17" i="1"/>
  <c r="U17" i="1"/>
  <c r="T23" i="1"/>
  <c r="V23" i="1"/>
  <c r="X23" i="1"/>
  <c r="W23" i="1"/>
  <c r="R23" i="1"/>
  <c r="S23" i="1" s="1"/>
  <c r="U23" i="1"/>
  <c r="W18" i="1"/>
  <c r="U18" i="1"/>
  <c r="V18" i="1"/>
  <c r="R18" i="1"/>
  <c r="S18" i="1" s="1"/>
  <c r="X18" i="1"/>
  <c r="T18" i="1"/>
  <c r="U22" i="1"/>
  <c r="V22" i="1"/>
  <c r="X22" i="1"/>
  <c r="R22" i="1"/>
  <c r="S22" i="1" s="1"/>
  <c r="T22" i="1"/>
  <c r="W22" i="1"/>
  <c r="W24" i="1" l="1"/>
  <c r="V24" i="1"/>
  <c r="U24" i="1"/>
  <c r="X24" i="1"/>
  <c r="T24" i="1"/>
</calcChain>
</file>

<file path=xl/sharedStrings.xml><?xml version="1.0" encoding="utf-8"?>
<sst xmlns="http://schemas.openxmlformats.org/spreadsheetml/2006/main" count="180" uniqueCount="30">
  <si>
    <t xml:space="preserve">Epoch </t>
    <phoneticPr fontId="1" type="noConversion"/>
  </si>
  <si>
    <t>Data</t>
    <phoneticPr fontId="1" type="noConversion"/>
  </si>
  <si>
    <t>Model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</si>
  <si>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</si>
  <si>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</si>
  <si>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</si>
  <si>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</si>
  <si>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y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</si>
  <si>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</si>
  <si>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</si>
  <si>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</si>
  <si>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</si>
  <si>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Training</t>
    <phoneticPr fontId="1" type="noConversion"/>
  </si>
  <si>
    <t>predicted Y</t>
    <phoneticPr fontId="1" type="noConversion"/>
  </si>
  <si>
    <t>error</t>
    <phoneticPr fontId="1" type="noConversion"/>
  </si>
  <si>
    <t>error^2</t>
    <phoneticPr fontId="1" type="noConversion"/>
  </si>
  <si>
    <t>w1 change</t>
    <phoneticPr fontId="1" type="noConversion"/>
  </si>
  <si>
    <t>w2 change</t>
    <phoneticPr fontId="1" type="noConversion"/>
  </si>
  <si>
    <t>w3 change</t>
    <phoneticPr fontId="1" type="noConversion"/>
  </si>
  <si>
    <t>w4 chage</t>
    <phoneticPr fontId="1" type="noConversion"/>
  </si>
  <si>
    <t>b change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</si>
  <si>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</si>
  <si>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</si>
  <si>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</si>
  <si>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</si>
  <si>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Y</t>
    <phoneticPr fontId="1" type="noConversion"/>
  </si>
  <si>
    <t>avg</t>
    <phoneticPr fontId="1" type="noConversion"/>
  </si>
  <si>
    <t>dev</t>
    <phoneticPr fontId="1" type="noConversion"/>
  </si>
  <si>
    <t>b</t>
    <phoneticPr fontId="1" type="noConversion"/>
  </si>
  <si>
    <t>Avg: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</si>
</sst>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44C9-AB2D-4722-840A-73AC30188D5A}">
  <dimension ref="A1:Y77"/>
  <sheetViews>
    <sheetView tabSelected="1" topLeftCell="A43" zoomScale="70" zoomScaleNormal="70" workbookViewId="0">
      <selection activeCell="R80" sqref="R80"/>
    </sheetView>
  </sheetViews>
  <sheetFormatPr defaultRowHeight="15.75" x14ac:dyDescent="0.25"/>
  <cols>
    <col min="1" max="1" width="6.875" style="1" bestFit="1" customWidth="1"/>
    <col min="2" max="2" width="12.75" style="1" bestFit="1" customWidth="1"/>
    <col min="3" max="3" width="13.5" style="1" bestFit="1" customWidth="1"/>
    <col min="4" max="4" width="12.75" style="1" bestFit="1" customWidth="1"/>
    <col min="5" max="5" width="13.5" style="1" bestFit="1" customWidth="1"/>
    <col min="6" max="6" width="12.75" style="1" bestFit="1" customWidth="1"/>
    <col min="7" max="7" width="13.5" style="1" bestFit="1" customWidth="1"/>
    <col min="8" max="8" width="12.75" style="1" bestFit="1" customWidth="1"/>
    <col min="9" max="9" width="13.5" style="1" bestFit="1" customWidth="1"/>
    <col min="10" max="10" width="12.75" style="1" bestFit="1" customWidth="1"/>
    <col min="11" max="11" width="13.5" style="1" bestFit="1" customWidth="1"/>
    <col min="12" max="12" width="8.125" style="1" customWidth="1"/>
    <col min="13" max="13" width="7.5" style="1" customWidth="1"/>
    <col min="14" max="14" width="8" style="1" customWidth="1"/>
    <col min="15" max="15" width="7.375" style="1" customWidth="1"/>
    <col min="16" max="16" width="6.875" style="1" customWidth="1"/>
    <col min="17" max="17" width="13.5" style="1" bestFit="1" customWidth="1"/>
    <col min="18" max="18" width="12.375" style="1" customWidth="1"/>
    <col min="19" max="19" width="11.875" style="1" customWidth="1"/>
    <col min="20" max="22" width="10.25" style="1" bestFit="1" customWidth="1"/>
    <col min="23" max="23" width="9.25" style="1" bestFit="1" customWidth="1"/>
    <col min="24" max="24" width="8.875" style="1" bestFit="1" customWidth="1"/>
    <col min="25" max="25" width="8.625" style="1" bestFit="1" customWidth="1"/>
    <col min="26" max="16384" width="9" style="1"/>
  </cols>
  <sheetData>
    <row r="1" spans="1:25" ht="16.5" customHeigh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10" t="s">
        <v>2</v>
      </c>
      <c r="M1" s="11"/>
      <c r="N1" s="11"/>
      <c r="O1" s="11"/>
      <c r="P1" s="12"/>
      <c r="Q1" s="9"/>
      <c r="R1" s="2" t="s">
        <v>12</v>
      </c>
      <c r="S1" s="2"/>
      <c r="T1" s="2"/>
      <c r="U1" s="2"/>
      <c r="V1" s="2"/>
      <c r="W1" s="2"/>
      <c r="X1" s="2"/>
      <c r="Y1" s="16"/>
    </row>
    <row r="2" spans="1:25" x14ac:dyDescent="0.25">
      <c r="A2" s="1">
        <v>0</v>
      </c>
      <c r="B2" s="3" t="s">
        <v>3</v>
      </c>
      <c r="C2" s="3" t="s">
        <v>21</v>
      </c>
      <c r="D2" s="3" t="s">
        <v>4</v>
      </c>
      <c r="E2" s="3" t="s">
        <v>22</v>
      </c>
      <c r="F2" s="3" t="s">
        <v>5</v>
      </c>
      <c r="G2" s="3" t="s">
        <v>23</v>
      </c>
      <c r="H2" s="3" t="s">
        <v>6</v>
      </c>
      <c r="I2" s="3" t="s">
        <v>24</v>
      </c>
      <c r="J2" s="3" t="s">
        <v>7</v>
      </c>
      <c r="K2" s="3" t="s">
        <v>25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28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17</v>
      </c>
      <c r="V2" s="4" t="s">
        <v>18</v>
      </c>
      <c r="W2" s="4" t="s">
        <v>19</v>
      </c>
      <c r="X2" s="4" t="s">
        <v>20</v>
      </c>
    </row>
    <row r="3" spans="1:25" x14ac:dyDescent="0.25">
      <c r="B3" s="3">
        <v>6</v>
      </c>
      <c r="C3" s="3">
        <f>(B3-B$11)/B12</f>
        <v>-0.54796614746204253</v>
      </c>
      <c r="D3" s="3">
        <v>765</v>
      </c>
      <c r="E3" s="3">
        <f>(D3-D$11)/D$12</f>
        <v>0.16579083005804751</v>
      </c>
      <c r="F3" s="3">
        <v>767</v>
      </c>
      <c r="G3" s="3">
        <f>(F3-F$11)/F$12</f>
        <v>1.5455524472452233</v>
      </c>
      <c r="H3" s="3">
        <v>764</v>
      </c>
      <c r="I3" s="3">
        <f>(H3-H$11)/H$12</f>
        <v>1.4804025771317542</v>
      </c>
      <c r="J3" s="3">
        <v>3</v>
      </c>
      <c r="K3" s="3">
        <f>(J3-J$11)/J$12</f>
        <v>-0.45498279634748023</v>
      </c>
      <c r="L3" s="6">
        <v>0.25</v>
      </c>
      <c r="M3" s="6">
        <v>0.25</v>
      </c>
      <c r="N3" s="6">
        <v>0.25</v>
      </c>
      <c r="O3" s="6">
        <v>0.25</v>
      </c>
      <c r="P3" s="6">
        <v>0.02</v>
      </c>
      <c r="Q3" s="3">
        <f>L3*C3+M3*E3+N3*G3+O3*I3+P3</f>
        <v>0.68094492674324569</v>
      </c>
      <c r="R3" s="3">
        <f>Q3-K3</f>
        <v>1.1359277230907259</v>
      </c>
      <c r="S3" s="3">
        <f>R3*R3</f>
        <v>1.2903317920860808</v>
      </c>
      <c r="T3" s="3">
        <f>(K3-Q3)*C3</f>
        <v>0.62244993821735495</v>
      </c>
      <c r="U3" s="3">
        <f>(K3-Q3)*E3</f>
        <v>-0.1883264000971594</v>
      </c>
      <c r="V3" s="3">
        <f>(K3-Q3)*G3</f>
        <v>-1.7556358723165657</v>
      </c>
      <c r="W3" s="3">
        <f>(K3-Q3)*I3</f>
        <v>-1.6816303286989163</v>
      </c>
      <c r="X3" s="3">
        <f>K3-Q3</f>
        <v>-1.1359277230907259</v>
      </c>
    </row>
    <row r="4" spans="1:25" x14ac:dyDescent="0.25">
      <c r="B4" s="3">
        <v>435</v>
      </c>
      <c r="C4" s="3">
        <f>(B4-B$11)/B$12</f>
        <v>-0.37094997482558451</v>
      </c>
      <c r="D4" s="3">
        <v>65</v>
      </c>
      <c r="E4" s="3">
        <f>(D4-D$11)/D$12</f>
        <v>-0.46365232134877699</v>
      </c>
      <c r="F4" s="3">
        <v>884</v>
      </c>
      <c r="G4" s="3">
        <f t="shared" ref="G4:G10" si="0">(F4-F$11)/F$12</f>
        <v>1.8955735192562393</v>
      </c>
      <c r="H4" s="3">
        <v>786</v>
      </c>
      <c r="I4" s="3">
        <f t="shared" ref="I4:I10" si="1">(H4-H$11)/H$12</f>
        <v>1.5579244020574277</v>
      </c>
      <c r="J4" s="3">
        <v>7</v>
      </c>
      <c r="K4" s="3">
        <f t="shared" ref="K4:K10" si="2">(J4-J$11)/J$12</f>
        <v>-0.44083367148536229</v>
      </c>
      <c r="L4" s="7"/>
      <c r="M4" s="7"/>
      <c r="N4" s="7"/>
      <c r="O4" s="7"/>
      <c r="P4" s="7"/>
      <c r="Q4" s="3">
        <f>L3*C4+M3*E4+N3*G4+O3*I4+P3</f>
        <v>0.67472390628482637</v>
      </c>
      <c r="R4" s="3">
        <f t="shared" ref="R4:R10" si="3">Q4-K4</f>
        <v>1.1155575777701887</v>
      </c>
      <c r="S4" s="3">
        <f t="shared" ref="S4:S10" si="4">R4*R4</f>
        <v>1.2444687093204907</v>
      </c>
      <c r="T4" s="3">
        <f t="shared" ref="T4:T10" si="5">(K4-Q4)*C4</f>
        <v>0.41381605539034155</v>
      </c>
      <c r="U4" s="3">
        <f t="shared" ref="U4:U10" si="6">(K4-Q4)*E4</f>
        <v>0.5172308605313668</v>
      </c>
      <c r="V4" s="3">
        <f t="shared" ref="V4:V10" si="7">(K4-Q4)*G4</f>
        <v>-2.1146214036268023</v>
      </c>
      <c r="W4" s="3">
        <f t="shared" ref="W4:W10" si="8">(K4-Q4)*I4</f>
        <v>-1.7379543723082536</v>
      </c>
      <c r="X4" s="3">
        <f t="shared" ref="X4:X10" si="9">K4-Q4</f>
        <v>-1.1155575777701887</v>
      </c>
    </row>
    <row r="5" spans="1:25" x14ac:dyDescent="0.25">
      <c r="B5" s="3">
        <v>56</v>
      </c>
      <c r="C5" s="3">
        <f t="shared" ref="C5:C10" si="10">(B5-B$11)/B$12</f>
        <v>-0.52733489191000771</v>
      </c>
      <c r="D5" s="3">
        <v>3456</v>
      </c>
      <c r="E5" s="3">
        <f>(D5-D$11)/D$12</f>
        <v>2.585550144966283</v>
      </c>
      <c r="F5" s="3">
        <v>65</v>
      </c>
      <c r="G5" s="3">
        <f t="shared" si="0"/>
        <v>-0.5545739848208725</v>
      </c>
      <c r="H5" s="3">
        <v>36</v>
      </c>
      <c r="I5" s="3">
        <f t="shared" si="1"/>
        <v>-1.0848650840450791</v>
      </c>
      <c r="J5" s="3">
        <v>5</v>
      </c>
      <c r="K5" s="3">
        <f t="shared" si="2"/>
        <v>-0.44790823391642126</v>
      </c>
      <c r="L5" s="7"/>
      <c r="M5" s="7"/>
      <c r="N5" s="7"/>
      <c r="O5" s="7"/>
      <c r="P5" s="7"/>
      <c r="Q5" s="3">
        <f>L3*C5+M3*E5+N3*G5+O3*I5+P3</f>
        <v>0.12469404604758093</v>
      </c>
      <c r="R5" s="3">
        <f>Q5-K5</f>
        <v>0.57260227996400215</v>
      </c>
      <c r="S5" s="3">
        <f t="shared" si="4"/>
        <v>0.32787337101997349</v>
      </c>
      <c r="T5" s="3">
        <f t="shared" si="5"/>
        <v>0.30195316141224104</v>
      </c>
      <c r="U5" s="3">
        <f t="shared" si="6"/>
        <v>-1.4804919079689498</v>
      </c>
      <c r="V5" s="3">
        <f t="shared" si="7"/>
        <v>0.3175503281171535</v>
      </c>
      <c r="W5" s="3">
        <f t="shared" si="8"/>
        <v>0.62119622057755108</v>
      </c>
      <c r="X5" s="3">
        <f t="shared" si="9"/>
        <v>-0.57260227996400215</v>
      </c>
    </row>
    <row r="6" spans="1:25" x14ac:dyDescent="0.25">
      <c r="B6" s="3">
        <v>786</v>
      </c>
      <c r="C6" s="3">
        <f t="shared" si="10"/>
        <v>-0.22611856085030066</v>
      </c>
      <c r="D6" s="3">
        <v>7</v>
      </c>
      <c r="E6" s="3">
        <f t="shared" ref="E6:G11" si="11">(D6-D$11)/D$12</f>
        <v>-0.51580618246534249</v>
      </c>
      <c r="F6" s="3">
        <v>86</v>
      </c>
      <c r="G6" s="3">
        <f t="shared" si="0"/>
        <v>-0.49174968984453632</v>
      </c>
      <c r="H6" s="3">
        <v>45</v>
      </c>
      <c r="I6" s="3">
        <f t="shared" si="1"/>
        <v>-1.053151610211849</v>
      </c>
      <c r="J6" s="3">
        <v>9</v>
      </c>
      <c r="K6" s="3">
        <f t="shared" si="2"/>
        <v>-0.43375910905430332</v>
      </c>
      <c r="L6" s="7"/>
      <c r="M6" s="7"/>
      <c r="N6" s="7"/>
      <c r="O6" s="7"/>
      <c r="P6" s="7"/>
      <c r="Q6" s="3">
        <f>L3*C6+M3*E6+N3*G6+O3*I6+P3</f>
        <v>-0.55170651084300704</v>
      </c>
      <c r="R6" s="3">
        <f t="shared" si="3"/>
        <v>-0.11794740178870372</v>
      </c>
      <c r="S6" s="3">
        <f t="shared" si="4"/>
        <v>1.3911589588705909E-2</v>
      </c>
      <c r="T6" s="3">
        <f t="shared" si="5"/>
        <v>-2.6670096748493861E-2</v>
      </c>
      <c r="U6" s="3">
        <f t="shared" si="6"/>
        <v>-6.0837999048337171E-2</v>
      </c>
      <c r="V6" s="3">
        <f t="shared" si="7"/>
        <v>-5.8000598247563963E-2</v>
      </c>
      <c r="W6" s="3">
        <f t="shared" si="8"/>
        <v>-0.12421649611407724</v>
      </c>
      <c r="X6" s="3">
        <f t="shared" si="9"/>
        <v>0.11794740178870372</v>
      </c>
    </row>
    <row r="7" spans="1:25" x14ac:dyDescent="0.25">
      <c r="B7" s="3">
        <v>567</v>
      </c>
      <c r="C7" s="3">
        <f t="shared" si="10"/>
        <v>-0.31648346016821277</v>
      </c>
      <c r="D7" s="3">
        <v>45</v>
      </c>
      <c r="E7" s="3">
        <f t="shared" si="11"/>
        <v>-0.48163641138897195</v>
      </c>
      <c r="F7" s="3">
        <v>3</v>
      </c>
      <c r="G7" s="3">
        <f t="shared" si="0"/>
        <v>-0.74005523665576989</v>
      </c>
      <c r="H7" s="3">
        <v>87</v>
      </c>
      <c r="I7" s="3">
        <f t="shared" si="1"/>
        <v>-0.90515539899010855</v>
      </c>
      <c r="J7" s="3">
        <v>100</v>
      </c>
      <c r="K7" s="3">
        <f t="shared" si="2"/>
        <v>-0.11186651844112003</v>
      </c>
      <c r="L7" s="7"/>
      <c r="M7" s="7"/>
      <c r="N7" s="7"/>
      <c r="O7" s="7"/>
      <c r="P7" s="7"/>
      <c r="Q7" s="3">
        <f>L3*C7+M3*E7+N3*G7+O3*I7+P3</f>
        <v>-0.59083262680076576</v>
      </c>
      <c r="R7" s="3">
        <f t="shared" si="3"/>
        <v>-0.4789661083596457</v>
      </c>
      <c r="S7" s="3">
        <f t="shared" si="4"/>
        <v>0.22940853295718386</v>
      </c>
      <c r="T7" s="3">
        <f t="shared" si="5"/>
        <v>-0.15158485127696381</v>
      </c>
      <c r="U7" s="3">
        <f t="shared" si="6"/>
        <v>-0.23068751760728123</v>
      </c>
      <c r="V7" s="3">
        <f t="shared" si="7"/>
        <v>-0.35446137667219074</v>
      </c>
      <c r="W7" s="3">
        <f t="shared" si="8"/>
        <v>-0.4335387589150147</v>
      </c>
      <c r="X7" s="3">
        <f t="shared" si="9"/>
        <v>0.4789661083596457</v>
      </c>
    </row>
    <row r="8" spans="1:25" x14ac:dyDescent="0.25">
      <c r="B8" s="3">
        <v>879</v>
      </c>
      <c r="C8" s="3">
        <f t="shared" si="10"/>
        <v>-0.18774442552351606</v>
      </c>
      <c r="D8" s="3">
        <v>223</v>
      </c>
      <c r="E8" s="3">
        <f t="shared" si="11"/>
        <v>-0.32157801003123659</v>
      </c>
      <c r="F8" s="3">
        <v>44</v>
      </c>
      <c r="G8" s="3">
        <f t="shared" si="0"/>
        <v>-0.61739827979720874</v>
      </c>
      <c r="H8" s="3">
        <v>444</v>
      </c>
      <c r="I8" s="3">
        <f t="shared" si="1"/>
        <v>0.35281239639468465</v>
      </c>
      <c r="J8" s="3">
        <v>8</v>
      </c>
      <c r="K8" s="3">
        <f t="shared" si="2"/>
        <v>-0.4372963902698328</v>
      </c>
      <c r="L8" s="7"/>
      <c r="M8" s="7"/>
      <c r="N8" s="7"/>
      <c r="O8" s="7"/>
      <c r="P8" s="7"/>
      <c r="Q8" s="3">
        <f>L3*C8+M3*E8+N3*G8+O3*I8+P3</f>
        <v>-0.1734770797393192</v>
      </c>
      <c r="R8" s="3">
        <f t="shared" si="3"/>
        <v>0.26381931053051361</v>
      </c>
      <c r="S8" s="3">
        <f t="shared" si="4"/>
        <v>6.9600628608795567E-2</v>
      </c>
      <c r="T8" s="3">
        <f t="shared" si="5"/>
        <v>4.9530604897561364E-2</v>
      </c>
      <c r="U8" s="3">
        <f t="shared" si="6"/>
        <v>8.4838488888215421E-2</v>
      </c>
      <c r="V8" s="3">
        <f t="shared" si="7"/>
        <v>0.16288158849882473</v>
      </c>
      <c r="W8" s="3">
        <f t="shared" si="8"/>
        <v>-9.3078723163463967E-2</v>
      </c>
      <c r="X8" s="3">
        <f t="shared" si="9"/>
        <v>-0.26381931053051361</v>
      </c>
    </row>
    <row r="9" spans="1:25" x14ac:dyDescent="0.25">
      <c r="B9" s="3">
        <v>245</v>
      </c>
      <c r="C9" s="3">
        <f t="shared" si="10"/>
        <v>-0.44934874592331647</v>
      </c>
      <c r="D9" s="3">
        <v>8</v>
      </c>
      <c r="E9" s="3">
        <f t="shared" si="11"/>
        <v>-0.51490697796333273</v>
      </c>
      <c r="F9" s="3">
        <v>67</v>
      </c>
      <c r="G9" s="3">
        <f t="shared" si="0"/>
        <v>-0.54859071863265008</v>
      </c>
      <c r="H9" s="3">
        <v>355</v>
      </c>
      <c r="I9" s="3">
        <f t="shared" si="1"/>
        <v>3.920137737718718E-2</v>
      </c>
      <c r="J9" s="3">
        <v>46</v>
      </c>
      <c r="K9" s="3">
        <f t="shared" si="2"/>
        <v>-0.30287970407971232</v>
      </c>
      <c r="L9" s="7"/>
      <c r="M9" s="7"/>
      <c r="N9" s="7"/>
      <c r="O9" s="7"/>
      <c r="P9" s="7"/>
      <c r="Q9" s="3">
        <f>L3*C9+M3*E9+N3*G9+O3*I9+P3</f>
        <v>-0.34841126628552799</v>
      </c>
      <c r="R9" s="3">
        <f t="shared" si="3"/>
        <v>-4.5531562205815668E-2</v>
      </c>
      <c r="S9" s="3">
        <f t="shared" si="4"/>
        <v>2.0731231569020617E-3</v>
      </c>
      <c r="T9" s="3">
        <f t="shared" si="5"/>
        <v>-2.0459550377112744E-2</v>
      </c>
      <c r="U9" s="3">
        <f t="shared" si="6"/>
        <v>-2.3444519097346041E-2</v>
      </c>
      <c r="V9" s="3">
        <f t="shared" si="7"/>
        <v>-2.4978192430955629E-2</v>
      </c>
      <c r="W9" s="3">
        <f t="shared" si="8"/>
        <v>1.784899952603053E-3</v>
      </c>
      <c r="X9" s="3">
        <f t="shared" si="9"/>
        <v>4.5531562205815668E-2</v>
      </c>
    </row>
    <row r="10" spans="1:25" x14ac:dyDescent="0.25">
      <c r="B10" s="5">
        <v>7698</v>
      </c>
      <c r="C10" s="3">
        <f t="shared" si="10"/>
        <v>2.6259462066629808</v>
      </c>
      <c r="D10" s="5">
        <v>76</v>
      </c>
      <c r="E10" s="3">
        <f t="shared" si="11"/>
        <v>-0.45376107182666975</v>
      </c>
      <c r="F10" s="5">
        <v>87</v>
      </c>
      <c r="G10" s="3">
        <f t="shared" si="0"/>
        <v>-0.48875805675042511</v>
      </c>
      <c r="H10" s="5">
        <v>234</v>
      </c>
      <c r="I10" s="3">
        <f t="shared" si="1"/>
        <v>-0.3871686597140172</v>
      </c>
      <c r="J10" s="5">
        <v>875</v>
      </c>
      <c r="K10" s="3">
        <f t="shared" si="2"/>
        <v>2.6295264235942324</v>
      </c>
      <c r="L10" s="8"/>
      <c r="M10" s="8"/>
      <c r="N10" s="8"/>
      <c r="O10" s="8"/>
      <c r="P10" s="8"/>
      <c r="Q10" s="3">
        <f>L3*C10+M3*E10+N3*G10+O3*I10+P3</f>
        <v>0.34406460459296728</v>
      </c>
      <c r="R10" s="3">
        <f t="shared" si="3"/>
        <v>-2.2854618190012652</v>
      </c>
      <c r="S10" s="3">
        <f t="shared" si="4"/>
        <v>5.2233357261125724</v>
      </c>
      <c r="T10" s="3">
        <f t="shared" si="5"/>
        <v>6.0014997940794483</v>
      </c>
      <c r="U10" s="3">
        <f t="shared" si="6"/>
        <v>-1.0370536046089445</v>
      </c>
      <c r="V10" s="3">
        <f t="shared" si="7"/>
        <v>-1.1170378774323502</v>
      </c>
      <c r="W10" s="3">
        <f t="shared" si="8"/>
        <v>-0.88485918929027962</v>
      </c>
      <c r="X10" s="3">
        <f t="shared" si="9"/>
        <v>2.2854618190012652</v>
      </c>
    </row>
    <row r="11" spans="1:25" x14ac:dyDescent="0.25">
      <c r="A11" s="3" t="s">
        <v>26</v>
      </c>
      <c r="B11" s="3">
        <f>AVERAGE(B3:B10)</f>
        <v>1334</v>
      </c>
      <c r="C11" s="3">
        <v>0</v>
      </c>
      <c r="D11" s="3">
        <f>AVERAGE(D3:D10)</f>
        <v>580.625</v>
      </c>
      <c r="E11" s="3">
        <f t="shared" si="11"/>
        <v>0</v>
      </c>
      <c r="F11" s="3">
        <f>AVERAGE(F3:F10)</f>
        <v>250.375</v>
      </c>
      <c r="G11" s="3">
        <f t="shared" si="11"/>
        <v>0</v>
      </c>
      <c r="H11" s="3">
        <f>AVERAGE(H3:H10)</f>
        <v>343.875</v>
      </c>
      <c r="I11" s="3">
        <f t="shared" ref="I11" si="12">(H11-H$11)/H$12</f>
        <v>0</v>
      </c>
      <c r="J11" s="3">
        <f>AVERAGE(J3:J10)</f>
        <v>131.625</v>
      </c>
      <c r="K11" s="3">
        <f t="shared" ref="K11" si="13">(J11-J$11)/J$12</f>
        <v>0</v>
      </c>
      <c r="Q11" s="3"/>
      <c r="R11" s="13" t="s">
        <v>29</v>
      </c>
      <c r="S11" s="14">
        <f>AVERAGE(S3:S10)</f>
        <v>1.0501254341063382</v>
      </c>
      <c r="T11" s="15">
        <f t="shared" ref="T11:X11" si="14">AVERAGE(T3:T10)</f>
        <v>0.8988168819492971</v>
      </c>
      <c r="U11" s="15">
        <f t="shared" si="14"/>
        <v>-0.30234657487605443</v>
      </c>
      <c r="V11" s="15">
        <f t="shared" si="14"/>
        <v>-0.61803792551380621</v>
      </c>
      <c r="W11" s="15">
        <f t="shared" si="14"/>
        <v>-0.54153709349498147</v>
      </c>
      <c r="X11" s="15">
        <f>AVERAGE(X3:X10)</f>
        <v>-2.0000000000000018E-2</v>
      </c>
    </row>
    <row r="12" spans="1:25" x14ac:dyDescent="0.25">
      <c r="A12" s="3" t="s">
        <v>27</v>
      </c>
      <c r="B12" s="3">
        <f>_xlfn.STDEV.P(B3:B10)</f>
        <v>2423.5073756850834</v>
      </c>
      <c r="C12" s="3">
        <v>1</v>
      </c>
      <c r="D12" s="3">
        <f>_xlfn.STDEV.P(D3:D10)</f>
        <v>1112.0940762251187</v>
      </c>
      <c r="E12" s="3">
        <v>1</v>
      </c>
      <c r="F12" s="3">
        <f>_xlfn.STDEV.P(F3:F10)</f>
        <v>334.26558957661194</v>
      </c>
      <c r="G12" s="3">
        <v>1</v>
      </c>
      <c r="H12" s="3">
        <f>_xlfn.STDEV.P(H3:H10)</f>
        <v>283.79104879294556</v>
      </c>
      <c r="I12" s="3">
        <v>1</v>
      </c>
      <c r="J12" s="3">
        <f>_xlfn.STDEV.P(J3:J10)</f>
        <v>282.70299675631315</v>
      </c>
      <c r="K12" s="3">
        <v>1</v>
      </c>
    </row>
    <row r="14" spans="1:25" x14ac:dyDescent="0.25">
      <c r="A14" s="1" t="s">
        <v>0</v>
      </c>
      <c r="B14" s="2" t="s">
        <v>1</v>
      </c>
      <c r="C14" s="2"/>
      <c r="D14" s="2"/>
      <c r="E14" s="2"/>
      <c r="F14" s="2"/>
      <c r="G14" s="2"/>
      <c r="H14" s="2"/>
      <c r="I14" s="2"/>
      <c r="J14" s="2"/>
      <c r="K14" s="2"/>
      <c r="L14" s="10" t="s">
        <v>2</v>
      </c>
      <c r="M14" s="11"/>
      <c r="N14" s="11"/>
      <c r="O14" s="11"/>
      <c r="P14" s="12"/>
      <c r="Q14" s="9"/>
      <c r="R14" s="2" t="s">
        <v>12</v>
      </c>
      <c r="S14" s="2"/>
      <c r="T14" s="2"/>
      <c r="U14" s="2"/>
      <c r="V14" s="2"/>
      <c r="W14" s="2"/>
      <c r="X14" s="2"/>
    </row>
    <row r="15" spans="1:25" x14ac:dyDescent="0.25">
      <c r="A15" s="1">
        <f>A2+1</f>
        <v>1</v>
      </c>
      <c r="B15" s="3" t="s">
        <v>3</v>
      </c>
      <c r="C15" s="3" t="s">
        <v>21</v>
      </c>
      <c r="D15" s="3" t="s">
        <v>4</v>
      </c>
      <c r="E15" s="3" t="s">
        <v>22</v>
      </c>
      <c r="F15" s="3" t="s">
        <v>5</v>
      </c>
      <c r="G15" s="3" t="s">
        <v>23</v>
      </c>
      <c r="H15" s="3" t="s">
        <v>6</v>
      </c>
      <c r="I15" s="3" t="s">
        <v>24</v>
      </c>
      <c r="J15" s="3" t="s">
        <v>7</v>
      </c>
      <c r="K15" s="3" t="s">
        <v>25</v>
      </c>
      <c r="L15" s="3" t="s">
        <v>8</v>
      </c>
      <c r="M15" s="3" t="s">
        <v>9</v>
      </c>
      <c r="N15" s="3" t="s">
        <v>10</v>
      </c>
      <c r="O15" s="3" t="s">
        <v>11</v>
      </c>
      <c r="P15" s="3" t="s">
        <v>28</v>
      </c>
      <c r="Q15" s="4" t="s">
        <v>13</v>
      </c>
      <c r="R15" s="4" t="s">
        <v>14</v>
      </c>
      <c r="S15" s="4" t="s">
        <v>15</v>
      </c>
      <c r="T15" s="4" t="s">
        <v>16</v>
      </c>
      <c r="U15" s="4" t="s">
        <v>17</v>
      </c>
      <c r="V15" s="4" t="s">
        <v>18</v>
      </c>
      <c r="W15" s="4" t="s">
        <v>19</v>
      </c>
      <c r="X15" s="4" t="s">
        <v>20</v>
      </c>
    </row>
    <row r="16" spans="1:25" x14ac:dyDescent="0.25">
      <c r="B16" s="3">
        <v>6</v>
      </c>
      <c r="C16" s="3">
        <f>(B16-B$11)/B25</f>
        <v>-0.54796614746204253</v>
      </c>
      <c r="D16" s="3">
        <v>765</v>
      </c>
      <c r="E16" s="3">
        <f>(D16-D$11)/D$12</f>
        <v>0.16579083005804751</v>
      </c>
      <c r="F16" s="3">
        <v>767</v>
      </c>
      <c r="G16" s="3">
        <f>(F16-F$11)/F$12</f>
        <v>1.5455524472452233</v>
      </c>
      <c r="H16" s="3">
        <v>764</v>
      </c>
      <c r="I16" s="3">
        <f>(H16-H$11)/H$12</f>
        <v>1.4804025771317542</v>
      </c>
      <c r="J16" s="3">
        <v>3</v>
      </c>
      <c r="K16" s="3">
        <f>(J16-J$11)/J$12</f>
        <v>-0.45498279634748023</v>
      </c>
      <c r="L16" s="6">
        <f>L3+T11</f>
        <v>1.1488168819492972</v>
      </c>
      <c r="M16" s="6">
        <f>M3+U11</f>
        <v>-5.234657487605443E-2</v>
      </c>
      <c r="N16" s="6">
        <f>N3+V11</f>
        <v>-0.36803792551380621</v>
      </c>
      <c r="O16" s="6">
        <f>O3+W11</f>
        <v>-0.29153709349498147</v>
      </c>
      <c r="P16" s="6">
        <f>P3+X11</f>
        <v>0</v>
      </c>
      <c r="Q16" s="3">
        <f>L16*C16+M16*E16+N16*G16+O16*I16+P16</f>
        <v>-1.6386055240368993</v>
      </c>
      <c r="R16" s="3">
        <f>Q16-K16</f>
        <v>-1.1836227276894191</v>
      </c>
      <c r="S16" s="3">
        <f>R16*R16</f>
        <v>1.4009627615029407</v>
      </c>
      <c r="T16" s="3">
        <f>(K16-Q16)*C16</f>
        <v>-0.64858518614048521</v>
      </c>
      <c r="U16" s="3">
        <f>(K16-Q16)*E16</f>
        <v>0.19623379449919914</v>
      </c>
      <c r="V16" s="3">
        <f>(K16-Q16)*G16</f>
        <v>1.8293510033954483</v>
      </c>
      <c r="W16" s="3">
        <f>(K16-Q16)*I16</f>
        <v>1.7522381364231325</v>
      </c>
      <c r="X16" s="3">
        <f>K16-Q16</f>
        <v>1.1836227276894191</v>
      </c>
    </row>
    <row r="17" spans="1:24" x14ac:dyDescent="0.25">
      <c r="B17" s="3">
        <v>435</v>
      </c>
      <c r="C17" s="3">
        <f>(B17-B$11)/B$12</f>
        <v>-0.37094997482558451</v>
      </c>
      <c r="D17" s="3">
        <v>65</v>
      </c>
      <c r="E17" s="3">
        <f>(D17-D$11)/D$12</f>
        <v>-0.46365232134877699</v>
      </c>
      <c r="F17" s="3">
        <v>884</v>
      </c>
      <c r="G17" s="3">
        <f t="shared" ref="G17:G23" si="15">(F17-F$11)/F$12</f>
        <v>1.8955735192562393</v>
      </c>
      <c r="H17" s="3">
        <v>786</v>
      </c>
      <c r="I17" s="3">
        <f t="shared" ref="I17:I24" si="16">(H17-H$11)/H$12</f>
        <v>1.5579244020574277</v>
      </c>
      <c r="J17" s="3">
        <v>7</v>
      </c>
      <c r="K17" s="3">
        <f t="shared" ref="K17:K24" si="17">(J17-J$11)/J$12</f>
        <v>-0.44083367148536229</v>
      </c>
      <c r="L17" s="7"/>
      <c r="M17" s="7"/>
      <c r="N17" s="7"/>
      <c r="O17" s="7"/>
      <c r="P17" s="7"/>
      <c r="Q17" s="3">
        <f>L16*C17+M16*E17+N16*G17+O16*I17+P16</f>
        <v>-1.5537186802290588</v>
      </c>
      <c r="R17" s="3">
        <f t="shared" ref="R17" si="18">Q17-K17</f>
        <v>-1.1128850087436966</v>
      </c>
      <c r="S17" s="3">
        <f t="shared" ref="S17:S23" si="19">R17*R17</f>
        <v>1.2385130426864575</v>
      </c>
      <c r="T17" s="3">
        <f t="shared" ref="T17:T23" si="20">(K17-Q17)*C17</f>
        <v>-0.41282466597724465</v>
      </c>
      <c r="U17" s="3">
        <f t="shared" ref="U17:U23" si="21">(K17-Q17)*E17</f>
        <v>-0.5159917176982689</v>
      </c>
      <c r="V17" s="3">
        <f t="shared" ref="V17:V23" si="22">(K17-Q17)*G17</f>
        <v>2.1095553525517996</v>
      </c>
      <c r="W17" s="3">
        <f t="shared" ref="W17:W23" si="23">(K17-Q17)*I17</f>
        <v>1.7337907118056985</v>
      </c>
      <c r="X17" s="3">
        <f t="shared" ref="X17:X23" si="24">K17-Q17</f>
        <v>1.1128850087436966</v>
      </c>
    </row>
    <row r="18" spans="1:24" x14ac:dyDescent="0.25">
      <c r="B18" s="3">
        <v>56</v>
      </c>
      <c r="C18" s="3">
        <f t="shared" ref="C18:C23" si="25">(B18-B$11)/B$12</f>
        <v>-0.52733489191000771</v>
      </c>
      <c r="D18" s="3">
        <v>3456</v>
      </c>
      <c r="E18" s="3">
        <f>(D18-D$11)/D$12</f>
        <v>2.585550144966283</v>
      </c>
      <c r="F18" s="3">
        <v>65</v>
      </c>
      <c r="G18" s="3">
        <f t="shared" si="15"/>
        <v>-0.5545739848208725</v>
      </c>
      <c r="H18" s="3">
        <v>36</v>
      </c>
      <c r="I18" s="3">
        <f t="shared" si="16"/>
        <v>-1.0848650840450791</v>
      </c>
      <c r="J18" s="3">
        <v>5</v>
      </c>
      <c r="K18" s="3">
        <f t="shared" si="17"/>
        <v>-0.44790823391642126</v>
      </c>
      <c r="L18" s="7"/>
      <c r="M18" s="7"/>
      <c r="N18" s="7"/>
      <c r="O18" s="7"/>
      <c r="P18" s="7"/>
      <c r="Q18" s="3">
        <f>L16*C18+M16*E18+N16*G18+O16*I18+P16</f>
        <v>-0.22077324817230548</v>
      </c>
      <c r="R18" s="3">
        <f>Q18-K18</f>
        <v>0.22713498574411578</v>
      </c>
      <c r="S18" s="3">
        <f t="shared" si="19"/>
        <v>5.1590301748979682E-2</v>
      </c>
      <c r="T18" s="3">
        <f t="shared" si="20"/>
        <v>0.11977620315635444</v>
      </c>
      <c r="U18" s="3">
        <f t="shared" si="21"/>
        <v>-0.58726889531761317</v>
      </c>
      <c r="V18" s="3">
        <f t="shared" si="22"/>
        <v>0.12596315413634634</v>
      </c>
      <c r="W18" s="3">
        <f t="shared" si="23"/>
        <v>0.246410815398868</v>
      </c>
      <c r="X18" s="3">
        <f t="shared" si="24"/>
        <v>-0.22713498574411578</v>
      </c>
    </row>
    <row r="19" spans="1:24" x14ac:dyDescent="0.25">
      <c r="B19" s="3">
        <v>786</v>
      </c>
      <c r="C19" s="3">
        <f t="shared" si="25"/>
        <v>-0.22611856085030066</v>
      </c>
      <c r="D19" s="3">
        <v>7</v>
      </c>
      <c r="E19" s="3">
        <f t="shared" ref="E19:G19" si="26">(D19-D$11)/D$12</f>
        <v>-0.51580618246534249</v>
      </c>
      <c r="F19" s="3">
        <v>86</v>
      </c>
      <c r="G19" s="3">
        <f t="shared" si="15"/>
        <v>-0.49174968984453632</v>
      </c>
      <c r="H19" s="3">
        <v>45</v>
      </c>
      <c r="I19" s="3">
        <f t="shared" si="16"/>
        <v>-1.053151610211849</v>
      </c>
      <c r="J19" s="3">
        <v>9</v>
      </c>
      <c r="K19" s="3">
        <f t="shared" si="17"/>
        <v>-0.43375910905430332</v>
      </c>
      <c r="L19" s="7"/>
      <c r="M19" s="7"/>
      <c r="N19" s="7"/>
      <c r="O19" s="7"/>
      <c r="P19" s="7"/>
      <c r="Q19" s="3">
        <f>L16*C19+M16*E19+N16*G19+O16*I19+P16</f>
        <v>0.25524716209821191</v>
      </c>
      <c r="R19" s="3">
        <f t="shared" ref="R19:R23" si="27">Q19-K19</f>
        <v>0.68900627115251523</v>
      </c>
      <c r="S19" s="3">
        <f t="shared" si="19"/>
        <v>0.47472964168749332</v>
      </c>
      <c r="T19" s="3">
        <f t="shared" si="20"/>
        <v>0.15579710644983877</v>
      </c>
      <c r="U19" s="3">
        <f t="shared" si="21"/>
        <v>0.35539369441785951</v>
      </c>
      <c r="V19" s="3">
        <f t="shared" si="22"/>
        <v>0.33881862014018987</v>
      </c>
      <c r="W19" s="3">
        <f t="shared" si="23"/>
        <v>0.7256280639103333</v>
      </c>
      <c r="X19" s="3">
        <f t="shared" si="24"/>
        <v>-0.68900627115251523</v>
      </c>
    </row>
    <row r="20" spans="1:24" x14ac:dyDescent="0.25">
      <c r="B20" s="3">
        <v>567</v>
      </c>
      <c r="C20" s="3">
        <f t="shared" si="25"/>
        <v>-0.31648346016821277</v>
      </c>
      <c r="D20" s="3">
        <v>45</v>
      </c>
      <c r="E20" s="3">
        <f t="shared" ref="E20:G20" si="28">(D20-D$11)/D$12</f>
        <v>-0.48163641138897195</v>
      </c>
      <c r="F20" s="3">
        <v>3</v>
      </c>
      <c r="G20" s="3">
        <f t="shared" si="15"/>
        <v>-0.74005523665576989</v>
      </c>
      <c r="H20" s="3">
        <v>87</v>
      </c>
      <c r="I20" s="3">
        <f t="shared" si="16"/>
        <v>-0.90515539899010855</v>
      </c>
      <c r="J20" s="3">
        <v>100</v>
      </c>
      <c r="K20" s="3">
        <f t="shared" si="17"/>
        <v>-0.11186651844112003</v>
      </c>
      <c r="L20" s="7"/>
      <c r="M20" s="7"/>
      <c r="N20" s="7"/>
      <c r="O20" s="7"/>
      <c r="P20" s="7"/>
      <c r="Q20" s="3">
        <f>L16*C20+M16*E20+N16*G20+O16*I20+P16</f>
        <v>0.19788524282012121</v>
      </c>
      <c r="R20" s="3">
        <f t="shared" si="27"/>
        <v>0.30975176126124127</v>
      </c>
      <c r="S20" s="3">
        <f t="shared" si="19"/>
        <v>9.5946153604441003E-2</v>
      </c>
      <c r="T20" s="3">
        <f t="shared" si="20"/>
        <v>9.8031309197155803E-2</v>
      </c>
      <c r="U20" s="3">
        <f t="shared" si="21"/>
        <v>0.14918772671527783</v>
      </c>
      <c r="V20" s="3">
        <f t="shared" si="22"/>
        <v>0.22923341298472943</v>
      </c>
      <c r="W20" s="3">
        <f t="shared" si="23"/>
        <v>0.28037347905230769</v>
      </c>
      <c r="X20" s="3">
        <f t="shared" si="24"/>
        <v>-0.30975176126124127</v>
      </c>
    </row>
    <row r="21" spans="1:24" x14ac:dyDescent="0.25">
      <c r="B21" s="3">
        <v>879</v>
      </c>
      <c r="C21" s="3">
        <f t="shared" si="25"/>
        <v>-0.18774442552351606</v>
      </c>
      <c r="D21" s="3">
        <v>223</v>
      </c>
      <c r="E21" s="3">
        <f t="shared" ref="E21:G21" si="29">(D21-D$11)/D$12</f>
        <v>-0.32157801003123659</v>
      </c>
      <c r="F21" s="3">
        <v>44</v>
      </c>
      <c r="G21" s="3">
        <f t="shared" si="15"/>
        <v>-0.61739827979720874</v>
      </c>
      <c r="H21" s="3">
        <v>444</v>
      </c>
      <c r="I21" s="3">
        <f t="shared" si="16"/>
        <v>0.35281239639468465</v>
      </c>
      <c r="J21" s="3">
        <v>8</v>
      </c>
      <c r="K21" s="3">
        <f t="shared" si="17"/>
        <v>-0.4372963902698328</v>
      </c>
      <c r="L21" s="7"/>
      <c r="M21" s="7"/>
      <c r="N21" s="7"/>
      <c r="O21" s="7"/>
      <c r="P21" s="7"/>
      <c r="Q21" s="3">
        <f>L16*C21+M16*E21+N16*G21+O16*I21+P16</f>
        <v>-7.4482376634243522E-2</v>
      </c>
      <c r="R21" s="3">
        <f t="shared" si="27"/>
        <v>0.36281401363558929</v>
      </c>
      <c r="S21" s="3">
        <f t="shared" si="19"/>
        <v>0.13163400849036558</v>
      </c>
      <c r="T21" s="3">
        <f t="shared" si="20"/>
        <v>6.8116308561894837E-2</v>
      </c>
      <c r="U21" s="3">
        <f t="shared" si="21"/>
        <v>0.11667300851637874</v>
      </c>
      <c r="V21" s="3">
        <f t="shared" si="22"/>
        <v>0.22400074790493388</v>
      </c>
      <c r="W21" s="3">
        <f t="shared" si="23"/>
        <v>-0.12800528159634605</v>
      </c>
      <c r="X21" s="3">
        <f t="shared" si="24"/>
        <v>-0.36281401363558929</v>
      </c>
    </row>
    <row r="22" spans="1:24" x14ac:dyDescent="0.25">
      <c r="B22" s="3">
        <v>245</v>
      </c>
      <c r="C22" s="3">
        <f t="shared" si="25"/>
        <v>-0.44934874592331647</v>
      </c>
      <c r="D22" s="3">
        <v>8</v>
      </c>
      <c r="E22" s="3">
        <f t="shared" ref="E22:G22" si="30">(D22-D$11)/D$12</f>
        <v>-0.51490697796333273</v>
      </c>
      <c r="F22" s="3">
        <v>67</v>
      </c>
      <c r="G22" s="3">
        <f t="shared" si="15"/>
        <v>-0.54859071863265008</v>
      </c>
      <c r="H22" s="3">
        <v>355</v>
      </c>
      <c r="I22" s="3">
        <f t="shared" si="16"/>
        <v>3.920137737718718E-2</v>
      </c>
      <c r="J22" s="3">
        <v>46</v>
      </c>
      <c r="K22" s="3">
        <f t="shared" si="17"/>
        <v>-0.30287970407971232</v>
      </c>
      <c r="L22" s="7"/>
      <c r="M22" s="7"/>
      <c r="N22" s="7"/>
      <c r="O22" s="7"/>
      <c r="P22" s="7"/>
      <c r="Q22" s="3">
        <f>L16*C22+M16*E22+N16*G22+O16*I22+P16</f>
        <v>-0.29879227410314724</v>
      </c>
      <c r="R22" s="3">
        <f t="shared" si="27"/>
        <v>4.0874299765650823E-3</v>
      </c>
      <c r="S22" s="3">
        <f t="shared" si="19"/>
        <v>1.670708381332283E-5</v>
      </c>
      <c r="T22" s="3">
        <f t="shared" si="20"/>
        <v>1.8366815340188907E-3</v>
      </c>
      <c r="U22" s="3">
        <f t="shared" si="21"/>
        <v>2.1046462168698623E-3</v>
      </c>
      <c r="V22" s="3">
        <f t="shared" si="22"/>
        <v>2.2423261482044745E-3</v>
      </c>
      <c r="W22" s="3">
        <f t="shared" si="23"/>
        <v>-1.6023288501415515E-4</v>
      </c>
      <c r="X22" s="3">
        <f t="shared" si="24"/>
        <v>-4.0874299765650823E-3</v>
      </c>
    </row>
    <row r="23" spans="1:24" x14ac:dyDescent="0.25">
      <c r="B23" s="5">
        <v>7698</v>
      </c>
      <c r="C23" s="3">
        <f t="shared" si="25"/>
        <v>2.6259462066629808</v>
      </c>
      <c r="D23" s="5">
        <v>76</v>
      </c>
      <c r="E23" s="3">
        <f t="shared" ref="E23:G23" si="31">(D23-D$11)/D$12</f>
        <v>-0.45376107182666975</v>
      </c>
      <c r="F23" s="5">
        <v>87</v>
      </c>
      <c r="G23" s="3">
        <f t="shared" si="15"/>
        <v>-0.48875805675042511</v>
      </c>
      <c r="H23" s="5">
        <v>234</v>
      </c>
      <c r="I23" s="3">
        <f t="shared" si="16"/>
        <v>-0.3871686597140172</v>
      </c>
      <c r="J23" s="5">
        <v>875</v>
      </c>
      <c r="K23" s="3">
        <f t="shared" si="17"/>
        <v>2.6295264235942324</v>
      </c>
      <c r="L23" s="8"/>
      <c r="M23" s="8"/>
      <c r="N23" s="8"/>
      <c r="O23" s="8"/>
      <c r="P23" s="8"/>
      <c r="Q23" s="3">
        <f>L16*C23+M16*E23+N16*G23+O16*I23+P16</f>
        <v>3.333239698257322</v>
      </c>
      <c r="R23" s="3">
        <f t="shared" si="27"/>
        <v>0.70371327466308964</v>
      </c>
      <c r="S23" s="3">
        <f t="shared" si="19"/>
        <v>0.49521237293704906</v>
      </c>
      <c r="T23" s="3">
        <f t="shared" si="20"/>
        <v>-1.8479132041799247</v>
      </c>
      <c r="U23" s="3">
        <f t="shared" si="21"/>
        <v>0.3193176897697792</v>
      </c>
      <c r="V23" s="3">
        <f t="shared" si="22"/>
        <v>0.34394553263380984</v>
      </c>
      <c r="W23" s="3">
        <f t="shared" si="23"/>
        <v>0.27245572537427049</v>
      </c>
      <c r="X23" s="3">
        <f t="shared" si="24"/>
        <v>-0.70371327466308964</v>
      </c>
    </row>
    <row r="24" spans="1:24" x14ac:dyDescent="0.25">
      <c r="A24" s="3" t="s">
        <v>26</v>
      </c>
      <c r="B24" s="3">
        <f>AVERAGE(B16:B23)</f>
        <v>1334</v>
      </c>
      <c r="C24" s="3">
        <v>0</v>
      </c>
      <c r="D24" s="3">
        <f>AVERAGE(D16:D23)</f>
        <v>580.625</v>
      </c>
      <c r="E24" s="3">
        <f t="shared" ref="E24:G24" si="32">(D24-D$11)/D$12</f>
        <v>0</v>
      </c>
      <c r="F24" s="3">
        <f>AVERAGE(F16:F23)</f>
        <v>250.375</v>
      </c>
      <c r="G24" s="3">
        <f t="shared" ref="G24:I24" si="33">(F24-F$11)/F$12</f>
        <v>0</v>
      </c>
      <c r="H24" s="3">
        <f>AVERAGE(H16:H23)</f>
        <v>343.875</v>
      </c>
      <c r="I24" s="3">
        <f t="shared" si="16"/>
        <v>0</v>
      </c>
      <c r="J24" s="3">
        <f>AVERAGE(J16:J23)</f>
        <v>131.625</v>
      </c>
      <c r="K24" s="3">
        <f t="shared" si="17"/>
        <v>0</v>
      </c>
      <c r="Q24" s="3"/>
      <c r="R24" s="13" t="s">
        <v>29</v>
      </c>
      <c r="S24" s="14">
        <f>AVERAGE(S16:S23)</f>
        <v>0.48607562371769253</v>
      </c>
      <c r="T24" s="15">
        <f t="shared" ref="T24" si="34">AVERAGE(T16:T23)</f>
        <v>-0.30822068092479898</v>
      </c>
      <c r="U24" s="15">
        <f t="shared" ref="U24" si="35">AVERAGE(U16:U23)</f>
        <v>4.4562433899352633E-3</v>
      </c>
      <c r="V24" s="15">
        <f t="shared" ref="V24" si="36">AVERAGE(V16:V23)</f>
        <v>0.65038876873693263</v>
      </c>
      <c r="W24" s="15">
        <f t="shared" ref="W24" si="37">AVERAGE(W16:W23)</f>
        <v>0.61034142718540629</v>
      </c>
      <c r="X24" s="15">
        <f>AVERAGE(X16:X23)</f>
        <v>0</v>
      </c>
    </row>
    <row r="25" spans="1:24" x14ac:dyDescent="0.25">
      <c r="A25" s="3" t="s">
        <v>27</v>
      </c>
      <c r="B25" s="3">
        <f>_xlfn.STDEV.P(B16:B23)</f>
        <v>2423.5073756850834</v>
      </c>
      <c r="C25" s="3">
        <v>1</v>
      </c>
      <c r="D25" s="3">
        <f>_xlfn.STDEV.P(D16:D23)</f>
        <v>1112.0940762251187</v>
      </c>
      <c r="E25" s="3">
        <v>1</v>
      </c>
      <c r="F25" s="3">
        <f>_xlfn.STDEV.P(F16:F23)</f>
        <v>334.26558957661194</v>
      </c>
      <c r="G25" s="3">
        <v>1</v>
      </c>
      <c r="H25" s="3">
        <f>_xlfn.STDEV.P(H16:H23)</f>
        <v>283.79104879294556</v>
      </c>
      <c r="I25" s="3">
        <v>1</v>
      </c>
      <c r="J25" s="3">
        <f>_xlfn.STDEV.P(J16:J23)</f>
        <v>282.70299675631315</v>
      </c>
      <c r="K25" s="3">
        <v>1</v>
      </c>
    </row>
    <row r="27" spans="1:24" x14ac:dyDescent="0.25">
      <c r="A27" s="1" t="s">
        <v>0</v>
      </c>
      <c r="B27" s="2" t="s">
        <v>1</v>
      </c>
      <c r="C27" s="2"/>
      <c r="D27" s="2"/>
      <c r="E27" s="2"/>
      <c r="F27" s="2"/>
      <c r="G27" s="2"/>
      <c r="H27" s="2"/>
      <c r="I27" s="2"/>
      <c r="J27" s="2"/>
      <c r="K27" s="2"/>
      <c r="L27" s="10" t="s">
        <v>2</v>
      </c>
      <c r="M27" s="11"/>
      <c r="N27" s="11"/>
      <c r="O27" s="11"/>
      <c r="P27" s="12"/>
      <c r="Q27" s="9"/>
      <c r="R27" s="2" t="s">
        <v>12</v>
      </c>
      <c r="S27" s="2"/>
      <c r="T27" s="2"/>
      <c r="U27" s="2"/>
      <c r="V27" s="2"/>
      <c r="W27" s="2"/>
      <c r="X27" s="2"/>
    </row>
    <row r="28" spans="1:24" x14ac:dyDescent="0.25">
      <c r="A28" s="1">
        <f>A15+1</f>
        <v>2</v>
      </c>
      <c r="B28" s="3" t="s">
        <v>3</v>
      </c>
      <c r="C28" s="3" t="s">
        <v>21</v>
      </c>
      <c r="D28" s="3" t="s">
        <v>4</v>
      </c>
      <c r="E28" s="3" t="s">
        <v>22</v>
      </c>
      <c r="F28" s="3" t="s">
        <v>5</v>
      </c>
      <c r="G28" s="3" t="s">
        <v>23</v>
      </c>
      <c r="H28" s="3" t="s">
        <v>6</v>
      </c>
      <c r="I28" s="3" t="s">
        <v>24</v>
      </c>
      <c r="J28" s="3" t="s">
        <v>7</v>
      </c>
      <c r="K28" s="3" t="s">
        <v>25</v>
      </c>
      <c r="L28" s="3" t="s">
        <v>8</v>
      </c>
      <c r="M28" s="3" t="s">
        <v>9</v>
      </c>
      <c r="N28" s="3" t="s">
        <v>10</v>
      </c>
      <c r="O28" s="3" t="s">
        <v>11</v>
      </c>
      <c r="P28" s="3" t="s">
        <v>28</v>
      </c>
      <c r="Q28" s="4" t="s">
        <v>13</v>
      </c>
      <c r="R28" s="4" t="s">
        <v>14</v>
      </c>
      <c r="S28" s="4" t="s">
        <v>15</v>
      </c>
      <c r="T28" s="4" t="s">
        <v>16</v>
      </c>
      <c r="U28" s="4" t="s">
        <v>17</v>
      </c>
      <c r="V28" s="4" t="s">
        <v>18</v>
      </c>
      <c r="W28" s="4" t="s">
        <v>19</v>
      </c>
      <c r="X28" s="4" t="s">
        <v>20</v>
      </c>
    </row>
    <row r="29" spans="1:24" x14ac:dyDescent="0.25">
      <c r="B29" s="3">
        <v>6</v>
      </c>
      <c r="C29" s="3">
        <f>(B29-B$11)/B38</f>
        <v>-0.54796614746204253</v>
      </c>
      <c r="D29" s="3">
        <v>765</v>
      </c>
      <c r="E29" s="3">
        <f>(D29-D$11)/D$12</f>
        <v>0.16579083005804751</v>
      </c>
      <c r="F29" s="3">
        <v>767</v>
      </c>
      <c r="G29" s="3">
        <f>(F29-F$11)/F$12</f>
        <v>1.5455524472452233</v>
      </c>
      <c r="H29" s="3">
        <v>764</v>
      </c>
      <c r="I29" s="3">
        <f>(H29-H$11)/H$12</f>
        <v>1.4804025771317542</v>
      </c>
      <c r="J29" s="3">
        <v>3</v>
      </c>
      <c r="K29" s="3">
        <f>(J29-J$11)/J$12</f>
        <v>-0.45498279634748023</v>
      </c>
      <c r="L29" s="6">
        <f>L16+T24</f>
        <v>0.84059620102449828</v>
      </c>
      <c r="M29" s="6">
        <f>M16+U24</f>
        <v>-4.7890331486119167E-2</v>
      </c>
      <c r="N29" s="6">
        <f>N16+V24</f>
        <v>0.28235084322312642</v>
      </c>
      <c r="O29" s="6">
        <f>O16+W24</f>
        <v>0.31880433369042482</v>
      </c>
      <c r="P29" s="6">
        <f>P16+X24</f>
        <v>0</v>
      </c>
      <c r="Q29" s="3">
        <f>L29*C29+M29*E29+N29*G29+O29*I29+P29</f>
        <v>0.43978875426587033</v>
      </c>
      <c r="R29" s="3">
        <f>Q29-K29</f>
        <v>0.89477155061335056</v>
      </c>
      <c r="S29" s="3">
        <f>R29*R29</f>
        <v>0.80061612778701974</v>
      </c>
      <c r="T29" s="3">
        <f>(K29-Q29)*C29</f>
        <v>0.49030451944823572</v>
      </c>
      <c r="U29" s="3">
        <f>(K29-Q29)*E29</f>
        <v>-0.14834491808851366</v>
      </c>
      <c r="V29" s="3">
        <f>(K29-Q29)*G29</f>
        <v>-1.3829163597758671</v>
      </c>
      <c r="W29" s="3">
        <f>(K29-Q29)*I29</f>
        <v>-1.32462210947218</v>
      </c>
      <c r="X29" s="3">
        <f>K29-Q29</f>
        <v>-0.89477155061335056</v>
      </c>
    </row>
    <row r="30" spans="1:24" x14ac:dyDescent="0.25">
      <c r="B30" s="3">
        <v>435</v>
      </c>
      <c r="C30" s="3">
        <f>(B30-B$11)/B$12</f>
        <v>-0.37094997482558451</v>
      </c>
      <c r="D30" s="3">
        <v>65</v>
      </c>
      <c r="E30" s="3">
        <f>(D30-D$11)/D$12</f>
        <v>-0.46365232134877699</v>
      </c>
      <c r="F30" s="3">
        <v>884</v>
      </c>
      <c r="G30" s="3">
        <f t="shared" ref="G30:G36" si="38">(F30-F$11)/F$12</f>
        <v>1.8955735192562393</v>
      </c>
      <c r="H30" s="3">
        <v>786</v>
      </c>
      <c r="I30" s="3">
        <f t="shared" ref="I30:I37" si="39">(H30-H$11)/H$12</f>
        <v>1.5579244020574277</v>
      </c>
      <c r="J30" s="3">
        <v>7</v>
      </c>
      <c r="K30" s="3">
        <f t="shared" ref="K30:K37" si="40">(J30-J$11)/J$12</f>
        <v>-0.44083367148536229</v>
      </c>
      <c r="L30" s="7"/>
      <c r="M30" s="7"/>
      <c r="N30" s="7"/>
      <c r="O30" s="7"/>
      <c r="P30" s="7"/>
      <c r="Q30" s="3">
        <f>L29*C30+M29*E30+N29*G30+O29*I30+P29</f>
        <v>0.74227515624658214</v>
      </c>
      <c r="R30" s="3">
        <f t="shared" ref="R30" si="41">Q30-K30</f>
        <v>1.1831088277319444</v>
      </c>
      <c r="S30" s="3">
        <f t="shared" ref="S30:S36" si="42">R30*R30</f>
        <v>1.3997464982572556</v>
      </c>
      <c r="T30" s="3">
        <f t="shared" ref="T30:T36" si="43">(K30-Q30)*C30</f>
        <v>0.43887418986309157</v>
      </c>
      <c r="U30" s="3">
        <f t="shared" ref="U30:U36" si="44">(K30-Q30)*E30</f>
        <v>0.54855115438614632</v>
      </c>
      <c r="V30" s="3">
        <f t="shared" ref="V30:V36" si="45">(K30-Q30)*G30</f>
        <v>-2.2426697642469655</v>
      </c>
      <c r="W30" s="3">
        <f t="shared" ref="W30:W36" si="46">(K30-Q30)*I30</f>
        <v>-1.8431941130131537</v>
      </c>
      <c r="X30" s="3">
        <f t="shared" ref="X30:X36" si="47">K30-Q30</f>
        <v>-1.1831088277319444</v>
      </c>
    </row>
    <row r="31" spans="1:24" x14ac:dyDescent="0.25">
      <c r="B31" s="3">
        <v>56</v>
      </c>
      <c r="C31" s="3">
        <f t="shared" ref="C31:C36" si="48">(B31-B$11)/B$12</f>
        <v>-0.52733489191000771</v>
      </c>
      <c r="D31" s="3">
        <v>3456</v>
      </c>
      <c r="E31" s="3">
        <f>(D31-D$11)/D$12</f>
        <v>2.585550144966283</v>
      </c>
      <c r="F31" s="3">
        <v>65</v>
      </c>
      <c r="G31" s="3">
        <f t="shared" si="38"/>
        <v>-0.5545739848208725</v>
      </c>
      <c r="H31" s="3">
        <v>36</v>
      </c>
      <c r="I31" s="3">
        <f t="shared" si="39"/>
        <v>-1.0848650840450791</v>
      </c>
      <c r="J31" s="3">
        <v>5</v>
      </c>
      <c r="K31" s="3">
        <f t="shared" si="40"/>
        <v>-0.44790823391642126</v>
      </c>
      <c r="L31" s="7"/>
      <c r="M31" s="7"/>
      <c r="N31" s="7"/>
      <c r="O31" s="7"/>
      <c r="P31" s="7"/>
      <c r="Q31" s="3">
        <f>L29*C31+M29*E31+N29*G31+O29*I31+P29</f>
        <v>-1.0695426828304166</v>
      </c>
      <c r="R31" s="3">
        <f>Q31-K31</f>
        <v>-0.62163444891399533</v>
      </c>
      <c r="S31" s="3">
        <f t="shared" si="42"/>
        <v>0.38642938807660665</v>
      </c>
      <c r="T31" s="3">
        <f t="shared" si="43"/>
        <v>-0.32780953492559894</v>
      </c>
      <c r="U31" s="3">
        <f t="shared" si="44"/>
        <v>1.6072670395056161</v>
      </c>
      <c r="V31" s="3">
        <f t="shared" si="45"/>
        <v>-0.34474229343616147</v>
      </c>
      <c r="W31" s="3">
        <f t="shared" si="46"/>
        <v>-0.67438950866639802</v>
      </c>
      <c r="X31" s="3">
        <f t="shared" si="47"/>
        <v>0.62163444891399533</v>
      </c>
    </row>
    <row r="32" spans="1:24" x14ac:dyDescent="0.25">
      <c r="B32" s="3">
        <v>786</v>
      </c>
      <c r="C32" s="3">
        <f t="shared" si="48"/>
        <v>-0.22611856085030066</v>
      </c>
      <c r="D32" s="3">
        <v>7</v>
      </c>
      <c r="E32" s="3">
        <f t="shared" ref="E32:G32" si="49">(D32-D$11)/D$12</f>
        <v>-0.51580618246534249</v>
      </c>
      <c r="F32" s="3">
        <v>86</v>
      </c>
      <c r="G32" s="3">
        <f t="shared" si="38"/>
        <v>-0.49174968984453632</v>
      </c>
      <c r="H32" s="3">
        <v>45</v>
      </c>
      <c r="I32" s="3">
        <f t="shared" si="39"/>
        <v>-1.053151610211849</v>
      </c>
      <c r="J32" s="3">
        <v>9</v>
      </c>
      <c r="K32" s="3">
        <f t="shared" si="40"/>
        <v>-0.43375910905430332</v>
      </c>
      <c r="L32" s="7"/>
      <c r="M32" s="7"/>
      <c r="N32" s="7"/>
      <c r="O32" s="7"/>
      <c r="P32" s="7"/>
      <c r="Q32" s="3">
        <f>L29*C32+M29*E32+N29*G32+O29*I32+P29</f>
        <v>-0.63996751112193684</v>
      </c>
      <c r="R32" s="3">
        <f t="shared" ref="R32:R36" si="50">Q32-K32</f>
        <v>-0.20620840206763352</v>
      </c>
      <c r="S32" s="3">
        <f t="shared" si="42"/>
        <v>4.2521905083286807E-2</v>
      </c>
      <c r="T32" s="3">
        <f t="shared" si="43"/>
        <v>-4.6627547110773458E-2</v>
      </c>
      <c r="U32" s="3">
        <f t="shared" si="44"/>
        <v>-0.10636356866278449</v>
      </c>
      <c r="V32" s="3">
        <f t="shared" si="45"/>
        <v>-0.10140291776009623</v>
      </c>
      <c r="W32" s="3">
        <f t="shared" si="46"/>
        <v>-0.21716871067674062</v>
      </c>
      <c r="X32" s="3">
        <f t="shared" si="47"/>
        <v>0.20620840206763352</v>
      </c>
    </row>
    <row r="33" spans="1:24" x14ac:dyDescent="0.25">
      <c r="B33" s="3">
        <v>567</v>
      </c>
      <c r="C33" s="3">
        <f t="shared" si="48"/>
        <v>-0.31648346016821277</v>
      </c>
      <c r="D33" s="3">
        <v>45</v>
      </c>
      <c r="E33" s="3">
        <f t="shared" ref="E33:G33" si="51">(D33-D$11)/D$12</f>
        <v>-0.48163641138897195</v>
      </c>
      <c r="F33" s="3">
        <v>3</v>
      </c>
      <c r="G33" s="3">
        <f t="shared" si="38"/>
        <v>-0.74005523665576989</v>
      </c>
      <c r="H33" s="3">
        <v>87</v>
      </c>
      <c r="I33" s="3">
        <f t="shared" si="39"/>
        <v>-0.90515539899010855</v>
      </c>
      <c r="J33" s="3">
        <v>100</v>
      </c>
      <c r="K33" s="3">
        <f t="shared" si="40"/>
        <v>-0.11186651844112003</v>
      </c>
      <c r="L33" s="7"/>
      <c r="M33" s="7"/>
      <c r="N33" s="7"/>
      <c r="O33" s="7"/>
      <c r="P33" s="7"/>
      <c r="Q33" s="3">
        <f>L29*C33+M29*E33+N29*G33+O29*I33+P29</f>
        <v>-0.74049175087006436</v>
      </c>
      <c r="R33" s="3">
        <f t="shared" si="50"/>
        <v>-0.6286252324289443</v>
      </c>
      <c r="S33" s="3">
        <f t="shared" si="42"/>
        <v>0.39516968284634424</v>
      </c>
      <c r="T33" s="3">
        <f t="shared" si="43"/>
        <v>-0.19894948870815929</v>
      </c>
      <c r="U33" s="3">
        <f t="shared" si="44"/>
        <v>-0.30276880105563514</v>
      </c>
      <c r="V33" s="3">
        <f t="shared" si="45"/>
        <v>-0.46521739515299071</v>
      </c>
      <c r="W33" s="3">
        <f t="shared" si="46"/>
        <v>-0.56900352307447077</v>
      </c>
      <c r="X33" s="3">
        <f t="shared" si="47"/>
        <v>0.6286252324289443</v>
      </c>
    </row>
    <row r="34" spans="1:24" x14ac:dyDescent="0.25">
      <c r="B34" s="3">
        <v>879</v>
      </c>
      <c r="C34" s="3">
        <f t="shared" si="48"/>
        <v>-0.18774442552351606</v>
      </c>
      <c r="D34" s="3">
        <v>223</v>
      </c>
      <c r="E34" s="3">
        <f t="shared" ref="E34:G34" si="52">(D34-D$11)/D$12</f>
        <v>-0.32157801003123659</v>
      </c>
      <c r="F34" s="3">
        <v>44</v>
      </c>
      <c r="G34" s="3">
        <f t="shared" si="38"/>
        <v>-0.61739827979720874</v>
      </c>
      <c r="H34" s="3">
        <v>444</v>
      </c>
      <c r="I34" s="3">
        <f t="shared" si="39"/>
        <v>0.35281239639468465</v>
      </c>
      <c r="J34" s="3">
        <v>8</v>
      </c>
      <c r="K34" s="3">
        <f t="shared" si="40"/>
        <v>-0.4372963902698328</v>
      </c>
      <c r="L34" s="7"/>
      <c r="M34" s="7"/>
      <c r="N34" s="7"/>
      <c r="O34" s="7"/>
      <c r="P34" s="7"/>
      <c r="Q34" s="3">
        <f>L29*C34+M29*E34+N29*G34+O29*I34+P29</f>
        <v>-0.20426157731447209</v>
      </c>
      <c r="R34" s="3">
        <f t="shared" si="50"/>
        <v>0.23303481295536072</v>
      </c>
      <c r="S34" s="3">
        <f t="shared" si="42"/>
        <v>5.4305224049139955E-2</v>
      </c>
      <c r="T34" s="3">
        <f t="shared" si="43"/>
        <v>4.3750987085284215E-2</v>
      </c>
      <c r="U34" s="3">
        <f t="shared" si="44"/>
        <v>7.4938871418186337E-2</v>
      </c>
      <c r="V34" s="3">
        <f t="shared" si="45"/>
        <v>0.14387529265150401</v>
      </c>
      <c r="W34" s="3">
        <f t="shared" si="46"/>
        <v>-8.2217570802167919E-2</v>
      </c>
      <c r="X34" s="3">
        <f t="shared" si="47"/>
        <v>-0.23303481295536072</v>
      </c>
    </row>
    <row r="35" spans="1:24" x14ac:dyDescent="0.25">
      <c r="B35" s="3">
        <v>245</v>
      </c>
      <c r="C35" s="3">
        <f t="shared" si="48"/>
        <v>-0.44934874592331647</v>
      </c>
      <c r="D35" s="3">
        <v>8</v>
      </c>
      <c r="E35" s="3">
        <f t="shared" ref="E35:G35" si="53">(D35-D$11)/D$12</f>
        <v>-0.51490697796333273</v>
      </c>
      <c r="F35" s="3">
        <v>67</v>
      </c>
      <c r="G35" s="3">
        <f t="shared" si="38"/>
        <v>-0.54859071863265008</v>
      </c>
      <c r="H35" s="3">
        <v>355</v>
      </c>
      <c r="I35" s="3">
        <f t="shared" si="39"/>
        <v>3.920137737718718E-2</v>
      </c>
      <c r="J35" s="3">
        <v>46</v>
      </c>
      <c r="K35" s="3">
        <f t="shared" si="40"/>
        <v>-0.30287970407971232</v>
      </c>
      <c r="L35" s="7"/>
      <c r="M35" s="7"/>
      <c r="N35" s="7"/>
      <c r="O35" s="7"/>
      <c r="P35" s="7"/>
      <c r="Q35" s="3">
        <f>L29*C35+M29*E35+N29*G35+O29*I35+P29</f>
        <v>-0.49545926589491107</v>
      </c>
      <c r="R35" s="3">
        <f t="shared" si="50"/>
        <v>-0.19257956181519875</v>
      </c>
      <c r="S35" s="3">
        <f t="shared" si="42"/>
        <v>3.7086887628933959E-2</v>
      </c>
      <c r="T35" s="3">
        <f t="shared" si="43"/>
        <v>-8.6535384592121359E-2</v>
      </c>
      <c r="U35" s="3">
        <f t="shared" si="44"/>
        <v>-9.9160560191766819E-2</v>
      </c>
      <c r="V35" s="3">
        <f t="shared" si="45"/>
        <v>-0.10564736021016075</v>
      </c>
      <c r="W35" s="3">
        <f t="shared" si="46"/>
        <v>7.5493840778509524E-3</v>
      </c>
      <c r="X35" s="3">
        <f t="shared" si="47"/>
        <v>0.19257956181519875</v>
      </c>
    </row>
    <row r="36" spans="1:24" x14ac:dyDescent="0.25">
      <c r="B36" s="5">
        <v>7698</v>
      </c>
      <c r="C36" s="3">
        <f t="shared" si="48"/>
        <v>2.6259462066629808</v>
      </c>
      <c r="D36" s="5">
        <v>76</v>
      </c>
      <c r="E36" s="3">
        <f t="shared" ref="E36:G36" si="54">(D36-D$11)/D$12</f>
        <v>-0.45376107182666975</v>
      </c>
      <c r="F36" s="5">
        <v>87</v>
      </c>
      <c r="G36" s="3">
        <f t="shared" si="38"/>
        <v>-0.48875805675042511</v>
      </c>
      <c r="H36" s="5">
        <v>234</v>
      </c>
      <c r="I36" s="3">
        <f t="shared" si="39"/>
        <v>-0.3871686597140172</v>
      </c>
      <c r="J36" s="5">
        <v>875</v>
      </c>
      <c r="K36" s="3">
        <f t="shared" si="40"/>
        <v>2.6295264235942324</v>
      </c>
      <c r="L36" s="8"/>
      <c r="M36" s="8"/>
      <c r="N36" s="8"/>
      <c r="O36" s="8"/>
      <c r="P36" s="8"/>
      <c r="Q36" s="3">
        <f>L29*C36+M29*E36+N29*G36+O29*I36+P29</f>
        <v>1.9676588775193482</v>
      </c>
      <c r="R36" s="3">
        <f t="shared" si="50"/>
        <v>-0.66186754607488418</v>
      </c>
      <c r="S36" s="3">
        <f t="shared" si="42"/>
        <v>0.43806864854718891</v>
      </c>
      <c r="T36" s="3">
        <f t="shared" si="43"/>
        <v>1.7380285719286779</v>
      </c>
      <c r="U36" s="3">
        <f t="shared" si="44"/>
        <v>-0.30032972711422717</v>
      </c>
      <c r="V36" s="3">
        <f t="shared" si="45"/>
        <v>-0.32349309564573286</v>
      </c>
      <c r="W36" s="3">
        <f t="shared" si="46"/>
        <v>-0.25625437072201845</v>
      </c>
      <c r="X36" s="3">
        <f t="shared" si="47"/>
        <v>0.66186754607488418</v>
      </c>
    </row>
    <row r="37" spans="1:24" x14ac:dyDescent="0.25">
      <c r="A37" s="3" t="s">
        <v>26</v>
      </c>
      <c r="B37" s="3">
        <f>AVERAGE(B29:B36)</f>
        <v>1334</v>
      </c>
      <c r="C37" s="3">
        <v>0</v>
      </c>
      <c r="D37" s="3">
        <f>AVERAGE(D29:D36)</f>
        <v>580.625</v>
      </c>
      <c r="E37" s="3">
        <f t="shared" ref="E37:G37" si="55">(D37-D$11)/D$12</f>
        <v>0</v>
      </c>
      <c r="F37" s="3">
        <f>AVERAGE(F29:F36)</f>
        <v>250.375</v>
      </c>
      <c r="G37" s="3">
        <f t="shared" ref="G37:I37" si="56">(F37-F$11)/F$12</f>
        <v>0</v>
      </c>
      <c r="H37" s="3">
        <f>AVERAGE(H29:H36)</f>
        <v>343.875</v>
      </c>
      <c r="I37" s="3">
        <f t="shared" si="39"/>
        <v>0</v>
      </c>
      <c r="J37" s="3">
        <f>AVERAGE(J29:J36)</f>
        <v>131.625</v>
      </c>
      <c r="K37" s="3">
        <f t="shared" si="40"/>
        <v>0</v>
      </c>
      <c r="Q37" s="3"/>
      <c r="R37" s="13" t="s">
        <v>29</v>
      </c>
      <c r="S37" s="14">
        <f>AVERAGE(S29:S36)</f>
        <v>0.44424304528447189</v>
      </c>
      <c r="T37" s="15">
        <f t="shared" ref="T37" si="57">AVERAGE(T29:T36)</f>
        <v>0.25637953912357953</v>
      </c>
      <c r="U37" s="15">
        <f t="shared" ref="U37" si="58">AVERAGE(U29:U36)</f>
        <v>0.15922368627462771</v>
      </c>
      <c r="V37" s="15">
        <f t="shared" ref="V37" si="59">AVERAGE(V29:V36)</f>
        <v>-0.60277673669705878</v>
      </c>
      <c r="W37" s="15">
        <f t="shared" ref="W37" si="60">AVERAGE(W29:W36)</f>
        <v>-0.6199125652936599</v>
      </c>
      <c r="X37" s="15">
        <f>AVERAGE(X29:X36)</f>
        <v>0</v>
      </c>
    </row>
    <row r="38" spans="1:24" x14ac:dyDescent="0.25">
      <c r="A38" s="3" t="s">
        <v>27</v>
      </c>
      <c r="B38" s="3">
        <f>_xlfn.STDEV.P(B29:B36)</f>
        <v>2423.5073756850834</v>
      </c>
      <c r="C38" s="3">
        <v>1</v>
      </c>
      <c r="D38" s="3">
        <f>_xlfn.STDEV.P(D29:D36)</f>
        <v>1112.0940762251187</v>
      </c>
      <c r="E38" s="3">
        <v>1</v>
      </c>
      <c r="F38" s="3">
        <f>_xlfn.STDEV.P(F29:F36)</f>
        <v>334.26558957661194</v>
      </c>
      <c r="G38" s="3">
        <v>1</v>
      </c>
      <c r="H38" s="3">
        <f>_xlfn.STDEV.P(H29:H36)</f>
        <v>283.79104879294556</v>
      </c>
      <c r="I38" s="3">
        <v>1</v>
      </c>
      <c r="J38" s="3">
        <f>_xlfn.STDEV.P(J29:J36)</f>
        <v>282.70299675631315</v>
      </c>
      <c r="K38" s="3">
        <v>1</v>
      </c>
    </row>
    <row r="40" spans="1:24" x14ac:dyDescent="0.25">
      <c r="A40" s="1" t="s">
        <v>0</v>
      </c>
      <c r="B40" s="2" t="s">
        <v>1</v>
      </c>
      <c r="C40" s="2"/>
      <c r="D40" s="2"/>
      <c r="E40" s="2"/>
      <c r="F40" s="2"/>
      <c r="G40" s="2"/>
      <c r="H40" s="2"/>
      <c r="I40" s="2"/>
      <c r="J40" s="2"/>
      <c r="K40" s="2"/>
      <c r="L40" s="10" t="s">
        <v>2</v>
      </c>
      <c r="M40" s="11"/>
      <c r="N40" s="11"/>
      <c r="O40" s="11"/>
      <c r="P40" s="12"/>
      <c r="Q40" s="9"/>
      <c r="R40" s="2" t="s">
        <v>12</v>
      </c>
      <c r="S40" s="2"/>
      <c r="T40" s="2"/>
      <c r="U40" s="2"/>
      <c r="V40" s="2"/>
      <c r="W40" s="2"/>
      <c r="X40" s="2"/>
    </row>
    <row r="41" spans="1:24" x14ac:dyDescent="0.25">
      <c r="A41" s="1">
        <f>A28+1</f>
        <v>3</v>
      </c>
      <c r="B41" s="3" t="s">
        <v>3</v>
      </c>
      <c r="C41" s="3" t="s">
        <v>21</v>
      </c>
      <c r="D41" s="3" t="s">
        <v>4</v>
      </c>
      <c r="E41" s="3" t="s">
        <v>22</v>
      </c>
      <c r="F41" s="3" t="s">
        <v>5</v>
      </c>
      <c r="G41" s="3" t="s">
        <v>23</v>
      </c>
      <c r="H41" s="3" t="s">
        <v>6</v>
      </c>
      <c r="I41" s="3" t="s">
        <v>24</v>
      </c>
      <c r="J41" s="3" t="s">
        <v>7</v>
      </c>
      <c r="K41" s="3" t="s">
        <v>25</v>
      </c>
      <c r="L41" s="3" t="s">
        <v>8</v>
      </c>
      <c r="M41" s="3" t="s">
        <v>9</v>
      </c>
      <c r="N41" s="3" t="s">
        <v>10</v>
      </c>
      <c r="O41" s="3" t="s">
        <v>11</v>
      </c>
      <c r="P41" s="3" t="s">
        <v>28</v>
      </c>
      <c r="Q41" s="4" t="s">
        <v>13</v>
      </c>
      <c r="R41" s="4" t="s">
        <v>14</v>
      </c>
      <c r="S41" s="4" t="s">
        <v>15</v>
      </c>
      <c r="T41" s="4" t="s">
        <v>16</v>
      </c>
      <c r="U41" s="4" t="s">
        <v>17</v>
      </c>
      <c r="V41" s="4" t="s">
        <v>18</v>
      </c>
      <c r="W41" s="4" t="s">
        <v>19</v>
      </c>
      <c r="X41" s="4" t="s">
        <v>20</v>
      </c>
    </row>
    <row r="42" spans="1:24" x14ac:dyDescent="0.25">
      <c r="B42" s="3">
        <v>6</v>
      </c>
      <c r="C42" s="3">
        <f>(B42-B$11)/B51</f>
        <v>-0.54796614746204253</v>
      </c>
      <c r="D42" s="3">
        <v>765</v>
      </c>
      <c r="E42" s="3">
        <f>(D42-D$11)/D$12</f>
        <v>0.16579083005804751</v>
      </c>
      <c r="F42" s="3">
        <v>767</v>
      </c>
      <c r="G42" s="3">
        <f>(F42-F$11)/F$12</f>
        <v>1.5455524472452233</v>
      </c>
      <c r="H42" s="3">
        <v>764</v>
      </c>
      <c r="I42" s="3">
        <f>(H42-H$11)/H$12</f>
        <v>1.4804025771317542</v>
      </c>
      <c r="J42" s="3">
        <v>3</v>
      </c>
      <c r="K42" s="3">
        <f>(J42-J$11)/J$12</f>
        <v>-0.45498279634748023</v>
      </c>
      <c r="L42" s="6">
        <f>L29+T37</f>
        <v>1.0969757401480777</v>
      </c>
      <c r="M42" s="6">
        <f>M29+U37</f>
        <v>0.11133335478850855</v>
      </c>
      <c r="N42" s="6">
        <f>N29+V37</f>
        <v>-0.32042589347393235</v>
      </c>
      <c r="O42" s="6">
        <f>O29+W37</f>
        <v>-0.30110823160323508</v>
      </c>
      <c r="P42" s="6">
        <f>P29+X37</f>
        <v>0</v>
      </c>
      <c r="Q42" s="3">
        <f>L42*C42+M42*E42+N42*G42+O42*I42+P42</f>
        <v>-1.5236439467651186</v>
      </c>
      <c r="R42" s="3">
        <f>Q42-K42</f>
        <v>-1.0686611504176384</v>
      </c>
      <c r="S42" s="3">
        <f>R42*R42</f>
        <v>1.1420366544119505</v>
      </c>
      <c r="T42" s="3">
        <f>(K42-Q42)*C42</f>
        <v>-0.58559013353670764</v>
      </c>
      <c r="U42" s="3">
        <f>(K42-Q42)*E42</f>
        <v>0.17717421917852824</v>
      </c>
      <c r="V42" s="3">
        <f>(K42-Q42)*G42</f>
        <v>1.6516718563038768</v>
      </c>
      <c r="W42" s="3">
        <f>(K42-Q42)*I42</f>
        <v>1.5820487211588572</v>
      </c>
      <c r="X42" s="3">
        <f>K42-Q42</f>
        <v>1.0686611504176384</v>
      </c>
    </row>
    <row r="43" spans="1:24" x14ac:dyDescent="0.25">
      <c r="B43" s="3">
        <v>435</v>
      </c>
      <c r="C43" s="3">
        <f>(B43-B$11)/B$12</f>
        <v>-0.37094997482558451</v>
      </c>
      <c r="D43" s="3">
        <v>65</v>
      </c>
      <c r="E43" s="3">
        <f>(D43-D$11)/D$12</f>
        <v>-0.46365232134877699</v>
      </c>
      <c r="F43" s="3">
        <v>884</v>
      </c>
      <c r="G43" s="3">
        <f t="shared" ref="G43:G49" si="61">(F43-F$11)/F$12</f>
        <v>1.8955735192562393</v>
      </c>
      <c r="H43" s="3">
        <v>786</v>
      </c>
      <c r="I43" s="3">
        <f t="shared" ref="I43:I50" si="62">(H43-H$11)/H$12</f>
        <v>1.5579244020574277</v>
      </c>
      <c r="J43" s="3">
        <v>7</v>
      </c>
      <c r="K43" s="3">
        <f t="shared" ref="K43:K50" si="63">(J43-J$11)/J$12</f>
        <v>-0.44083367148536229</v>
      </c>
      <c r="L43" s="7"/>
      <c r="M43" s="7"/>
      <c r="N43" s="7"/>
      <c r="O43" s="7"/>
      <c r="P43" s="7"/>
      <c r="Q43" s="3">
        <f>L42*C43+M42*E43+N42*G43+O42*I43+P42</f>
        <v>-1.5350377918116913</v>
      </c>
      <c r="R43" s="3">
        <f t="shared" ref="R43" si="64">Q43-K43</f>
        <v>-1.0942041203263291</v>
      </c>
      <c r="S43" s="3">
        <f t="shared" ref="S43:S49" si="65">R43*R43</f>
        <v>1.1972826569391157</v>
      </c>
      <c r="T43" s="3">
        <f t="shared" ref="T43:T49" si="66">(K43-Q43)*C43</f>
        <v>-0.40589499088910264</v>
      </c>
      <c r="U43" s="3">
        <f t="shared" ref="U43:U49" si="67">(K43-Q43)*E43</f>
        <v>-0.50733028041869899</v>
      </c>
      <c r="V43" s="3">
        <f t="shared" ref="V43:V49" si="68">(K43-Q43)*G43</f>
        <v>2.074144355151657</v>
      </c>
      <c r="W43" s="3">
        <f t="shared" ref="W43:W49" si="69">(K43-Q43)*I43</f>
        <v>1.7046872998881699</v>
      </c>
      <c r="X43" s="3">
        <f t="shared" ref="X43:X49" si="70">K43-Q43</f>
        <v>1.0942041203263291</v>
      </c>
    </row>
    <row r="44" spans="1:24" x14ac:dyDescent="0.25">
      <c r="B44" s="3">
        <v>56</v>
      </c>
      <c r="C44" s="3">
        <f t="shared" ref="C44:C49" si="71">(B44-B$11)/B$12</f>
        <v>-0.52733489191000771</v>
      </c>
      <c r="D44" s="3">
        <v>3456</v>
      </c>
      <c r="E44" s="3">
        <f>(D44-D$11)/D$12</f>
        <v>2.585550144966283</v>
      </c>
      <c r="F44" s="3">
        <v>65</v>
      </c>
      <c r="G44" s="3">
        <f t="shared" si="61"/>
        <v>-0.5545739848208725</v>
      </c>
      <c r="H44" s="3">
        <v>36</v>
      </c>
      <c r="I44" s="3">
        <f t="shared" si="62"/>
        <v>-1.0848650840450791</v>
      </c>
      <c r="J44" s="3">
        <v>5</v>
      </c>
      <c r="K44" s="3">
        <f t="shared" si="63"/>
        <v>-0.44790823391642126</v>
      </c>
      <c r="L44" s="7"/>
      <c r="M44" s="7"/>
      <c r="N44" s="7"/>
      <c r="O44" s="7"/>
      <c r="P44" s="7"/>
      <c r="Q44" s="3">
        <f>L42*C44+M42*E44+N42*G44+O42*I44+P42</f>
        <v>0.21374605982265943</v>
      </c>
      <c r="R44" s="3">
        <f>Q44-K44</f>
        <v>0.66165429373908069</v>
      </c>
      <c r="S44" s="3">
        <f t="shared" si="65"/>
        <v>0.4377864044233617</v>
      </c>
      <c r="T44" s="3">
        <f t="shared" si="66"/>
        <v>0.34891339547069061</v>
      </c>
      <c r="U44" s="3">
        <f t="shared" si="67"/>
        <v>-1.7107403550946436</v>
      </c>
      <c r="V44" s="3">
        <f t="shared" si="68"/>
        <v>0.36693625825272203</v>
      </c>
      <c r="W44" s="3">
        <f t="shared" si="69"/>
        <v>0.71780564098603516</v>
      </c>
      <c r="X44" s="3">
        <f t="shared" si="70"/>
        <v>-0.66165429373908069</v>
      </c>
    </row>
    <row r="45" spans="1:24" x14ac:dyDescent="0.25">
      <c r="B45" s="3">
        <v>786</v>
      </c>
      <c r="C45" s="3">
        <f t="shared" si="71"/>
        <v>-0.22611856085030066</v>
      </c>
      <c r="D45" s="3">
        <v>7</v>
      </c>
      <c r="E45" s="3">
        <f t="shared" ref="E45:G45" si="72">(D45-D$11)/D$12</f>
        <v>-0.51580618246534249</v>
      </c>
      <c r="F45" s="3">
        <v>86</v>
      </c>
      <c r="G45" s="3">
        <f t="shared" si="61"/>
        <v>-0.49174968984453632</v>
      </c>
      <c r="H45" s="3">
        <v>45</v>
      </c>
      <c r="I45" s="3">
        <f t="shared" si="62"/>
        <v>-1.053151610211849</v>
      </c>
      <c r="J45" s="3">
        <v>9</v>
      </c>
      <c r="K45" s="3">
        <f t="shared" si="63"/>
        <v>-0.43375910905430332</v>
      </c>
      <c r="L45" s="7"/>
      <c r="M45" s="7"/>
      <c r="N45" s="7"/>
      <c r="O45" s="7"/>
      <c r="P45" s="7"/>
      <c r="Q45" s="3">
        <f>L42*C45+M42*E45+N42*G45+O42*I45+P42</f>
        <v>0.16920894433045716</v>
      </c>
      <c r="R45" s="3">
        <f t="shared" ref="R45:R49" si="73">Q45-K45</f>
        <v>0.60296805338476045</v>
      </c>
      <c r="S45" s="3">
        <f t="shared" si="65"/>
        <v>0.36357047340260734</v>
      </c>
      <c r="T45" s="3">
        <f t="shared" si="66"/>
        <v>0.13634226847006931</v>
      </c>
      <c r="U45" s="3">
        <f t="shared" si="67"/>
        <v>0.31101464976495213</v>
      </c>
      <c r="V45" s="3">
        <f t="shared" si="68"/>
        <v>0.29650935323811978</v>
      </c>
      <c r="W45" s="3">
        <f t="shared" si="69"/>
        <v>0.63501677632846465</v>
      </c>
      <c r="X45" s="3">
        <f t="shared" si="70"/>
        <v>-0.60296805338476045</v>
      </c>
    </row>
    <row r="46" spans="1:24" x14ac:dyDescent="0.25">
      <c r="B46" s="3">
        <v>567</v>
      </c>
      <c r="C46" s="3">
        <f t="shared" si="71"/>
        <v>-0.31648346016821277</v>
      </c>
      <c r="D46" s="3">
        <v>45</v>
      </c>
      <c r="E46" s="3">
        <f t="shared" ref="E46:G46" si="74">(D46-D$11)/D$12</f>
        <v>-0.48163641138897195</v>
      </c>
      <c r="F46" s="3">
        <v>3</v>
      </c>
      <c r="G46" s="3">
        <f t="shared" si="61"/>
        <v>-0.74005523665576989</v>
      </c>
      <c r="H46" s="3">
        <v>87</v>
      </c>
      <c r="I46" s="3">
        <f t="shared" si="62"/>
        <v>-0.90515539899010855</v>
      </c>
      <c r="J46" s="3">
        <v>100</v>
      </c>
      <c r="K46" s="3">
        <f t="shared" si="63"/>
        <v>-0.11186651844112003</v>
      </c>
      <c r="L46" s="7"/>
      <c r="M46" s="7"/>
      <c r="N46" s="7"/>
      <c r="O46" s="7"/>
      <c r="P46" s="7"/>
      <c r="Q46" s="3">
        <f>L42*C46+M42*E46+N42*G46+O42*I46+P42</f>
        <v>0.10888572651063744</v>
      </c>
      <c r="R46" s="3">
        <f t="shared" si="73"/>
        <v>0.22075224495175746</v>
      </c>
      <c r="S46" s="3">
        <f t="shared" si="65"/>
        <v>4.8731553651240732E-2</v>
      </c>
      <c r="T46" s="3">
        <f t="shared" si="66"/>
        <v>6.9864434322233077E-2</v>
      </c>
      <c r="U46" s="3">
        <f t="shared" si="67"/>
        <v>0.10632231906462376</v>
      </c>
      <c r="V46" s="3">
        <f t="shared" si="68"/>
        <v>0.16336885488006536</v>
      </c>
      <c r="W46" s="3">
        <f t="shared" si="69"/>
        <v>0.19981508635727022</v>
      </c>
      <c r="X46" s="3">
        <f t="shared" si="70"/>
        <v>-0.22075224495175746</v>
      </c>
    </row>
    <row r="47" spans="1:24" x14ac:dyDescent="0.25">
      <c r="B47" s="3">
        <v>879</v>
      </c>
      <c r="C47" s="3">
        <f t="shared" si="71"/>
        <v>-0.18774442552351606</v>
      </c>
      <c r="D47" s="3">
        <v>223</v>
      </c>
      <c r="E47" s="3">
        <f t="shared" ref="E47:G47" si="75">(D47-D$11)/D$12</f>
        <v>-0.32157801003123659</v>
      </c>
      <c r="F47" s="3">
        <v>44</v>
      </c>
      <c r="G47" s="3">
        <f t="shared" si="61"/>
        <v>-0.61739827979720874</v>
      </c>
      <c r="H47" s="3">
        <v>444</v>
      </c>
      <c r="I47" s="3">
        <f t="shared" si="62"/>
        <v>0.35281239639468465</v>
      </c>
      <c r="J47" s="3">
        <v>8</v>
      </c>
      <c r="K47" s="3">
        <f t="shared" si="63"/>
        <v>-0.4372963902698328</v>
      </c>
      <c r="L47" s="7"/>
      <c r="M47" s="7"/>
      <c r="N47" s="7"/>
      <c r="O47" s="7"/>
      <c r="P47" s="7"/>
      <c r="Q47" s="3">
        <f>L42*C47+M42*E47+N42*G47+O42*I47+P42</f>
        <v>-0.15015776016313853</v>
      </c>
      <c r="R47" s="3">
        <f t="shared" si="73"/>
        <v>0.28713863010669427</v>
      </c>
      <c r="S47" s="3">
        <f t="shared" si="65"/>
        <v>8.2448592899548992E-2</v>
      </c>
      <c r="T47" s="3">
        <f t="shared" si="66"/>
        <v>5.3908677154990689E-2</v>
      </c>
      <c r="U47" s="3">
        <f t="shared" si="67"/>
        <v>9.2337469272806061E-2</v>
      </c>
      <c r="V47" s="3">
        <f t="shared" si="68"/>
        <v>0.17727889629120006</v>
      </c>
      <c r="W47" s="3">
        <f t="shared" si="69"/>
        <v>-0.10130606818542975</v>
      </c>
      <c r="X47" s="3">
        <f t="shared" si="70"/>
        <v>-0.28713863010669427</v>
      </c>
    </row>
    <row r="48" spans="1:24" x14ac:dyDescent="0.25">
      <c r="B48" s="3">
        <v>245</v>
      </c>
      <c r="C48" s="3">
        <f t="shared" si="71"/>
        <v>-0.44934874592331647</v>
      </c>
      <c r="D48" s="3">
        <v>8</v>
      </c>
      <c r="E48" s="3">
        <f t="shared" ref="E48:G48" si="76">(D48-D$11)/D$12</f>
        <v>-0.51490697796333273</v>
      </c>
      <c r="F48" s="3">
        <v>67</v>
      </c>
      <c r="G48" s="3">
        <f t="shared" si="61"/>
        <v>-0.54859071863265008</v>
      </c>
      <c r="H48" s="3">
        <v>355</v>
      </c>
      <c r="I48" s="3">
        <f t="shared" si="62"/>
        <v>3.920137737718718E-2</v>
      </c>
      <c r="J48" s="3">
        <v>46</v>
      </c>
      <c r="K48" s="3">
        <f t="shared" si="63"/>
        <v>-0.30287970407971232</v>
      </c>
      <c r="L48" s="7"/>
      <c r="M48" s="7"/>
      <c r="N48" s="7"/>
      <c r="O48" s="7"/>
      <c r="P48" s="7"/>
      <c r="Q48" s="3">
        <f>L42*C48+M42*E48+N42*G48+O42*I48+P42</f>
        <v>-0.38627218065359348</v>
      </c>
      <c r="R48" s="3">
        <f t="shared" si="73"/>
        <v>-8.3392476573881158E-2</v>
      </c>
      <c r="S48" s="3">
        <f t="shared" si="65"/>
        <v>6.954305149125318E-3</v>
      </c>
      <c r="T48" s="3">
        <f t="shared" si="66"/>
        <v>-3.7472304767913044E-2</v>
      </c>
      <c r="U48" s="3">
        <f t="shared" si="67"/>
        <v>-4.2939368097535166E-2</v>
      </c>
      <c r="V48" s="3">
        <f t="shared" si="68"/>
        <v>-4.5748338652221901E-2</v>
      </c>
      <c r="W48" s="3">
        <f t="shared" si="69"/>
        <v>3.2690999445909568E-3</v>
      </c>
      <c r="X48" s="3">
        <f t="shared" si="70"/>
        <v>8.3392476573881158E-2</v>
      </c>
    </row>
    <row r="49" spans="1:24" x14ac:dyDescent="0.25">
      <c r="B49" s="5">
        <v>7698</v>
      </c>
      <c r="C49" s="3">
        <f t="shared" si="71"/>
        <v>2.6259462066629808</v>
      </c>
      <c r="D49" s="5">
        <v>76</v>
      </c>
      <c r="E49" s="3">
        <f t="shared" ref="E49:G49" si="77">(D49-D$11)/D$12</f>
        <v>-0.45376107182666975</v>
      </c>
      <c r="F49" s="5">
        <v>87</v>
      </c>
      <c r="G49" s="3">
        <f t="shared" si="61"/>
        <v>-0.48875805675042511</v>
      </c>
      <c r="H49" s="5">
        <v>234</v>
      </c>
      <c r="I49" s="3">
        <f t="shared" si="62"/>
        <v>-0.3871686597140172</v>
      </c>
      <c r="J49" s="5">
        <v>875</v>
      </c>
      <c r="K49" s="3">
        <f t="shared" si="63"/>
        <v>2.6295264235942324</v>
      </c>
      <c r="L49" s="8"/>
      <c r="M49" s="8"/>
      <c r="N49" s="8"/>
      <c r="O49" s="8"/>
      <c r="P49" s="8"/>
      <c r="Q49" s="3">
        <f>L42*C49+M42*E49+N42*G49+O42*I49+P42</f>
        <v>3.1032709487297887</v>
      </c>
      <c r="R49" s="3">
        <f t="shared" si="73"/>
        <v>0.47374452513555632</v>
      </c>
      <c r="S49" s="3">
        <f t="shared" si="65"/>
        <v>0.22443387509591375</v>
      </c>
      <c r="T49" s="3">
        <f t="shared" si="66"/>
        <v>-1.2440276387070692</v>
      </c>
      <c r="U49" s="3">
        <f t="shared" si="67"/>
        <v>0.21496682349752672</v>
      </c>
      <c r="V49" s="3">
        <f t="shared" si="68"/>
        <v>0.23154645350140743</v>
      </c>
      <c r="W49" s="3">
        <f t="shared" si="69"/>
        <v>0.18341903284358688</v>
      </c>
      <c r="X49" s="3">
        <f t="shared" si="70"/>
        <v>-0.47374452513555632</v>
      </c>
    </row>
    <row r="50" spans="1:24" x14ac:dyDescent="0.25">
      <c r="A50" s="3" t="s">
        <v>26</v>
      </c>
      <c r="B50" s="3">
        <f>AVERAGE(B42:B49)</f>
        <v>1334</v>
      </c>
      <c r="C50" s="3">
        <v>0</v>
      </c>
      <c r="D50" s="3">
        <f>AVERAGE(D42:D49)</f>
        <v>580.625</v>
      </c>
      <c r="E50" s="3">
        <f t="shared" ref="E50:G50" si="78">(D50-D$11)/D$12</f>
        <v>0</v>
      </c>
      <c r="F50" s="3">
        <f>AVERAGE(F42:F49)</f>
        <v>250.375</v>
      </c>
      <c r="G50" s="3">
        <f t="shared" ref="G50:I50" si="79">(F50-F$11)/F$12</f>
        <v>0</v>
      </c>
      <c r="H50" s="3">
        <f>AVERAGE(H42:H49)</f>
        <v>343.875</v>
      </c>
      <c r="I50" s="3">
        <f t="shared" si="62"/>
        <v>0</v>
      </c>
      <c r="J50" s="3">
        <f>AVERAGE(J42:J49)</f>
        <v>131.625</v>
      </c>
      <c r="K50" s="3">
        <f t="shared" si="63"/>
        <v>0</v>
      </c>
      <c r="Q50" s="3"/>
      <c r="R50" s="13" t="s">
        <v>29</v>
      </c>
      <c r="S50" s="14">
        <f>AVERAGE(S42:S49)</f>
        <v>0.43790556449660806</v>
      </c>
      <c r="T50" s="15">
        <f t="shared" ref="T50" si="80">AVERAGE(T42:T49)</f>
        <v>-0.20799453656035111</v>
      </c>
      <c r="U50" s="15">
        <f t="shared" ref="U50" si="81">AVERAGE(U42:U49)</f>
        <v>-0.16989931535405506</v>
      </c>
      <c r="V50" s="15">
        <f t="shared" ref="V50" si="82">AVERAGE(V42:V49)</f>
        <v>0.61446346112085348</v>
      </c>
      <c r="W50" s="15">
        <f t="shared" ref="W50" si="83">AVERAGE(W42:W49)</f>
        <v>0.61559444866519319</v>
      </c>
      <c r="X50" s="15">
        <f>AVERAGE(X42:X49)</f>
        <v>0</v>
      </c>
    </row>
    <row r="51" spans="1:24" x14ac:dyDescent="0.25">
      <c r="A51" s="3" t="s">
        <v>27</v>
      </c>
      <c r="B51" s="3">
        <f>_xlfn.STDEV.P(B42:B49)</f>
        <v>2423.5073756850834</v>
      </c>
      <c r="C51" s="3">
        <v>1</v>
      </c>
      <c r="D51" s="3">
        <f>_xlfn.STDEV.P(D42:D49)</f>
        <v>1112.0940762251187</v>
      </c>
      <c r="E51" s="3">
        <v>1</v>
      </c>
      <c r="F51" s="3">
        <f>_xlfn.STDEV.P(F42:F49)</f>
        <v>334.26558957661194</v>
      </c>
      <c r="G51" s="3">
        <v>1</v>
      </c>
      <c r="H51" s="3">
        <f>_xlfn.STDEV.P(H42:H49)</f>
        <v>283.79104879294556</v>
      </c>
      <c r="I51" s="3">
        <v>1</v>
      </c>
      <c r="J51" s="3">
        <f>_xlfn.STDEV.P(J42:J49)</f>
        <v>282.70299675631315</v>
      </c>
      <c r="K51" s="3">
        <v>1</v>
      </c>
    </row>
    <row r="53" spans="1:24" x14ac:dyDescent="0.25">
      <c r="A53" s="1" t="s">
        <v>0</v>
      </c>
      <c r="B53" s="2" t="s">
        <v>1</v>
      </c>
      <c r="C53" s="2"/>
      <c r="D53" s="2"/>
      <c r="E53" s="2"/>
      <c r="F53" s="2"/>
      <c r="G53" s="2"/>
      <c r="H53" s="2"/>
      <c r="I53" s="2"/>
      <c r="J53" s="2"/>
      <c r="K53" s="2"/>
      <c r="L53" s="10" t="s">
        <v>2</v>
      </c>
      <c r="M53" s="11"/>
      <c r="N53" s="11"/>
      <c r="O53" s="11"/>
      <c r="P53" s="12"/>
      <c r="Q53" s="9"/>
      <c r="R53" s="2" t="s">
        <v>12</v>
      </c>
      <c r="S53" s="2"/>
      <c r="T53" s="2"/>
      <c r="U53" s="2"/>
      <c r="V53" s="2"/>
      <c r="W53" s="2"/>
      <c r="X53" s="2"/>
    </row>
    <row r="54" spans="1:24" x14ac:dyDescent="0.25">
      <c r="A54" s="1">
        <f>A41+1</f>
        <v>4</v>
      </c>
      <c r="B54" s="3" t="s">
        <v>3</v>
      </c>
      <c r="C54" s="3" t="s">
        <v>21</v>
      </c>
      <c r="D54" s="3" t="s">
        <v>4</v>
      </c>
      <c r="E54" s="3" t="s">
        <v>22</v>
      </c>
      <c r="F54" s="3" t="s">
        <v>5</v>
      </c>
      <c r="G54" s="3" t="s">
        <v>23</v>
      </c>
      <c r="H54" s="3" t="s">
        <v>6</v>
      </c>
      <c r="I54" s="3" t="s">
        <v>24</v>
      </c>
      <c r="J54" s="3" t="s">
        <v>7</v>
      </c>
      <c r="K54" s="3" t="s">
        <v>25</v>
      </c>
      <c r="L54" s="3" t="s">
        <v>8</v>
      </c>
      <c r="M54" s="3" t="s">
        <v>9</v>
      </c>
      <c r="N54" s="3" t="s">
        <v>10</v>
      </c>
      <c r="O54" s="3" t="s">
        <v>11</v>
      </c>
      <c r="P54" s="3" t="s">
        <v>28</v>
      </c>
      <c r="Q54" s="4" t="s">
        <v>13</v>
      </c>
      <c r="R54" s="4" t="s">
        <v>14</v>
      </c>
      <c r="S54" s="4" t="s">
        <v>15</v>
      </c>
      <c r="T54" s="4" t="s">
        <v>16</v>
      </c>
      <c r="U54" s="4" t="s">
        <v>17</v>
      </c>
      <c r="V54" s="4" t="s">
        <v>18</v>
      </c>
      <c r="W54" s="4" t="s">
        <v>19</v>
      </c>
      <c r="X54" s="4" t="s">
        <v>20</v>
      </c>
    </row>
    <row r="55" spans="1:24" x14ac:dyDescent="0.25">
      <c r="B55" s="3">
        <v>6</v>
      </c>
      <c r="C55" s="3">
        <f>(B55-B$11)/B64</f>
        <v>-0.54796614746204253</v>
      </c>
      <c r="D55" s="3">
        <v>765</v>
      </c>
      <c r="E55" s="3">
        <f>(D55-D$11)/D$12</f>
        <v>0.16579083005804751</v>
      </c>
      <c r="F55" s="3">
        <v>767</v>
      </c>
      <c r="G55" s="3">
        <f>(F55-F$11)/F$12</f>
        <v>1.5455524472452233</v>
      </c>
      <c r="H55" s="3">
        <v>764</v>
      </c>
      <c r="I55" s="3">
        <f>(H55-H$11)/H$12</f>
        <v>1.4804025771317542</v>
      </c>
      <c r="J55" s="3">
        <v>3</v>
      </c>
      <c r="K55" s="3">
        <f>(J55-J$11)/J$12</f>
        <v>-0.45498279634748023</v>
      </c>
      <c r="L55" s="6">
        <f>L42+T50</f>
        <v>0.8889812035877267</v>
      </c>
      <c r="M55" s="6">
        <f>M42+U50</f>
        <v>-5.8565960565546513E-2</v>
      </c>
      <c r="N55" s="6">
        <f>N42+V50</f>
        <v>0.29403756764692113</v>
      </c>
      <c r="O55" s="6">
        <f>O42+W50</f>
        <v>0.31448621706195812</v>
      </c>
      <c r="P55" s="6">
        <f>P42+X50</f>
        <v>0</v>
      </c>
      <c r="Q55" s="3">
        <f>L55*C55+M55*E55+N55*G55+O55*I55+P55</f>
        <v>0.42317538395822574</v>
      </c>
      <c r="R55" s="3">
        <f>Q55-K55</f>
        <v>0.87815818030570592</v>
      </c>
      <c r="S55" s="3">
        <f>R55*R55</f>
        <v>0.77116178963782867</v>
      </c>
      <c r="T55" s="3">
        <f>(K55-Q55)*C55</f>
        <v>0.48120095492439541</v>
      </c>
      <c r="U55" s="3">
        <f>(K55-Q55)*E55</f>
        <v>-0.14559057363514755</v>
      </c>
      <c r="V55" s="3">
        <f>(K55-Q55)*G55</f>
        <v>-1.3572395246398958</v>
      </c>
      <c r="W55" s="3">
        <f>(K55-Q55)*I55</f>
        <v>-1.3000276332538987</v>
      </c>
      <c r="X55" s="3">
        <f>K55-Q55</f>
        <v>-0.87815818030570592</v>
      </c>
    </row>
    <row r="56" spans="1:24" x14ac:dyDescent="0.25">
      <c r="B56" s="3">
        <v>435</v>
      </c>
      <c r="C56" s="3">
        <f>(B56-B$11)/B$12</f>
        <v>-0.37094997482558451</v>
      </c>
      <c r="D56" s="3">
        <v>65</v>
      </c>
      <c r="E56" s="3">
        <f>(D56-D$11)/D$12</f>
        <v>-0.46365232134877699</v>
      </c>
      <c r="F56" s="3">
        <v>884</v>
      </c>
      <c r="G56" s="3">
        <f t="shared" ref="G56:G62" si="84">(F56-F$11)/F$12</f>
        <v>1.8955735192562393</v>
      </c>
      <c r="H56" s="3">
        <v>786</v>
      </c>
      <c r="I56" s="3">
        <f t="shared" ref="I56:I63" si="85">(H56-H$11)/H$12</f>
        <v>1.5579244020574277</v>
      </c>
      <c r="J56" s="3">
        <v>7</v>
      </c>
      <c r="K56" s="3">
        <f t="shared" ref="K56:K63" si="86">(J56-J$11)/J$12</f>
        <v>-0.44083367148536229</v>
      </c>
      <c r="L56" s="7"/>
      <c r="M56" s="7"/>
      <c r="N56" s="7"/>
      <c r="O56" s="7"/>
      <c r="P56" s="7"/>
      <c r="Q56" s="3">
        <f>L55*C56+M55*E56+N55*G56+O55*I56+P55</f>
        <v>0.74470226704652398</v>
      </c>
      <c r="R56" s="3">
        <f t="shared" ref="R56" si="87">Q56-K56</f>
        <v>1.1855359385318862</v>
      </c>
      <c r="S56" s="3">
        <f t="shared" ref="S56:S62" si="88">R56*R56</f>
        <v>1.4054954615506803</v>
      </c>
      <c r="T56" s="3">
        <f t="shared" ref="T56:T62" si="89">(K56-Q56)*C56</f>
        <v>0.43977452655322891</v>
      </c>
      <c r="U56" s="3">
        <f t="shared" ref="U56:U62" si="90">(K56-Q56)*E56</f>
        <v>0.54967648994271001</v>
      </c>
      <c r="V56" s="3">
        <f t="shared" ref="V56:V62" si="91">(K56-Q56)*G56</f>
        <v>-2.247270531207636</v>
      </c>
      <c r="W56" s="3">
        <f t="shared" ref="W56:W62" si="92">(K56-Q56)*I56</f>
        <v>-1.8469753681548802</v>
      </c>
      <c r="X56" s="3">
        <f t="shared" ref="X56:X62" si="93">K56-Q56</f>
        <v>-1.1855359385318862</v>
      </c>
    </row>
    <row r="57" spans="1:24" x14ac:dyDescent="0.25">
      <c r="B57" s="3">
        <v>56</v>
      </c>
      <c r="C57" s="3">
        <f t="shared" ref="C57:C62" si="94">(B57-B$11)/B$12</f>
        <v>-0.52733489191000771</v>
      </c>
      <c r="D57" s="3">
        <v>3456</v>
      </c>
      <c r="E57" s="3">
        <f>(D57-D$11)/D$12</f>
        <v>2.585550144966283</v>
      </c>
      <c r="F57" s="3">
        <v>65</v>
      </c>
      <c r="G57" s="3">
        <f t="shared" si="84"/>
        <v>-0.5545739848208725</v>
      </c>
      <c r="H57" s="3">
        <v>36</v>
      </c>
      <c r="I57" s="3">
        <f t="shared" si="85"/>
        <v>-1.0848650840450791</v>
      </c>
      <c r="J57" s="3">
        <v>5</v>
      </c>
      <c r="K57" s="3">
        <f t="shared" si="86"/>
        <v>-0.44790823391642126</v>
      </c>
      <c r="L57" s="7"/>
      <c r="M57" s="7"/>
      <c r="N57" s="7"/>
      <c r="O57" s="7"/>
      <c r="P57" s="7"/>
      <c r="Q57" s="3">
        <f>L55*C57+M55*E57+N55*G57+O55*I57+P55</f>
        <v>-1.1244567366152309</v>
      </c>
      <c r="R57" s="3">
        <f>Q57-K57</f>
        <v>-0.67654850269880962</v>
      </c>
      <c r="S57" s="3">
        <f t="shared" si="88"/>
        <v>0.4577178765040012</v>
      </c>
      <c r="T57" s="3">
        <f t="shared" si="89"/>
        <v>-0.35676763154255431</v>
      </c>
      <c r="U57" s="3">
        <f t="shared" si="90"/>
        <v>1.7492500792296288</v>
      </c>
      <c r="V57" s="3">
        <f t="shared" si="91"/>
        <v>-0.37519619906627366</v>
      </c>
      <c r="W57" s="3">
        <f t="shared" si="92"/>
        <v>-0.73396384824091654</v>
      </c>
      <c r="X57" s="3">
        <f t="shared" si="93"/>
        <v>0.67654850269880962</v>
      </c>
    </row>
    <row r="58" spans="1:24" x14ac:dyDescent="0.25">
      <c r="B58" s="3">
        <v>786</v>
      </c>
      <c r="C58" s="3">
        <f t="shared" si="94"/>
        <v>-0.22611856085030066</v>
      </c>
      <c r="D58" s="3">
        <v>7</v>
      </c>
      <c r="E58" s="3">
        <f t="shared" ref="E58:G58" si="95">(D58-D$11)/D$12</f>
        <v>-0.51580618246534249</v>
      </c>
      <c r="F58" s="3">
        <v>86</v>
      </c>
      <c r="G58" s="3">
        <f t="shared" si="84"/>
        <v>-0.49174968984453632</v>
      </c>
      <c r="H58" s="3">
        <v>45</v>
      </c>
      <c r="I58" s="3">
        <f t="shared" si="85"/>
        <v>-1.053151610211849</v>
      </c>
      <c r="J58" s="3">
        <v>9</v>
      </c>
      <c r="K58" s="3">
        <f t="shared" si="86"/>
        <v>-0.43375910905430332</v>
      </c>
      <c r="L58" s="7"/>
      <c r="M58" s="7"/>
      <c r="N58" s="7"/>
      <c r="O58" s="7"/>
      <c r="P58" s="7"/>
      <c r="Q58" s="3">
        <f>L55*C58+M55*E58+N55*G58+O55*I58+P55</f>
        <v>-0.64660101441774409</v>
      </c>
      <c r="R58" s="3">
        <f t="shared" ref="R58:R62" si="96">Q58-K58</f>
        <v>-0.21284190536344078</v>
      </c>
      <c r="S58" s="3">
        <f t="shared" si="88"/>
        <v>4.5301676678739876E-2</v>
      </c>
      <c r="T58" s="3">
        <f t="shared" si="89"/>
        <v>-4.812750532941712E-2</v>
      </c>
      <c r="U58" s="3">
        <f t="shared" si="90"/>
        <v>-0.10978517067416609</v>
      </c>
      <c r="V58" s="3">
        <f t="shared" si="91"/>
        <v>-0.10466494094839215</v>
      </c>
      <c r="W58" s="3">
        <f t="shared" si="92"/>
        <v>-0.22415479535406563</v>
      </c>
      <c r="X58" s="3">
        <f t="shared" si="93"/>
        <v>0.21284190536344078</v>
      </c>
    </row>
    <row r="59" spans="1:24" x14ac:dyDescent="0.25">
      <c r="B59" s="3">
        <v>567</v>
      </c>
      <c r="C59" s="3">
        <f t="shared" si="94"/>
        <v>-0.31648346016821277</v>
      </c>
      <c r="D59" s="3">
        <v>45</v>
      </c>
      <c r="E59" s="3">
        <f t="shared" ref="E59:G59" si="97">(D59-D$11)/D$12</f>
        <v>-0.48163641138897195</v>
      </c>
      <c r="F59" s="3">
        <v>3</v>
      </c>
      <c r="G59" s="3">
        <f t="shared" si="84"/>
        <v>-0.74005523665576989</v>
      </c>
      <c r="H59" s="3">
        <v>87</v>
      </c>
      <c r="I59" s="3">
        <f t="shared" si="85"/>
        <v>-0.90515539899010855</v>
      </c>
      <c r="J59" s="3">
        <v>100</v>
      </c>
      <c r="K59" s="3">
        <f t="shared" si="86"/>
        <v>-0.11186651844112003</v>
      </c>
      <c r="L59" s="7"/>
      <c r="M59" s="7"/>
      <c r="N59" s="7"/>
      <c r="O59" s="7"/>
      <c r="P59" s="7"/>
      <c r="Q59" s="3">
        <f>L55*C59+M55*E59+N55*G59+O55*I59+P55</f>
        <v>-0.75540328725184414</v>
      </c>
      <c r="R59" s="3">
        <f t="shared" si="96"/>
        <v>-0.64353676881072408</v>
      </c>
      <c r="S59" s="3">
        <f t="shared" si="88"/>
        <v>0.41413957281134733</v>
      </c>
      <c r="T59" s="3">
        <f t="shared" si="89"/>
        <v>-0.20366874333868915</v>
      </c>
      <c r="U59" s="3">
        <f t="shared" si="90"/>
        <v>-0.30995073992685163</v>
      </c>
      <c r="V59" s="3">
        <f t="shared" si="91"/>
        <v>-0.47625275573890991</v>
      </c>
      <c r="W59" s="3">
        <f t="shared" si="92"/>
        <v>-0.58250078073767619</v>
      </c>
      <c r="X59" s="3">
        <f t="shared" si="93"/>
        <v>0.64353676881072408</v>
      </c>
    </row>
    <row r="60" spans="1:24" x14ac:dyDescent="0.25">
      <c r="B60" s="3">
        <v>879</v>
      </c>
      <c r="C60" s="3">
        <f t="shared" si="94"/>
        <v>-0.18774442552351606</v>
      </c>
      <c r="D60" s="3">
        <v>223</v>
      </c>
      <c r="E60" s="3">
        <f t="shared" ref="E60:G60" si="98">(D60-D$11)/D$12</f>
        <v>-0.32157801003123659</v>
      </c>
      <c r="F60" s="3">
        <v>44</v>
      </c>
      <c r="G60" s="3">
        <f t="shared" si="84"/>
        <v>-0.61739827979720874</v>
      </c>
      <c r="H60" s="3">
        <v>444</v>
      </c>
      <c r="I60" s="3">
        <f t="shared" si="85"/>
        <v>0.35281239639468465</v>
      </c>
      <c r="J60" s="3">
        <v>8</v>
      </c>
      <c r="K60" s="3">
        <f t="shared" si="86"/>
        <v>-0.4372963902698328</v>
      </c>
      <c r="L60" s="7"/>
      <c r="M60" s="7"/>
      <c r="N60" s="7"/>
      <c r="O60" s="7"/>
      <c r="P60" s="7"/>
      <c r="Q60" s="3">
        <f>L55*C60+M55*E60+N55*G60+O55*I60+P55</f>
        <v>-0.21865139290078139</v>
      </c>
      <c r="R60" s="3">
        <f t="shared" si="96"/>
        <v>0.21864499736905141</v>
      </c>
      <c r="S60" s="3">
        <f t="shared" si="88"/>
        <v>4.7805634874512497E-2</v>
      </c>
      <c r="T60" s="3">
        <f t="shared" si="89"/>
        <v>4.1049379424643234E-2</v>
      </c>
      <c r="U60" s="3">
        <f t="shared" si="90"/>
        <v>7.0311423157224509E-2</v>
      </c>
      <c r="V60" s="3">
        <f t="shared" si="91"/>
        <v>0.13499104526191757</v>
      </c>
      <c r="W60" s="3">
        <f t="shared" si="92"/>
        <v>-7.7140665481484544E-2</v>
      </c>
      <c r="X60" s="3">
        <f t="shared" si="93"/>
        <v>-0.21864499736905141</v>
      </c>
    </row>
    <row r="61" spans="1:24" x14ac:dyDescent="0.25">
      <c r="B61" s="3">
        <v>245</v>
      </c>
      <c r="C61" s="3">
        <f t="shared" si="94"/>
        <v>-0.44934874592331647</v>
      </c>
      <c r="D61" s="3">
        <v>8</v>
      </c>
      <c r="E61" s="3">
        <f t="shared" ref="E61:G61" si="99">(D61-D$11)/D$12</f>
        <v>-0.51490697796333273</v>
      </c>
      <c r="F61" s="3">
        <v>67</v>
      </c>
      <c r="G61" s="3">
        <f t="shared" si="84"/>
        <v>-0.54859071863265008</v>
      </c>
      <c r="H61" s="3">
        <v>355</v>
      </c>
      <c r="I61" s="3">
        <f t="shared" si="85"/>
        <v>3.920137737718718E-2</v>
      </c>
      <c r="J61" s="3">
        <v>46</v>
      </c>
      <c r="K61" s="3">
        <f t="shared" si="86"/>
        <v>-0.30287970407971232</v>
      </c>
      <c r="L61" s="7"/>
      <c r="M61" s="7"/>
      <c r="N61" s="7"/>
      <c r="O61" s="7"/>
      <c r="P61" s="7"/>
      <c r="Q61" s="3">
        <f>L55*C61+M55*E61+N55*G61+O55*I61+P55</f>
        <v>-0.51828455488067127</v>
      </c>
      <c r="R61" s="3">
        <f t="shared" si="96"/>
        <v>-0.21540485080095895</v>
      </c>
      <c r="S61" s="3">
        <f t="shared" si="88"/>
        <v>4.6399249748583386E-2</v>
      </c>
      <c r="T61" s="3">
        <f t="shared" si="89"/>
        <v>-9.6791899573209994E-2</v>
      </c>
      <c r="U61" s="3">
        <f t="shared" si="90"/>
        <v>-0.11091346076456435</v>
      </c>
      <c r="V61" s="3">
        <f t="shared" si="91"/>
        <v>-0.11816910189785684</v>
      </c>
      <c r="W61" s="3">
        <f t="shared" si="92"/>
        <v>8.4441668451250926E-3</v>
      </c>
      <c r="X61" s="3">
        <f t="shared" si="93"/>
        <v>0.21540485080095895</v>
      </c>
    </row>
    <row r="62" spans="1:24" x14ac:dyDescent="0.25">
      <c r="B62" s="5">
        <v>7698</v>
      </c>
      <c r="C62" s="3">
        <f t="shared" si="94"/>
        <v>2.6259462066629808</v>
      </c>
      <c r="D62" s="5">
        <v>76</v>
      </c>
      <c r="E62" s="3">
        <f t="shared" ref="E62:G62" si="100">(D62-D$11)/D$12</f>
        <v>-0.45376107182666975</v>
      </c>
      <c r="F62" s="5">
        <v>87</v>
      </c>
      <c r="G62" s="3">
        <f t="shared" si="84"/>
        <v>-0.48875805675042511</v>
      </c>
      <c r="H62" s="5">
        <v>234</v>
      </c>
      <c r="I62" s="3">
        <f t="shared" si="85"/>
        <v>-0.3871686597140172</v>
      </c>
      <c r="J62" s="5">
        <v>875</v>
      </c>
      <c r="K62" s="3">
        <f t="shared" si="86"/>
        <v>2.6295264235942324</v>
      </c>
      <c r="L62" s="8"/>
      <c r="M62" s="8"/>
      <c r="N62" s="8"/>
      <c r="O62" s="8"/>
      <c r="P62" s="8"/>
      <c r="Q62" s="3">
        <f>L55*C62+M55*E62+N55*G62+O55*I62+P55</f>
        <v>2.095519335061522</v>
      </c>
      <c r="R62" s="3">
        <f t="shared" si="96"/>
        <v>-0.53400708853271039</v>
      </c>
      <c r="S62" s="3">
        <f t="shared" si="88"/>
        <v>0.28516357060318198</v>
      </c>
      <c r="T62" s="3">
        <f t="shared" si="89"/>
        <v>1.4022738884636134</v>
      </c>
      <c r="U62" s="3">
        <f t="shared" si="90"/>
        <v>-0.242311628855642</v>
      </c>
      <c r="V62" s="3">
        <f t="shared" si="91"/>
        <v>-0.26100026688219974</v>
      </c>
      <c r="W62" s="3">
        <f t="shared" si="92"/>
        <v>-0.20675080874499402</v>
      </c>
      <c r="X62" s="3">
        <f t="shared" si="93"/>
        <v>0.53400708853271039</v>
      </c>
    </row>
    <row r="63" spans="1:24" x14ac:dyDescent="0.25">
      <c r="A63" s="3" t="s">
        <v>26</v>
      </c>
      <c r="B63" s="3">
        <f>AVERAGE(B55:B62)</f>
        <v>1334</v>
      </c>
      <c r="C63" s="3">
        <v>0</v>
      </c>
      <c r="D63" s="3">
        <f>AVERAGE(D55:D62)</f>
        <v>580.625</v>
      </c>
      <c r="E63" s="3">
        <f t="shared" ref="E63:G63" si="101">(D63-D$11)/D$12</f>
        <v>0</v>
      </c>
      <c r="F63" s="3">
        <f>AVERAGE(F55:F62)</f>
        <v>250.375</v>
      </c>
      <c r="G63" s="3">
        <f t="shared" ref="G63:I63" si="102">(F63-F$11)/F$12</f>
        <v>0</v>
      </c>
      <c r="H63" s="3">
        <f>AVERAGE(H55:H62)</f>
        <v>343.875</v>
      </c>
      <c r="I63" s="3">
        <f t="shared" si="85"/>
        <v>0</v>
      </c>
      <c r="J63" s="3">
        <f>AVERAGE(J55:J62)</f>
        <v>131.625</v>
      </c>
      <c r="K63" s="3">
        <f t="shared" si="86"/>
        <v>0</v>
      </c>
      <c r="Q63" s="3"/>
      <c r="R63" s="13" t="s">
        <v>29</v>
      </c>
      <c r="S63" s="14">
        <f>AVERAGE(S55:S62)</f>
        <v>0.43414810405110932</v>
      </c>
      <c r="T63" s="15">
        <f t="shared" ref="T63" si="103">AVERAGE(T55:T62)</f>
        <v>0.2073678711977513</v>
      </c>
      <c r="U63" s="15">
        <f t="shared" ref="U63" si="104">AVERAGE(U55:U62)</f>
        <v>0.181335802309149</v>
      </c>
      <c r="V63" s="15">
        <f t="shared" ref="V63" si="105">AVERAGE(V55:V62)</f>
        <v>-0.60060028438990598</v>
      </c>
      <c r="W63" s="15">
        <f t="shared" ref="W63" si="106">AVERAGE(W55:W62)</f>
        <v>-0.62038371664034875</v>
      </c>
      <c r="X63" s="15">
        <f>AVERAGE(X55:X62)</f>
        <v>0</v>
      </c>
    </row>
    <row r="64" spans="1:24" x14ac:dyDescent="0.25">
      <c r="A64" s="3" t="s">
        <v>27</v>
      </c>
      <c r="B64" s="3">
        <f>_xlfn.STDEV.P(B55:B62)</f>
        <v>2423.5073756850834</v>
      </c>
      <c r="C64" s="3">
        <v>1</v>
      </c>
      <c r="D64" s="3">
        <f>_xlfn.STDEV.P(D55:D62)</f>
        <v>1112.0940762251187</v>
      </c>
      <c r="E64" s="3">
        <v>1</v>
      </c>
      <c r="F64" s="3">
        <f>_xlfn.STDEV.P(F55:F62)</f>
        <v>334.26558957661194</v>
      </c>
      <c r="G64" s="3">
        <v>1</v>
      </c>
      <c r="H64" s="3">
        <f>_xlfn.STDEV.P(H55:H62)</f>
        <v>283.79104879294556</v>
      </c>
      <c r="I64" s="3">
        <v>1</v>
      </c>
      <c r="J64" s="3">
        <f>_xlfn.STDEV.P(J55:J62)</f>
        <v>282.70299675631315</v>
      </c>
      <c r="K64" s="3">
        <v>1</v>
      </c>
    </row>
    <row r="66" spans="1:24" x14ac:dyDescent="0.25">
      <c r="A66" s="1" t="s">
        <v>0</v>
      </c>
      <c r="B66" s="2" t="s">
        <v>1</v>
      </c>
      <c r="C66" s="2"/>
      <c r="D66" s="2"/>
      <c r="E66" s="2"/>
      <c r="F66" s="2"/>
      <c r="G66" s="2"/>
      <c r="H66" s="2"/>
      <c r="I66" s="2"/>
      <c r="J66" s="2"/>
      <c r="K66" s="2"/>
      <c r="L66" s="10" t="s">
        <v>2</v>
      </c>
      <c r="M66" s="11"/>
      <c r="N66" s="11"/>
      <c r="O66" s="11"/>
      <c r="P66" s="12"/>
      <c r="Q66" s="9"/>
      <c r="R66" s="2" t="s">
        <v>12</v>
      </c>
      <c r="S66" s="2"/>
      <c r="T66" s="2"/>
      <c r="U66" s="2"/>
      <c r="V66" s="2"/>
      <c r="W66" s="2"/>
      <c r="X66" s="2"/>
    </row>
    <row r="67" spans="1:24" x14ac:dyDescent="0.25">
      <c r="A67" s="1">
        <f>A54+1</f>
        <v>5</v>
      </c>
      <c r="B67" s="3" t="s">
        <v>3</v>
      </c>
      <c r="C67" s="3" t="s">
        <v>21</v>
      </c>
      <c r="D67" s="3" t="s">
        <v>4</v>
      </c>
      <c r="E67" s="3" t="s">
        <v>22</v>
      </c>
      <c r="F67" s="3" t="s">
        <v>5</v>
      </c>
      <c r="G67" s="3" t="s">
        <v>23</v>
      </c>
      <c r="H67" s="3" t="s">
        <v>6</v>
      </c>
      <c r="I67" s="3" t="s">
        <v>24</v>
      </c>
      <c r="J67" s="3" t="s">
        <v>7</v>
      </c>
      <c r="K67" s="3" t="s">
        <v>25</v>
      </c>
      <c r="L67" s="3" t="s">
        <v>8</v>
      </c>
      <c r="M67" s="3" t="s">
        <v>9</v>
      </c>
      <c r="N67" s="3" t="s">
        <v>10</v>
      </c>
      <c r="O67" s="3" t="s">
        <v>11</v>
      </c>
      <c r="P67" s="3" t="s">
        <v>28</v>
      </c>
      <c r="Q67" s="4" t="s">
        <v>13</v>
      </c>
      <c r="R67" s="4" t="s">
        <v>14</v>
      </c>
      <c r="S67" s="4" t="s">
        <v>15</v>
      </c>
      <c r="T67" s="4" t="s">
        <v>16</v>
      </c>
      <c r="U67" s="4" t="s">
        <v>17</v>
      </c>
      <c r="V67" s="4" t="s">
        <v>18</v>
      </c>
      <c r="W67" s="4" t="s">
        <v>19</v>
      </c>
      <c r="X67" s="4" t="s">
        <v>20</v>
      </c>
    </row>
    <row r="68" spans="1:24" x14ac:dyDescent="0.25">
      <c r="B68" s="3">
        <v>6</v>
      </c>
      <c r="C68" s="3">
        <f>(B68-B$11)/B77</f>
        <v>-0.54796614746204253</v>
      </c>
      <c r="D68" s="3">
        <v>765</v>
      </c>
      <c r="E68" s="3">
        <f>(D68-D$11)/D$12</f>
        <v>0.16579083005804751</v>
      </c>
      <c r="F68" s="3">
        <v>767</v>
      </c>
      <c r="G68" s="3">
        <f>(F68-F$11)/F$12</f>
        <v>1.5455524472452233</v>
      </c>
      <c r="H68" s="3">
        <v>764</v>
      </c>
      <c r="I68" s="3">
        <f>(H68-H$11)/H$12</f>
        <v>1.4804025771317542</v>
      </c>
      <c r="J68" s="3">
        <v>3</v>
      </c>
      <c r="K68" s="3">
        <f>(J68-J$11)/J$12</f>
        <v>-0.45498279634748023</v>
      </c>
      <c r="L68" s="6">
        <f>L55+T63</f>
        <v>1.0963490747854781</v>
      </c>
      <c r="M68" s="6">
        <f>M55+U63</f>
        <v>0.12276984174360249</v>
      </c>
      <c r="N68" s="6">
        <f>N55+V63</f>
        <v>-0.30656271674298485</v>
      </c>
      <c r="O68" s="6">
        <f>O55+W63</f>
        <v>-0.30589749957839063</v>
      </c>
      <c r="P68" s="6">
        <f>P55+X63</f>
        <v>0</v>
      </c>
      <c r="Q68" s="3">
        <f>L68*C68+M68*E68+N68*G68+O68*I68+P68</f>
        <v>-1.5070682686252799</v>
      </c>
      <c r="R68" s="3">
        <f>Q68-K68</f>
        <v>-1.0520854722777997</v>
      </c>
      <c r="S68" s="3">
        <f>R68*R68</f>
        <v>1.1068838409780009</v>
      </c>
      <c r="T68" s="3">
        <f>(K68-Q68)*C68</f>
        <v>-0.57650722304484947</v>
      </c>
      <c r="U68" s="3">
        <f>(K68-Q68)*E68</f>
        <v>0.17442612374094935</v>
      </c>
      <c r="V68" s="3">
        <f>(K68-Q68)*G68</f>
        <v>1.6260532763900999</v>
      </c>
      <c r="W68" s="3">
        <f>(K68-Q68)*I68</f>
        <v>1.5575100445229333</v>
      </c>
      <c r="X68" s="3">
        <f>K68-Q68</f>
        <v>1.0520854722777997</v>
      </c>
    </row>
    <row r="69" spans="1:24" x14ac:dyDescent="0.25">
      <c r="B69" s="3">
        <v>435</v>
      </c>
      <c r="C69" s="3">
        <f>(B69-B$11)/B$12</f>
        <v>-0.37094997482558451</v>
      </c>
      <c r="D69" s="3">
        <v>65</v>
      </c>
      <c r="E69" s="3">
        <f>(D69-D$11)/D$12</f>
        <v>-0.46365232134877699</v>
      </c>
      <c r="F69" s="3">
        <v>884</v>
      </c>
      <c r="G69" s="3">
        <f t="shared" ref="G69:G75" si="107">(F69-F$11)/F$12</f>
        <v>1.8955735192562393</v>
      </c>
      <c r="H69" s="3">
        <v>786</v>
      </c>
      <c r="I69" s="3">
        <f t="shared" ref="I69:I76" si="108">(H69-H$11)/H$12</f>
        <v>1.5579244020574277</v>
      </c>
      <c r="J69" s="3">
        <v>7</v>
      </c>
      <c r="K69" s="3">
        <f t="shared" ref="K69:K76" si="109">(J69-J$11)/J$12</f>
        <v>-0.44083367148536229</v>
      </c>
      <c r="L69" s="7"/>
      <c r="M69" s="7"/>
      <c r="N69" s="7"/>
      <c r="O69" s="7"/>
      <c r="P69" s="7"/>
      <c r="Q69" s="3">
        <f>L68*C69+M68*E69+N68*G69+O68*I69+P68</f>
        <v>-1.5212905307785491</v>
      </c>
      <c r="R69" s="3">
        <f t="shared" ref="R69" si="110">Q69-K69</f>
        <v>-1.0804568592931869</v>
      </c>
      <c r="S69" s="3">
        <f t="shared" ref="S69:S75" si="111">R69*R69</f>
        <v>1.1673870247936975</v>
      </c>
      <c r="T69" s="3">
        <f t="shared" ref="T69:T75" si="112">(K69-Q69)*C69</f>
        <v>-0.40079544475493778</v>
      </c>
      <c r="U69" s="3">
        <f t="shared" ref="U69:U75" si="113">(K69-Q69)*E69</f>
        <v>-0.50095633092849501</v>
      </c>
      <c r="V69" s="3">
        <f t="shared" ref="V69:V75" si="114">(K69-Q69)*G69</f>
        <v>2.0480854111749296</v>
      </c>
      <c r="W69" s="3">
        <f t="shared" ref="W69:W75" si="115">(K69-Q69)*I69</f>
        <v>1.6832701064631845</v>
      </c>
      <c r="X69" s="3">
        <f t="shared" ref="X69:X75" si="116">K69-Q69</f>
        <v>1.0804568592931869</v>
      </c>
    </row>
    <row r="70" spans="1:24" x14ac:dyDescent="0.25">
      <c r="B70" s="3">
        <v>56</v>
      </c>
      <c r="C70" s="3">
        <f t="shared" ref="C70:C75" si="117">(B70-B$11)/B$12</f>
        <v>-0.52733489191000771</v>
      </c>
      <c r="D70" s="3">
        <v>3456</v>
      </c>
      <c r="E70" s="3">
        <f>(D70-D$11)/D$12</f>
        <v>2.585550144966283</v>
      </c>
      <c r="F70" s="3">
        <v>65</v>
      </c>
      <c r="G70" s="3">
        <f t="shared" si="107"/>
        <v>-0.5545739848208725</v>
      </c>
      <c r="H70" s="3">
        <v>36</v>
      </c>
      <c r="I70" s="3">
        <f t="shared" si="108"/>
        <v>-1.0848650840450791</v>
      </c>
      <c r="J70" s="3">
        <v>5</v>
      </c>
      <c r="K70" s="3">
        <f t="shared" si="109"/>
        <v>-0.44790823391642126</v>
      </c>
      <c r="L70" s="7"/>
      <c r="M70" s="7"/>
      <c r="N70" s="7"/>
      <c r="O70" s="7"/>
      <c r="P70" s="7"/>
      <c r="Q70" s="3">
        <f>L68*C70+M68*E70+N68*G70+O68*I70+P68</f>
        <v>0.24115368528098188</v>
      </c>
      <c r="R70" s="3">
        <f>Q70-K70</f>
        <v>0.68906191919740312</v>
      </c>
      <c r="S70" s="3">
        <f t="shared" si="111"/>
        <v>0.47480632848800852</v>
      </c>
      <c r="T70" s="3">
        <f t="shared" si="112"/>
        <v>0.36336639267926502</v>
      </c>
      <c r="U70" s="3">
        <f t="shared" si="113"/>
        <v>-1.7816041450715907</v>
      </c>
      <c r="V70" s="3">
        <f t="shared" si="114"/>
        <v>0.38213581431762189</v>
      </c>
      <c r="W70" s="3">
        <f t="shared" si="115"/>
        <v>0.74753921688235425</v>
      </c>
      <c r="X70" s="3">
        <f t="shared" si="116"/>
        <v>-0.68906191919740312</v>
      </c>
    </row>
    <row r="71" spans="1:24" x14ac:dyDescent="0.25">
      <c r="B71" s="3">
        <v>786</v>
      </c>
      <c r="C71" s="3">
        <f t="shared" si="117"/>
        <v>-0.22611856085030066</v>
      </c>
      <c r="D71" s="3">
        <v>7</v>
      </c>
      <c r="E71" s="3">
        <f t="shared" ref="E71:G71" si="118">(D71-D$11)/D$12</f>
        <v>-0.51580618246534249</v>
      </c>
      <c r="F71" s="3">
        <v>86</v>
      </c>
      <c r="G71" s="3">
        <f t="shared" si="107"/>
        <v>-0.49174968984453632</v>
      </c>
      <c r="H71" s="3">
        <v>45</v>
      </c>
      <c r="I71" s="3">
        <f t="shared" si="108"/>
        <v>-1.053151610211849</v>
      </c>
      <c r="J71" s="3">
        <v>9</v>
      </c>
      <c r="K71" s="3">
        <f t="shared" si="109"/>
        <v>-0.43375910905430332</v>
      </c>
      <c r="L71" s="7"/>
      <c r="M71" s="7"/>
      <c r="N71" s="7"/>
      <c r="O71" s="7"/>
      <c r="P71" s="7"/>
      <c r="Q71" s="3">
        <f>L68*C71+M68*E71+N68*G71+O68*I71+P68</f>
        <v>0.16167824674532896</v>
      </c>
      <c r="R71" s="3">
        <f t="shared" ref="R71:R75" si="119">Q71-K71</f>
        <v>0.59543735579963231</v>
      </c>
      <c r="S71" s="3">
        <f t="shared" si="111"/>
        <v>0.35454564468165789</v>
      </c>
      <c r="T71" s="3">
        <f t="shared" si="112"/>
        <v>0.13463943796992128</v>
      </c>
      <c r="U71" s="3">
        <f t="shared" si="113"/>
        <v>0.30713026939226618</v>
      </c>
      <c r="V71" s="3">
        <f t="shared" si="114"/>
        <v>0.29280613503632003</v>
      </c>
      <c r="W71" s="3">
        <f t="shared" si="115"/>
        <v>0.62708581004066843</v>
      </c>
      <c r="X71" s="3">
        <f t="shared" si="116"/>
        <v>-0.59543735579963231</v>
      </c>
    </row>
    <row r="72" spans="1:24" x14ac:dyDescent="0.25">
      <c r="B72" s="3">
        <v>567</v>
      </c>
      <c r="C72" s="3">
        <f t="shared" si="117"/>
        <v>-0.31648346016821277</v>
      </c>
      <c r="D72" s="3">
        <v>45</v>
      </c>
      <c r="E72" s="3">
        <f t="shared" ref="E72:G72" si="120">(D72-D$11)/D$12</f>
        <v>-0.48163641138897195</v>
      </c>
      <c r="F72" s="3">
        <v>3</v>
      </c>
      <c r="G72" s="3">
        <f t="shared" si="107"/>
        <v>-0.74005523665576989</v>
      </c>
      <c r="H72" s="3">
        <v>87</v>
      </c>
      <c r="I72" s="3">
        <f t="shared" si="108"/>
        <v>-0.90515539899010855</v>
      </c>
      <c r="J72" s="3">
        <v>100</v>
      </c>
      <c r="K72" s="3">
        <f t="shared" si="109"/>
        <v>-0.11186651844112003</v>
      </c>
      <c r="L72" s="7"/>
      <c r="M72" s="7"/>
      <c r="N72" s="7"/>
      <c r="O72" s="7"/>
      <c r="P72" s="7"/>
      <c r="Q72" s="3">
        <f>L68*C72+M68*E72+N68*G72+O68*I72+P68</f>
        <v>9.7651342425512627E-2</v>
      </c>
      <c r="R72" s="3">
        <f t="shared" si="119"/>
        <v>0.20951786086663265</v>
      </c>
      <c r="S72" s="3">
        <f t="shared" si="111"/>
        <v>4.3897734022129639E-2</v>
      </c>
      <c r="T72" s="3">
        <f t="shared" si="112"/>
        <v>6.6308937574114088E-2</v>
      </c>
      <c r="U72" s="3">
        <f t="shared" si="113"/>
        <v>0.10091143062969887</v>
      </c>
      <c r="V72" s="3">
        <f t="shared" si="114"/>
        <v>0.1550547901072665</v>
      </c>
      <c r="W72" s="3">
        <f t="shared" si="115"/>
        <v>0.18964622294829092</v>
      </c>
      <c r="X72" s="3">
        <f t="shared" si="116"/>
        <v>-0.20951786086663265</v>
      </c>
    </row>
    <row r="73" spans="1:24" x14ac:dyDescent="0.25">
      <c r="B73" s="3">
        <v>879</v>
      </c>
      <c r="C73" s="3">
        <f t="shared" si="117"/>
        <v>-0.18774442552351606</v>
      </c>
      <c r="D73" s="3">
        <v>223</v>
      </c>
      <c r="E73" s="3">
        <f t="shared" ref="E73:G73" si="121">(D73-D$11)/D$12</f>
        <v>-0.32157801003123659</v>
      </c>
      <c r="F73" s="3">
        <v>44</v>
      </c>
      <c r="G73" s="3">
        <f t="shared" si="107"/>
        <v>-0.61739827979720874</v>
      </c>
      <c r="H73" s="3">
        <v>444</v>
      </c>
      <c r="I73" s="3">
        <f t="shared" si="108"/>
        <v>0.35281239639468465</v>
      </c>
      <c r="J73" s="3">
        <v>8</v>
      </c>
      <c r="K73" s="3">
        <f t="shared" si="109"/>
        <v>-0.4372963902698328</v>
      </c>
      <c r="L73" s="7"/>
      <c r="M73" s="7"/>
      <c r="N73" s="7"/>
      <c r="O73" s="7"/>
      <c r="P73" s="7"/>
      <c r="Q73" s="3">
        <f>L68*C73+M68*E73+N68*G73+O68*I73+P68</f>
        <v>-0.16396664452891166</v>
      </c>
      <c r="R73" s="3">
        <f t="shared" si="119"/>
        <v>0.27332974574092117</v>
      </c>
      <c r="S73" s="3">
        <f t="shared" si="111"/>
        <v>7.4709149906796612E-2</v>
      </c>
      <c r="T73" s="3">
        <f t="shared" si="112"/>
        <v>5.1316136092617953E-2</v>
      </c>
      <c r="U73" s="3">
        <f t="shared" si="113"/>
        <v>8.7896835717709301E-2</v>
      </c>
      <c r="V73" s="3">
        <f t="shared" si="114"/>
        <v>0.16875331483785316</v>
      </c>
      <c r="W73" s="3">
        <f t="shared" si="115"/>
        <v>-9.6434122600804251E-2</v>
      </c>
      <c r="X73" s="3">
        <f t="shared" si="116"/>
        <v>-0.27332974574092117</v>
      </c>
    </row>
    <row r="74" spans="1:24" x14ac:dyDescent="0.25">
      <c r="B74" s="3">
        <v>245</v>
      </c>
      <c r="C74" s="3">
        <f t="shared" si="117"/>
        <v>-0.44934874592331647</v>
      </c>
      <c r="D74" s="3">
        <v>8</v>
      </c>
      <c r="E74" s="3">
        <f t="shared" ref="E74:G74" si="122">(D74-D$11)/D$12</f>
        <v>-0.51490697796333273</v>
      </c>
      <c r="F74" s="3">
        <v>67</v>
      </c>
      <c r="G74" s="3">
        <f t="shared" si="107"/>
        <v>-0.54859071863265008</v>
      </c>
      <c r="H74" s="3">
        <v>355</v>
      </c>
      <c r="I74" s="3">
        <f t="shared" si="108"/>
        <v>3.920137737718718E-2</v>
      </c>
      <c r="J74" s="3">
        <v>46</v>
      </c>
      <c r="K74" s="3">
        <f t="shared" si="109"/>
        <v>-0.30287970407971232</v>
      </c>
      <c r="L74" s="7"/>
      <c r="M74" s="7"/>
      <c r="N74" s="7"/>
      <c r="O74" s="7"/>
      <c r="P74" s="7"/>
      <c r="Q74" s="3">
        <f>L68*C74+M68*E74+N68*G74+O68*I74+P68</f>
        <v>-0.39967227228197666</v>
      </c>
      <c r="R74" s="3">
        <f t="shared" si="119"/>
        <v>-9.679256820226434E-2</v>
      </c>
      <c r="S74" s="3">
        <f t="shared" si="111"/>
        <v>9.3688012591899936E-3</v>
      </c>
      <c r="T74" s="3">
        <f t="shared" si="112"/>
        <v>-4.3493619136384561E-2</v>
      </c>
      <c r="U74" s="3">
        <f t="shared" si="113"/>
        <v>-4.9839168782337705E-2</v>
      </c>
      <c r="V74" s="3">
        <f t="shared" si="114"/>
        <v>-5.3099504548379986E-2</v>
      </c>
      <c r="W74" s="3">
        <f t="shared" si="115"/>
        <v>3.7944019934040923E-3</v>
      </c>
      <c r="X74" s="3">
        <f t="shared" si="116"/>
        <v>9.679256820226434E-2</v>
      </c>
    </row>
    <row r="75" spans="1:24" x14ac:dyDescent="0.25">
      <c r="B75" s="5">
        <v>7698</v>
      </c>
      <c r="C75" s="3">
        <f t="shared" si="117"/>
        <v>2.6259462066629808</v>
      </c>
      <c r="D75" s="5">
        <v>76</v>
      </c>
      <c r="E75" s="3">
        <f t="shared" ref="E75:G75" si="123">(D75-D$11)/D$12</f>
        <v>-0.45376107182666975</v>
      </c>
      <c r="F75" s="5">
        <v>87</v>
      </c>
      <c r="G75" s="3">
        <f t="shared" si="107"/>
        <v>-0.48875805675042511</v>
      </c>
      <c r="H75" s="5">
        <v>234</v>
      </c>
      <c r="I75" s="3">
        <f t="shared" si="108"/>
        <v>-0.3871686597140172</v>
      </c>
      <c r="J75" s="5">
        <v>875</v>
      </c>
      <c r="K75" s="3">
        <f t="shared" si="109"/>
        <v>2.6295264235942324</v>
      </c>
      <c r="L75" s="8"/>
      <c r="M75" s="8"/>
      <c r="N75" s="8"/>
      <c r="O75" s="8"/>
      <c r="P75" s="8"/>
      <c r="Q75" s="3">
        <f>L68*C75+M68*E75+N68*G75+O68*I75+P68</f>
        <v>3.0915144417628944</v>
      </c>
      <c r="R75" s="3">
        <f t="shared" si="119"/>
        <v>0.46198801816866197</v>
      </c>
      <c r="S75" s="3">
        <f t="shared" si="111"/>
        <v>0.21343292893140794</v>
      </c>
      <c r="T75" s="3">
        <f t="shared" si="112"/>
        <v>-1.2131556838337463</v>
      </c>
      <c r="U75" s="3">
        <f t="shared" si="113"/>
        <v>0.20963217829529104</v>
      </c>
      <c r="V75" s="3">
        <f t="shared" si="114"/>
        <v>0.22580036600209533</v>
      </c>
      <c r="W75" s="3">
        <f t="shared" si="115"/>
        <v>0.17886728179829589</v>
      </c>
      <c r="X75" s="3">
        <f t="shared" si="116"/>
        <v>-0.46198801816866197</v>
      </c>
    </row>
    <row r="76" spans="1:24" x14ac:dyDescent="0.25">
      <c r="A76" s="3" t="s">
        <v>26</v>
      </c>
      <c r="B76" s="3">
        <f>AVERAGE(B68:B75)</f>
        <v>1334</v>
      </c>
      <c r="C76" s="3">
        <v>0</v>
      </c>
      <c r="D76" s="3">
        <f>AVERAGE(D68:D75)</f>
        <v>580.625</v>
      </c>
      <c r="E76" s="3">
        <f t="shared" ref="E76:G76" si="124">(D76-D$11)/D$12</f>
        <v>0</v>
      </c>
      <c r="F76" s="3">
        <f>AVERAGE(F68:F75)</f>
        <v>250.375</v>
      </c>
      <c r="G76" s="3">
        <f t="shared" ref="G76:I76" si="125">(F76-F$11)/F$12</f>
        <v>0</v>
      </c>
      <c r="H76" s="3">
        <f>AVERAGE(H68:H75)</f>
        <v>343.875</v>
      </c>
      <c r="I76" s="3">
        <f t="shared" si="108"/>
        <v>0</v>
      </c>
      <c r="J76" s="3">
        <f>AVERAGE(J68:J75)</f>
        <v>131.625</v>
      </c>
      <c r="K76" s="3">
        <f t="shared" si="109"/>
        <v>0</v>
      </c>
      <c r="Q76" s="3"/>
      <c r="R76" s="13" t="s">
        <v>29</v>
      </c>
      <c r="S76" s="14">
        <f>AVERAGE(S68:S75)</f>
        <v>0.43062893163261107</v>
      </c>
      <c r="T76" s="15">
        <f t="shared" ref="T76" si="126">AVERAGE(T68:T75)</f>
        <v>-0.20229013330674997</v>
      </c>
      <c r="U76" s="15">
        <f t="shared" ref="U76" si="127">AVERAGE(U68:U75)</f>
        <v>-0.18155035087581356</v>
      </c>
      <c r="V76" s="15">
        <f t="shared" ref="V76" si="128">AVERAGE(V68:V75)</f>
        <v>0.60569870041472584</v>
      </c>
      <c r="W76" s="15">
        <f t="shared" ref="W76" si="129">AVERAGE(W68:W75)</f>
        <v>0.61140987025604088</v>
      </c>
      <c r="X76" s="15">
        <f>AVERAGE(X68:X75)</f>
        <v>-5.5511151231257827E-17</v>
      </c>
    </row>
    <row r="77" spans="1:24" x14ac:dyDescent="0.25">
      <c r="A77" s="3" t="s">
        <v>27</v>
      </c>
      <c r="B77" s="3">
        <f>_xlfn.STDEV.P(B68:B75)</f>
        <v>2423.5073756850834</v>
      </c>
      <c r="C77" s="3">
        <v>1</v>
      </c>
      <c r="D77" s="3">
        <f>_xlfn.STDEV.P(D68:D75)</f>
        <v>1112.0940762251187</v>
      </c>
      <c r="E77" s="3">
        <v>1</v>
      </c>
      <c r="F77" s="3">
        <f>_xlfn.STDEV.P(F68:F75)</f>
        <v>334.26558957661194</v>
      </c>
      <c r="G77" s="3">
        <v>1</v>
      </c>
      <c r="H77" s="3">
        <f>_xlfn.STDEV.P(H68:H75)</f>
        <v>283.79104879294556</v>
      </c>
      <c r="I77" s="3">
        <v>1</v>
      </c>
      <c r="J77" s="3">
        <f>_xlfn.STDEV.P(J68:J75)</f>
        <v>282.70299675631315</v>
      </c>
      <c r="K77" s="3">
        <v>1</v>
      </c>
    </row>
  </sheetData>
  <mergeCells count="48">
    <mergeCell ref="B66:K66"/>
    <mergeCell ref="L66:P66"/>
    <mergeCell ref="R66:X66"/>
    <mergeCell ref="L68:L75"/>
    <mergeCell ref="M68:M75"/>
    <mergeCell ref="N68:N75"/>
    <mergeCell ref="O68:O75"/>
    <mergeCell ref="P68:P75"/>
    <mergeCell ref="B53:K53"/>
    <mergeCell ref="L53:P53"/>
    <mergeCell ref="R53:X53"/>
    <mergeCell ref="L55:L62"/>
    <mergeCell ref="M55:M62"/>
    <mergeCell ref="N55:N62"/>
    <mergeCell ref="O55:O62"/>
    <mergeCell ref="P55:P62"/>
    <mergeCell ref="B40:K40"/>
    <mergeCell ref="L40:P40"/>
    <mergeCell ref="R40:X40"/>
    <mergeCell ref="L42:L49"/>
    <mergeCell ref="M42:M49"/>
    <mergeCell ref="N42:N49"/>
    <mergeCell ref="O42:O49"/>
    <mergeCell ref="P42:P49"/>
    <mergeCell ref="B27:K27"/>
    <mergeCell ref="L27:P27"/>
    <mergeCell ref="R27:X27"/>
    <mergeCell ref="L29:L36"/>
    <mergeCell ref="M29:M36"/>
    <mergeCell ref="N29:N36"/>
    <mergeCell ref="O29:O36"/>
    <mergeCell ref="P29:P36"/>
    <mergeCell ref="B14:K14"/>
    <mergeCell ref="L14:P14"/>
    <mergeCell ref="R14:X14"/>
    <mergeCell ref="L16:L23"/>
    <mergeCell ref="M16:M23"/>
    <mergeCell ref="N16:N23"/>
    <mergeCell ref="O16:O23"/>
    <mergeCell ref="P16:P23"/>
    <mergeCell ref="B1:K1"/>
    <mergeCell ref="L3:L10"/>
    <mergeCell ref="M3:M10"/>
    <mergeCell ref="N3:N10"/>
    <mergeCell ref="O3:O10"/>
    <mergeCell ref="P3:P10"/>
    <mergeCell ref="L1:P1"/>
    <mergeCell ref="R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2024-06-12T14:35:54Z</dcterms:created>
  <dcterms:modified xsi:type="dcterms:W3CDTF">2024-06-12T15:24:58Z</dcterms:modified>
</cp:coreProperties>
</file>