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ell\Documents\7_Studium\4_Viertes_Semester\B04_Physik_Grundpraktikum\O11 Polarisation\"/>
    </mc:Choice>
  </mc:AlternateContent>
  <xr:revisionPtr revIDLastSave="0" documentId="13_ncr:1_{4BFA0019-9056-42F7-A57D-1D7970AEDFB9}" xr6:coauthVersionLast="47" xr6:coauthVersionMax="47" xr10:uidLastSave="{00000000-0000-0000-0000-000000000000}"/>
  <bookViews>
    <workbookView xWindow="-110" yWindow="-110" windowWidth="22620" windowHeight="13500" xr2:uid="{E169967A-01C2-451C-BA5E-8B8DE67CB5B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7" i="1"/>
  <c r="F7" i="1" s="1"/>
  <c r="D2" i="1"/>
  <c r="B7" i="1"/>
  <c r="B2" i="1"/>
  <c r="A2" i="1"/>
  <c r="C2" i="1"/>
  <c r="E2" i="1" s="1"/>
  <c r="E6" i="1"/>
  <c r="D6" i="1"/>
  <c r="B6" i="1"/>
  <c r="E7" i="1"/>
  <c r="C7" i="1"/>
  <c r="A7" i="1"/>
  <c r="A6" i="1"/>
  <c r="C6" i="1"/>
  <c r="F2" i="1"/>
  <c r="F5" i="1"/>
  <c r="F4" i="1"/>
  <c r="F3" i="1"/>
  <c r="E5" i="1"/>
  <c r="E4" i="1"/>
  <c r="E3" i="1"/>
  <c r="F6" i="1" l="1"/>
</calcChain>
</file>

<file path=xl/sharedStrings.xml><?xml version="1.0" encoding="utf-8"?>
<sst xmlns="http://schemas.openxmlformats.org/spreadsheetml/2006/main" count="15" uniqueCount="15">
  <si>
    <t>Quelle</t>
  </si>
  <si>
    <t>Private Kommunikation mit Pavel Mimkes</t>
  </si>
  <si>
    <t>Private Kommunikation mit Mark Kleineberg</t>
  </si>
  <si>
    <t>Private Kommunikation mit Matias Ruiz</t>
  </si>
  <si>
    <t>Private Kommunikation mit Merle Zimmermann</t>
  </si>
  <si>
    <t>Private Kommunikation mit Lukas Schwager</t>
  </si>
  <si>
    <t>Unsicherheit R_SP</t>
  </si>
  <si>
    <t>Unsicherheit R_PP</t>
  </si>
  <si>
    <t>Quotient</t>
  </si>
  <si>
    <t>Private Kommunikation mit Janek Musculus</t>
  </si>
  <si>
    <t>Reflexionsvermögen senkrecht polarisiertes Licht</t>
  </si>
  <si>
    <t>Reflexionsvermögen parallel polarisiertes Licht</t>
  </si>
  <si>
    <t>Mittelwert</t>
  </si>
  <si>
    <t>Standardabweichung</t>
  </si>
  <si>
    <t>Unsicherheit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</si>
</sst>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90EF-BF93-4F40-8B3C-F06287A6A836}">
  <dimension ref="A1:G13"/>
  <sheetViews>
    <sheetView tabSelected="1" workbookViewId="0">
      <selection activeCell="G13" sqref="G13"/>
    </sheetView>
  </sheetViews>
  <sheetFormatPr baseColWidth="10" defaultRowHeight="14.5" x14ac:dyDescent="0.35"/>
  <cols>
    <col min="1" max="1" width="40.453125" bestFit="1" customWidth="1"/>
    <col min="2" max="2" width="15.7265625" bestFit="1" customWidth="1"/>
    <col min="3" max="3" width="40.453125" bestFit="1" customWidth="1"/>
    <col min="4" max="4" width="15.90625" bestFit="1" customWidth="1"/>
    <col min="5" max="6" width="15.90625" customWidth="1"/>
  </cols>
  <sheetData>
    <row r="1" spans="1:7" x14ac:dyDescent="0.35">
      <c r="A1" t="s">
        <v>10</v>
      </c>
      <c r="B1" t="s">
        <v>6</v>
      </c>
      <c r="C1" t="s">
        <v>11</v>
      </c>
      <c r="D1" t="s">
        <v>7</v>
      </c>
      <c r="E1" t="s">
        <v>8</v>
      </c>
      <c r="G1" t="s">
        <v>0</v>
      </c>
    </row>
    <row r="2" spans="1:7" x14ac:dyDescent="0.35">
      <c r="A2">
        <f>0.25/4.5</f>
        <v>5.5555555555555552E-2</v>
      </c>
      <c r="B2">
        <f>0.0005*A2+0.001</f>
        <v>1.0277777777777778E-3</v>
      </c>
      <c r="C2">
        <f>0.26/4.5</f>
        <v>5.7777777777777782E-2</v>
      </c>
      <c r="D2">
        <f>0.0005*C2+0.001</f>
        <v>1.0288888888888889E-3</v>
      </c>
      <c r="E2">
        <f t="shared" ref="E2:E7" si="0">A2/C2</f>
        <v>0.96153846153846145</v>
      </c>
      <c r="F2">
        <f>SQRT((B2/C2)^2+((A2*D2)/(C2*C2))^2)</f>
        <v>2.4690463651140439E-2</v>
      </c>
      <c r="G2" t="s">
        <v>1</v>
      </c>
    </row>
    <row r="3" spans="1:7" x14ac:dyDescent="0.35">
      <c r="A3">
        <v>3.4029999999999998E-2</v>
      </c>
      <c r="B3">
        <v>1E-4</v>
      </c>
      <c r="C3">
        <v>2.9669999999999998E-2</v>
      </c>
      <c r="D3">
        <v>2.5999999999999998E-4</v>
      </c>
      <c r="E3">
        <f t="shared" si="0"/>
        <v>1.1469497809234916</v>
      </c>
      <c r="F3">
        <f>SQRT((B3/C3)^2+((A3*D3)/(C3*C3))^2)</f>
        <v>1.060085048601065E-2</v>
      </c>
      <c r="G3" t="s">
        <v>2</v>
      </c>
    </row>
    <row r="4" spans="1:7" x14ac:dyDescent="0.35">
      <c r="A4">
        <v>1.0221533E-2</v>
      </c>
      <c r="B4">
        <v>5.9367700000000003E-4</v>
      </c>
      <c r="C4">
        <v>6.8226149999999998E-3</v>
      </c>
      <c r="D4">
        <v>5.9682799999999999E-4</v>
      </c>
      <c r="E4">
        <f t="shared" si="0"/>
        <v>1.4981840540613827</v>
      </c>
      <c r="F4">
        <f>SQRT((B4/C4)^2+((A4*D4)/(C4*C4))^2)</f>
        <v>0.15731493536562288</v>
      </c>
      <c r="G4" t="s">
        <v>3</v>
      </c>
    </row>
    <row r="5" spans="1:7" x14ac:dyDescent="0.35">
      <c r="A5">
        <v>3.1632024860015803E-2</v>
      </c>
      <c r="B5">
        <v>4.41077777380635E-3</v>
      </c>
      <c r="C5">
        <v>2.9086458217425101E-2</v>
      </c>
      <c r="D5">
        <v>4.7241664371239197E-3</v>
      </c>
      <c r="E5">
        <f t="shared" si="0"/>
        <v>1.087517243370171</v>
      </c>
      <c r="F5">
        <f>SQRT((B5/C5)^2+((A5*D5)/(C5*C5))^2)</f>
        <v>0.2327978335485619</v>
      </c>
      <c r="G5" t="s">
        <v>4</v>
      </c>
    </row>
    <row r="6" spans="1:7" x14ac:dyDescent="0.35">
      <c r="A6">
        <f>15*0.0729/(3.79-0.0005)</f>
        <v>0.28856049610766599</v>
      </c>
      <c r="B6">
        <f>0.0005*A6+0.001</f>
        <v>1.144280248053833E-3</v>
      </c>
      <c r="C6">
        <f>15*0.0424/1.92999999999999</f>
        <v>0.32953367875647843</v>
      </c>
      <c r="D6">
        <f>0.0005*C6+0.001</f>
        <v>1.1647668393782392E-3</v>
      </c>
      <c r="E6">
        <f t="shared" si="0"/>
        <v>0.87566314070407614</v>
      </c>
      <c r="F6">
        <f>SQRT((B6/C6)^2+((A6*D6)/(C6*C6))^2)</f>
        <v>4.6516054613374149E-3</v>
      </c>
      <c r="G6" t="s">
        <v>5</v>
      </c>
    </row>
    <row r="7" spans="1:7" x14ac:dyDescent="0.35">
      <c r="A7">
        <f>15*0.1603/3.425</f>
        <v>0.70204379562043806</v>
      </c>
      <c r="B7">
        <f>0.0005*A7+0.001</f>
        <v>1.351021897810219E-3</v>
      </c>
      <c r="C7">
        <f>15*0.1621/3.285</f>
        <v>0.74018264840182635</v>
      </c>
      <c r="D7">
        <f>0.0005*C7+0.001</f>
        <v>1.3700913242009132E-3</v>
      </c>
      <c r="E7">
        <f t="shared" si="0"/>
        <v>0.94847372758097448</v>
      </c>
      <c r="F7">
        <f>SQRT((B7/A7)^2+((C7*D7)/(A7*A7))^2)</f>
        <v>2.8172793637619583E-3</v>
      </c>
      <c r="G7" t="s">
        <v>9</v>
      </c>
    </row>
    <row r="12" spans="1:7" x14ac:dyDescent="0.35">
      <c r="E12" t="s">
        <v>12</v>
      </c>
      <c r="F12" t="s">
        <v>13</v>
      </c>
      <c r="G12" t="s">
        <v>14</v>
      </c>
    </row>
    <row r="13" spans="1:7" x14ac:dyDescent="0.35">
      <c r="E13">
        <f>AVERAGE(E2,E3,E4,E5,E6,E7)</f>
        <v>1.0863877346964264</v>
      </c>
      <c r="F13">
        <f>SQRT(((E13-E2)^2+(E13-E3)^2+(E13-E4)^2+(E13-E5)^2+(E13-E6)^2+(E13-E7)^2)/5)</f>
        <v>0.22461420914783295</v>
      </c>
      <c r="G13">
        <f>F13/SQRT(6)</f>
        <v>9.1698366898495393E-2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Chisolm</dc:creator>
  <cp:lastModifiedBy>Conrad Chisolm</cp:lastModifiedBy>
  <dcterms:created xsi:type="dcterms:W3CDTF">2025-06-24T07:09:56Z</dcterms:created>
  <dcterms:modified xsi:type="dcterms:W3CDTF">2025-06-24T14:41:08Z</dcterms:modified>
</cp:coreProperties>
</file>