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ython_FemGamer\PY_FemGamer\Thesis\04_Results\"/>
    </mc:Choice>
  </mc:AlternateContent>
  <xr:revisionPtr revIDLastSave="0" documentId="13_ncr:1_{AE18BD9E-0E97-4815-B8B0-4249194865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tio_Analysis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B2" i="2" l="1"/>
  <c r="C2" i="2"/>
  <c r="D2" i="2"/>
  <c r="D23" i="2" s="1"/>
  <c r="E2" i="2"/>
  <c r="F2" i="2"/>
  <c r="F23" i="2" s="1"/>
  <c r="G2" i="2"/>
  <c r="G23" i="2" s="1"/>
  <c r="B3" i="2"/>
  <c r="B22" i="2" s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E23" i="2" l="1"/>
  <c r="C23" i="2"/>
  <c r="B23" i="2"/>
  <c r="G22" i="2"/>
  <c r="F22" i="2"/>
  <c r="E22" i="2"/>
  <c r="D22" i="2"/>
  <c r="C22" i="2"/>
  <c r="B21" i="2"/>
  <c r="B36" i="1" s="1"/>
  <c r="G21" i="2"/>
  <c r="G36" i="1" s="1"/>
  <c r="F21" i="2"/>
  <c r="F36" i="1" s="1"/>
  <c r="E21" i="2"/>
  <c r="E36" i="1" s="1"/>
  <c r="D21" i="2"/>
  <c r="D36" i="1" s="1"/>
  <c r="C21" i="2"/>
  <c r="C36" i="1" s="1"/>
</calcChain>
</file>

<file path=xl/sharedStrings.xml><?xml version="1.0" encoding="utf-8"?>
<sst xmlns="http://schemas.openxmlformats.org/spreadsheetml/2006/main" count="29" uniqueCount="29">
  <si>
    <t>Company</t>
  </si>
  <si>
    <t>Debit-Asset Ratio</t>
  </si>
  <si>
    <t>Debt-Equity Ratio</t>
  </si>
  <si>
    <t>Leverage Ratio</t>
  </si>
  <si>
    <t>Net Profit Ratio</t>
  </si>
  <si>
    <t>Current Ratio</t>
  </si>
  <si>
    <t>GS</t>
  </si>
  <si>
    <t>UHG</t>
  </si>
  <si>
    <t>JPM</t>
  </si>
  <si>
    <t>BR</t>
  </si>
  <si>
    <t>Ping</t>
  </si>
  <si>
    <t>ICBC</t>
  </si>
  <si>
    <t>AXA</t>
  </si>
  <si>
    <t>BOE</t>
  </si>
  <si>
    <t>Allz</t>
  </si>
  <si>
    <t>Zurich</t>
  </si>
  <si>
    <t>BIS</t>
  </si>
  <si>
    <t>Max</t>
  </si>
  <si>
    <t>Min</t>
  </si>
  <si>
    <t>SOFI</t>
  </si>
  <si>
    <t>Paytm</t>
  </si>
  <si>
    <t>PolicyBazaar</t>
  </si>
  <si>
    <t>Coinbase</t>
  </si>
  <si>
    <t>RobinHood</t>
  </si>
  <si>
    <t>VISA</t>
  </si>
  <si>
    <t>PayPal</t>
  </si>
  <si>
    <t>Total</t>
  </si>
  <si>
    <t>TOTAL</t>
  </si>
  <si>
    <t>Payout Ratio/ cash flow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</si>
</sst>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9" fontId="0" fillId="0" borderId="1" xfId="0" applyNumberFormat="1" applyBorder="1"/>
    <xf numFmtId="169" fontId="1" fillId="0" borderId="1" xfId="0" applyNumberFormat="1" applyFont="1" applyBorder="1"/>
    <xf numFmtId="169" fontId="1" fillId="0" borderId="3" xfId="0" applyNumberFormat="1" applyFont="1" applyBorder="1"/>
    <xf numFmtId="169" fontId="1" fillId="0" borderId="4" xfId="0" applyNumberFormat="1" applyFont="1" applyBorder="1"/>
    <xf numFmtId="169" fontId="1" fillId="0" borderId="2" xfId="0" applyNumberFormat="1" applyFont="1" applyBorder="1"/>
    <xf numFmtId="2" fontId="0" fillId="0" borderId="1" xfId="0" applyNumberFormat="1" applyBorder="1"/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2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_FemGamer\PY_FemGamer\Thesis\04_Results\Ratios_Dataset.xlsx" TargetMode="External"/><Relationship Id="rId1" Type="http://schemas.openxmlformats.org/officeDocument/2006/relationships/externalLinkPath" Target="Ratios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"/>
      <sheetName val="GS"/>
      <sheetName val="UHG"/>
      <sheetName val="JPM"/>
      <sheetName val="BR"/>
      <sheetName val="Ping"/>
      <sheetName val="ICBC"/>
      <sheetName val="AXA"/>
      <sheetName val="Sheet1"/>
      <sheetName val="BOE"/>
      <sheetName val="Allz"/>
      <sheetName val="Zurich"/>
      <sheetName val="BIS"/>
      <sheetName val="Sum_Stats"/>
      <sheetName val="PayPal"/>
      <sheetName val="VISA"/>
    </sheetNames>
    <sheetDataSet>
      <sheetData sheetId="0" refreshError="1"/>
      <sheetData sheetId="1">
        <row r="13">
          <cell r="B13">
            <v>9.0992640957900868</v>
          </cell>
          <cell r="C13">
            <v>102.01354496241632</v>
          </cell>
          <cell r="D13">
            <v>0.90073590420990701</v>
          </cell>
          <cell r="E13">
            <v>-2.3746124406588733</v>
          </cell>
          <cell r="F13">
            <v>2.2399963789683706</v>
          </cell>
          <cell r="G13">
            <v>9.4202493407912833</v>
          </cell>
        </row>
      </sheetData>
      <sheetData sheetId="2">
        <row r="13">
          <cell r="B13">
            <v>6.4308977325381296</v>
          </cell>
          <cell r="C13">
            <v>18.868172693936842</v>
          </cell>
          <cell r="D13">
            <v>3.4285355508611466</v>
          </cell>
          <cell r="E13">
            <v>-2.8377755584671647</v>
          </cell>
          <cell r="F13">
            <v>0.53494127912384759</v>
          </cell>
          <cell r="G13">
            <v>7.443182058901324</v>
          </cell>
        </row>
      </sheetData>
      <sheetData sheetId="3">
        <row r="13">
          <cell r="B13">
            <v>9.0782812100196431</v>
          </cell>
          <cell r="C13">
            <v>99.630102244902631</v>
          </cell>
          <cell r="D13">
            <v>0.92171878998035262</v>
          </cell>
          <cell r="E13">
            <v>-3.4035550663363265</v>
          </cell>
          <cell r="F13">
            <v>9.4522934206692266</v>
          </cell>
          <cell r="G13">
            <v>2.7283720082191842</v>
          </cell>
        </row>
      </sheetData>
      <sheetData sheetId="4">
        <row r="13">
          <cell r="B13">
            <v>7.9270772057611687</v>
          </cell>
          <cell r="C13">
            <v>46.121908872467188</v>
          </cell>
          <cell r="D13">
            <v>2.005659542864811</v>
          </cell>
          <cell r="E13">
            <v>-4.5615871989433492</v>
          </cell>
          <cell r="F13">
            <v>3.1316037609955449</v>
          </cell>
          <cell r="G13">
            <v>15.315348738391268</v>
          </cell>
        </row>
      </sheetData>
      <sheetData sheetId="5">
        <row r="13">
          <cell r="B13">
            <v>8.2029770742745622</v>
          </cell>
          <cell r="C13">
            <v>83.179522057719922</v>
          </cell>
          <cell r="D13">
            <v>11.284606613716273</v>
          </cell>
          <cell r="E13">
            <v>-2.7385487501812893</v>
          </cell>
          <cell r="F13">
            <v>1.0299436436907052</v>
          </cell>
          <cell r="G13">
            <v>0</v>
          </cell>
        </row>
      </sheetData>
      <sheetData sheetId="6">
        <row r="13">
          <cell r="B13">
            <v>9.1694578328676215</v>
          </cell>
          <cell r="C13">
            <v>111.37585119290469</v>
          </cell>
          <cell r="D13">
            <v>0.90642904198096308</v>
          </cell>
          <cell r="E13">
            <v>-2.9942000036469496</v>
          </cell>
          <cell r="F13">
            <v>4.2138660283125935</v>
          </cell>
          <cell r="G13">
            <v>0</v>
          </cell>
        </row>
      </sheetData>
      <sheetData sheetId="7">
        <row r="13">
          <cell r="B13">
            <v>9.1571761206116289</v>
          </cell>
          <cell r="C13">
            <v>120.01473150917086</v>
          </cell>
          <cell r="D13">
            <v>0.84282387938837111</v>
          </cell>
          <cell r="E13">
            <v>4.6383104075262924</v>
          </cell>
          <cell r="F13">
            <v>0.51334840183616071</v>
          </cell>
          <cell r="G13">
            <v>0</v>
          </cell>
        </row>
      </sheetData>
      <sheetData sheetId="8" refreshError="1"/>
      <sheetData sheetId="9">
        <row r="13">
          <cell r="B13">
            <v>9.9152041890563893</v>
          </cell>
          <cell r="C13">
            <v>1366.2608707059148</v>
          </cell>
          <cell r="D13">
            <v>7.7398868839475415E-2</v>
          </cell>
          <cell r="E13">
            <v>0</v>
          </cell>
          <cell r="F13">
            <v>1.5581238461890836</v>
          </cell>
          <cell r="G13">
            <v>0</v>
          </cell>
        </row>
      </sheetData>
      <sheetData sheetId="10">
        <row r="13">
          <cell r="B13">
            <v>9.2577918164886537</v>
          </cell>
          <cell r="C13">
            <v>132.82304153104693</v>
          </cell>
          <cell r="D13">
            <v>0.70729060106175679</v>
          </cell>
          <cell r="E13">
            <v>-5.0692283689970354</v>
          </cell>
          <cell r="F13">
            <v>0.64029317970673549</v>
          </cell>
          <cell r="G13">
            <v>0</v>
          </cell>
        </row>
      </sheetData>
      <sheetData sheetId="11">
        <row r="13">
          <cell r="B13">
            <v>9.157792587599392</v>
          </cell>
          <cell r="C13">
            <v>115.05375465121332</v>
          </cell>
          <cell r="D13">
            <v>0.80172235357466415</v>
          </cell>
          <cell r="E13">
            <v>-8.071226020860534</v>
          </cell>
          <cell r="F13">
            <v>0.6887758815106062</v>
          </cell>
        </row>
      </sheetData>
      <sheetData sheetId="12">
        <row r="13">
          <cell r="B13">
            <v>9.2644443394676355</v>
          </cell>
          <cell r="C13">
            <v>127.00253877594321</v>
          </cell>
          <cell r="D13">
            <v>0.73553509240543635</v>
          </cell>
          <cell r="E13">
            <v>-3.6217889368466443</v>
          </cell>
          <cell r="F13">
            <v>6.6380697540901448</v>
          </cell>
          <cell r="G13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2:G36"/>
  <sheetViews>
    <sheetView zoomScaleNormal="100" workbookViewId="0">
      <selection activeCell="K1" sqref="K1"/>
    </sheetView>
  </sheetViews>
  <sheetFormatPr defaultRowHeight="14.4" x14ac:dyDescent="0.3"/>
  <cols>
    <col min="1" max="1" width="11.33203125" bestFit="1" customWidth="1"/>
    <col min="2" max="2" width="17" bestFit="1" customWidth="1"/>
    <col min="3" max="3" width="16.6640625" customWidth="1"/>
    <col min="4" max="4" width="14.77734375" bestFit="1" customWidth="1"/>
    <col min="5" max="5" width="15.5546875" bestFit="1" customWidth="1"/>
    <col min="6" max="6" width="16.21875" bestFit="1" customWidth="1"/>
    <col min="7" max="7" width="14.109375" bestFit="1" customWidth="1"/>
    <col min="14" max="14" width="15.88671875" bestFit="1" customWidth="1"/>
    <col min="15" max="15" width="13.88671875" bestFit="1" customWidth="1"/>
    <col min="16" max="16" width="17.88671875" bestFit="1" customWidth="1"/>
    <col min="17" max="17" width="15.5546875" bestFit="1" customWidth="1"/>
    <col min="18" max="18" width="14.6640625" bestFit="1" customWidth="1"/>
    <col min="19" max="19" width="17" bestFit="1" customWidth="1"/>
  </cols>
  <sheetData>
    <row r="32" spans="1:7" x14ac:dyDescent="0.3">
      <c r="A32" s="2"/>
      <c r="B32" s="2"/>
      <c r="C32" s="2"/>
      <c r="D32" s="2"/>
      <c r="E32" s="2"/>
      <c r="F32" s="2"/>
      <c r="G32" s="2"/>
    </row>
    <row r="33" spans="1:7" ht="15" thickBot="1" x14ac:dyDescent="0.35">
      <c r="A33" s="3"/>
      <c r="B33" s="3"/>
      <c r="C33" s="3"/>
      <c r="D33" s="3"/>
      <c r="E33" s="3"/>
      <c r="F33" s="3"/>
      <c r="G33" s="3"/>
    </row>
    <row r="36" spans="1:7" x14ac:dyDescent="0.3">
      <c r="A36" t="s">
        <v>27</v>
      </c>
      <c r="B36" t="e">
        <f>+Sheet1!B21+Sheet1!#REF!</f>
        <v>#REF!</v>
      </c>
      <c r="C36" t="e">
        <f>+Sheet1!C21+Sheet1!#REF!</f>
        <v>#REF!</v>
      </c>
      <c r="D36" t="e">
        <f>+Sheet1!D21+Sheet1!#REF!</f>
        <v>#REF!</v>
      </c>
      <c r="E36" t="e">
        <f>+Sheet1!E21+Sheet1!#REF!</f>
        <v>#REF!</v>
      </c>
      <c r="F36" t="e">
        <f>+Sheet1!F21+Sheet1!#REF!</f>
        <v>#REF!</v>
      </c>
      <c r="G36" t="e">
        <f>+Sheet1!G21+Sheet1!#REF!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9812-FE1C-4F12-A317-5E84F6129237}">
  <dimension ref="A1:I23"/>
  <sheetViews>
    <sheetView tabSelected="1" workbookViewId="0">
      <selection activeCell="O18" sqref="O18"/>
    </sheetView>
  </sheetViews>
  <sheetFormatPr defaultRowHeight="14.4" x14ac:dyDescent="0.3"/>
  <cols>
    <col min="1" max="1" width="11.5546875" style="19" bestFit="1" customWidth="1"/>
    <col min="2" max="2" width="16" bestFit="1" customWidth="1"/>
    <col min="3" max="3" width="16.88671875" bestFit="1" customWidth="1"/>
    <col min="4" max="4" width="13.44140625" bestFit="1" customWidth="1"/>
    <col min="5" max="5" width="14.77734375" bestFit="1" customWidth="1"/>
    <col min="6" max="6" width="15" bestFit="1" customWidth="1"/>
    <col min="7" max="7" width="13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4</v>
      </c>
      <c r="G1" s="1" t="s">
        <v>5</v>
      </c>
    </row>
    <row r="2" spans="1:7" x14ac:dyDescent="0.3">
      <c r="A2" s="5" t="s">
        <v>6</v>
      </c>
      <c r="B2" s="6">
        <f>[1]GS!B13</f>
        <v>9.0992640957900868</v>
      </c>
      <c r="C2" s="11">
        <f>[1]GS!C13</f>
        <v>102.01354496241632</v>
      </c>
      <c r="D2" s="11">
        <f>[1]GS!D13</f>
        <v>0.90073590420990701</v>
      </c>
      <c r="E2" s="11">
        <f>[1]GS!E13</f>
        <v>-2.3746124406588733</v>
      </c>
      <c r="F2" s="11">
        <f>[1]GS!F13</f>
        <v>2.2399963789683706</v>
      </c>
      <c r="G2" s="11">
        <f>[1]GS!G13</f>
        <v>9.4202493407912833</v>
      </c>
    </row>
    <row r="3" spans="1:7" x14ac:dyDescent="0.3">
      <c r="A3" s="5" t="s">
        <v>7</v>
      </c>
      <c r="B3" s="6">
        <f>[1]UHG!B13</f>
        <v>6.4308977325381296</v>
      </c>
      <c r="C3" s="11">
        <f>[1]UHG!C13</f>
        <v>18.868172693936842</v>
      </c>
      <c r="D3" s="11">
        <f>[1]UHG!D13</f>
        <v>3.4285355508611466</v>
      </c>
      <c r="E3" s="11">
        <f>[1]UHG!E13</f>
        <v>-2.8377755584671647</v>
      </c>
      <c r="F3" s="11">
        <f>[1]UHG!F13</f>
        <v>0.53494127912384759</v>
      </c>
      <c r="G3" s="11">
        <f>[1]UHG!G13</f>
        <v>7.443182058901324</v>
      </c>
    </row>
    <row r="4" spans="1:7" x14ac:dyDescent="0.3">
      <c r="A4" s="5" t="s">
        <v>8</v>
      </c>
      <c r="B4" s="6">
        <f>[1]JPM!B13</f>
        <v>9.0782812100196431</v>
      </c>
      <c r="C4" s="11">
        <f>[1]JPM!C13</f>
        <v>99.630102244902631</v>
      </c>
      <c r="D4" s="11">
        <f>[1]JPM!D13</f>
        <v>0.92171878998035262</v>
      </c>
      <c r="E4" s="11">
        <f>[1]JPM!E13</f>
        <v>-3.4035550663363265</v>
      </c>
      <c r="F4" s="11">
        <f>[1]JPM!F13</f>
        <v>9.4522934206692266</v>
      </c>
      <c r="G4" s="11">
        <f>[1]JPM!G13</f>
        <v>2.7283720082191842</v>
      </c>
    </row>
    <row r="5" spans="1:7" x14ac:dyDescent="0.3">
      <c r="A5" s="5" t="s">
        <v>9</v>
      </c>
      <c r="B5" s="6">
        <f>[1]BR!B13</f>
        <v>7.9270772057611687</v>
      </c>
      <c r="C5" s="11">
        <f>[1]BR!C13</f>
        <v>46.121908872467188</v>
      </c>
      <c r="D5" s="11">
        <f>[1]BR!D13</f>
        <v>2.005659542864811</v>
      </c>
      <c r="E5" s="11">
        <f>[1]BR!E13</f>
        <v>-4.5615871989433492</v>
      </c>
      <c r="F5" s="11">
        <f>[1]BR!F13</f>
        <v>3.1316037609955449</v>
      </c>
      <c r="G5" s="11">
        <f>[1]BR!G13</f>
        <v>15.315348738391268</v>
      </c>
    </row>
    <row r="6" spans="1:7" x14ac:dyDescent="0.3">
      <c r="A6" s="5" t="s">
        <v>10</v>
      </c>
      <c r="B6" s="6">
        <f>[1]Ping!B13</f>
        <v>8.2029770742745622</v>
      </c>
      <c r="C6" s="11">
        <f>[1]Ping!C13</f>
        <v>83.179522057719922</v>
      </c>
      <c r="D6" s="11">
        <f>[1]Ping!D13</f>
        <v>11.284606613716273</v>
      </c>
      <c r="E6" s="11">
        <f>[1]Ping!E13</f>
        <v>-2.7385487501812893</v>
      </c>
      <c r="F6" s="11">
        <f>[1]Ping!F13</f>
        <v>1.0299436436907052</v>
      </c>
      <c r="G6" s="11">
        <f>[1]Ping!G13</f>
        <v>0</v>
      </c>
    </row>
    <row r="7" spans="1:7" x14ac:dyDescent="0.3">
      <c r="A7" s="5" t="s">
        <v>11</v>
      </c>
      <c r="B7" s="6">
        <f>[1]ICBC!B13</f>
        <v>9.1694578328676215</v>
      </c>
      <c r="C7" s="11">
        <f>[1]ICBC!C13</f>
        <v>111.37585119290469</v>
      </c>
      <c r="D7" s="11">
        <f>[1]ICBC!D13</f>
        <v>0.90642904198096308</v>
      </c>
      <c r="E7" s="11">
        <f>[1]ICBC!E13</f>
        <v>-2.9942000036469496</v>
      </c>
      <c r="F7" s="11">
        <f>[1]ICBC!F13</f>
        <v>4.2138660283125935</v>
      </c>
      <c r="G7" s="11">
        <f>[1]ICBC!G13</f>
        <v>0</v>
      </c>
    </row>
    <row r="8" spans="1:7" x14ac:dyDescent="0.3">
      <c r="A8" s="5" t="s">
        <v>12</v>
      </c>
      <c r="B8" s="6">
        <f>[1]AXA!B13</f>
        <v>9.1571761206116289</v>
      </c>
      <c r="C8" s="11">
        <f>[1]AXA!C13</f>
        <v>120.01473150917086</v>
      </c>
      <c r="D8" s="11">
        <f>[1]AXA!D13</f>
        <v>0.84282387938837111</v>
      </c>
      <c r="E8" s="11">
        <f>[1]AXA!E13</f>
        <v>4.6383104075262924</v>
      </c>
      <c r="F8" s="11">
        <f>[1]AXA!F13</f>
        <v>0.51334840183616071</v>
      </c>
      <c r="G8" s="11">
        <f>[1]AXA!G13</f>
        <v>0</v>
      </c>
    </row>
    <row r="9" spans="1:7" x14ac:dyDescent="0.3">
      <c r="A9" s="5" t="s">
        <v>13</v>
      </c>
      <c r="B9" s="6">
        <f>[1]BOE!B13</f>
        <v>9.9152041890563893</v>
      </c>
      <c r="C9" s="11">
        <f>[1]BOE!C13</f>
        <v>1366.2608707059148</v>
      </c>
      <c r="D9" s="11">
        <f>[1]BOE!D13</f>
        <v>7.7398868839475415E-2</v>
      </c>
      <c r="E9" s="11">
        <f>[1]BOE!E13</f>
        <v>0</v>
      </c>
      <c r="F9" s="11">
        <f>[1]BOE!F13</f>
        <v>1.5581238461890836</v>
      </c>
      <c r="G9" s="11">
        <f>[1]BOE!G13</f>
        <v>0</v>
      </c>
    </row>
    <row r="10" spans="1:7" x14ac:dyDescent="0.3">
      <c r="A10" s="5" t="s">
        <v>14</v>
      </c>
      <c r="B10" s="6">
        <f>[1]Allz!B13</f>
        <v>9.2577918164886537</v>
      </c>
      <c r="C10" s="11">
        <f>[1]Allz!C13</f>
        <v>132.82304153104693</v>
      </c>
      <c r="D10" s="11">
        <f>[1]Allz!D13</f>
        <v>0.70729060106175679</v>
      </c>
      <c r="E10" s="11">
        <f>[1]Allz!E13</f>
        <v>-5.0692283689970354</v>
      </c>
      <c r="F10" s="11">
        <f>[1]Allz!F13</f>
        <v>0.64029317970673549</v>
      </c>
      <c r="G10" s="11">
        <f>[1]Allz!G13</f>
        <v>0</v>
      </c>
    </row>
    <row r="11" spans="1:7" x14ac:dyDescent="0.3">
      <c r="A11" s="5" t="s">
        <v>15</v>
      </c>
      <c r="B11" s="6">
        <f>[1]Zurich!B13</f>
        <v>9.157792587599392</v>
      </c>
      <c r="C11" s="11">
        <f>[1]Zurich!C13</f>
        <v>115.05375465121332</v>
      </c>
      <c r="D11" s="11">
        <f>[1]Zurich!D13</f>
        <v>0.80172235357466415</v>
      </c>
      <c r="E11" s="11">
        <f>[1]Zurich!E13</f>
        <v>-8.071226020860534</v>
      </c>
      <c r="F11" s="11">
        <f>[1]Zurich!F13</f>
        <v>0.6887758815106062</v>
      </c>
      <c r="G11" s="11">
        <f>[1]Zurich!G13</f>
        <v>0</v>
      </c>
    </row>
    <row r="12" spans="1:7" x14ac:dyDescent="0.3">
      <c r="A12" s="5" t="s">
        <v>16</v>
      </c>
      <c r="B12" s="6">
        <f>[1]BIS!B13</f>
        <v>9.2644443394676355</v>
      </c>
      <c r="C12" s="11">
        <f>[1]BIS!C13</f>
        <v>127.00253877594321</v>
      </c>
      <c r="D12" s="11">
        <f>[1]BIS!D13</f>
        <v>0.73553509240543635</v>
      </c>
      <c r="E12" s="11">
        <f>[1]BIS!E13</f>
        <v>-3.6217889368466443</v>
      </c>
      <c r="F12" s="11">
        <f>[1]BIS!F13</f>
        <v>6.6380697540901448</v>
      </c>
      <c r="G12" s="11">
        <f>[1]BIS!G13</f>
        <v>0</v>
      </c>
    </row>
    <row r="13" spans="1:7" x14ac:dyDescent="0.3">
      <c r="A13" s="5" t="s">
        <v>19</v>
      </c>
      <c r="B13" s="7">
        <v>2.6559226907250877</v>
      </c>
      <c r="C13" s="12">
        <v>9.6099551422340586</v>
      </c>
      <c r="D13" s="12">
        <v>13.60995514223406</v>
      </c>
      <c r="E13" s="12">
        <v>-47.928273362477292</v>
      </c>
      <c r="F13" s="12">
        <v>-1.2338262438310543</v>
      </c>
      <c r="G13" s="12">
        <v>20.518978301858677</v>
      </c>
    </row>
    <row r="14" spans="1:7" x14ac:dyDescent="0.3">
      <c r="A14" s="5" t="s">
        <v>20</v>
      </c>
      <c r="B14" s="7">
        <v>0.77940758543447031</v>
      </c>
      <c r="C14" s="12">
        <v>1.058222461983013</v>
      </c>
      <c r="D14" s="12">
        <v>4.052070440327511</v>
      </c>
      <c r="E14" s="12">
        <v>-1.2446251796627006</v>
      </c>
      <c r="F14" s="12">
        <v>-1.3121000383216352</v>
      </c>
      <c r="G14" s="12">
        <v>9.7755343775554397</v>
      </c>
    </row>
    <row r="15" spans="1:7" x14ac:dyDescent="0.3">
      <c r="A15" s="5" t="s">
        <v>21</v>
      </c>
      <c r="B15" s="7">
        <v>0.35361307330818814</v>
      </c>
      <c r="C15" s="12">
        <v>0.4037653161059922</v>
      </c>
      <c r="D15" s="12">
        <v>3.405320176022065</v>
      </c>
      <c r="E15" s="12">
        <v>-5.0599110906485887</v>
      </c>
      <c r="F15" s="12">
        <v>-0.94475348867826503</v>
      </c>
      <c r="G15" s="12">
        <v>33.679108091795413</v>
      </c>
    </row>
    <row r="16" spans="1:7" x14ac:dyDescent="0.3">
      <c r="A16" s="5" t="s">
        <v>22</v>
      </c>
      <c r="B16" s="7">
        <v>3.4443264391249584</v>
      </c>
      <c r="C16" s="12">
        <v>54.810312137258641</v>
      </c>
      <c r="D16" s="12">
        <v>58.810312137258641</v>
      </c>
      <c r="E16" s="12">
        <v>1.0460488845746572</v>
      </c>
      <c r="F16" s="12">
        <v>-7.6663300792873756E-2</v>
      </c>
      <c r="G16" s="12">
        <v>4.9167337268207598</v>
      </c>
    </row>
    <row r="17" spans="1:9" x14ac:dyDescent="0.3">
      <c r="A17" s="5" t="s">
        <v>23</v>
      </c>
      <c r="B17" s="7">
        <v>3.1309548565690228</v>
      </c>
      <c r="C17" s="12">
        <v>-191.73338106468799</v>
      </c>
      <c r="D17" s="12">
        <v>-187.73338106468799</v>
      </c>
      <c r="E17" s="12">
        <v>0.13492754950036978</v>
      </c>
      <c r="F17" s="12">
        <v>-3.071174080017141</v>
      </c>
      <c r="G17" s="12">
        <v>5.4495153359492887</v>
      </c>
    </row>
    <row r="18" spans="1:9" x14ac:dyDescent="0.3">
      <c r="A18" s="5" t="s">
        <v>24</v>
      </c>
      <c r="B18" s="7">
        <v>4.8374530971647598</v>
      </c>
      <c r="C18" s="12">
        <v>10.083528182869507</v>
      </c>
      <c r="D18" s="12">
        <v>5.1625469028352331</v>
      </c>
      <c r="E18" s="12">
        <v>9.6058555340368859</v>
      </c>
      <c r="F18" s="12">
        <v>4.7191451685113508</v>
      </c>
      <c r="G18" s="12">
        <v>17.03519494381192</v>
      </c>
    </row>
    <row r="19" spans="1:9" x14ac:dyDescent="0.3">
      <c r="A19" s="5" t="s">
        <v>25</v>
      </c>
      <c r="B19" s="7">
        <v>5.9165939376394148</v>
      </c>
      <c r="C19" s="12">
        <v>18.529670281755539</v>
      </c>
      <c r="D19" s="12">
        <v>3.0834060623605768</v>
      </c>
      <c r="E19" s="12">
        <v>1.3943011679293817</v>
      </c>
      <c r="F19" s="12">
        <v>1.2612956099639847</v>
      </c>
      <c r="G19" s="12">
        <v>12.285856447308211</v>
      </c>
    </row>
    <row r="20" spans="1:9" ht="15" thickBot="1" x14ac:dyDescent="0.35">
      <c r="A20" s="4"/>
      <c r="B20" s="8"/>
      <c r="C20" s="13"/>
      <c r="D20" s="13"/>
      <c r="E20" s="13"/>
      <c r="F20" s="13"/>
      <c r="G20" s="13"/>
    </row>
    <row r="21" spans="1:9" x14ac:dyDescent="0.3">
      <c r="A21" s="4" t="s">
        <v>26</v>
      </c>
      <c r="B21" s="9">
        <f>SUM(B2:B19)</f>
        <v>117.7786358844408</v>
      </c>
      <c r="C21" s="14">
        <f t="shared" ref="C21:G21" si="0">SUM(C2:C19)</f>
        <v>2225.106111655155</v>
      </c>
      <c r="D21" s="14">
        <f t="shared" si="0"/>
        <v>-76.997313964766747</v>
      </c>
      <c r="E21" s="14">
        <f>SUM(E2:E19)</f>
        <v>-73.085888434159145</v>
      </c>
      <c r="F21" s="14">
        <f t="shared" si="0"/>
        <v>29.983179201927385</v>
      </c>
      <c r="G21" s="16">
        <f t="shared" si="0"/>
        <v>138.56807337140279</v>
      </c>
      <c r="I21">
        <f xml:space="preserve"> SUM(B21:G21)</f>
        <v>2361.3527977140002</v>
      </c>
    </row>
    <row r="22" spans="1:9" x14ac:dyDescent="0.3">
      <c r="A22" s="4" t="s">
        <v>17</v>
      </c>
      <c r="B22" s="7">
        <f>MAX(B2:B19)</f>
        <v>9.9152041890563893</v>
      </c>
      <c r="C22" s="12">
        <f t="shared" ref="C22:G22" si="1">MAX(C2:C19)</f>
        <v>1366.2608707059148</v>
      </c>
      <c r="D22" s="12">
        <f t="shared" si="1"/>
        <v>58.810312137258641</v>
      </c>
      <c r="E22" s="12">
        <f>MAX(E2:E19)</f>
        <v>9.6058555340368859</v>
      </c>
      <c r="F22" s="12">
        <f t="shared" si="1"/>
        <v>9.4522934206692266</v>
      </c>
      <c r="G22" s="17">
        <f t="shared" si="1"/>
        <v>33.679108091795413</v>
      </c>
      <c r="I22">
        <f>MAX(B22:G22)</f>
        <v>1366.2608707059148</v>
      </c>
    </row>
    <row r="23" spans="1:9" ht="15" thickBot="1" x14ac:dyDescent="0.35">
      <c r="A23" s="4" t="s">
        <v>18</v>
      </c>
      <c r="B23" s="10">
        <f>MIN(B2:B19)</f>
        <v>0.35361307330818814</v>
      </c>
      <c r="C23" s="15">
        <f t="shared" ref="C23:G23" si="2">MIN(C2:C19)</f>
        <v>-191.73338106468799</v>
      </c>
      <c r="D23" s="15">
        <f t="shared" si="2"/>
        <v>-187.73338106468799</v>
      </c>
      <c r="E23" s="15">
        <f>MIN(E2:E19)</f>
        <v>-47.928273362477292</v>
      </c>
      <c r="F23" s="15">
        <f t="shared" si="2"/>
        <v>-3.071174080017141</v>
      </c>
      <c r="G23" s="18">
        <f t="shared" si="2"/>
        <v>0</v>
      </c>
      <c r="I23">
        <f>MIN(B23:G23)</f>
        <v>-191.73338106468799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Patel</dc:creator>
  <cp:lastModifiedBy>Hetal Patel</cp:lastModifiedBy>
  <dcterms:created xsi:type="dcterms:W3CDTF">2015-06-05T18:19:34Z</dcterms:created>
  <dcterms:modified xsi:type="dcterms:W3CDTF">2024-05-03T02:33:25Z</dcterms:modified>
</cp:coreProperties>
</file>