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Y_FemGamer\Thesis\04_Results\"/>
    </mc:Choice>
  </mc:AlternateContent>
  <xr:revisionPtr revIDLastSave="0" documentId="13_ncr:1_{F560A5C8-6A0C-4BDE-839F-763BF66EA99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set" sheetId="1" r:id="rId1"/>
    <sheet name="2" sheetId="3" r:id="rId2"/>
    <sheet name="Sheet1" sheetId="4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4" l="1"/>
  <c r="D26" i="4"/>
  <c r="E26" i="4"/>
  <c r="F26" i="4"/>
  <c r="G26" i="4"/>
  <c r="B26" i="4"/>
  <c r="C27" i="4"/>
  <c r="D27" i="4"/>
  <c r="E27" i="4"/>
  <c r="F27" i="4"/>
  <c r="G27" i="4"/>
  <c r="B27" i="4"/>
  <c r="C25" i="4"/>
  <c r="D25" i="4"/>
  <c r="E25" i="4"/>
  <c r="F25" i="4"/>
  <c r="G25" i="4"/>
  <c r="B25" i="4"/>
  <c r="E17" i="1"/>
  <c r="B8" i="3"/>
  <c r="B19" i="1" s="1"/>
  <c r="D8" i="3"/>
  <c r="D19" i="1" s="1"/>
  <c r="E8" i="3"/>
  <c r="E19" i="1" s="1"/>
  <c r="C8" i="3"/>
  <c r="C19" i="1" s="1"/>
  <c r="G8" i="3"/>
  <c r="G19" i="1" s="1"/>
  <c r="F8" i="3"/>
  <c r="F19" i="1" s="1"/>
  <c r="B7" i="3"/>
  <c r="B18" i="1" s="1"/>
  <c r="D7" i="3"/>
  <c r="D18" i="1" s="1"/>
  <c r="E7" i="3"/>
  <c r="E18" i="1" s="1"/>
  <c r="C7" i="3"/>
  <c r="C18" i="1" s="1"/>
  <c r="G7" i="3"/>
  <c r="G18" i="1" s="1"/>
  <c r="F7" i="3"/>
  <c r="F18" i="1" s="1"/>
  <c r="B6" i="3"/>
  <c r="B17" i="1" s="1"/>
  <c r="D6" i="3"/>
  <c r="D17" i="1" s="1"/>
  <c r="E6" i="3"/>
  <c r="C6" i="3"/>
  <c r="C17" i="1" s="1"/>
  <c r="G6" i="3"/>
  <c r="G17" i="1" s="1"/>
  <c r="F6" i="3"/>
  <c r="F17" i="1" s="1"/>
  <c r="B5" i="3"/>
  <c r="B16" i="1" s="1"/>
  <c r="D5" i="3"/>
  <c r="D16" i="1" s="1"/>
  <c r="E5" i="3"/>
  <c r="E16" i="1" s="1"/>
  <c r="C5" i="3"/>
  <c r="C16" i="1" s="1"/>
  <c r="G5" i="3"/>
  <c r="G16" i="1" s="1"/>
  <c r="F5" i="3"/>
  <c r="F16" i="1" s="1"/>
  <c r="B4" i="3"/>
  <c r="B15" i="1" s="1"/>
  <c r="D4" i="3"/>
  <c r="D15" i="1" s="1"/>
  <c r="E4" i="3"/>
  <c r="E15" i="1" s="1"/>
  <c r="C4" i="3"/>
  <c r="C15" i="1" s="1"/>
  <c r="G4" i="3"/>
  <c r="G15" i="1" s="1"/>
  <c r="F4" i="3"/>
  <c r="F15" i="1" s="1"/>
  <c r="B3" i="3"/>
  <c r="B14" i="1" s="1"/>
  <c r="D3" i="3"/>
  <c r="D14" i="1" s="1"/>
  <c r="E3" i="3"/>
  <c r="E14" i="1" s="1"/>
  <c r="C3" i="3"/>
  <c r="C14" i="1" s="1"/>
  <c r="G3" i="3"/>
  <c r="G14" i="1" s="1"/>
  <c r="F3" i="3"/>
  <c r="F14" i="1" s="1"/>
  <c r="B2" i="3"/>
  <c r="B13" i="1" s="1"/>
  <c r="D2" i="3"/>
  <c r="D13" i="1" s="1"/>
  <c r="E2" i="3"/>
  <c r="E13" i="1" s="1"/>
  <c r="C2" i="3"/>
  <c r="C13" i="1" s="1"/>
  <c r="G2" i="3"/>
  <c r="G13" i="1" s="1"/>
  <c r="F2" i="3"/>
  <c r="F13" i="1" s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<sst xmlns="http://schemas.openxmlformats.org/spreadsheetml/2006/main" count="75" uniqueCount="38">
  <si>
    <t>Company</t>
  </si>
  <si>
    <t>Debit-Asset Ratio</t>
  </si>
  <si>
    <t>Debt-Equity Ratio</t>
  </si>
  <si>
    <t>Leverage Ratio</t>
  </si>
  <si>
    <t>Net Profit Ratio</t>
  </si>
  <si>
    <t>Current Ratio</t>
  </si>
  <si>
    <t>GS</t>
  </si>
  <si>
    <t>UHG</t>
  </si>
  <si>
    <t>JPM</t>
  </si>
  <si>
    <t>BR</t>
  </si>
  <si>
    <t>Ping</t>
  </si>
  <si>
    <t>ICBC</t>
  </si>
  <si>
    <t>AXA</t>
  </si>
  <si>
    <t>BOE</t>
  </si>
  <si>
    <t>Allz</t>
  </si>
  <si>
    <t>Zurich</t>
  </si>
  <si>
    <t>BIS</t>
  </si>
  <si>
    <t>SOFI</t>
  </si>
  <si>
    <t>Paytm</t>
  </si>
  <si>
    <t>PolicyBazaar</t>
  </si>
  <si>
    <t>Coinbase</t>
  </si>
  <si>
    <t>RobinHood</t>
  </si>
  <si>
    <t>VISA</t>
  </si>
  <si>
    <t>PayPal</t>
  </si>
  <si>
    <t xml:space="preserve">Net Porfit Ratio: </t>
  </si>
  <si>
    <t xml:space="preserve">Current Ratio: </t>
  </si>
  <si>
    <t xml:space="preserve">Debt-Equity Ratio: </t>
  </si>
  <si>
    <t>Cash Flow Ratio:</t>
  </si>
  <si>
    <t>Leverage Ratio:</t>
  </si>
  <si>
    <t xml:space="preserve">Debt-Asset Ratio: </t>
  </si>
  <si>
    <t>Payout Ratio/Cash flow Ratio</t>
  </si>
  <si>
    <t>BB</t>
  </si>
  <si>
    <t>SBI</t>
  </si>
  <si>
    <t>RBI</t>
  </si>
  <si>
    <t>NSEI</t>
  </si>
  <si>
    <t>Total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</si>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</sst>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Y_FemGamer\Thesis\04_Results\Ratios_Dataset_1.xlsx" TargetMode="External"/><Relationship Id="rId1" Type="http://schemas.openxmlformats.org/officeDocument/2006/relationships/externalLinkPath" Target="Ratios_Dataset_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Y_FemGamer\Thesis\04_Results\Ratios_Dataset_2.xlsx" TargetMode="External"/><Relationship Id="rId1" Type="http://schemas.openxmlformats.org/officeDocument/2006/relationships/externalLinkPath" Target="Ratios_Dataset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"/>
      <sheetName val="BB"/>
      <sheetName val="SBI"/>
      <sheetName val="RBI"/>
      <sheetName val="NSEI"/>
      <sheetName val="GS"/>
      <sheetName val="UHG"/>
      <sheetName val="JPM"/>
      <sheetName val="BR"/>
      <sheetName val="Ping"/>
      <sheetName val="ICBC"/>
      <sheetName val="AXA"/>
      <sheetName val="Sheet1"/>
      <sheetName val="BOE"/>
      <sheetName val="Allz"/>
      <sheetName val="Zurich"/>
      <sheetName val="BIS"/>
      <sheetName val="Sum_Stats"/>
      <sheetName val="PayPal"/>
      <sheetName val="VISA"/>
    </sheetNames>
    <sheetDataSet>
      <sheetData sheetId="0"/>
      <sheetData sheetId="1"/>
      <sheetData sheetId="2"/>
      <sheetData sheetId="3"/>
      <sheetData sheetId="4"/>
      <sheetData sheetId="5">
        <row r="13">
          <cell r="B13">
            <v>9.0992640957900868</v>
          </cell>
          <cell r="C13">
            <v>102.01354496241632</v>
          </cell>
          <cell r="D13">
            <v>0.90073590420990701</v>
          </cell>
          <cell r="E13">
            <v>-2.3746124406588733</v>
          </cell>
          <cell r="F13">
            <v>2.2399963789683706</v>
          </cell>
          <cell r="G13">
            <v>9.4202493407912833</v>
          </cell>
        </row>
      </sheetData>
      <sheetData sheetId="6">
        <row r="13">
          <cell r="B13">
            <v>6.4308977325381296</v>
          </cell>
          <cell r="C13">
            <v>18.868172693936842</v>
          </cell>
          <cell r="D13">
            <v>3.4285355508611466</v>
          </cell>
          <cell r="E13">
            <v>-2.8377755584671647</v>
          </cell>
          <cell r="F13">
            <v>0.53494127912384759</v>
          </cell>
          <cell r="G13">
            <v>7.443182058901324</v>
          </cell>
        </row>
      </sheetData>
      <sheetData sheetId="7">
        <row r="13">
          <cell r="B13">
            <v>9.0782812100196431</v>
          </cell>
          <cell r="C13">
            <v>99.630102244902631</v>
          </cell>
          <cell r="D13">
            <v>0.92171878998035262</v>
          </cell>
          <cell r="E13">
            <v>-3.4035550663363265</v>
          </cell>
          <cell r="F13">
            <v>9.4522934206692266</v>
          </cell>
          <cell r="G13">
            <v>2.7283720082191842</v>
          </cell>
        </row>
      </sheetData>
      <sheetData sheetId="8">
        <row r="13">
          <cell r="B13">
            <v>7.9270772057611687</v>
          </cell>
          <cell r="C13">
            <v>46.121908872467188</v>
          </cell>
          <cell r="D13">
            <v>2.005659542864811</v>
          </cell>
          <cell r="E13">
            <v>-4.5615871989433492</v>
          </cell>
          <cell r="F13">
            <v>3.1316037609955449</v>
          </cell>
          <cell r="G13">
            <v>15.315348738391268</v>
          </cell>
        </row>
      </sheetData>
      <sheetData sheetId="9">
        <row r="13">
          <cell r="B13">
            <v>8.2029770742745622</v>
          </cell>
          <cell r="C13">
            <v>83.179522057719922</v>
          </cell>
          <cell r="D13">
            <v>11.284606613716273</v>
          </cell>
          <cell r="E13">
            <v>-2.7385487501812893</v>
          </cell>
          <cell r="F13">
            <v>1.0299436436907052</v>
          </cell>
          <cell r="G13">
            <v>0</v>
          </cell>
        </row>
      </sheetData>
      <sheetData sheetId="10">
        <row r="13">
          <cell r="B13">
            <v>9.1694578328676215</v>
          </cell>
          <cell r="C13">
            <v>111.37585119290469</v>
          </cell>
          <cell r="D13">
            <v>0.90642904198096308</v>
          </cell>
          <cell r="E13">
            <v>-2.9942000036469496</v>
          </cell>
          <cell r="F13">
            <v>4.2138660283125935</v>
          </cell>
          <cell r="G13">
            <v>0</v>
          </cell>
        </row>
      </sheetData>
      <sheetData sheetId="11">
        <row r="13">
          <cell r="B13">
            <v>9.1571761206116289</v>
          </cell>
          <cell r="C13">
            <v>120.01473150917086</v>
          </cell>
          <cell r="D13">
            <v>0.84282387938837111</v>
          </cell>
          <cell r="E13">
            <v>4.6383104075262924</v>
          </cell>
          <cell r="F13">
            <v>0.51334840183616071</v>
          </cell>
          <cell r="G13">
            <v>0</v>
          </cell>
        </row>
      </sheetData>
      <sheetData sheetId="12"/>
      <sheetData sheetId="13">
        <row r="13">
          <cell r="B13">
            <v>9.9152041890563893</v>
          </cell>
          <cell r="C13">
            <v>1366.2608707059148</v>
          </cell>
          <cell r="D13">
            <v>7.7398868839475415E-2</v>
          </cell>
          <cell r="E13">
            <v>0</v>
          </cell>
          <cell r="F13">
            <v>1.5581238461890836</v>
          </cell>
          <cell r="G13">
            <v>0</v>
          </cell>
        </row>
      </sheetData>
      <sheetData sheetId="14">
        <row r="13">
          <cell r="B13">
            <v>9.2577918164886537</v>
          </cell>
          <cell r="C13">
            <v>132.82304153104693</v>
          </cell>
          <cell r="D13">
            <v>0.70729060106175679</v>
          </cell>
          <cell r="E13">
            <v>-5.0692283689970354</v>
          </cell>
          <cell r="F13">
            <v>0.64029317970673549</v>
          </cell>
          <cell r="G13">
            <v>0</v>
          </cell>
        </row>
      </sheetData>
      <sheetData sheetId="15">
        <row r="13">
          <cell r="B13">
            <v>9.157792587599392</v>
          </cell>
          <cell r="C13">
            <v>115.05375465121332</v>
          </cell>
          <cell r="D13">
            <v>0.80172235357466415</v>
          </cell>
          <cell r="E13">
            <v>-8.071226020860534</v>
          </cell>
          <cell r="F13">
            <v>0.6887758815106062</v>
          </cell>
        </row>
      </sheetData>
      <sheetData sheetId="16">
        <row r="13">
          <cell r="B13">
            <v>9.2644443394676355</v>
          </cell>
          <cell r="C13">
            <v>127.00253877594321</v>
          </cell>
          <cell r="D13">
            <v>0.73553509240543635</v>
          </cell>
          <cell r="E13">
            <v>-3.6217889368466443</v>
          </cell>
          <cell r="F13">
            <v>6.6380697540901448</v>
          </cell>
          <cell r="G13">
            <v>0</v>
          </cell>
        </row>
      </sheetData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"/>
      <sheetName val="SOFI"/>
      <sheetName val="Paytm"/>
      <sheetName val="PolicyBazaar"/>
      <sheetName val="COIN"/>
      <sheetName val="HOOD"/>
      <sheetName val="Stock Analysis Data"/>
      <sheetName val="VISA"/>
      <sheetName val="PayPal"/>
    </sheetNames>
    <sheetDataSet>
      <sheetData sheetId="0"/>
      <sheetData sheetId="1">
        <row r="7">
          <cell r="B7">
            <v>-1.2338262438310543</v>
          </cell>
          <cell r="C7">
            <v>20.518978301858677</v>
          </cell>
          <cell r="D7">
            <v>9.6099551422340586</v>
          </cell>
          <cell r="E7">
            <v>-47.928273362477292</v>
          </cell>
          <cell r="F7">
            <v>13.60995514223406</v>
          </cell>
          <cell r="G7">
            <v>2.6559226907250877</v>
          </cell>
        </row>
      </sheetData>
      <sheetData sheetId="2">
        <row r="7">
          <cell r="B7">
            <v>-1.3121000383216352</v>
          </cell>
          <cell r="C7">
            <v>9.7755343775554397</v>
          </cell>
          <cell r="D7">
            <v>1.058222461983013</v>
          </cell>
          <cell r="E7">
            <v>-1.2446251796627006</v>
          </cell>
          <cell r="F7">
            <v>4.052070440327511</v>
          </cell>
          <cell r="G7">
            <v>0.77940758543447031</v>
          </cell>
        </row>
      </sheetData>
      <sheetData sheetId="3">
        <row r="7">
          <cell r="B7">
            <v>-0.94475348867826503</v>
          </cell>
          <cell r="C7">
            <v>33.679108091795413</v>
          </cell>
          <cell r="D7">
            <v>0.4037653161059922</v>
          </cell>
          <cell r="E7">
            <v>-5.0599110906485887</v>
          </cell>
          <cell r="F7">
            <v>3.405320176022065</v>
          </cell>
          <cell r="G7">
            <v>0.35361307330818814</v>
          </cell>
        </row>
      </sheetData>
      <sheetData sheetId="4">
        <row r="7">
          <cell r="B7">
            <v>-7.6663300792873756E-2</v>
          </cell>
          <cell r="C7">
            <v>4.9167337268207598</v>
          </cell>
          <cell r="D7">
            <v>54.810312137258641</v>
          </cell>
          <cell r="E7">
            <v>1.0460488845746572</v>
          </cell>
          <cell r="F7">
            <v>58.810312137258641</v>
          </cell>
          <cell r="G7">
            <v>3.4443264391249584</v>
          </cell>
        </row>
      </sheetData>
      <sheetData sheetId="5">
        <row r="7">
          <cell r="B7">
            <v>-3.071174080017141</v>
          </cell>
          <cell r="C7">
            <v>5.4495153359492887</v>
          </cell>
          <cell r="D7">
            <v>-191.73338106468799</v>
          </cell>
          <cell r="E7">
            <v>0.13492754950036978</v>
          </cell>
          <cell r="F7">
            <v>-187.73338106468799</v>
          </cell>
          <cell r="G7">
            <v>3.1309548565690228</v>
          </cell>
        </row>
      </sheetData>
      <sheetData sheetId="6"/>
      <sheetData sheetId="7">
        <row r="13">
          <cell r="B13">
            <v>4.7191451685113508</v>
          </cell>
          <cell r="C13">
            <v>17.03519494381192</v>
          </cell>
          <cell r="D13">
            <v>10.083528182869507</v>
          </cell>
          <cell r="E13">
            <v>9.6058555340368859</v>
          </cell>
          <cell r="F13">
            <v>5.1625469028352331</v>
          </cell>
          <cell r="G13">
            <v>4.8374530971647598</v>
          </cell>
        </row>
      </sheetData>
      <sheetData sheetId="8">
        <row r="12">
          <cell r="B12">
            <v>1.2612956099639847</v>
          </cell>
          <cell r="C12">
            <v>12.285856447308211</v>
          </cell>
          <cell r="D12">
            <v>18.529670281755539</v>
          </cell>
          <cell r="E12">
            <v>1.3943011679293817</v>
          </cell>
          <cell r="F12">
            <v>3.0834060623605768</v>
          </cell>
          <cell r="G12">
            <v>5.9165939376394148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sqref="A1:G23"/>
    </sheetView>
  </sheetViews>
  <sheetFormatPr defaultRowHeight="15" x14ac:dyDescent="0.25"/>
  <cols>
    <col min="2" max="2" width="16.5703125" bestFit="1" customWidth="1"/>
    <col min="3" max="3" width="16.7109375" bestFit="1" customWidth="1"/>
    <col min="4" max="4" width="14.140625" bestFit="1" customWidth="1"/>
    <col min="5" max="5" width="12.7109375" bestFit="1" customWidth="1"/>
    <col min="6" max="6" width="14.85546875" bestFit="1" customWidth="1"/>
    <col min="7" max="7" width="12.7109375" bestFit="1" customWidth="1"/>
  </cols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4</v>
      </c>
      <c r="G1" s="1" t="s">
        <v>5</v>
      </c>
    </row>
    <row r="2" spans="1:7" x14ac:dyDescent="0.25">
      <c r="A2" t="s">
        <v>6</v>
      </c>
      <c r="B2" s="2">
        <f>[1]GS!B13</f>
        <v>9.0992640957900868</v>
      </c>
      <c r="C2" s="2">
        <f>[1]GS!C13</f>
        <v>102.01354496241632</v>
      </c>
      <c r="D2" s="2">
        <f>[1]GS!D13</f>
        <v>0.90073590420990701</v>
      </c>
      <c r="E2" s="2">
        <f>[1]GS!E13</f>
        <v>-2.3746124406588733</v>
      </c>
      <c r="F2" s="2">
        <f>[1]GS!F13</f>
        <v>2.2399963789683706</v>
      </c>
      <c r="G2" s="2">
        <f>[1]GS!G13</f>
        <v>9.4202493407912833</v>
      </c>
    </row>
    <row r="3" spans="1:7" x14ac:dyDescent="0.25">
      <c r="A3" t="s">
        <v>7</v>
      </c>
      <c r="B3" s="2">
        <f>[1]UHG!B13</f>
        <v>6.4308977325381296</v>
      </c>
      <c r="C3" s="2">
        <f>[1]UHG!C13</f>
        <v>18.868172693936842</v>
      </c>
      <c r="D3" s="2">
        <f>[1]UHG!D13</f>
        <v>3.4285355508611466</v>
      </c>
      <c r="E3" s="2">
        <f>[1]UHG!E13</f>
        <v>-2.8377755584671647</v>
      </c>
      <c r="F3" s="2">
        <f>[1]UHG!F13</f>
        <v>0.53494127912384759</v>
      </c>
      <c r="G3" s="2">
        <f>[1]UHG!G13</f>
        <v>7.443182058901324</v>
      </c>
    </row>
    <row r="4" spans="1:7" x14ac:dyDescent="0.25">
      <c r="A4" t="s">
        <v>8</v>
      </c>
      <c r="B4" s="2">
        <f>[1]JPM!B13</f>
        <v>9.0782812100196431</v>
      </c>
      <c r="C4" s="2">
        <f>[1]JPM!C13</f>
        <v>99.630102244902631</v>
      </c>
      <c r="D4" s="2">
        <f>[1]JPM!D13</f>
        <v>0.92171878998035262</v>
      </c>
      <c r="E4" s="2">
        <f>[1]JPM!E13</f>
        <v>-3.4035550663363265</v>
      </c>
      <c r="F4" s="2">
        <f>[1]JPM!F13</f>
        <v>9.4522934206692266</v>
      </c>
      <c r="G4" s="2">
        <f>[1]JPM!G13</f>
        <v>2.7283720082191842</v>
      </c>
    </row>
    <row r="5" spans="1:7" x14ac:dyDescent="0.25">
      <c r="A5" t="s">
        <v>9</v>
      </c>
      <c r="B5" s="2">
        <f>[1]BR!B13</f>
        <v>7.9270772057611687</v>
      </c>
      <c r="C5" s="2">
        <f>[1]BR!C13</f>
        <v>46.121908872467188</v>
      </c>
      <c r="D5" s="2">
        <f>[1]BR!D13</f>
        <v>2.005659542864811</v>
      </c>
      <c r="E5" s="2">
        <f>[1]BR!E13</f>
        <v>-4.5615871989433492</v>
      </c>
      <c r="F5" s="2">
        <f>[1]BR!F13</f>
        <v>3.1316037609955449</v>
      </c>
      <c r="G5" s="2">
        <f>[1]BR!G13</f>
        <v>15.315348738391268</v>
      </c>
    </row>
    <row r="6" spans="1:7" x14ac:dyDescent="0.25">
      <c r="A6" t="s">
        <v>10</v>
      </c>
      <c r="B6" s="2">
        <f>[1]Ping!B13</f>
        <v>8.2029770742745622</v>
      </c>
      <c r="C6" s="2">
        <f>[1]Ping!C13</f>
        <v>83.179522057719922</v>
      </c>
      <c r="D6" s="2">
        <f>[1]Ping!D13</f>
        <v>11.284606613716273</v>
      </c>
      <c r="E6" s="2">
        <f>[1]Ping!E13</f>
        <v>-2.7385487501812893</v>
      </c>
      <c r="F6" s="2">
        <f>[1]Ping!F13</f>
        <v>1.0299436436907052</v>
      </c>
      <c r="G6" s="2">
        <f>[1]Ping!G13</f>
        <v>0</v>
      </c>
    </row>
    <row r="7" spans="1:7" x14ac:dyDescent="0.25">
      <c r="A7" t="s">
        <v>11</v>
      </c>
      <c r="B7" s="2">
        <f>[1]ICBC!B13</f>
        <v>9.1694578328676215</v>
      </c>
      <c r="C7" s="2">
        <f>[1]ICBC!C13</f>
        <v>111.37585119290469</v>
      </c>
      <c r="D7" s="2">
        <f>[1]ICBC!D13</f>
        <v>0.90642904198096308</v>
      </c>
      <c r="E7" s="2">
        <f>[1]ICBC!E13</f>
        <v>-2.9942000036469496</v>
      </c>
      <c r="F7" s="2">
        <f>[1]ICBC!F13</f>
        <v>4.2138660283125935</v>
      </c>
      <c r="G7" s="2">
        <f>[1]ICBC!G13</f>
        <v>0</v>
      </c>
    </row>
    <row r="8" spans="1:7" x14ac:dyDescent="0.25">
      <c r="A8" t="s">
        <v>12</v>
      </c>
      <c r="B8" s="2">
        <f>[1]AXA!B13</f>
        <v>9.1571761206116289</v>
      </c>
      <c r="C8" s="2">
        <f>[1]AXA!C13</f>
        <v>120.01473150917086</v>
      </c>
      <c r="D8" s="2">
        <f>[1]AXA!D13</f>
        <v>0.84282387938837111</v>
      </c>
      <c r="E8" s="2">
        <f>[1]AXA!E13</f>
        <v>4.6383104075262924</v>
      </c>
      <c r="F8" s="2">
        <f>[1]AXA!F13</f>
        <v>0.51334840183616071</v>
      </c>
      <c r="G8" s="2">
        <f>[1]AXA!G13</f>
        <v>0</v>
      </c>
    </row>
    <row r="9" spans="1:7" x14ac:dyDescent="0.25">
      <c r="A9" t="s">
        <v>13</v>
      </c>
      <c r="B9" s="2">
        <f>[1]BOE!B13</f>
        <v>9.9152041890563893</v>
      </c>
      <c r="C9" s="2">
        <f>[1]BOE!C13</f>
        <v>1366.2608707059148</v>
      </c>
      <c r="D9" s="2">
        <f>[1]BOE!D13</f>
        <v>7.7398868839475415E-2</v>
      </c>
      <c r="E9" s="2">
        <f>[1]BOE!E13</f>
        <v>0</v>
      </c>
      <c r="F9" s="2">
        <f>[1]BOE!F13</f>
        <v>1.5581238461890836</v>
      </c>
      <c r="G9" s="2">
        <f>[1]BOE!G13</f>
        <v>0</v>
      </c>
    </row>
    <row r="10" spans="1:7" x14ac:dyDescent="0.25">
      <c r="A10" t="s">
        <v>14</v>
      </c>
      <c r="B10" s="2">
        <f>[1]Allz!B13</f>
        <v>9.2577918164886537</v>
      </c>
      <c r="C10" s="2">
        <f>[1]Allz!C13</f>
        <v>132.82304153104693</v>
      </c>
      <c r="D10" s="2">
        <f>[1]Allz!D13</f>
        <v>0.70729060106175679</v>
      </c>
      <c r="E10" s="2">
        <f>[1]Allz!E13</f>
        <v>-5.0692283689970354</v>
      </c>
      <c r="F10" s="2">
        <f>[1]Allz!F13</f>
        <v>0.64029317970673549</v>
      </c>
      <c r="G10" s="2">
        <f>[1]Allz!G13</f>
        <v>0</v>
      </c>
    </row>
    <row r="11" spans="1:7" x14ac:dyDescent="0.25">
      <c r="A11" t="s">
        <v>15</v>
      </c>
      <c r="B11" s="2">
        <f>[1]Zurich!B13</f>
        <v>9.157792587599392</v>
      </c>
      <c r="C11" s="2">
        <f>[1]Zurich!C13</f>
        <v>115.05375465121332</v>
      </c>
      <c r="D11" s="2">
        <f>[1]Zurich!D13</f>
        <v>0.80172235357466415</v>
      </c>
      <c r="E11" s="2">
        <f>[1]Zurich!E13</f>
        <v>-8.071226020860534</v>
      </c>
      <c r="F11" s="2">
        <f>[1]Zurich!F13</f>
        <v>0.6887758815106062</v>
      </c>
      <c r="G11" s="2">
        <f>[1]Zurich!G13</f>
        <v>0</v>
      </c>
    </row>
    <row r="12" spans="1:7" x14ac:dyDescent="0.25">
      <c r="A12" t="s">
        <v>16</v>
      </c>
      <c r="B12" s="2">
        <f>[1]BIS!B13</f>
        <v>9.2644443394676355</v>
      </c>
      <c r="C12" s="2">
        <f>[1]BIS!C13</f>
        <v>127.00253877594321</v>
      </c>
      <c r="D12" s="2">
        <f>[1]BIS!D13</f>
        <v>0.73553509240543635</v>
      </c>
      <c r="E12" s="2">
        <f>[1]BIS!E13</f>
        <v>-3.6217889368466443</v>
      </c>
      <c r="F12" s="2">
        <f>[1]BIS!F13</f>
        <v>6.6380697540901448</v>
      </c>
      <c r="G12" s="2">
        <f>[1]BIS!G13</f>
        <v>0</v>
      </c>
    </row>
    <row r="13" spans="1:7" x14ac:dyDescent="0.25">
      <c r="A13" t="s">
        <v>17</v>
      </c>
      <c r="B13" s="2">
        <f>'2'!B2</f>
        <v>2.6559226907250877</v>
      </c>
      <c r="C13" s="2">
        <f>'2'!C2</f>
        <v>9.6099551422340586</v>
      </c>
      <c r="D13" s="2">
        <f>'2'!D2</f>
        <v>13.60995514223406</v>
      </c>
      <c r="E13" s="2">
        <f>'2'!E2</f>
        <v>-47.928273362477292</v>
      </c>
      <c r="F13" s="2">
        <f>'2'!F2</f>
        <v>-1.2338262438310543</v>
      </c>
      <c r="G13" s="2">
        <f>'2'!G2</f>
        <v>20.518978301858677</v>
      </c>
    </row>
    <row r="14" spans="1:7" x14ac:dyDescent="0.25">
      <c r="A14" t="s">
        <v>18</v>
      </c>
      <c r="B14" s="2">
        <f>'2'!B3</f>
        <v>0.77940758543447031</v>
      </c>
      <c r="C14" s="2">
        <f>'2'!C3</f>
        <v>1.058222461983013</v>
      </c>
      <c r="D14" s="2">
        <f>'2'!D3</f>
        <v>4.052070440327511</v>
      </c>
      <c r="E14" s="2">
        <f>'2'!E3</f>
        <v>-1.2446251796627006</v>
      </c>
      <c r="F14" s="2">
        <f>'2'!F3</f>
        <v>-1.3121000383216352</v>
      </c>
      <c r="G14" s="2">
        <f>'2'!G3</f>
        <v>9.7755343775554397</v>
      </c>
    </row>
    <row r="15" spans="1:7" x14ac:dyDescent="0.25">
      <c r="A15" t="s">
        <v>19</v>
      </c>
      <c r="B15" s="2">
        <f>'2'!B4</f>
        <v>0.35361307330818814</v>
      </c>
      <c r="C15" s="2">
        <f>'2'!C4</f>
        <v>0.4037653161059922</v>
      </c>
      <c r="D15" s="2">
        <f>'2'!D4</f>
        <v>3.405320176022065</v>
      </c>
      <c r="E15" s="2">
        <f>'2'!E4</f>
        <v>-5.0599110906485887</v>
      </c>
      <c r="F15" s="2">
        <f>'2'!F4</f>
        <v>-0.94475348867826503</v>
      </c>
      <c r="G15" s="2">
        <f>'2'!G4</f>
        <v>33.679108091795413</v>
      </c>
    </row>
    <row r="16" spans="1:7" x14ac:dyDescent="0.25">
      <c r="A16" t="s">
        <v>20</v>
      </c>
      <c r="B16" s="2">
        <f>'2'!B5</f>
        <v>3.4443264391249584</v>
      </c>
      <c r="C16" s="2">
        <f>'2'!C5</f>
        <v>54.810312137258641</v>
      </c>
      <c r="D16" s="2">
        <f>'2'!D5</f>
        <v>58.810312137258641</v>
      </c>
      <c r="E16" s="2">
        <f>'2'!E5</f>
        <v>1.0460488845746572</v>
      </c>
      <c r="F16" s="2">
        <f>'2'!F5</f>
        <v>-7.6663300792873756E-2</v>
      </c>
      <c r="G16" s="2">
        <f>'2'!G5</f>
        <v>4.9167337268207598</v>
      </c>
    </row>
    <row r="17" spans="1:7" x14ac:dyDescent="0.25">
      <c r="A17" t="s">
        <v>21</v>
      </c>
      <c r="B17" s="2">
        <f>'2'!B6</f>
        <v>3.1309548565690228</v>
      </c>
      <c r="C17" s="2">
        <f>'2'!C6</f>
        <v>-191.73338106468799</v>
      </c>
      <c r="D17" s="2">
        <f>'2'!D6</f>
        <v>-187.73338106468799</v>
      </c>
      <c r="E17" s="2">
        <f>'2'!E6</f>
        <v>0.13492754950036978</v>
      </c>
      <c r="F17" s="2">
        <f>'2'!F6</f>
        <v>-3.071174080017141</v>
      </c>
      <c r="G17" s="2">
        <f>'2'!G6</f>
        <v>5.4495153359492887</v>
      </c>
    </row>
    <row r="18" spans="1:7" x14ac:dyDescent="0.25">
      <c r="A18" t="s">
        <v>22</v>
      </c>
      <c r="B18" s="2">
        <f>'2'!B7</f>
        <v>4.8374530971647598</v>
      </c>
      <c r="C18" s="2">
        <f>'2'!C7</f>
        <v>10.083528182869507</v>
      </c>
      <c r="D18" s="2">
        <f>'2'!D7</f>
        <v>5.1625469028352331</v>
      </c>
      <c r="E18" s="2">
        <f>'2'!E7</f>
        <v>9.6058555340368859</v>
      </c>
      <c r="F18" s="2">
        <f>'2'!F7</f>
        <v>4.7191451685113508</v>
      </c>
      <c r="G18" s="2">
        <f>'2'!G7</f>
        <v>17.03519494381192</v>
      </c>
    </row>
    <row r="19" spans="1:7" x14ac:dyDescent="0.25">
      <c r="A19" t="s">
        <v>23</v>
      </c>
      <c r="B19" s="2">
        <f>'2'!B8</f>
        <v>5.9165939376394148</v>
      </c>
      <c r="C19" s="2">
        <f>'2'!C8</f>
        <v>18.529670281755539</v>
      </c>
      <c r="D19" s="2">
        <f>'2'!D8</f>
        <v>3.0834060623605768</v>
      </c>
      <c r="E19" s="2">
        <f>'2'!E8</f>
        <v>1.3943011679293817</v>
      </c>
      <c r="F19" s="2">
        <f>'2'!F8</f>
        <v>1.2612956099639847</v>
      </c>
      <c r="G19" s="2">
        <f>'2'!G8</f>
        <v>12.285856447308211</v>
      </c>
    </row>
    <row r="20" spans="1:7" x14ac:dyDescent="0.25">
      <c r="A20" s="3" t="s">
        <v>31</v>
      </c>
      <c r="B20" s="4">
        <v>9.9248022235790962</v>
      </c>
      <c r="C20" s="4">
        <v>2625.3089548847552</v>
      </c>
      <c r="D20" s="4">
        <v>5.6055588828083425E-2</v>
      </c>
      <c r="E20" s="4">
        <v>0</v>
      </c>
      <c r="F20" s="4">
        <v>4.3533932524932126</v>
      </c>
      <c r="G20" s="4">
        <v>0</v>
      </c>
    </row>
    <row r="21" spans="1:7" x14ac:dyDescent="0.25">
      <c r="A21" s="3" t="s">
        <v>32</v>
      </c>
      <c r="B21" s="4">
        <v>9.3669566441872192</v>
      </c>
      <c r="C21" s="4">
        <v>43408.178350128415</v>
      </c>
      <c r="D21" s="4">
        <v>46327.414840157646</v>
      </c>
      <c r="E21" s="4">
        <v>5.7282279595173717</v>
      </c>
      <c r="F21" s="4">
        <v>0.4940555360608484</v>
      </c>
      <c r="G21" s="4">
        <v>0</v>
      </c>
    </row>
    <row r="22" spans="1:7" x14ac:dyDescent="0.25">
      <c r="A22" s="3" t="s">
        <v>33</v>
      </c>
      <c r="B22" s="4">
        <v>8.7448370530345905</v>
      </c>
      <c r="C22" s="4">
        <v>3517.4686212231536</v>
      </c>
      <c r="D22" s="4">
        <v>1.2551629469654102</v>
      </c>
      <c r="E22" s="4">
        <v>0</v>
      </c>
      <c r="F22" s="4">
        <v>5.9208818168872188</v>
      </c>
      <c r="G22" s="4">
        <v>0</v>
      </c>
    </row>
    <row r="23" spans="1:7" x14ac:dyDescent="0.25">
      <c r="A23" s="3" t="s">
        <v>34</v>
      </c>
      <c r="B23" s="4">
        <v>9.0917994698310221</v>
      </c>
      <c r="C23" s="4">
        <v>130.26689736125113</v>
      </c>
      <c r="D23" s="4">
        <v>1.0285311637965049</v>
      </c>
      <c r="E23" s="4">
        <v>0</v>
      </c>
      <c r="F23" s="4">
        <v>4.8348635111373719</v>
      </c>
      <c r="G23" s="4">
        <v>11.212993981106813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8609-C9AF-49A9-BFE5-1148752DB5F1}">
  <dimension ref="A1:G8"/>
  <sheetViews>
    <sheetView workbookViewId="0">
      <selection activeCell="D28" sqref="D28"/>
    </sheetView>
  </sheetViews>
  <sheetFormatPr defaultRowHeight="15" x14ac:dyDescent="0.25"/>
  <cols>
    <col min="1" max="1" width="12" bestFit="1" customWidth="1"/>
    <col min="2" max="2" width="17" bestFit="1" customWidth="1"/>
    <col min="3" max="3" width="17.85546875" bestFit="1" customWidth="1"/>
    <col min="4" max="4" width="16.28515625" bestFit="1" customWidth="1"/>
    <col min="5" max="5" width="15.5703125" bestFit="1" customWidth="1"/>
    <col min="6" max="6" width="15.85546875" bestFit="1" customWidth="1"/>
    <col min="7" max="7" width="13.85546875" bestFit="1" customWidth="1"/>
  </cols>
  <sheetData>
    <row r="1" spans="1:7" x14ac:dyDescent="0.25">
      <c r="A1" t="s">
        <v>0</v>
      </c>
      <c r="B1" s="1" t="s">
        <v>29</v>
      </c>
      <c r="C1" s="1" t="s">
        <v>26</v>
      </c>
      <c r="D1" s="1" t="s">
        <v>28</v>
      </c>
      <c r="E1" s="1" t="s">
        <v>27</v>
      </c>
      <c r="F1" s="1" t="s">
        <v>24</v>
      </c>
      <c r="G1" s="1" t="s">
        <v>25</v>
      </c>
    </row>
    <row r="2" spans="1:7" x14ac:dyDescent="0.25">
      <c r="A2" t="s">
        <v>17</v>
      </c>
      <c r="B2">
        <f>[2]SOFI!G7</f>
        <v>2.6559226907250877</v>
      </c>
      <c r="C2">
        <f>[2]SOFI!D7</f>
        <v>9.6099551422340586</v>
      </c>
      <c r="D2">
        <f>[2]SOFI!F7</f>
        <v>13.60995514223406</v>
      </c>
      <c r="E2">
        <f>[2]SOFI!E7</f>
        <v>-47.928273362477292</v>
      </c>
      <c r="F2">
        <f>[2]SOFI!B7</f>
        <v>-1.2338262438310543</v>
      </c>
      <c r="G2">
        <f>[2]SOFI!C7</f>
        <v>20.518978301858677</v>
      </c>
    </row>
    <row r="3" spans="1:7" x14ac:dyDescent="0.25">
      <c r="A3" t="s">
        <v>18</v>
      </c>
      <c r="B3">
        <f>[2]Paytm!G7</f>
        <v>0.77940758543447031</v>
      </c>
      <c r="C3">
        <f>[2]Paytm!D7</f>
        <v>1.058222461983013</v>
      </c>
      <c r="D3">
        <f>[2]Paytm!F7</f>
        <v>4.052070440327511</v>
      </c>
      <c r="E3">
        <f>[2]Paytm!E7</f>
        <v>-1.2446251796627006</v>
      </c>
      <c r="F3">
        <f>[2]Paytm!B7</f>
        <v>-1.3121000383216352</v>
      </c>
      <c r="G3">
        <f>[2]Paytm!C7</f>
        <v>9.7755343775554397</v>
      </c>
    </row>
    <row r="4" spans="1:7" x14ac:dyDescent="0.25">
      <c r="A4" t="s">
        <v>19</v>
      </c>
      <c r="B4">
        <f>[2]PolicyBazaar!G7</f>
        <v>0.35361307330818814</v>
      </c>
      <c r="C4">
        <f>[2]PolicyBazaar!D7</f>
        <v>0.4037653161059922</v>
      </c>
      <c r="D4">
        <f>[2]PolicyBazaar!F7</f>
        <v>3.405320176022065</v>
      </c>
      <c r="E4">
        <f>[2]PolicyBazaar!E7</f>
        <v>-5.0599110906485887</v>
      </c>
      <c r="F4">
        <f>[2]PolicyBazaar!B7</f>
        <v>-0.94475348867826503</v>
      </c>
      <c r="G4">
        <f>[2]PolicyBazaar!C7</f>
        <v>33.679108091795413</v>
      </c>
    </row>
    <row r="5" spans="1:7" x14ac:dyDescent="0.25">
      <c r="A5" t="s">
        <v>20</v>
      </c>
      <c r="B5">
        <f>[2]COIN!G7</f>
        <v>3.4443264391249584</v>
      </c>
      <c r="C5">
        <f>[2]COIN!D7</f>
        <v>54.810312137258641</v>
      </c>
      <c r="D5">
        <f>[2]COIN!F7</f>
        <v>58.810312137258641</v>
      </c>
      <c r="E5">
        <f>[2]COIN!E7</f>
        <v>1.0460488845746572</v>
      </c>
      <c r="F5">
        <f>[2]COIN!B7</f>
        <v>-7.6663300792873756E-2</v>
      </c>
      <c r="G5">
        <f>[2]COIN!C7</f>
        <v>4.9167337268207598</v>
      </c>
    </row>
    <row r="6" spans="1:7" x14ac:dyDescent="0.25">
      <c r="A6" t="s">
        <v>21</v>
      </c>
      <c r="B6">
        <f>[2]HOOD!G7</f>
        <v>3.1309548565690228</v>
      </c>
      <c r="C6">
        <f>[2]HOOD!D7</f>
        <v>-191.73338106468799</v>
      </c>
      <c r="D6">
        <f>[2]HOOD!F7</f>
        <v>-187.73338106468799</v>
      </c>
      <c r="E6">
        <f>[2]HOOD!E7</f>
        <v>0.13492754950036978</v>
      </c>
      <c r="F6">
        <f>[2]HOOD!B7</f>
        <v>-3.071174080017141</v>
      </c>
      <c r="G6">
        <f>[2]HOOD!C7</f>
        <v>5.4495153359492887</v>
      </c>
    </row>
    <row r="7" spans="1:7" x14ac:dyDescent="0.25">
      <c r="A7" t="s">
        <v>22</v>
      </c>
      <c r="B7">
        <f>[2]VISA!G13</f>
        <v>4.8374530971647598</v>
      </c>
      <c r="C7">
        <f>[2]VISA!D13</f>
        <v>10.083528182869507</v>
      </c>
      <c r="D7">
        <f>[2]VISA!F13</f>
        <v>5.1625469028352331</v>
      </c>
      <c r="E7">
        <f>[2]VISA!E13</f>
        <v>9.6058555340368859</v>
      </c>
      <c r="F7">
        <f>[2]VISA!B13</f>
        <v>4.7191451685113508</v>
      </c>
      <c r="G7">
        <f>[2]VISA!C13</f>
        <v>17.03519494381192</v>
      </c>
    </row>
    <row r="8" spans="1:7" x14ac:dyDescent="0.25">
      <c r="A8" t="s">
        <v>23</v>
      </c>
      <c r="B8">
        <f>[2]PayPal!G12</f>
        <v>5.9165939376394148</v>
      </c>
      <c r="C8">
        <f>[2]PayPal!D12</f>
        <v>18.529670281755539</v>
      </c>
      <c r="D8">
        <f>[2]PayPal!F12</f>
        <v>3.0834060623605768</v>
      </c>
      <c r="E8">
        <f>[2]PayPal!E12</f>
        <v>1.3943011679293817</v>
      </c>
      <c r="F8">
        <f>[2]PayPal!B12</f>
        <v>1.2612956099639847</v>
      </c>
      <c r="G8">
        <f>[2]PayPal!C12</f>
        <v>12.285856447308211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B692D-0AAB-4BDC-9AC4-48DF6052B921}">
  <dimension ref="A1:G27"/>
  <sheetViews>
    <sheetView tabSelected="1" workbookViewId="0">
      <selection activeCell="B26" sqref="B26:G26"/>
    </sheetView>
  </sheetViews>
  <sheetFormatPr defaultRowHeight="15" x14ac:dyDescent="0.25"/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4</v>
      </c>
      <c r="G1" s="1" t="s">
        <v>5</v>
      </c>
    </row>
    <row r="2" spans="1:7" x14ac:dyDescent="0.25">
      <c r="A2" t="s">
        <v>6</v>
      </c>
      <c r="B2" s="2">
        <v>9.0992640957900868</v>
      </c>
      <c r="C2" s="2">
        <v>102.01354496241632</v>
      </c>
      <c r="D2" s="2">
        <v>0.90073590420990701</v>
      </c>
      <c r="E2" s="2">
        <v>-2.3746124406588733</v>
      </c>
      <c r="F2" s="2">
        <v>2.2399963789683706</v>
      </c>
      <c r="G2" s="2">
        <v>9.4202493407912833</v>
      </c>
    </row>
    <row r="3" spans="1:7" x14ac:dyDescent="0.25">
      <c r="A3" t="s">
        <v>7</v>
      </c>
      <c r="B3" s="2">
        <v>6.4308977325381296</v>
      </c>
      <c r="C3" s="2">
        <v>18.868172693936842</v>
      </c>
      <c r="D3" s="2">
        <v>3.4285355508611466</v>
      </c>
      <c r="E3" s="2">
        <v>-2.8377755584671647</v>
      </c>
      <c r="F3" s="2">
        <v>0.53494127912384759</v>
      </c>
      <c r="G3" s="2">
        <v>7.443182058901324</v>
      </c>
    </row>
    <row r="4" spans="1:7" x14ac:dyDescent="0.25">
      <c r="A4" t="s">
        <v>8</v>
      </c>
      <c r="B4" s="2">
        <v>9.0782812100196431</v>
      </c>
      <c r="C4" s="2">
        <v>99.630102244902631</v>
      </c>
      <c r="D4" s="2">
        <v>0.92171878998035262</v>
      </c>
      <c r="E4" s="2">
        <v>-3.4035550663363265</v>
      </c>
      <c r="F4" s="2">
        <v>9.4522934206692266</v>
      </c>
      <c r="G4" s="2">
        <v>2.7283720082191842</v>
      </c>
    </row>
    <row r="5" spans="1:7" x14ac:dyDescent="0.25">
      <c r="A5" t="s">
        <v>9</v>
      </c>
      <c r="B5" s="2">
        <v>7.9270772057611687</v>
      </c>
      <c r="C5" s="2">
        <v>46.121908872467188</v>
      </c>
      <c r="D5" s="2">
        <v>2.005659542864811</v>
      </c>
      <c r="E5" s="2">
        <v>-4.5615871989433492</v>
      </c>
      <c r="F5" s="2">
        <v>3.1316037609955449</v>
      </c>
      <c r="G5" s="2">
        <v>15.315348738391268</v>
      </c>
    </row>
    <row r="6" spans="1:7" x14ac:dyDescent="0.25">
      <c r="A6" t="s">
        <v>10</v>
      </c>
      <c r="B6" s="2">
        <v>8.2029770742745622</v>
      </c>
      <c r="C6" s="2">
        <v>83.179522057719922</v>
      </c>
      <c r="D6" s="2">
        <v>11.284606613716273</v>
      </c>
      <c r="E6" s="2">
        <v>-2.7385487501812893</v>
      </c>
      <c r="F6" s="2">
        <v>1.0299436436907052</v>
      </c>
      <c r="G6" s="2">
        <v>0</v>
      </c>
    </row>
    <row r="7" spans="1:7" x14ac:dyDescent="0.25">
      <c r="A7" t="s">
        <v>11</v>
      </c>
      <c r="B7" s="2">
        <v>9.1694578328676215</v>
      </c>
      <c r="C7" s="2">
        <v>111.37585119290469</v>
      </c>
      <c r="D7" s="2">
        <v>0.90642904198096308</v>
      </c>
      <c r="E7" s="2">
        <v>-2.9942000036469496</v>
      </c>
      <c r="F7" s="2">
        <v>4.2138660283125935</v>
      </c>
      <c r="G7" s="2">
        <v>0</v>
      </c>
    </row>
    <row r="8" spans="1:7" x14ac:dyDescent="0.25">
      <c r="A8" t="s">
        <v>12</v>
      </c>
      <c r="B8" s="2">
        <v>9.1571761206116289</v>
      </c>
      <c r="C8" s="2">
        <v>120.01473150917086</v>
      </c>
      <c r="D8" s="2">
        <v>0.84282387938837111</v>
      </c>
      <c r="E8" s="2">
        <v>4.6383104075262924</v>
      </c>
      <c r="F8" s="2">
        <v>0.51334840183616071</v>
      </c>
      <c r="G8" s="2">
        <v>0</v>
      </c>
    </row>
    <row r="9" spans="1:7" x14ac:dyDescent="0.25">
      <c r="A9" t="s">
        <v>13</v>
      </c>
      <c r="B9" s="2">
        <v>9.9152041890563893</v>
      </c>
      <c r="C9" s="2">
        <v>1366.2608707059148</v>
      </c>
      <c r="D9" s="2">
        <v>7.7398868839475415E-2</v>
      </c>
      <c r="E9" s="2">
        <v>0</v>
      </c>
      <c r="F9" s="2">
        <v>1.5581238461890836</v>
      </c>
      <c r="G9" s="2">
        <v>0</v>
      </c>
    </row>
    <row r="10" spans="1:7" x14ac:dyDescent="0.25">
      <c r="A10" t="s">
        <v>14</v>
      </c>
      <c r="B10" s="2">
        <v>9.2577918164886537</v>
      </c>
      <c r="C10" s="2">
        <v>132.82304153104693</v>
      </c>
      <c r="D10" s="2">
        <v>0.70729060106175679</v>
      </c>
      <c r="E10" s="2">
        <v>-5.0692283689970354</v>
      </c>
      <c r="F10" s="2">
        <v>0.64029317970673549</v>
      </c>
      <c r="G10" s="2">
        <v>0</v>
      </c>
    </row>
    <row r="11" spans="1:7" x14ac:dyDescent="0.25">
      <c r="A11" t="s">
        <v>15</v>
      </c>
      <c r="B11" s="2">
        <v>9.157792587599392</v>
      </c>
      <c r="C11" s="2">
        <v>115.05375465121332</v>
      </c>
      <c r="D11" s="2">
        <v>0.80172235357466415</v>
      </c>
      <c r="E11" s="2">
        <v>-8.071226020860534</v>
      </c>
      <c r="F11" s="2">
        <v>0.6887758815106062</v>
      </c>
      <c r="G11" s="2">
        <v>0</v>
      </c>
    </row>
    <row r="12" spans="1:7" x14ac:dyDescent="0.25">
      <c r="A12" t="s">
        <v>16</v>
      </c>
      <c r="B12" s="2">
        <v>9.2644443394676355</v>
      </c>
      <c r="C12" s="2">
        <v>127.00253877594321</v>
      </c>
      <c r="D12" s="2">
        <v>0.73553509240543635</v>
      </c>
      <c r="E12" s="2">
        <v>-3.6217889368466443</v>
      </c>
      <c r="F12" s="2">
        <v>6.6380697540901448</v>
      </c>
      <c r="G12" s="2">
        <v>0</v>
      </c>
    </row>
    <row r="13" spans="1:7" x14ac:dyDescent="0.25">
      <c r="A13" t="s">
        <v>17</v>
      </c>
      <c r="B13" s="2">
        <v>2.6559226907250877</v>
      </c>
      <c r="C13" s="2">
        <v>9.6099551422340586</v>
      </c>
      <c r="D13" s="2">
        <v>13.60995514223406</v>
      </c>
      <c r="E13" s="2">
        <v>-47.928273362477292</v>
      </c>
      <c r="F13" s="2">
        <v>-1.2338262438310543</v>
      </c>
      <c r="G13" s="2">
        <v>20.518978301858677</v>
      </c>
    </row>
    <row r="14" spans="1:7" x14ac:dyDescent="0.25">
      <c r="A14" t="s">
        <v>18</v>
      </c>
      <c r="B14" s="2">
        <v>0.77940758543447031</v>
      </c>
      <c r="C14" s="2">
        <v>1.058222461983013</v>
      </c>
      <c r="D14" s="2">
        <v>4.052070440327511</v>
      </c>
      <c r="E14" s="2">
        <v>-1.2446251796627006</v>
      </c>
      <c r="F14" s="2">
        <v>-1.3121000383216352</v>
      </c>
      <c r="G14" s="2">
        <v>9.7755343775554397</v>
      </c>
    </row>
    <row r="15" spans="1:7" x14ac:dyDescent="0.25">
      <c r="A15" t="s">
        <v>19</v>
      </c>
      <c r="B15" s="2">
        <v>0.35361307330818814</v>
      </c>
      <c r="C15" s="2">
        <v>0.4037653161059922</v>
      </c>
      <c r="D15" s="2">
        <v>3.405320176022065</v>
      </c>
      <c r="E15" s="2">
        <v>-5.0599110906485887</v>
      </c>
      <c r="F15" s="2">
        <v>-0.94475348867826503</v>
      </c>
      <c r="G15" s="2">
        <v>33.679108091795413</v>
      </c>
    </row>
    <row r="16" spans="1:7" x14ac:dyDescent="0.25">
      <c r="A16" t="s">
        <v>20</v>
      </c>
      <c r="B16" s="2">
        <v>3.4443264391249584</v>
      </c>
      <c r="C16" s="2">
        <v>54.810312137258641</v>
      </c>
      <c r="D16" s="2">
        <v>58.810312137258641</v>
      </c>
      <c r="E16" s="2">
        <v>1.0460488845746572</v>
      </c>
      <c r="F16" s="2">
        <v>-7.6663300792873756E-2</v>
      </c>
      <c r="G16" s="2">
        <v>4.9167337268207598</v>
      </c>
    </row>
    <row r="17" spans="1:7" x14ac:dyDescent="0.25">
      <c r="A17" t="s">
        <v>21</v>
      </c>
      <c r="B17" s="2">
        <v>3.1309548565690228</v>
      </c>
      <c r="C17" s="2">
        <v>-191.73338106468799</v>
      </c>
      <c r="D17" s="2">
        <v>-187.73338106468799</v>
      </c>
      <c r="E17" s="2">
        <v>0.13492754950036978</v>
      </c>
      <c r="F17" s="2">
        <v>-3.071174080017141</v>
      </c>
      <c r="G17" s="2">
        <v>5.4495153359492887</v>
      </c>
    </row>
    <row r="18" spans="1:7" x14ac:dyDescent="0.25">
      <c r="A18" t="s">
        <v>22</v>
      </c>
      <c r="B18" s="2">
        <v>4.8374530971647598</v>
      </c>
      <c r="C18" s="2">
        <v>10.083528182869507</v>
      </c>
      <c r="D18" s="2">
        <v>5.1625469028352331</v>
      </c>
      <c r="E18" s="2">
        <v>9.6058555340368859</v>
      </c>
      <c r="F18" s="2">
        <v>4.7191451685113508</v>
      </c>
      <c r="G18" s="2">
        <v>17.03519494381192</v>
      </c>
    </row>
    <row r="19" spans="1:7" x14ac:dyDescent="0.25">
      <c r="A19" t="s">
        <v>23</v>
      </c>
      <c r="B19" s="2">
        <v>5.9165939376394148</v>
      </c>
      <c r="C19" s="2">
        <v>18.529670281755539</v>
      </c>
      <c r="D19" s="2">
        <v>3.0834060623605768</v>
      </c>
      <c r="E19" s="2">
        <v>1.3943011679293817</v>
      </c>
      <c r="F19" s="2">
        <v>1.2612956099639847</v>
      </c>
      <c r="G19" s="2">
        <v>12.285856447308211</v>
      </c>
    </row>
    <row r="20" spans="1:7" x14ac:dyDescent="0.25">
      <c r="A20" s="3" t="s">
        <v>31</v>
      </c>
      <c r="B20" s="4">
        <v>9.9248022235790962</v>
      </c>
      <c r="C20" s="4">
        <v>2625.3089548847552</v>
      </c>
      <c r="D20" s="4">
        <v>5.6055588828083425E-2</v>
      </c>
      <c r="E20" s="4">
        <v>0</v>
      </c>
      <c r="F20" s="4">
        <v>4.3533932524932126</v>
      </c>
      <c r="G20" s="4">
        <v>0</v>
      </c>
    </row>
    <row r="21" spans="1:7" x14ac:dyDescent="0.25">
      <c r="A21" s="3" t="s">
        <v>32</v>
      </c>
      <c r="B21" s="4">
        <v>9.3669566441872192</v>
      </c>
      <c r="C21" s="4">
        <v>43408.178350128415</v>
      </c>
      <c r="D21" s="4">
        <v>46327.414840157646</v>
      </c>
      <c r="E21" s="4">
        <v>5.7282279595173717</v>
      </c>
      <c r="F21" s="4">
        <v>0.4940555360608484</v>
      </c>
      <c r="G21" s="4">
        <v>0</v>
      </c>
    </row>
    <row r="22" spans="1:7" x14ac:dyDescent="0.25">
      <c r="A22" s="3" t="s">
        <v>33</v>
      </c>
      <c r="B22" s="4">
        <v>8.7448370530345905</v>
      </c>
      <c r="C22" s="4">
        <v>3517.4686212231536</v>
      </c>
      <c r="D22" s="4">
        <v>1.2551629469654102</v>
      </c>
      <c r="E22" s="4">
        <v>0</v>
      </c>
      <c r="F22" s="4">
        <v>5.9208818168872188</v>
      </c>
      <c r="G22" s="4">
        <v>0</v>
      </c>
    </row>
    <row r="23" spans="1:7" x14ac:dyDescent="0.25">
      <c r="A23" s="3" t="s">
        <v>34</v>
      </c>
      <c r="B23" s="4">
        <v>9.0917994698310221</v>
      </c>
      <c r="C23" s="4">
        <v>130.26689736125113</v>
      </c>
      <c r="D23" s="4">
        <v>1.0285311637965049</v>
      </c>
      <c r="E23" s="4">
        <v>0</v>
      </c>
      <c r="F23" s="4">
        <v>4.8348635111373719</v>
      </c>
      <c r="G23" s="4">
        <v>11.212993981106813</v>
      </c>
    </row>
    <row r="25" spans="1:7" x14ac:dyDescent="0.25">
      <c r="A25" t="s">
        <v>35</v>
      </c>
      <c r="B25" s="2">
        <f>SUM(B2:B23)</f>
        <v>154.90703127507271</v>
      </c>
      <c r="C25" s="2">
        <f t="shared" ref="C25:G25" si="0">SUM(C2:C23)</f>
        <v>51906.328935252735</v>
      </c>
      <c r="D25" s="2">
        <f t="shared" si="0"/>
        <v>46252.757275892473</v>
      </c>
      <c r="E25" s="2">
        <f t="shared" si="0"/>
        <v>-67.357660474641776</v>
      </c>
      <c r="F25" s="2">
        <f t="shared" si="0"/>
        <v>45.586373318506034</v>
      </c>
      <c r="G25" s="2">
        <f t="shared" si="0"/>
        <v>149.78106735250961</v>
      </c>
    </row>
    <row r="26" spans="1:7" x14ac:dyDescent="0.25">
      <c r="A26" t="s">
        <v>36</v>
      </c>
      <c r="B26" s="2">
        <f>MAX(B2:B23)</f>
        <v>9.9248022235790962</v>
      </c>
      <c r="C26" s="2">
        <f t="shared" ref="C26:G26" si="1">MAX(C2:C23)</f>
        <v>43408.178350128415</v>
      </c>
      <c r="D26" s="2">
        <f t="shared" si="1"/>
        <v>46327.414840157646</v>
      </c>
      <c r="E26" s="2">
        <f t="shared" si="1"/>
        <v>9.6058555340368859</v>
      </c>
      <c r="F26" s="2">
        <f t="shared" si="1"/>
        <v>9.4522934206692266</v>
      </c>
      <c r="G26" s="2">
        <f t="shared" si="1"/>
        <v>33.679108091795413</v>
      </c>
    </row>
    <row r="27" spans="1:7" x14ac:dyDescent="0.25">
      <c r="A27" t="s">
        <v>37</v>
      </c>
      <c r="B27" s="2">
        <f>MIN(B2:B23)</f>
        <v>0.35361307330818814</v>
      </c>
      <c r="C27" s="2">
        <f t="shared" ref="C27:G27" si="2">MIN(C2:C23)</f>
        <v>-191.73338106468799</v>
      </c>
      <c r="D27" s="2">
        <f t="shared" si="2"/>
        <v>-187.73338106468799</v>
      </c>
      <c r="E27" s="2">
        <f t="shared" si="2"/>
        <v>-47.928273362477292</v>
      </c>
      <c r="F27" s="2">
        <f t="shared" si="2"/>
        <v>-3.071174080017141</v>
      </c>
      <c r="G27" s="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Hetal Patel</dc:creator>
  <cp:lastModifiedBy>Hetal Patel</cp:lastModifiedBy>
  <dcterms:created xsi:type="dcterms:W3CDTF">2015-06-05T18:19:34Z</dcterms:created>
  <dcterms:modified xsi:type="dcterms:W3CDTF">2024-05-05T16:05:20Z</dcterms:modified>
</cp:coreProperties>
</file>