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EW USER\Desktop\completed dashboard\"/>
    </mc:Choice>
  </mc:AlternateContent>
  <xr:revisionPtr revIDLastSave="0" documentId="13_ncr:1_{42A39865-25CC-4991-B240-7DF76E18AAA6}" xr6:coauthVersionLast="47" xr6:coauthVersionMax="47" xr10:uidLastSave="{00000000-0000-0000-0000-000000000000}"/>
  <bookViews>
    <workbookView xWindow="-120" yWindow="-120" windowWidth="20730" windowHeight="11040" activeTab="2" xr2:uid="{E2325C5B-1667-4AE3-99BE-343F4A79A890}"/>
  </bookViews>
  <sheets>
    <sheet name="Furniture_Sales" sheetId="2" r:id="rId1"/>
    <sheet name="CALCULATIONS" sheetId="1" r:id="rId2"/>
    <sheet name="DASHBOARD" sheetId="6" r:id="rId3"/>
  </sheets>
  <definedNames>
    <definedName name="_xlchart.v5.0" hidden="1">CALCULATIONS!$G$24</definedName>
    <definedName name="_xlchart.v5.1" hidden="1">CALCULATIONS!$G$25:$G$72</definedName>
    <definedName name="_xlchart.v5.2" hidden="1">CALCULATIONS!$H$24</definedName>
    <definedName name="_xlchart.v5.3" hidden="1">CALCULATIONS!$H$25:$H$72</definedName>
    <definedName name="category">CALCULATIONS!$I$33</definedName>
    <definedName name="ExternalData_1" localSheetId="0" hidden="1">Furniture_Sales!$A$1:$T$2122</definedName>
    <definedName name="profit">CALCULATIONS!$M$12</definedName>
    <definedName name="profityoy">CALCULATIONS!$Q$12:$R$12</definedName>
    <definedName name="quantity">CALCULATIONS!$M$11</definedName>
    <definedName name="quantityyoy">CALCULATIONS!$Q$11</definedName>
    <definedName name="sales">CALCULATIONS!$M$10</definedName>
    <definedName name="salestrend">CALCULATIONS!$B$21</definedName>
    <definedName name="salesyoy">CALCULATIONS!$Q$10</definedName>
    <definedName name="shippingduration">CALCULATIONS!$G$2</definedName>
    <definedName name="shippingmode">CALCULATIONS!$I$16</definedName>
    <definedName name="Slicer_Region">#N/A</definedName>
    <definedName name="Slicer_Segment">#N/A</definedName>
    <definedName name="topcity">CALCULATIONS!$I$31</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 l="1"/>
  <c r="M34" i="1"/>
  <c r="M37" i="1" s="1"/>
  <c r="B21" i="1"/>
  <c r="I16" i="1"/>
  <c r="G2" i="1"/>
  <c r="I31" i="1"/>
  <c r="N11" i="1"/>
  <c r="O12" i="1"/>
  <c r="L25" i="1"/>
  <c r="O11" i="1"/>
  <c r="N12" i="1"/>
  <c r="O10" i="1"/>
  <c r="M12" i="1"/>
  <c r="N10" i="1"/>
  <c r="M10" i="1"/>
  <c r="M11" i="1"/>
  <c r="M36" i="1" l="1"/>
  <c r="M35" i="1"/>
  <c r="M38" i="1"/>
  <c r="M24" i="1"/>
  <c r="M26" i="1" s="1"/>
  <c r="P12" i="1"/>
  <c r="Q12" i="1" s="1"/>
  <c r="P10" i="1"/>
  <c r="Q10" i="1" s="1"/>
  <c r="P11" i="1"/>
  <c r="Q11" i="1" s="1"/>
  <c r="M25" i="1" l="1"/>
  <c r="M28" i="1"/>
  <c r="M27" i="1"/>
  <c r="M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65C2A3-CA61-45C6-964A-466B4E071106}" keepAlive="1" name="Query - Furniture_Sales" description="Connection to the 'Furniture_Sales' query in the workbook." type="5" refreshedVersion="7"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<sst xmlns="http://schemas.openxmlformats.org/spreadsheetml/2006/main" count="32020" uniqueCount="4432">
  <si>
    <t>Order ID</t>
  </si>
  <si>
    <t>Order Date</t>
  </si>
  <si>
    <t>Ship Date</t>
  </si>
  <si>
    <t>duration</t>
  </si>
  <si>
    <t>Ship Mode</t>
  </si>
  <si>
    <t>Customer ID</t>
  </si>
  <si>
    <t>Customer Name</t>
  </si>
  <si>
    <t>Segment</t>
  </si>
  <si>
    <t>Country</t>
  </si>
  <si>
    <t>City</t>
  </si>
  <si>
    <t>State</t>
  </si>
  <si>
    <t>Region</t>
  </si>
  <si>
    <t>Product ID</t>
  </si>
  <si>
    <t>Category</t>
  </si>
  <si>
    <t>Sub-Category</t>
  </si>
  <si>
    <t>Product Name</t>
  </si>
  <si>
    <t>Sales</t>
  </si>
  <si>
    <t>Quantity</t>
  </si>
  <si>
    <t>Profit</t>
  </si>
  <si>
    <t>Month</t>
  </si>
  <si>
    <t>CA-2016-152156</t>
  </si>
  <si>
    <t>3-days</t>
  </si>
  <si>
    <t>Second Class</t>
  </si>
  <si>
    <t>CG-12520</t>
  </si>
  <si>
    <t>Claire Gute</t>
  </si>
  <si>
    <t>Consumer</t>
  </si>
  <si>
    <t>United States</t>
  </si>
  <si>
    <t>Henderson</t>
  </si>
  <si>
    <t>Kentucky</t>
  </si>
  <si>
    <t>South</t>
  </si>
  <si>
    <t>FUR-BO-10001798</t>
  </si>
  <si>
    <t>Furniture</t>
  </si>
  <si>
    <t>Bookcases</t>
  </si>
  <si>
    <t>Bush Somerset Collection Bookcase</t>
  </si>
  <si>
    <t>Nov</t>
  </si>
  <si>
    <t>FUR-CH-10000454</t>
  </si>
  <si>
    <t>Chairs</t>
  </si>
  <si>
    <t>Hon Deluxe Fabric Upholstered Stacking Chairs, Rounded Back</t>
  </si>
  <si>
    <t>US-2015-108966</t>
  </si>
  <si>
    <t>7-days</t>
  </si>
  <si>
    <t>Standard Class</t>
  </si>
  <si>
    <t>SO-20335</t>
  </si>
  <si>
    <t>Sean O'Donnell</t>
  </si>
  <si>
    <t>Fort Lauderdale</t>
  </si>
  <si>
    <t>Florida</t>
  </si>
  <si>
    <t>FUR-TA-10000577</t>
  </si>
  <si>
    <t>Tables</t>
  </si>
  <si>
    <t>Bretford CR4500 Series Slim Rectangular Table</t>
  </si>
  <si>
    <t>Oct</t>
  </si>
  <si>
    <t>CA-2014-115812</t>
  </si>
  <si>
    <t>5-days</t>
  </si>
  <si>
    <t>BH-11710</t>
  </si>
  <si>
    <t>Brosina Hoffman</t>
  </si>
  <si>
    <t>Los Angeles</t>
  </si>
  <si>
    <t>California</t>
  </si>
  <si>
    <t>West</t>
  </si>
  <si>
    <t>FUR-FU-10001487</t>
  </si>
  <si>
    <t>Furnishings</t>
  </si>
  <si>
    <t>Eldon Expressions Wood and Plastic Desk Accessories, Cherry Wood</t>
  </si>
  <si>
    <t>Jun</t>
  </si>
  <si>
    <t>FUR-TA-10001539</t>
  </si>
  <si>
    <t>Chromcraft Rectangular Conference Tables</t>
  </si>
  <si>
    <t>US-2017-156909</t>
  </si>
  <si>
    <t>2-days</t>
  </si>
  <si>
    <t>SF-20065</t>
  </si>
  <si>
    <t>Sandra Flanagan</t>
  </si>
  <si>
    <t>Philadelphia</t>
  </si>
  <si>
    <t>Pennsylvania</t>
  </si>
  <si>
    <t>East</t>
  </si>
  <si>
    <t>FUR-CH-10002774</t>
  </si>
  <si>
    <t>Global Deluxe Stacking Chair, Gray</t>
  </si>
  <si>
    <t>Jul</t>
  </si>
  <si>
    <t>CA-2015-106320</t>
  </si>
  <si>
    <t>EB-13870</t>
  </si>
  <si>
    <t>Emily Burns</t>
  </si>
  <si>
    <t>Orem</t>
  </si>
  <si>
    <t>Utah</t>
  </si>
  <si>
    <t>Sep</t>
  </si>
  <si>
    <t>US-2015-150630</t>
  </si>
  <si>
    <t>4-days</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</si>
  <si>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</si>
  <si>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</si>
  <si>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</si>
  <si>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</si>
  <si>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</si>
  <si>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</si>
  <si>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</si>
  <si>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</si>
  <si>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</si>
  <si>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</si>
  <si>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</si>
  <si>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</si>
  <si>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</si>
  <si>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</si>
  <si>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</si>
  <si>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</si>
  <si>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</si>
  <si>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</si>
  <si>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</si>
  <si>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</si>
  <si>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</si>
  <si>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</si>
  <si>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</si>
  <si>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</si>
  <si>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</si>
  <si>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</si>
  <si>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</si>
  <si>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</si>
  <si>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</si>
  <si>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</si>
  <si>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</si>
  <si>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</si>
  <si>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</si>
  <si>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</si>
  <si>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</si>
  <si>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</si>
  <si>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</si>
  <si>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1-days</t>
  </si>
  <si>
    <t>TB-21055</t>
  </si>
  <si>
    <t>Ted Butterfield</t>
  </si>
  <si>
    <t>Troy</t>
  </si>
  <si>
    <t>New York</t>
  </si>
  <si>
    <t>FUR-CH-10003968</t>
  </si>
  <si>
    <t>Novimex Turbo Task Chair</t>
  </si>
  <si>
    <t>CA-2015-135545</t>
  </si>
  <si>
    <t>6-days</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</si>
  <si>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</si>
  <si>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</si>
  <si>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</si>
  <si>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</si>
  <si>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</si>
  <si>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</si>
  <si>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</si>
  <si>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</si>
  <si>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</si>
  <si>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</si>
  <si>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</si>
  <si>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</si>
  <si>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</si>
  <si>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</si>
  <si>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</si>
  <si>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</si>
  <si>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</si>
  <si>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</si>
  <si>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</si>
  <si>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</si>
  <si>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</si>
  <si>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</si>
  <si>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</si>
  <si>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</si>
  <si>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</si>
  <si>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</si>
  <si>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</si>
  <si>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</si>
  <si>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</si>
  <si>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</si>
  <si>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</si>
  <si>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</si>
  <si>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</si>
  <si>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</si>
  <si>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</si>
  <si>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</si>
  <si>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</si>
  <si>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</si>
  <si>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</si>
  <si>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</si>
  <si>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</si>
  <si>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</si>
  <si>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</si>
  <si>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</si>
  <si>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</si>
  <si>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</si>
  <si>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</si>
  <si>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</si>
  <si>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</si>
  <si>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</si>
  <si>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</si>
  <si>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</si>
  <si>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</si>
  <si>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</si>
  <si>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</si>
  <si>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</si>
  <si>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</si>
  <si>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</si>
  <si>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</si>
  <si>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</si>
  <si>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</si>
  <si>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</si>
  <si>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</si>
  <si>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</si>
  <si>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</si>
  <si>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</si>
  <si>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</si>
  <si>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</si>
  <si>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</si>
  <si>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</si>
  <si>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</si>
  <si>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</si>
  <si>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</si>
  <si>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</si>
  <si>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</si>
  <si>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</si>
  <si>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</si>
  <si>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</si>
  <si>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</si>
  <si>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</si>
  <si>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</si>
  <si>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</si>
  <si>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</si>
  <si>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</si>
  <si>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</si>
  <si>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</si>
  <si>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</si>
  <si>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</si>
  <si>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</si>
  <si>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</si>
  <si>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</si>
  <si>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</si>
  <si>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</si>
  <si>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</si>
  <si>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</si>
  <si>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</si>
  <si>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</si>
  <si>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</si>
  <si>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</si>
  <si>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</si>
  <si>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</si>
  <si>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</si>
  <si>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</si>
  <si>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</si>
  <si>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</si>
  <si>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</si>
  <si>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</si>
  <si>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</si>
  <si>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</si>
  <si>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</si>
  <si>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</si>
  <si>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</si>
  <si>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</si>
  <si>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</si>
  <si>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</si>
  <si>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</si>
  <si>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</si>
  <si>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</si>
  <si>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</si>
  <si>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</si>
  <si>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</si>
  <si>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</si>
  <si>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</si>
  <si>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</si>
  <si>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</si>
  <si>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</si>
  <si>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</si>
  <si>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</si>
  <si>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</si>
  <si>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</si>
  <si>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</si>
  <si>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</si>
  <si>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</si>
  <si>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</si>
  <si>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</si>
  <si>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</si>
  <si>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</si>
  <si>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</si>
  <si>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</si>
  <si>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</si>
  <si>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</si>
  <si>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</si>
  <si>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</si>
  <si>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</si>
  <si>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</si>
  <si>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</si>
  <si>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</si>
  <si>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</si>
  <si>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</si>
  <si>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</si>
  <si>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</si>
  <si>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</si>
  <si>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</si>
  <si>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</si>
  <si>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</si>
  <si>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</si>
  <si>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</si>
  <si>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</si>
  <si>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</si>
  <si>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</si>
  <si>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</si>
  <si>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</si>
  <si>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</si>
  <si>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</si>
  <si>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</si>
  <si>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</si>
  <si>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</si>
  <si>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</si>
  <si>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</si>
  <si>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</si>
  <si>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</si>
  <si>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</si>
  <si>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</si>
  <si>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</si>
  <si>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</si>
  <si>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</si>
  <si>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</si>
  <si>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</si>
  <si>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</si>
  <si>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</si>
  <si>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</si>
  <si>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</si>
  <si>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</si>
  <si>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</si>
  <si>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</si>
  <si>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</si>
  <si>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</si>
  <si>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</si>
  <si>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</si>
  <si>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</si>
  <si>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</si>
  <si>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</si>
  <si>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</si>
  <si>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</si>
  <si>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</si>
  <si>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</si>
  <si>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</si>
  <si>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</si>
  <si>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</si>
  <si>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</si>
  <si>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</si>
  <si>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</si>
  <si>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</si>
  <si>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</si>
  <si>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</si>
  <si>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</si>
  <si>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</si>
  <si>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</si>
  <si>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</si>
  <si>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</si>
  <si>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</si>
  <si>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</si>
  <si>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</si>
  <si>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</si>
  <si>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</si>
  <si>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</si>
  <si>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</si>
  <si>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</si>
  <si>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</si>
  <si>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</si>
  <si>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</si>
  <si>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</si>
  <si>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</si>
  <si>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</si>
  <si>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</si>
  <si>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</si>
  <si>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</si>
  <si>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</si>
  <si>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</si>
  <si>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</si>
  <si>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</si>
  <si>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</si>
  <si>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</si>
  <si>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</si>
  <si>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</si>
  <si>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</si>
  <si>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</si>
  <si>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</si>
  <si>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</si>
  <si>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</si>
  <si>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</si>
  <si>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</si>
  <si>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</si>
  <si>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</si>
  <si>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</si>
  <si>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</si>
  <si>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</si>
  <si>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</si>
  <si>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</si>
  <si>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</si>
  <si>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</si>
  <si>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</si>
  <si>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</si>
  <si>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</si>
  <si>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</si>
  <si>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</si>
  <si>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</si>
  <si>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</si>
  <si>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</si>
  <si>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</si>
  <si>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</si>
  <si>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</si>
  <si>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</si>
  <si>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</si>
  <si>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</si>
  <si>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</si>
  <si>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</si>
  <si>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</si>
  <si>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</si>
  <si>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</si>
  <si>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</si>
  <si>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</si>
  <si>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</si>
  <si>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</si>
  <si>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</si>
  <si>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</si>
  <si>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</si>
  <si>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</si>
  <si>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</si>
  <si>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</si>
  <si>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</si>
  <si>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</si>
  <si>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</si>
  <si>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</si>
  <si>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</si>
  <si>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</si>
  <si>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</si>
  <si>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</si>
  <si>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</si>
  <si>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</si>
  <si>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</si>
  <si>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</si>
  <si>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</si>
  <si>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</si>
  <si>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</si>
  <si>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</si>
  <si>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</si>
  <si>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</si>
  <si>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</si>
  <si>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0-days</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</si>
  <si>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</si>
  <si>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</si>
  <si>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</si>
  <si>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</si>
  <si>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</si>
  <si>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</si>
  <si>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</si>
  <si>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</si>
  <si>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</si>
  <si>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</si>
  <si>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</si>
  <si>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</si>
  <si>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</si>
  <si>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</si>
  <si>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</si>
  <si>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</si>
  <si>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</si>
  <si>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</si>
  <si>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</si>
  <si>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</si>
  <si>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</si>
  <si>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</si>
  <si>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</si>
  <si>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</si>
  <si>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</si>
  <si>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</si>
  <si>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</si>
  <si>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</si>
  <si>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</si>
  <si>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</si>
  <si>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</si>
  <si>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</si>
  <si>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</si>
  <si>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</si>
  <si>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</si>
  <si>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</si>
  <si>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</si>
  <si>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</si>
  <si>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</si>
  <si>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</si>
  <si>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</si>
  <si>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</si>
  <si>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</si>
  <si>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</si>
  <si>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</si>
  <si>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</si>
  <si>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</si>
  <si>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</si>
  <si>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</si>
  <si>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</si>
  <si>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</si>
  <si>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</si>
  <si>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</si>
  <si>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</si>
  <si>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</si>
  <si>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</si>
  <si>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</si>
  <si>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</si>
  <si>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</si>
  <si>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</si>
  <si>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</si>
  <si>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</si>
  <si>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</si>
  <si>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</si>
  <si>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</si>
  <si>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</si>
  <si>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</si>
  <si>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</si>
  <si>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</si>
  <si>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</si>
  <si>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</si>
  <si>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</si>
  <si>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</si>
  <si>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</si>
  <si>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</si>
  <si>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</si>
  <si>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</si>
  <si>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</si>
  <si>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</si>
  <si>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</si>
  <si>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</si>
  <si>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</si>
  <si>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</si>
  <si>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</si>
  <si>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</si>
  <si>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</si>
  <si>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</si>
  <si>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</si>
  <si>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</si>
  <si>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</si>
  <si>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</si>
  <si>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</si>
  <si>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</si>
  <si>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</si>
  <si>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</si>
  <si>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</si>
  <si>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</si>
  <si>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</si>
  <si>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</si>
  <si>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</si>
  <si>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</si>
  <si>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</si>
  <si>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</si>
  <si>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</si>
  <si>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</si>
  <si>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</si>
  <si>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</si>
  <si>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</si>
  <si>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</si>
  <si>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</si>
  <si>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</si>
  <si>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</si>
  <si>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</si>
  <si>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</si>
  <si>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</si>
  <si>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</si>
  <si>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</si>
  <si>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</si>
  <si>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</si>
  <si>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</si>
  <si>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</si>
  <si>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</si>
  <si>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</si>
  <si>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</si>
  <si>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</si>
  <si>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</si>
  <si>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</si>
  <si>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</si>
  <si>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</si>
  <si>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</si>
  <si>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</si>
  <si>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</si>
  <si>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</si>
  <si>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</si>
  <si>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</si>
  <si>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</si>
  <si>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</si>
  <si>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</si>
  <si>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</si>
  <si>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</si>
  <si>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</si>
  <si>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</si>
  <si>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</si>
  <si>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</si>
  <si>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</si>
  <si>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</si>
  <si>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</si>
  <si>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</si>
  <si>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</si>
  <si>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</si>
  <si>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</si>
  <si>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</si>
  <si>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</si>
  <si>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</si>
  <si>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</si>
  <si>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</si>
  <si>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</si>
  <si>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</si>
  <si>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</si>
  <si>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</si>
  <si>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</si>
  <si>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</si>
  <si>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</si>
  <si>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</si>
  <si>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</si>
  <si>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</si>
  <si>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</si>
  <si>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</si>
  <si>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</si>
  <si>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</si>
  <si>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</si>
  <si>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</si>
  <si>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</si>
  <si>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</si>
  <si>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</si>
  <si>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</si>
  <si>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</si>
  <si>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</si>
  <si>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</si>
  <si>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</si>
  <si>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</si>
  <si>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</si>
  <si>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</si>
  <si>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</si>
  <si>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</si>
  <si>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</si>
  <si>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</si>
  <si>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</si>
  <si>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</si>
  <si>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</si>
  <si>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</si>
  <si>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</si>
  <si>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</si>
  <si>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</si>
  <si>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</si>
  <si>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</si>
  <si>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</si>
  <si>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</si>
  <si>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</si>
  <si>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</si>
  <si>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</si>
  <si>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</si>
  <si>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</si>
  <si>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</si>
  <si>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</si>
  <si>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</si>
  <si>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</si>
  <si>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</si>
  <si>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</si>
  <si>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</si>
  <si>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</si>
  <si>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</si>
  <si>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</si>
  <si>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</si>
  <si>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</si>
  <si>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</si>
  <si>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</si>
  <si>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</si>
  <si>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</si>
  <si>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</si>
  <si>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</si>
  <si>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</si>
  <si>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</si>
  <si>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</si>
  <si>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</si>
  <si>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</si>
  <si>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</si>
  <si>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</si>
  <si>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</si>
  <si>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</si>
  <si>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</si>
  <si>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</si>
  <si>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</si>
  <si>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</si>
  <si>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</si>
  <si>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</si>
  <si>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</si>
  <si>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</si>
  <si>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</si>
  <si>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</si>
  <si>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</si>
  <si>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</si>
  <si>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</si>
  <si>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</si>
  <si>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</si>
  <si>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</si>
  <si>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</si>
  <si>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</si>
  <si>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</si>
  <si>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</si>
  <si>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</si>
  <si>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</si>
  <si>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</si>
  <si>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</si>
  <si>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</si>
  <si>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</si>
  <si>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</si>
  <si>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</si>
  <si>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</si>
  <si>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</si>
  <si>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</si>
  <si>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</si>
  <si>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</si>
  <si>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</si>
  <si>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</si>
  <si>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</si>
  <si>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</si>
  <si>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</si>
  <si>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</si>
  <si>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</si>
  <si>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</si>
  <si>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</si>
  <si>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</si>
  <si>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</si>
  <si>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</si>
  <si>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</si>
  <si>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</si>
  <si>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</si>
  <si>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</si>
  <si>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</si>
  <si>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</si>
  <si>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</si>
  <si>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</si>
  <si>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</si>
  <si>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</si>
  <si>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</si>
  <si>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</si>
  <si>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</si>
  <si>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</si>
  <si>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</si>
  <si>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</si>
  <si>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</si>
  <si>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</si>
  <si>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</si>
  <si>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</si>
  <si>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</si>
  <si>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</si>
  <si>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</si>
  <si>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</si>
  <si>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</si>
  <si>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</si>
  <si>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</si>
  <si>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</si>
  <si>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</si>
  <si>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</si>
  <si>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</si>
  <si>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</si>
  <si>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</si>
  <si>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</si>
  <si>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</si>
  <si>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</si>
  <si>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</si>
  <si>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</si>
  <si>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</si>
  <si>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</si>
  <si>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</si>
  <si>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</si>
  <si>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</si>
  <si>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</si>
  <si>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</si>
  <si>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</si>
  <si>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</si>
  <si>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</si>
  <si>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</si>
  <si>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</si>
  <si>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</si>
  <si>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</si>
  <si>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</si>
  <si>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</si>
  <si>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</si>
  <si>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</si>
  <si>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</si>
  <si>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</si>
  <si>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</si>
  <si>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</si>
  <si>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</si>
  <si>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</si>
  <si>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</si>
  <si>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</si>
  <si>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</si>
  <si>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</si>
  <si>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</si>
  <si>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</si>
  <si>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</si>
  <si>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</si>
  <si>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</si>
  <si>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</si>
  <si>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</si>
  <si>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</si>
  <si>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</si>
  <si>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</si>
  <si>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</si>
  <si>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</si>
  <si>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</si>
  <si>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</si>
  <si>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</si>
  <si>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</si>
  <si>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</si>
  <si>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</si>
  <si>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</si>
  <si>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</si>
  <si>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</si>
  <si>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</si>
  <si>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</si>
  <si>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</si>
  <si>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</si>
  <si>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</si>
  <si>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</si>
  <si>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</si>
  <si>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</si>
  <si>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</si>
  <si>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</si>
  <si>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</si>
  <si>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</si>
  <si>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</si>
  <si>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</si>
  <si>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</si>
  <si>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</si>
  <si>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</si>
  <si>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</si>
  <si>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</si>
  <si>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</si>
  <si>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</si>
  <si>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</si>
  <si>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</si>
  <si>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</si>
  <si>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</si>
  <si>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</si>
  <si>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</si>
  <si>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</si>
  <si>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</si>
  <si>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</si>
  <si>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</si>
  <si>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</si>
  <si>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</si>
  <si>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</si>
  <si>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</si>
  <si>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</si>
  <si>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</si>
  <si>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</si>
  <si>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</si>
  <si>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</si>
  <si>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</si>
  <si>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</si>
  <si>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</si>
  <si>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</si>
  <si>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</si>
  <si>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</si>
  <si>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</si>
  <si>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</si>
  <si>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</si>
  <si>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</si>
  <si>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</si>
  <si>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</si>
  <si>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</si>
  <si>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</si>
  <si>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</si>
  <si>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</si>
  <si>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</si>
  <si>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</si>
  <si>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</si>
  <si>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</si>
  <si>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</si>
  <si>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</si>
  <si>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</si>
  <si>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</si>
  <si>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</si>
  <si>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</si>
  <si>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</si>
  <si>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</si>
  <si>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</si>
  <si>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</si>
  <si>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</si>
  <si>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</si>
  <si>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</si>
  <si>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</si>
  <si>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</si>
  <si>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</si>
  <si>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</si>
  <si>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</si>
  <si>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</si>
  <si>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</si>
  <si>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</si>
  <si>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</si>
  <si>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</si>
  <si>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</si>
  <si>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</si>
  <si>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</si>
  <si>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</si>
  <si>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</si>
  <si>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</si>
  <si>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</si>
  <si>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</si>
  <si>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</si>
  <si>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</si>
  <si>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</si>
  <si>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</si>
  <si>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</si>
  <si>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</si>
  <si>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</si>
  <si>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</si>
  <si>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</si>
  <si>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</si>
  <si>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</si>
  <si>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</si>
  <si>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</si>
  <si>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</si>
  <si>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</si>
  <si>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</si>
  <si>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</si>
  <si>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</si>
  <si>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</si>
  <si>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</si>
  <si>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</si>
  <si>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</si>
  <si>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</si>
  <si>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</si>
  <si>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</si>
  <si>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</si>
  <si>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</si>
  <si>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</si>
  <si>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</si>
  <si>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</si>
  <si>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</si>
  <si>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</si>
  <si>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</si>
  <si>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</si>
  <si>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</si>
  <si>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</si>
  <si>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</si>
  <si>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</si>
  <si>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</si>
  <si>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</si>
  <si>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</si>
  <si>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</si>
  <si>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</si>
  <si>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</si>
  <si>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</si>
  <si>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</si>
  <si>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</si>
  <si>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</si>
  <si>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</si>
  <si>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</si>
  <si>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</si>
  <si>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</si>
  <si>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</si>
  <si>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</si>
  <si>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</si>
  <si>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</si>
  <si>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</si>
  <si>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</si>
  <si>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</si>
  <si>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</si>
  <si>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</si>
  <si>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</si>
  <si>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</si>
  <si>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</si>
  <si>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</si>
  <si>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</si>
  <si>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</si>
  <si>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</si>
  <si>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</si>
  <si>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</si>
  <si>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</si>
  <si>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</si>
  <si>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</si>
  <si>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</si>
  <si>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</si>
  <si>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</si>
  <si>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</si>
  <si>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</si>
  <si>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</si>
  <si>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</si>
  <si>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</si>
  <si>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</si>
  <si>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</si>
  <si>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</si>
  <si>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</si>
  <si>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</si>
  <si>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</si>
  <si>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</si>
  <si>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</si>
  <si>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</si>
  <si>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</si>
  <si>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</si>
  <si>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</si>
  <si>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</si>
  <si>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</si>
  <si>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</si>
  <si>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</si>
  <si>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</si>
  <si>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</si>
  <si>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</si>
  <si>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</si>
  <si>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</si>
  <si>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</si>
  <si>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</si>
  <si>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</si>
  <si>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</si>
  <si>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</si>
  <si>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</si>
  <si>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</si>
  <si>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</si>
  <si>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</si>
  <si>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</si>
  <si>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</si>
  <si>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</si>
  <si>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</si>
  <si>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</si>
  <si>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</si>
  <si>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</si>
  <si>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</si>
  <si>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</si>
  <si>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</si>
  <si>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</si>
  <si>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</si>
  <si>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</si>
  <si>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</si>
  <si>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</si>
  <si>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</si>
  <si>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</si>
  <si>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</si>
  <si>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</si>
  <si>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</si>
  <si>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</si>
  <si>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</si>
  <si>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</si>
  <si>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</si>
  <si>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</si>
  <si>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</si>
  <si>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</si>
  <si>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</si>
  <si>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</si>
  <si>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</si>
  <si>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</si>
  <si>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</si>
  <si>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</si>
  <si>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</si>
  <si>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</si>
  <si>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</si>
  <si>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</si>
  <si>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</si>
  <si>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</si>
  <si>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</si>
  <si>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</si>
  <si>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</si>
  <si>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</si>
  <si>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</si>
  <si>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</si>
  <si>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</si>
  <si>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</si>
  <si>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</si>
  <si>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</si>
  <si>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</si>
  <si>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</si>
  <si>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</si>
  <si>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</si>
  <si>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</si>
  <si>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</si>
  <si>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</si>
  <si>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</si>
  <si>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</si>
  <si>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</si>
  <si>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</si>
  <si>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</si>
  <si>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</si>
  <si>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</si>
  <si>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</si>
  <si>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</si>
  <si>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</si>
  <si>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</si>
  <si>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</si>
  <si>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</si>
  <si>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</si>
  <si>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</si>
  <si>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</si>
  <si>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</si>
  <si>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</si>
  <si>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</si>
  <si>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</si>
  <si>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</si>
  <si>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</si>
  <si>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</si>
  <si>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</si>
  <si>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</si>
  <si>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</si>
  <si>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</si>
  <si>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</si>
  <si>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</si>
  <si>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</si>
  <si>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</si>
  <si>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</si>
  <si>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</si>
  <si>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</si>
  <si>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</si>
  <si>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</si>
  <si>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</si>
  <si>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</si>
  <si>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</si>
  <si>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</si>
  <si>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</si>
  <si>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</si>
  <si>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</si>
  <si>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</si>
  <si>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</si>
  <si>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</si>
  <si>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</si>
  <si>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</si>
  <si>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</si>
  <si>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</si>
  <si>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</si>
  <si>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</si>
  <si>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</si>
  <si>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</si>
  <si>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</si>
  <si>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</si>
  <si>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</si>
  <si>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</si>
  <si>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</si>
  <si>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</si>
  <si>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</si>
  <si>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</si>
  <si>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</si>
  <si>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</si>
  <si>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</si>
  <si>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</si>
  <si>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</si>
  <si>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</si>
  <si>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</si>
  <si>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</si>
  <si>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</si>
  <si>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</si>
  <si>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</si>
  <si>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</si>
  <si>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</si>
  <si>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</si>
  <si>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</si>
  <si>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</si>
  <si>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</si>
  <si>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</si>
  <si>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</si>
  <si>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</si>
  <si>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</si>
  <si>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</si>
  <si>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</si>
  <si>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</si>
  <si>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</si>
  <si>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</si>
  <si>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</si>
  <si>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</si>
  <si>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</si>
  <si>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</si>
  <si>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</si>
  <si>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</si>
  <si>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</si>
  <si>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</si>
  <si>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</si>
  <si>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</si>
  <si>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</si>
  <si>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</si>
  <si>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</si>
  <si>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</si>
  <si>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</si>
  <si>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</si>
  <si>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</si>
  <si>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</si>
  <si>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</si>
  <si>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</si>
  <si>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</si>
  <si>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</si>
  <si>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</si>
  <si>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</si>
  <si>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</si>
  <si>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</si>
  <si>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</si>
  <si>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</si>
  <si>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</si>
  <si>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</si>
  <si>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</si>
  <si>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</si>
  <si>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</si>
  <si>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</si>
  <si>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</si>
  <si>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</si>
  <si>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</si>
  <si>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</si>
  <si>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</si>
  <si>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</si>
  <si>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</si>
  <si>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</si>
  <si>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</si>
  <si>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</si>
  <si>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</si>
  <si>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</si>
  <si>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</si>
  <si>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</si>
  <si>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</si>
  <si>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</si>
  <si>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</si>
  <si>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</si>
  <si>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</si>
  <si>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</si>
  <si>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</si>
  <si>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</si>
  <si>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</si>
  <si>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</si>
  <si>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</si>
  <si>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</si>
  <si>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</si>
  <si>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</si>
  <si>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</si>
  <si>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</si>
  <si>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</si>
  <si>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</si>
  <si>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</si>
  <si>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</si>
  <si>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</si>
  <si>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</si>
  <si>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</si>
  <si>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</si>
  <si>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</si>
  <si>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</si>
  <si>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</si>
  <si>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</si>
  <si>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</si>
  <si>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</si>
  <si>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</si>
  <si>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</si>
  <si>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</si>
  <si>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</si>
  <si>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</si>
  <si>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</si>
  <si>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</si>
  <si>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</si>
  <si>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</si>
  <si>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</si>
  <si>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</si>
  <si>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</si>
  <si>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</si>
  <si>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</si>
  <si>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</si>
  <si>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</si>
  <si>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</si>
  <si>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</si>
  <si>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</si>
  <si>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</si>
  <si>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</si>
  <si>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</si>
  <si>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</si>
  <si>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</si>
  <si>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</si>
  <si>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</si>
  <si>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</si>
  <si>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</si>
  <si>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</si>
  <si>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</si>
  <si>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</si>
  <si>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</si>
  <si>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</si>
  <si>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</si>
  <si>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</si>
  <si>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</si>
  <si>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</si>
  <si>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</si>
  <si>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</si>
  <si>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</si>
  <si>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</si>
  <si>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</si>
  <si>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</si>
  <si>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</si>
  <si>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</si>
  <si>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</si>
  <si>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</si>
  <si>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</si>
  <si>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</si>
  <si>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</si>
  <si>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</si>
  <si>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</si>
  <si>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</si>
  <si>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</si>
  <si>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</si>
  <si>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</si>
  <si>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</si>
  <si>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</si>
  <si>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</si>
  <si>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</si>
  <si>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</si>
  <si>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</si>
  <si>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</si>
  <si>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</si>
  <si>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</si>
  <si>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</si>
  <si>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</si>
  <si>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</si>
  <si>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</si>
  <si>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</si>
  <si>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</si>
  <si>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</si>
  <si>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</si>
  <si>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</si>
  <si>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</si>
  <si>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</si>
  <si>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</si>
  <si>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</si>
  <si>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</si>
  <si>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</si>
  <si>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</si>
  <si>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</si>
  <si>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</si>
  <si>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</si>
  <si>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</si>
  <si>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</si>
  <si>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</si>
  <si>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</si>
  <si>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</si>
  <si>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</si>
  <si>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</si>
  <si>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</si>
  <si>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</si>
  <si>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</si>
  <si>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</si>
  <si>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</si>
  <si>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</si>
  <si>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</si>
  <si>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</si>
  <si>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</si>
  <si>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</si>
  <si>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</si>
  <si>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</si>
  <si>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</si>
  <si>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</si>
  <si>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</si>
  <si>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</si>
  <si>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</si>
  <si>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</si>
  <si>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</si>
  <si>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</si>
  <si>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</si>
  <si>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</si>
  <si>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</si>
  <si>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</si>
  <si>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</si>
  <si>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</si>
  <si>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</si>
  <si>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</si>
  <si>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</si>
  <si>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</si>
  <si>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</si>
  <si>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</si>
  <si>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</si>
  <si>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</si>
  <si>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</si>
  <si>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</si>
  <si>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</si>
  <si>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</si>
  <si>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</si>
  <si>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</si>
  <si>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</si>
  <si>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</si>
  <si>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</si>
  <si>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</si>
  <si>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</si>
  <si>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</si>
  <si>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</si>
  <si>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</si>
  <si>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</si>
  <si>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</si>
  <si>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</si>
  <si>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</si>
  <si>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</si>
  <si>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</si>
  <si>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</si>
  <si>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</si>
  <si>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</si>
  <si>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</si>
  <si>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</si>
  <si>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</si>
  <si>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</si>
  <si>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</si>
  <si>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</si>
  <si>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</si>
  <si>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</si>
  <si>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</si>
  <si>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</si>
  <si>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</si>
  <si>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</si>
  <si>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</si>
  <si>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</si>
  <si>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</si>
  <si>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</si>
  <si>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</si>
  <si>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</si>
  <si>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</si>
  <si>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</si>
  <si>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</si>
  <si>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</si>
  <si>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</si>
  <si>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</si>
  <si>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</si>
  <si>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</si>
  <si>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</si>
  <si>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</si>
  <si>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</si>
  <si>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</si>
  <si>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</si>
  <si>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</si>
  <si>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</si>
  <si>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</si>
  <si>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</si>
  <si>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</si>
  <si>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</si>
  <si>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</si>
  <si>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</si>
  <si>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</si>
  <si>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</si>
  <si>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</si>
  <si>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</si>
  <si>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</si>
  <si>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</si>
  <si>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</si>
  <si>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</si>
  <si>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</si>
  <si>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</si>
  <si>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</si>
  <si>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</si>
  <si>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</si>
  <si>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</si>
  <si>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</si>
  <si>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</si>
  <si>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</si>
  <si>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</si>
  <si>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</si>
  <si>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</si>
  <si>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</si>
  <si>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</si>
  <si>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</si>
  <si>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</si>
  <si>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</si>
  <si>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</si>
  <si>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</si>
  <si>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</si>
  <si>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</si>
  <si>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</si>
  <si>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</si>
  <si>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</si>
  <si>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</si>
  <si>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</si>
  <si>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</si>
  <si>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</si>
  <si>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</si>
  <si>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</si>
  <si>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</si>
  <si>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</si>
  <si>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</si>
  <si>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</si>
  <si>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</si>
  <si>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</si>
  <si>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</si>
  <si>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</si>
  <si>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</si>
  <si>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</si>
  <si>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</si>
  <si>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</si>
  <si>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</si>
  <si>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</si>
  <si>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</si>
  <si>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</si>
  <si>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</si>
  <si>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</si>
  <si>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</si>
  <si>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</si>
  <si>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</si>
  <si>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</si>
  <si>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</si>
  <si>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</si>
  <si>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</si>
  <si>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</si>
  <si>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</si>
  <si>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</si>
  <si>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</si>
  <si>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</si>
  <si>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</si>
  <si>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</si>
  <si>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</si>
  <si>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</si>
  <si>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</si>
  <si>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</si>
  <si>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</si>
  <si>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</si>
  <si>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</si>
  <si>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</si>
  <si>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</si>
  <si>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</si>
  <si>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</si>
  <si>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</si>
  <si>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</si>
  <si>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</si>
  <si>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</si>
  <si>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</si>
  <si>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</si>
  <si>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</si>
  <si>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</si>
  <si>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</si>
  <si>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</si>
  <si>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</si>
  <si>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</si>
  <si>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</si>
  <si>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</si>
  <si>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</si>
  <si>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</si>
  <si>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</si>
  <si>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</si>
  <si>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</si>
  <si>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</si>
  <si>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</si>
  <si>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</si>
  <si>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</si>
  <si>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</si>
  <si>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</si>
  <si>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</si>
  <si>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</si>
  <si>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</si>
  <si>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</si>
  <si>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</si>
  <si>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</si>
  <si>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</si>
  <si>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</si>
  <si>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</si>
  <si>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</si>
  <si>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</si>
  <si>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</si>
  <si>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</si>
  <si>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</si>
  <si>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</si>
  <si>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</si>
  <si>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</si>
  <si>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</si>
  <si>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</si>
  <si>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</si>
  <si>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</si>
  <si>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</si>
  <si>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</si>
  <si>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</si>
  <si>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</si>
  <si>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</si>
  <si>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</si>
  <si>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</si>
  <si>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</si>
  <si>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</si>
  <si>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</si>
  <si>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</si>
  <si>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</si>
  <si>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</si>
  <si>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</si>
  <si>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</si>
  <si>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</si>
  <si>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</si>
  <si>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</si>
  <si>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</si>
  <si>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</si>
  <si>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</si>
  <si>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</si>
  <si>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</si>
  <si>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</si>
  <si>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</si>
  <si>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</si>
  <si>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</si>
  <si>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</si>
  <si>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</si>
  <si>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</si>
  <si>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</si>
  <si>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</si>
  <si>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</si>
  <si>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</si>
  <si>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</si>
  <si>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</si>
  <si>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</si>
  <si>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</si>
  <si>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</si>
  <si>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</si>
  <si>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</si>
  <si>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</si>
  <si>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</si>
  <si>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</si>
  <si>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</si>
  <si>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</si>
  <si>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</si>
  <si>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</si>
  <si>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</si>
  <si>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</si>
  <si>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</si>
  <si>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</si>
  <si>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</si>
  <si>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</si>
  <si>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</si>
  <si>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</si>
  <si>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</si>
  <si>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</si>
  <si>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</si>
  <si>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</si>
  <si>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</si>
  <si>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</si>
  <si>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</si>
  <si>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</si>
  <si>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</si>
  <si>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</si>
  <si>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</si>
  <si>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</si>
  <si>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</si>
  <si>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</si>
  <si>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</si>
  <si>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</si>
  <si>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</si>
  <si>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</si>
  <si>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</si>
  <si>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</si>
  <si>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</si>
  <si>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</si>
  <si>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</si>
  <si>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</si>
  <si>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</si>
  <si>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</si>
  <si>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</si>
  <si>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</si>
  <si>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</si>
  <si>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</si>
  <si>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</si>
  <si>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</si>
  <si>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</si>
  <si>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</si>
  <si>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</si>
  <si>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</si>
  <si>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</si>
  <si>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</si>
  <si>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</si>
  <si>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</si>
  <si>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</si>
  <si>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</si>
  <si>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</si>
  <si>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</si>
  <si>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</si>
  <si>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</si>
  <si>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</si>
  <si>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</si>
  <si>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</si>
  <si>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</si>
  <si>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</si>
  <si>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</si>
  <si>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</si>
  <si>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</si>
  <si>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</si>
  <si>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</si>
  <si>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</si>
  <si>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</si>
  <si>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</si>
  <si>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</si>
  <si>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</si>
  <si>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</si>
  <si>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</si>
  <si>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</si>
  <si>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</si>
  <si>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</si>
  <si>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</si>
  <si>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</si>
  <si>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</si>
  <si>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</si>
  <si>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</si>
  <si>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</si>
  <si>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</si>
  <si>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</si>
  <si>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</si>
  <si>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</si>
  <si>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</si>
  <si>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</si>
  <si>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</si>
  <si>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</si>
  <si>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</si>
  <si>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</si>
  <si>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</si>
  <si>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</si>
  <si>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</si>
  <si>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</si>
  <si>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</si>
  <si>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</si>
  <si>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</si>
  <si>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</si>
  <si>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</si>
  <si>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</si>
  <si>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</si>
  <si>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</si>
  <si>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</si>
  <si>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</si>
  <si>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</si>
  <si>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</si>
  <si>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</si>
  <si>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</si>
  <si>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</si>
  <si>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</si>
  <si>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</si>
  <si>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</si>
  <si>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</si>
  <si>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</si>
  <si>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</si>
  <si>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</si>
  <si>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</si>
  <si>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</si>
  <si>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</si>
  <si>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</si>
  <si>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</si>
  <si>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</si>
  <si>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</si>
  <si>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</si>
  <si>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</si>
  <si>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</si>
  <si>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</si>
  <si>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</si>
  <si>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</si>
  <si>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</si>
  <si>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</si>
  <si>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</si>
  <si>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</si>
  <si>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</si>
  <si>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</si>
  <si>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</si>
  <si>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</si>
  <si>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</si>
  <si>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</si>
  <si>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</si>
  <si>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</si>
  <si>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</si>
  <si>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</si>
  <si>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</si>
  <si>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</si>
  <si>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</si>
  <si>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</si>
  <si>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</si>
  <si>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</si>
  <si>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</si>
  <si>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</si>
  <si>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</si>
  <si>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</si>
  <si>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</si>
  <si>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</si>
  <si>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</si>
  <si>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</si>
  <si>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</si>
  <si>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</si>
  <si>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</si>
  <si>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</si>
  <si>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</si>
  <si>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</si>
  <si>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</si>
  <si>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</si>
  <si>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</si>
  <si>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</si>
  <si>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</si>
  <si>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</si>
  <si>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</si>
  <si>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</si>
  <si>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</si>
  <si>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</si>
  <si>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</si>
  <si>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</si>
  <si>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</si>
  <si>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</si>
  <si>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</si>
  <si>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</si>
  <si>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</si>
  <si>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</si>
  <si>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</si>
  <si>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</si>
  <si>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</si>
  <si>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</si>
  <si>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</si>
  <si>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</si>
  <si>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</si>
  <si>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</si>
  <si>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</si>
  <si>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</si>
  <si>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</si>
  <si>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</si>
  <si>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</si>
  <si>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</si>
  <si>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</si>
  <si>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</si>
  <si>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</si>
  <si>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</si>
  <si>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</si>
  <si>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</si>
  <si>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</si>
  <si>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</si>
  <si>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</si>
  <si>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</si>
  <si>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</si>
  <si>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</si>
  <si>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</si>
  <si>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</si>
  <si>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</si>
  <si>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</si>
  <si>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</si>
  <si>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</si>
  <si>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</si>
  <si>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</si>
  <si>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</si>
  <si>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</si>
  <si>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</si>
  <si>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</si>
  <si>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</si>
  <si>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</si>
  <si>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</si>
  <si>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</si>
  <si>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</si>
  <si>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</si>
  <si>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</si>
  <si>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</si>
  <si>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</si>
  <si>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</si>
  <si>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</si>
  <si>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</si>
  <si>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</si>
  <si>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</si>
  <si>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</si>
  <si>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</si>
  <si>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</si>
  <si>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</si>
  <si>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</si>
  <si>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</si>
  <si>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</si>
  <si>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</si>
  <si>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</si>
  <si>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</si>
  <si>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</si>
  <si>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</si>
  <si>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</si>
  <si>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</si>
  <si>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</si>
  <si>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</si>
  <si>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</si>
  <si>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</si>
  <si>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</si>
  <si>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</si>
  <si>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</si>
  <si>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</si>
  <si>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</si>
  <si>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</si>
  <si>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</si>
  <si>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</si>
  <si>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</si>
  <si>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</si>
  <si>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</si>
  <si>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</si>
  <si>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</si>
  <si>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</si>
  <si>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</si>
  <si>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</si>
  <si>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</si>
  <si>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</si>
  <si>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</si>
  <si>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</si>
  <si>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</si>
  <si>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</si>
  <si>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</si>
  <si>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</si>
  <si>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</si>
  <si>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</si>
  <si>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</si>
  <si>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</si>
  <si>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</si>
  <si>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</si>
  <si>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</si>
  <si>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</si>
  <si>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</si>
  <si>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</si>
  <si>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</si>
  <si>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</si>
  <si>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</si>
  <si>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</si>
  <si>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</si>
  <si>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</si>
  <si>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</si>
  <si>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</si>
  <si>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</si>
  <si>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</si>
  <si>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</si>
  <si>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</si>
  <si>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</si>
  <si>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</si>
  <si>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</si>
  <si>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</si>
  <si>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</si>
  <si>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</si>
  <si>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</si>
  <si>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</si>
  <si>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</si>
  <si>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</si>
  <si>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</si>
  <si>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</si>
  <si>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</si>
  <si>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</si>
  <si>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</si>
  <si>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</si>
  <si>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</si>
  <si>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</si>
  <si>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</si>
  <si>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</si>
  <si>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</si>
  <si>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</si>
  <si>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</si>
  <si>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</si>
  <si>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</si>
  <si>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</si>
  <si>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</si>
  <si>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</si>
  <si>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</si>
  <si>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</si>
  <si>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</si>
  <si>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</si>
  <si>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</si>
  <si>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</si>
  <si>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</si>
  <si>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</si>
  <si>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</si>
  <si>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</si>
  <si>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</si>
  <si>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</si>
  <si>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</si>
  <si>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</si>
  <si>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</si>
  <si>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</si>
  <si>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</si>
  <si>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</si>
  <si>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</si>
  <si>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</si>
  <si>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</si>
  <si>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</si>
  <si>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</si>
  <si>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</si>
  <si>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</si>
  <si>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</si>
  <si>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</si>
  <si>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</si>
  <si>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</si>
  <si>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</si>
  <si>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</si>
  <si>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</si>
  <si>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</si>
  <si>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</si>
  <si>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</si>
  <si>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</si>
  <si>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</si>
  <si>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</si>
  <si>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</si>
  <si>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</si>
  <si>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</si>
  <si>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</si>
  <si>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</si>
  <si>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</si>
  <si>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</si>
  <si>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</si>
  <si>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</si>
  <si>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</si>
  <si>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</si>
  <si>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</si>
  <si>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</si>
  <si>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</si>
  <si>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</si>
  <si>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</si>
  <si>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</si>
  <si>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</si>
  <si>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</si>
  <si>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</si>
  <si>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</si>
  <si>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</si>
  <si>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</si>
  <si>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</si>
  <si>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</si>
  <si>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</si>
  <si>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</si>
  <si>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</si>
  <si>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</si>
  <si>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</si>
  <si>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</si>
  <si>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</si>
  <si>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</si>
  <si>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</si>
  <si>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</si>
  <si>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</si>
  <si>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</si>
  <si>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</si>
  <si>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</si>
  <si>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</si>
  <si>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</si>
  <si>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</si>
  <si>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</si>
  <si>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</si>
  <si>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</si>
  <si>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</si>
  <si>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</si>
  <si>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</si>
  <si>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</si>
  <si>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</si>
  <si>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</si>
  <si>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</si>
  <si>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</si>
  <si>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</si>
  <si>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</si>
  <si>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</si>
  <si>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</si>
  <si>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</si>
  <si>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</si>
  <si>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</si>
  <si>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</si>
  <si>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</si>
  <si>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</si>
  <si>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</si>
  <si>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</si>
  <si>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</si>
  <si>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</si>
  <si>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</si>
  <si>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</si>
  <si>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</si>
  <si>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</si>
  <si>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</si>
  <si>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</si>
  <si>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</si>
  <si>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</si>
  <si>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</si>
  <si>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</si>
  <si>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</si>
  <si>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</si>
  <si>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</si>
  <si>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</si>
  <si>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</si>
  <si>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</si>
  <si>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</si>
  <si>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</si>
  <si>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</si>
  <si>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</si>
  <si>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</si>
  <si>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</si>
  <si>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</si>
  <si>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</si>
  <si>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</si>
  <si>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</si>
  <si>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</si>
  <si>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</si>
  <si>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</si>
  <si>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</si>
  <si>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</si>
  <si>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</si>
  <si>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</si>
  <si>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</si>
  <si>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</si>
  <si>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</si>
  <si>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</si>
  <si>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</si>
  <si>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</si>
  <si>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</si>
  <si>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</si>
  <si>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</si>
  <si>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</si>
  <si>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</si>
  <si>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</si>
  <si>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</si>
  <si>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</si>
  <si>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</si>
  <si>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</si>
  <si>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</si>
  <si>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</si>
  <si>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</si>
  <si>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</si>
  <si>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</si>
  <si>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</si>
  <si>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</si>
  <si>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</si>
  <si>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</si>
  <si>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</si>
  <si>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</si>
  <si>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</si>
  <si>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</si>
  <si>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</si>
  <si>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</si>
  <si>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</si>
  <si>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</si>
  <si>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</si>
  <si>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</si>
  <si>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</si>
  <si>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</si>
  <si>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</si>
  <si>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</si>
  <si>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</si>
  <si>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</si>
  <si>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</si>
  <si>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</si>
  <si>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</si>
  <si>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</si>
  <si>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</si>
  <si>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</si>
  <si>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</si>
  <si>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</si>
  <si>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</si>
  <si>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</si>
  <si>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</si>
  <si>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</si>
  <si>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</si>
  <si>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</si>
  <si>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</si>
  <si>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</si>
  <si>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</si>
  <si>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</si>
  <si>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</si>
  <si>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</si>
  <si>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</si>
  <si>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</si>
  <si>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</si>
  <si>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</si>
  <si>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</si>
  <si>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</si>
  <si>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</si>
  <si>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</si>
  <si>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</si>
  <si>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</si>
  <si>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</si>
  <si>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</si>
  <si>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</si>
  <si>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</si>
  <si>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</si>
  <si>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</si>
  <si>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</si>
  <si>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</si>
  <si>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</si>
  <si>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</si>
  <si>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</si>
  <si>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</si>
  <si>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</si>
  <si>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</si>
  <si>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</si>
  <si>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</si>
  <si>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</si>
  <si>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</si>
  <si>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</si>
  <si>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</si>
  <si>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</si>
  <si>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</si>
  <si>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</si>
  <si>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</si>
  <si>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</si>
  <si>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</si>
  <si>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</si>
  <si>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</si>
  <si>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</si>
  <si>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</si>
  <si>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</si>
  <si>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</si>
  <si>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</si>
  <si>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</si>
  <si>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</si>
  <si>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</si>
  <si>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</si>
  <si>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</si>
  <si>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</si>
  <si>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</si>
  <si>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</si>
  <si>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</si>
  <si>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</si>
  <si>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</si>
  <si>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</si>
  <si>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</si>
  <si>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</si>
  <si>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</si>
  <si>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</si>
  <si>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</si>
  <si>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</si>
  <si>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</si>
  <si>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</si>
  <si>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</si>
  <si>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</si>
  <si>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</si>
  <si>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</si>
  <si>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</si>
  <si>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</si>
  <si>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</si>
  <si>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</si>
  <si>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</si>
  <si>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</si>
  <si>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</si>
  <si>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</si>
  <si>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</si>
  <si>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</si>
  <si>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</si>
  <si>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</si>
  <si>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</si>
  <si>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</si>
  <si>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</si>
  <si>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</si>
  <si>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</si>
  <si>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</si>
  <si>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</si>
  <si>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</si>
  <si>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</si>
  <si>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</si>
  <si>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</si>
  <si>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</si>
  <si>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</si>
  <si>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</si>
  <si>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</si>
  <si>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</si>
  <si>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</si>
  <si>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</si>
  <si>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</si>
  <si>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</si>
  <si>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</si>
  <si>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</si>
  <si>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</si>
  <si>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</si>
  <si>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</si>
  <si>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</si>
  <si>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</si>
  <si>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</si>
  <si>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</si>
  <si>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</si>
  <si>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</si>
  <si>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</si>
  <si>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</si>
  <si>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</si>
  <si>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</si>
  <si>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</si>
  <si>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</si>
  <si>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</si>
  <si>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</si>
  <si>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</si>
  <si>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</si>
  <si>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</si>
  <si>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</si>
  <si>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</si>
  <si>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</si>
  <si>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</si>
  <si>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</si>
  <si>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</si>
  <si>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</si>
  <si>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</si>
  <si>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</si>
  <si>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</si>
  <si>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</si>
  <si>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</si>
  <si>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</si>
  <si>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</si>
  <si>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</si>
  <si>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</si>
  <si>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</si>
  <si>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</si>
  <si>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</si>
  <si>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</si>
  <si>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</si>
  <si>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</si>
  <si>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</si>
  <si>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</si>
  <si>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</si>
  <si>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</si>
  <si>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</si>
  <si>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</si>
  <si>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</si>
  <si>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</si>
  <si>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</si>
  <si>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</si>
  <si>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</si>
  <si>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</si>
  <si>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</si>
  <si>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</si>
  <si>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</si>
  <si>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</si>
  <si>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</si>
  <si>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</si>
  <si>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</si>
  <si>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</si>
  <si>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</si>
  <si>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</si>
  <si>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</si>
  <si>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</si>
  <si>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</si>
  <si>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</si>
  <si>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</si>
  <si>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</si>
  <si>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</si>
  <si>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</si>
  <si>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</si>
  <si>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</si>
  <si>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</si>
  <si>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</si>
  <si>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</si>
  <si>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</si>
  <si>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</si>
  <si>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</si>
  <si>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</si>
  <si>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</si>
  <si>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</si>
  <si>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</si>
  <si>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</si>
  <si>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</si>
  <si>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</si>
  <si>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</si>
  <si>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</si>
  <si>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</si>
  <si>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</si>
  <si>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</si>
  <si>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</si>
  <si>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</si>
  <si>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</si>
  <si>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</si>
  <si>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</si>
  <si>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</si>
  <si>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</si>
  <si>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</si>
  <si>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</si>
  <si>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</si>
  <si>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</si>
  <si>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</si>
  <si>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</si>
  <si>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</si>
  <si>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</si>
  <si>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</si>
  <si>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</si>
  <si>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</si>
  <si>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</si>
  <si>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</si>
  <si>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</si>
  <si>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</si>
  <si>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</si>
  <si>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</si>
  <si>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</si>
  <si>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</si>
  <si>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</si>
  <si>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</si>
  <si>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</si>
  <si>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</si>
  <si>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</si>
  <si>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</si>
  <si>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</si>
  <si>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</si>
  <si>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</si>
  <si>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</si>
  <si>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</si>
  <si>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</si>
  <si>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</si>
  <si>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</si>
  <si>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</si>
  <si>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</si>
  <si>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</si>
  <si>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</si>
  <si>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</si>
  <si>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</si>
  <si>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</si>
  <si>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</si>
  <si>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</si>
  <si>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</si>
  <si>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</si>
  <si>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</si>
  <si>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</si>
  <si>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</si>
  <si>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</si>
  <si>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</si>
  <si>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</si>
  <si>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</si>
  <si>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</si>
  <si>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</si>
  <si>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</si>
  <si>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</si>
  <si>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</si>
  <si>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</si>
  <si>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</si>
  <si>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</si>
  <si>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</si>
  <si>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</si>
  <si>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</si>
  <si>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</si>
  <si>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</si>
  <si>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</si>
  <si>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</si>
  <si>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</si>
  <si>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</si>
  <si>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</si>
  <si>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</si>
  <si>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</si>
  <si>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</si>
  <si>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</si>
  <si>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</si>
  <si>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</si>
  <si>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</si>
  <si>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</si>
  <si>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</si>
  <si>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</si>
  <si>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</si>
  <si>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</si>
  <si>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</si>
  <si>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</si>
  <si>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</si>
  <si>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</si>
  <si>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</si>
  <si>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</si>
  <si>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</si>
  <si>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</si>
  <si>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</si>
  <si>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</si>
  <si>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</si>
  <si>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</si>
  <si>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</si>
  <si>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</si>
  <si>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</si>
  <si>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</si>
  <si>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</si>
  <si>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</si>
  <si>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</si>
  <si>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</si>
  <si>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</si>
  <si>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</si>
  <si>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</si>
  <si>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</si>
  <si>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</si>
  <si>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</si>
  <si>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</si>
  <si>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</si>
  <si>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</si>
  <si>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</si>
  <si>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</si>
  <si>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</si>
  <si>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</si>
  <si>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</si>
  <si>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</si>
  <si>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</si>
  <si>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</si>
  <si>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</si>
  <si>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</si>
  <si>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</si>
  <si>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</si>
  <si>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</si>
  <si>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</si>
  <si>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</si>
  <si>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</si>
  <si>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</si>
  <si>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</si>
  <si>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</si>
  <si>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</si>
  <si>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</si>
  <si>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</si>
  <si>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</si>
  <si>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</si>
  <si>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</si>
  <si>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</si>
  <si>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</si>
  <si>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</si>
  <si>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</si>
  <si>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</si>
  <si>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</si>
  <si>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</si>
  <si>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</si>
  <si>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</si>
  <si>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</si>
  <si>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</si>
  <si>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</si>
  <si>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</si>
  <si>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</si>
  <si>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</si>
  <si>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</si>
  <si>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</si>
  <si>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</si>
  <si>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</si>
  <si>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</si>
  <si>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</si>
  <si>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</si>
  <si>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</si>
  <si>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</si>
  <si>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</si>
  <si>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</si>
  <si>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</si>
  <si>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</si>
  <si>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</si>
  <si>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</si>
  <si>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</si>
  <si>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</si>
  <si>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</si>
  <si>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</si>
  <si>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</si>
  <si>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</si>
  <si>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</si>
  <si>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</si>
  <si>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</si>
  <si>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</si>
  <si>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</si>
  <si>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</si>
  <si>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</si>
  <si>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</si>
  <si>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</si>
  <si>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</si>
  <si>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</si>
  <si>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</si>
  <si>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</si>
  <si>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</si>
  <si>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</si>
  <si>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</si>
  <si>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</si>
  <si>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</si>
  <si>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</si>
  <si>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</si>
  <si>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</si>
  <si>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</si>
  <si>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</si>
  <si>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</si>
  <si>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</si>
  <si>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</si>
  <si>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</si>
  <si>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</si>
  <si>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</si>
  <si>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</si>
  <si>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</si>
  <si>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</si>
  <si>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</si>
  <si>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</si>
  <si>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</si>
  <si>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</si>
  <si>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</si>
  <si>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</si>
  <si>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</si>
  <si>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</si>
  <si>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</si>
  <si>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</si>
  <si>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</si>
  <si>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</si>
  <si>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</si>
  <si>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</si>
  <si>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</si>
  <si>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</si>
  <si>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</si>
  <si>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</si>
  <si>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</si>
  <si>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</si>
  <si>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</si>
  <si>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</si>
  <si>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</si>
  <si>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</si>
  <si>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</si>
  <si>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</si>
  <si>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</si>
  <si>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</si>
  <si>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</si>
  <si>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</si>
  <si>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</si>
  <si>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</si>
  <si>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</si>
  <si>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</si>
  <si>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</si>
  <si>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</si>
  <si>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</si>
  <si>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</si>
  <si>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</si>
  <si>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</si>
  <si>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</si>
  <si>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</si>
  <si>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</si>
  <si>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</si>
  <si>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</si>
  <si>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</si>
  <si>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</si>
  <si>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</si>
  <si>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</si>
  <si>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</si>
  <si>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</si>
  <si>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</si>
  <si>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</si>
  <si>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</si>
  <si>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</si>
  <si>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</si>
  <si>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</si>
  <si>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</si>
  <si>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</si>
  <si>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</si>
  <si>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</si>
  <si>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</si>
  <si>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</si>
  <si>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</si>
  <si>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</si>
  <si>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</si>
  <si>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</si>
  <si>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</si>
  <si>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</si>
  <si>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</si>
  <si>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</si>
  <si>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</si>
  <si>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</si>
  <si>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</si>
  <si>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</si>
  <si>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</si>
  <si>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</si>
  <si>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</si>
  <si>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</si>
  <si>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</si>
  <si>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</si>
  <si>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</si>
  <si>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</si>
  <si>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</si>
  <si>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</si>
  <si>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</si>
  <si>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</si>
  <si>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</si>
  <si>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</si>
  <si>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</si>
  <si>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</si>
  <si>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</si>
  <si>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</si>
  <si>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</si>
  <si>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</si>
  <si>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</si>
  <si>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</si>
  <si>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</si>
  <si>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</si>
  <si>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</si>
  <si>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</si>
  <si>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</si>
  <si>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</si>
  <si>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</si>
  <si>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</si>
  <si>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</si>
  <si>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</si>
  <si>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</si>
  <si>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</si>
  <si>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</si>
  <si>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</si>
  <si>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</si>
  <si>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</si>
  <si>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</si>
  <si>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</si>
  <si>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</si>
  <si>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</si>
  <si>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</si>
  <si>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</si>
  <si>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</si>
  <si>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</si>
  <si>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</si>
  <si>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</si>
  <si>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</si>
  <si>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</si>
  <si>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</si>
  <si>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</si>
  <si>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</si>
  <si>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</si>
  <si>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</si>
  <si>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</si>
  <si>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</si>
  <si>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</si>
  <si>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</si>
  <si>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</si>
  <si>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</si>
  <si>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</si>
  <si>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</si>
  <si>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</si>
  <si>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</si>
  <si>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</si>
  <si>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</si>
  <si>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</si>
  <si>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</si>
  <si>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</si>
  <si>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</si>
  <si>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</si>
  <si>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</si>
  <si>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</si>
  <si>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</si>
  <si>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</si>
  <si>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</si>
  <si>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</si>
  <si>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</si>
  <si>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</si>
  <si>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</si>
  <si>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</si>
  <si>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</si>
  <si>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</si>
  <si>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</si>
  <si>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</si>
  <si>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</si>
  <si>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</si>
  <si>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</si>
  <si>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</si>
  <si>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</si>
  <si>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</si>
  <si>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</si>
  <si>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</si>
  <si>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</si>
  <si>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</si>
  <si>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</si>
  <si>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</si>
  <si>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</si>
  <si>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</si>
  <si>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</si>
  <si>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</si>
  <si>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</si>
  <si>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</si>
  <si>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</si>
  <si>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</si>
  <si>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</si>
  <si>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</si>
  <si>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</si>
  <si>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</si>
  <si>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</si>
  <si>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</si>
  <si>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</si>
  <si>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</si>
  <si>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</si>
  <si>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</si>
  <si>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</si>
  <si>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</si>
  <si>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</si>
  <si>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</si>
  <si>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</si>
  <si>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</si>
  <si>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</si>
  <si>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</si>
  <si>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</si>
  <si>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</si>
  <si>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</si>
  <si>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</si>
  <si>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</si>
  <si>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</si>
  <si>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</si>
  <si>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</si>
  <si>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</si>
  <si>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</si>
  <si>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</si>
  <si>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</si>
  <si>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</si>
  <si>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</si>
  <si>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</si>
  <si>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</si>
  <si>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</si>
  <si>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</si>
  <si>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</si>
  <si>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</si>
  <si>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</si>
  <si>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</si>
  <si>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</si>
  <si>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</si>
  <si>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</si>
  <si>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</si>
  <si>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</si>
  <si>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</si>
  <si>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</si>
  <si>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</si>
  <si>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</si>
  <si>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</si>
  <si>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</si>
  <si>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</si>
  <si>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</si>
  <si>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</si>
  <si>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</si>
  <si>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</si>
  <si>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</si>
  <si>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</si>
  <si>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</si>
  <si>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</si>
  <si>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</si>
  <si>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</si>
  <si>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</si>
  <si>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</si>
  <si>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</si>
  <si>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</si>
  <si>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</si>
  <si>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</si>
  <si>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</si>
  <si>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</si>
  <si>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</si>
  <si>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</si>
  <si>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</si>
  <si>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</si>
  <si>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</si>
  <si>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</si>
  <si>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</si>
  <si>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</si>
  <si>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</si>
  <si>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</si>
  <si>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</si>
  <si>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</si>
  <si>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</si>
  <si>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</si>
  <si>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</si>
  <si>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</si>
  <si>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</si>
  <si>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</si>
  <si>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</si>
  <si>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</si>
  <si>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</si>
  <si>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</si>
  <si>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</si>
  <si>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</si>
  <si>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</si>
  <si>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</si>
  <si>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</si>
  <si>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</si>
  <si>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</si>
  <si>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</si>
  <si>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</si>
  <si>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</si>
  <si>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</si>
  <si>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</si>
  <si>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</si>
  <si>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</si>
  <si>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</si>
  <si>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</si>
  <si>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</si>
  <si>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</si>
  <si>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</si>
  <si>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</si>
  <si>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</si>
  <si>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</si>
  <si>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</si>
  <si>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</si>
  <si>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</si>
  <si>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</si>
  <si>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</si>
  <si>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</si>
  <si>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</si>
  <si>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</si>
  <si>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</si>
  <si>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</si>
  <si>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</si>
  <si>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</si>
  <si>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</si>
  <si>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</si>
  <si>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</si>
  <si>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</si>
  <si>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</si>
  <si>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</si>
  <si>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</si>
  <si>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</si>
  <si>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</si>
  <si>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</si>
  <si>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</si>
  <si>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</si>
  <si>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</si>
  <si>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</si>
  <si>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</si>
  <si>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</si>
  <si>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</si>
  <si>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</si>
  <si>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</si>
  <si>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</si>
  <si>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</si>
  <si>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</si>
  <si>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</si>
  <si>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</si>
  <si>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</si>
  <si>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</si>
  <si>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</si>
  <si>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</si>
  <si>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</si>
  <si>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</si>
  <si>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</si>
  <si>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</si>
  <si>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</si>
  <si>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</si>
  <si>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</si>
  <si>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</si>
  <si>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</si>
  <si>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</si>
  <si>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</si>
  <si>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</si>
  <si>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</si>
  <si>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</si>
  <si>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</si>
  <si>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</si>
  <si>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</si>
  <si>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</si>
  <si>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</si>
  <si>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</si>
  <si>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</si>
  <si>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</si>
  <si>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</si>
  <si>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</si>
  <si>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</si>
  <si>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</si>
  <si>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</si>
  <si>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</si>
  <si>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</si>
  <si>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</si>
  <si>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</si>
  <si>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</si>
  <si>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</si>
  <si>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</si>
  <si>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</si>
  <si>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</si>
  <si>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</si>
  <si>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</si>
  <si>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</si>
  <si>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</si>
  <si>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</si>
  <si>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</si>
  <si>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</si>
  <si>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</si>
  <si>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</si>
  <si>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</si>
  <si>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</si>
  <si>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</si>
  <si>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</si>
  <si>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</si>
  <si>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</si>
  <si>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</si>
  <si>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</si>
  <si>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</si>
  <si>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</si>
  <si>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</si>
  <si>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</si>
  <si>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</si>
  <si>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</si>
  <si>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</si>
  <si>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</si>
  <si>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</si>
  <si>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</si>
  <si>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</si>
  <si>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</si>
  <si>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</si>
  <si>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</si>
  <si>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</si>
  <si>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</si>
  <si>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</si>
  <si>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</si>
  <si>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</si>
  <si>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</si>
  <si>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</si>
  <si>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</si>
  <si>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</si>
  <si>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</si>
  <si>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</si>
  <si>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</si>
  <si>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</si>
  <si>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</si>
  <si>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</si>
  <si>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</si>
  <si>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</si>
  <si>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</si>
  <si>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</si>
  <si>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</si>
  <si>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</si>
  <si>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</si>
  <si>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</si>
  <si>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</si>
  <si>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</si>
  <si>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</si>
  <si>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</si>
  <si>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</si>
  <si>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</si>
  <si>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</si>
  <si>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</si>
  <si>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</si>
  <si>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</si>
  <si>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</si>
  <si>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</si>
  <si>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</si>
  <si>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</si>
  <si>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</si>
  <si>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</si>
  <si>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</si>
  <si>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</si>
  <si>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</si>
  <si>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</si>
  <si>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</si>
  <si>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</si>
  <si>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</si>
  <si>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</si>
  <si>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</si>
  <si>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</si>
  <si>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</si>
  <si>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</si>
  <si>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</si>
  <si>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</si>
  <si>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</si>
  <si>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</si>
  <si>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</si>
  <si>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</si>
  <si>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</si>
  <si>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</si>
  <si>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</si>
  <si>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</si>
  <si>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</si>
  <si>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</si>
  <si>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</si>
  <si>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</si>
  <si>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</si>
  <si>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</si>
  <si>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</si>
  <si>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</si>
  <si>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</si>
  <si>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</si>
  <si>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</si>
  <si>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</si>
  <si>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</si>
  <si>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</si>
  <si>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</si>
  <si>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</si>
  <si>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</si>
  <si>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</si>
  <si>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</si>
  <si>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</si>
  <si>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</si>
  <si>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</si>
  <si>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</si>
  <si>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</si>
  <si>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</si>
  <si>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</si>
  <si>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</si>
  <si>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</si>
  <si>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</si>
  <si>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</si>
  <si>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</si>
  <si>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</si>
  <si>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</si>
  <si>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</si>
  <si>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</si>
  <si>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</si>
  <si>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</si>
  <si>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</si>
  <si>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</si>
  <si>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</si>
  <si>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</si>
  <si>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</si>
  <si>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</si>
  <si>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</si>
  <si>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</si>
  <si>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</si>
  <si>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</si>
  <si>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</si>
  <si>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</si>
  <si>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</si>
  <si>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</si>
  <si>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</si>
  <si>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</si>
  <si>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</si>
  <si>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</si>
  <si>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</si>
  <si>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</si>
  <si>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</si>
  <si>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</si>
  <si>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</si>
  <si>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</si>
  <si>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</si>
  <si>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</si>
  <si>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</si>
  <si>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</si>
  <si>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</si>
  <si>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</si>
  <si>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</si>
  <si>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</si>
  <si>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</si>
  <si>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</si>
  <si>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</si>
  <si>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</si>
  <si>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</si>
  <si>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</si>
  <si>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</si>
  <si>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</si>
  <si>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</si>
  <si>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</si>
  <si>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</si>
  <si>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</si>
  <si>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</si>
  <si>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</si>
  <si>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</si>
  <si>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</si>
  <si>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</si>
  <si>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</si>
  <si>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</si>
  <si>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</si>
  <si>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</si>
  <si>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</si>
  <si>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</si>
  <si>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</si>
  <si>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</si>
  <si>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</si>
  <si>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</si>
  <si>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</si>
  <si>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</si>
  <si>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</si>
  <si>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</si>
  <si>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</si>
  <si>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</si>
  <si>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</si>
  <si>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</si>
  <si>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</si>
  <si>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</si>
  <si>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</si>
  <si>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</si>
  <si>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</si>
  <si>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</si>
  <si>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</si>
  <si>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</si>
  <si>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</si>
  <si>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</si>
  <si>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</si>
  <si>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</si>
  <si>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</si>
  <si>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</si>
  <si>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</si>
  <si>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</si>
  <si>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</si>
  <si>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</si>
  <si>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</si>
  <si>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</si>
  <si>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</si>
  <si>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</si>
  <si>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</si>
  <si>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</si>
  <si>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</si>
  <si>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</si>
  <si>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</si>
  <si>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</si>
  <si>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</si>
  <si>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</si>
  <si>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</si>
  <si>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</si>
  <si>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</si>
  <si>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</si>
  <si>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</si>
  <si>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</si>
  <si>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</si>
  <si>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</si>
  <si>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</si>
  <si>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</si>
  <si>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</si>
  <si>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</si>
  <si>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</si>
  <si>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</si>
  <si>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</si>
  <si>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</si>
  <si>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</si>
  <si>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</si>
  <si>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</si>
  <si>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</si>
  <si>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</si>
  <si>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</si>
  <si>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</si>
  <si>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</si>
  <si>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</si>
  <si>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</si>
  <si>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</si>
  <si>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</si>
  <si>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</si>
  <si>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</si>
  <si>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</si>
  <si>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</si>
  <si>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</si>
  <si>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</si>
  <si>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</si>
  <si>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</si>
  <si>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</si>
  <si>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</si>
  <si>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</si>
  <si>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</si>
  <si>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</si>
  <si>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</si>
  <si>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</si>
  <si>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</si>
  <si>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</si>
  <si>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</si>
  <si>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</si>
  <si>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</si>
  <si>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</si>
  <si>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</si>
  <si>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</si>
  <si>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</si>
  <si>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</si>
  <si>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</si>
  <si>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</si>
  <si>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</si>
  <si>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</si>
  <si>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</si>
  <si>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</si>
  <si>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</si>
  <si>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</si>
  <si>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</si>
  <si>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</si>
  <si>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</si>
  <si>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</si>
  <si>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</si>
  <si>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</si>
  <si>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</si>
  <si>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</si>
  <si>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</si>
  <si>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</si>
  <si>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</si>
  <si>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</si>
  <si>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</si>
  <si>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</si>
  <si>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</si>
  <si>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</si>
  <si>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</si>
  <si>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</si>
  <si>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</si>
  <si>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</si>
  <si>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</si>
  <si>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</si>
  <si>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</si>
  <si>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</si>
  <si>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</si>
  <si>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</si>
  <si>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</si>
  <si>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</si>
  <si>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</si>
  <si>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</si>
  <si>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</si>
  <si>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</si>
  <si>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</si>
  <si>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</si>
  <si>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</si>
  <si>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</si>
  <si>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</si>
  <si>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</si>
  <si>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</si>
  <si>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</si>
  <si>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</si>
  <si>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</si>
  <si>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</si>
  <si>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</si>
  <si>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</si>
  <si>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</si>
  <si>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</si>
  <si>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</si>
  <si>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</si>
  <si>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</si>
  <si>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</si>
  <si>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</si>
  <si>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</si>
  <si>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</si>
  <si>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</si>
  <si>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</si>
  <si>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</si>
  <si>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</si>
  <si>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</si>
  <si>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</si>
  <si>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</si>
  <si>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</si>
  <si>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</si>
  <si>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</si>
  <si>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</si>
  <si>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</si>
  <si>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</si>
  <si>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</si>
  <si>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</si>
  <si>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</si>
  <si>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</si>
  <si>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</si>
  <si>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</si>
  <si>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</si>
  <si>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</si>
  <si>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</si>
  <si>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</si>
  <si>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</si>
  <si>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</si>
  <si>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</si>
  <si>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</si>
  <si>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</si>
  <si>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</si>
  <si>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</si>
  <si>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</si>
  <si>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</si>
  <si>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</si>
  <si>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</si>
  <si>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</si>
  <si>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</si>
  <si>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</si>
  <si>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</si>
  <si>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</si>
  <si>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</si>
  <si>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</si>
  <si>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</si>
  <si>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</si>
  <si>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</si>
  <si>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</si>
  <si>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</si>
  <si>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</si>
  <si>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</si>
  <si>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</si>
  <si>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</si>
  <si>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</si>
  <si>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</si>
  <si>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</si>
  <si>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</si>
  <si>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</si>
  <si>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</si>
  <si>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</si>
  <si>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</si>
  <si>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</si>
  <si>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</si>
  <si>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</si>
  <si>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</si>
  <si>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</si>
  <si>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</si>
  <si>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</si>
  <si>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</si>
  <si>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</si>
  <si>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</si>
  <si>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</si>
  <si>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</si>
  <si>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</si>
  <si>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</si>
  <si>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</si>
  <si>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</si>
  <si>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</si>
  <si>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</si>
  <si>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</si>
  <si>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</si>
  <si>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</si>
  <si>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</si>
  <si>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</si>
  <si>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</si>
  <si>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</si>
  <si>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</si>
  <si>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</si>
  <si>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</si>
  <si>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</si>
  <si>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</si>
  <si>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</si>
  <si>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</si>
  <si>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</si>
  <si>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</si>
  <si>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</si>
  <si>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</si>
  <si>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</si>
  <si>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</si>
  <si>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</si>
  <si>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</si>
  <si>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</si>
  <si>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</si>
  <si>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</si>
  <si>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</si>
  <si>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</si>
  <si>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</si>
  <si>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</si>
  <si>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</si>
  <si>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</si>
  <si>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</si>
  <si>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</si>
  <si>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</si>
  <si>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</si>
  <si>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</si>
  <si>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</si>
  <si>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</si>
  <si>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</si>
  <si>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</si>
  <si>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</si>
  <si>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</si>
  <si>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</si>
  <si>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</si>
  <si>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</si>
  <si>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</si>
  <si>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</si>
  <si>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</si>
  <si>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</si>
  <si>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</si>
  <si>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</si>
  <si>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</si>
  <si>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</si>
  <si>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</si>
  <si>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</si>
  <si>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</si>
  <si>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</si>
  <si>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</si>
  <si>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</si>
  <si>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</si>
  <si>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</si>
  <si>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</si>
  <si>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</si>
  <si>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</si>
  <si>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</si>
  <si>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</si>
  <si>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</si>
  <si>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</si>
  <si>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</si>
  <si>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</si>
  <si>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</si>
  <si>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</si>
  <si>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</si>
  <si>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</si>
  <si>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</si>
  <si>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</si>
  <si>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</si>
  <si>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</si>
  <si>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</si>
  <si>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</si>
  <si>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</si>
  <si>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</si>
  <si>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</si>
  <si>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</si>
  <si>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</si>
  <si>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</si>
  <si>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</si>
  <si>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</si>
  <si>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</si>
  <si>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</si>
  <si>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</si>
  <si>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</si>
  <si>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</si>
  <si>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</si>
  <si>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</si>
  <si>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</si>
  <si>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</si>
  <si>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</si>
  <si>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</si>
  <si>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</si>
  <si>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</si>
  <si>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</si>
  <si>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</si>
  <si>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</si>
  <si>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</si>
  <si>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</si>
  <si>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</si>
  <si>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</si>
  <si>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</si>
  <si>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</si>
  <si>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</si>
  <si>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</si>
  <si>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</si>
  <si>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</si>
  <si>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</si>
  <si>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</si>
  <si>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</si>
  <si>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</si>
  <si>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</si>
  <si>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</si>
  <si>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</si>
  <si>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</si>
  <si>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</si>
  <si>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</si>
  <si>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</si>
  <si>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</si>
  <si>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</si>
  <si>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</si>
  <si>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</si>
  <si>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</si>
  <si>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</si>
  <si>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</si>
  <si>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</si>
  <si>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</si>
  <si>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</si>
  <si>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</si>
  <si>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</si>
  <si>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</si>
  <si>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</si>
  <si>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</si>
  <si>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</si>
  <si>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</si>
  <si>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</si>
  <si>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</si>
  <si>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</si>
  <si>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</si>
  <si>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</si>
  <si>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</si>
  <si>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</si>
  <si>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</si>
  <si>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</si>
  <si>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</si>
  <si>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</si>
  <si>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</si>
  <si>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</si>
  <si>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</si>
  <si>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</si>
  <si>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</si>
  <si>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</si>
  <si>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</si>
  <si>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</si>
  <si>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</si>
  <si>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</si>
  <si>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</si>
  <si>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</si>
  <si>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</si>
  <si>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</si>
  <si>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</si>
  <si>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</si>
  <si>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</si>
  <si>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</si>
  <si>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</si>
  <si>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</si>
  <si>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</si>
  <si>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</si>
  <si>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</si>
  <si>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</si>
  <si>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</si>
  <si>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</si>
  <si>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</si>
  <si>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</si>
  <si>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</si>
  <si>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</si>
  <si>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</si>
  <si>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</si>
  <si>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</si>
  <si>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</si>
  <si>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</si>
  <si>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</si>
  <si>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</si>
  <si>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</si>
  <si>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</si>
  <si>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</si>
  <si>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</si>
  <si>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</si>
  <si>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</si>
  <si>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</si>
  <si>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</si>
  <si>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</si>
  <si>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</si>
  <si>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</si>
  <si>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</si>
  <si>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</si>
  <si>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</si>
  <si>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</si>
  <si>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</si>
  <si>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</si>
  <si>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</si>
  <si>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</si>
  <si>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</si>
  <si>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</si>
  <si>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</si>
  <si>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</si>
  <si>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</si>
  <si>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</si>
  <si>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</si>
  <si>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</si>
  <si>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</si>
  <si>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</si>
  <si>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</si>
  <si>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</si>
  <si>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</si>
  <si>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</si>
  <si>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</si>
  <si>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</si>
  <si>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</si>
  <si>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</si>
  <si>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</si>
  <si>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</si>
  <si>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</si>
  <si>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</si>
  <si>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</si>
  <si>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</si>
  <si>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</si>
  <si>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</si>
  <si>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</si>
  <si>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</si>
  <si>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</si>
  <si>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</si>
  <si>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</si>
  <si>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</si>
  <si>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</si>
  <si>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</si>
  <si>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</si>
  <si>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</si>
  <si>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</si>
  <si>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</si>
  <si>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</si>
  <si>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</si>
  <si>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</si>
  <si>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</si>
  <si>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</si>
  <si>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</si>
  <si>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</si>
  <si>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</si>
  <si>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</si>
  <si>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</si>
  <si>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</si>
  <si>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</si>
  <si>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</si>
  <si>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</si>
  <si>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</si>
  <si>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</si>
  <si>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</si>
  <si>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</si>
  <si>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</si>
  <si>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</si>
  <si>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</si>
  <si>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</si>
  <si>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</si>
  <si>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</si>
  <si>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</si>
  <si>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</si>
  <si>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</si>
  <si>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</si>
  <si>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</si>
  <si>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</si>
  <si>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</si>
  <si>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</si>
  <si>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</si>
  <si>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</si>
  <si>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</si>
  <si>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</si>
  <si>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</si>
  <si>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</si>
  <si>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</si>
  <si>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</si>
  <si>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</si>
  <si>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</si>
  <si>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</si>
  <si>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</si>
  <si>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</si>
  <si>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</si>
  <si>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</si>
  <si>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</si>
  <si>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</si>
  <si>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</si>
  <si>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</si>
  <si>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</si>
  <si>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</si>
  <si>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</si>
  <si>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</si>
  <si>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</si>
  <si>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</si>
  <si>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</si>
  <si>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</si>
  <si>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</si>
  <si>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</si>
  <si>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</si>
  <si>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</si>
  <si>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</si>
  <si>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</si>
  <si>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</si>
  <si>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</si>
  <si>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</si>
  <si>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</si>
  <si>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</si>
  <si>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</si>
  <si>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</si>
  <si>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</si>
  <si>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</si>
  <si>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</si>
  <si>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</si>
  <si>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</si>
  <si>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</si>
  <si>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</si>
  <si>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</si>
  <si>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</si>
  <si>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</si>
  <si>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</si>
  <si>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</si>
  <si>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</si>
  <si>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</si>
  <si>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</si>
  <si>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</si>
  <si>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</si>
  <si>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</si>
  <si>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</si>
  <si>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</si>
  <si>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</si>
  <si>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</si>
  <si>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</si>
  <si>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</si>
  <si>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</si>
  <si>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</si>
  <si>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</si>
  <si>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</si>
  <si>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</si>
  <si>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</si>
  <si>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</si>
  <si>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</si>
  <si>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</si>
  <si>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</si>
  <si>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</si>
  <si>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</si>
  <si>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</si>
  <si>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</si>
  <si>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</si>
  <si>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</si>
  <si>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</si>
  <si>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</si>
  <si>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</si>
  <si>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</si>
  <si>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</si>
  <si>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</si>
  <si>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</si>
  <si>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</si>
  <si>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</si>
  <si>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</si>
  <si>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</si>
  <si>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</si>
  <si>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</si>
  <si>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</si>
  <si>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</si>
  <si>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</si>
  <si>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</si>
  <si>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</si>
  <si>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</si>
  <si>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</si>
  <si>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</si>
  <si>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</si>
  <si>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</si>
  <si>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</si>
  <si>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</si>
  <si>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</si>
  <si>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</si>
  <si>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</si>
  <si>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</si>
  <si>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</si>
  <si>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</si>
  <si>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</si>
  <si>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</si>
  <si>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</si>
  <si>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</si>
  <si>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</si>
  <si>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</si>
  <si>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</si>
  <si>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</si>
  <si>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</si>
  <si>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</si>
  <si>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</si>
  <si>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</si>
  <si>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</si>
  <si>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</si>
  <si>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</si>
  <si>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</si>
  <si>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</si>
  <si>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</si>
  <si>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</si>
  <si>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</si>
  <si>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</si>
  <si>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</si>
  <si>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</si>
  <si>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</si>
  <si>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</si>
  <si>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</si>
  <si>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</si>
  <si>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</si>
  <si>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</si>
  <si>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</si>
  <si>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</si>
  <si>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</si>
  <si>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</si>
  <si>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</si>
  <si>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</si>
  <si>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</si>
  <si>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</si>
  <si>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</si>
  <si>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</si>
  <si>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</si>
  <si>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</si>
  <si>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</si>
  <si>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</si>
  <si>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</si>
  <si>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</si>
  <si>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</si>
  <si>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</si>
  <si>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</si>
  <si>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</si>
  <si>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</si>
  <si>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</si>
  <si>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</si>
  <si>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</si>
  <si>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</si>
  <si>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</si>
  <si>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</si>
  <si>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</si>
  <si>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</si>
  <si>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</si>
  <si>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</si>
  <si>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</si>
  <si>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</si>
  <si>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</si>
  <si>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</si>
  <si>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</si>
  <si>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</si>
  <si>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</si>
  <si>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</si>
  <si>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</si>
  <si>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</si>
  <si>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</si>
  <si>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</si>
  <si>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</si>
  <si>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</si>
  <si>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</si>
  <si>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</si>
  <si>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</si>
  <si>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</si>
  <si>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</si>
  <si>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</si>
  <si>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</si>
  <si>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</si>
  <si>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</si>
  <si>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</si>
  <si>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</si>
  <si>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</si>
  <si>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</si>
  <si>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</si>
  <si>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</si>
  <si>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</si>
  <si>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</si>
  <si>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</si>
  <si>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</si>
  <si>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</si>
  <si>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</si>
  <si>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</si>
  <si>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</si>
  <si>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</si>
  <si>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</si>
  <si>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</si>
  <si>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</si>
  <si>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</si>
  <si>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</si>
  <si>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</si>
  <si>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</si>
  <si>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</si>
  <si>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</si>
  <si>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</si>
  <si>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</si>
  <si>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</si>
  <si>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</si>
  <si>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</si>
  <si>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</si>
  <si>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</si>
  <si>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</si>
  <si>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</si>
  <si>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</si>
  <si>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</si>
  <si>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</si>
  <si>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</si>
  <si>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</si>
  <si>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</si>
  <si>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</si>
  <si>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</si>
  <si>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</si>
  <si>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</si>
  <si>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</si>
  <si>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</si>
  <si>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</si>
  <si>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</si>
  <si>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</si>
  <si>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</si>
  <si>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</si>
  <si>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</si>
  <si>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</si>
  <si>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</si>
  <si>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</si>
  <si>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</si>
  <si>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</si>
  <si>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</si>
  <si>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</si>
  <si>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</si>
  <si>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</si>
  <si>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</si>
  <si>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</si>
  <si>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</si>
  <si>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</si>
  <si>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</si>
  <si>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</si>
  <si>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</si>
  <si>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</si>
  <si>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</si>
  <si>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</si>
  <si>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</si>
  <si>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</si>
  <si>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</si>
  <si>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</si>
  <si>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</si>
  <si>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</si>
  <si>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</si>
  <si>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</si>
  <si>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</si>
  <si>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</si>
  <si>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</si>
  <si>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</si>
  <si>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</si>
  <si>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</si>
  <si>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</si>
  <si>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</si>
  <si>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</si>
  <si>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</si>
  <si>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</si>
  <si>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</si>
  <si>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</si>
  <si>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</si>
  <si>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</si>
  <si>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</si>
  <si>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</si>
  <si>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</si>
  <si>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</si>
  <si>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</si>
  <si>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</si>
  <si>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</si>
  <si>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</si>
  <si>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</si>
  <si>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</si>
  <si>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</si>
  <si>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</si>
  <si>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</si>
  <si>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</si>
  <si>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</si>
  <si>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</si>
  <si>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</si>
  <si>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</si>
  <si>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</si>
  <si>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</si>
  <si>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</si>
  <si>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</si>
  <si>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</si>
  <si>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</si>
  <si>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</si>
  <si>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</si>
  <si>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</si>
  <si>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</si>
  <si>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</si>
  <si>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</si>
  <si>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</si>
  <si>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</si>
  <si>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</si>
  <si>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</si>
  <si>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</si>
  <si>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</si>
  <si>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</si>
  <si>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</si>
  <si>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</si>
  <si>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</si>
  <si>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</si>
  <si>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</si>
  <si>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</si>
  <si>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</si>
  <si>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</si>
  <si>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</si>
  <si>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</si>
  <si>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</si>
  <si>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</si>
  <si>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</si>
  <si>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</si>
  <si>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</si>
  <si>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</si>
  <si>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</si>
  <si>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</si>
  <si>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</si>
  <si>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</si>
  <si>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</si>
  <si>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</si>
  <si>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</si>
  <si>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</si>
  <si>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</si>
  <si>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</si>
  <si>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</si>
  <si>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</si>
  <si>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</si>
  <si>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</si>
  <si>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</si>
  <si>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</si>
  <si>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</si>
  <si>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</si>
  <si>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</si>
  <si>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</si>
  <si>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</si>
  <si>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</si>
  <si>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</si>
  <si>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</si>
  <si>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</si>
  <si>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</si>
  <si>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</si>
  <si>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</si>
  <si>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</si>
  <si>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</si>
  <si>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</si>
  <si>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</si>
  <si>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</si>
  <si>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</si>
  <si>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</si>
  <si>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</si>
  <si>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</si>
  <si>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</si>
  <si>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</si>
  <si>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</si>
  <si>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</si>
  <si>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</si>
  <si>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</si>
  <si>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</si>
  <si>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</si>
  <si>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</si>
  <si>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</si>
  <si>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</si>
  <si>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</si>
  <si>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</si>
  <si>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</si>
  <si>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</si>
  <si>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</si>
  <si>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</si>
  <si>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</si>
  <si>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</si>
  <si>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</si>
  <si>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</si>
  <si>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</si>
  <si>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</si>
  <si>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</si>
  <si>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</si>
  <si>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</si>
  <si>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</si>
  <si>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</si>
  <si>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</si>
  <si>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</si>
  <si>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</si>
  <si>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</si>
  <si>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</si>
  <si>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</si>
  <si>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</si>
  <si>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</si>
  <si>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</si>
  <si>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</si>
  <si>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</si>
  <si>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</si>
  <si>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</si>
  <si>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</si>
  <si>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</si>
  <si>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</si>
  <si>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</si>
  <si>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</si>
  <si>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</si>
  <si>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</si>
  <si>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</si>
  <si>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</si>
  <si>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</si>
  <si>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</si>
  <si>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</si>
  <si>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</si>
  <si>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</si>
  <si>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</si>
  <si>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</si>
  <si>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</si>
  <si>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</si>
  <si>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</si>
  <si>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</si>
  <si>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</si>
  <si>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</si>
  <si>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</si>
  <si>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</si>
  <si>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</si>
  <si>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</si>
  <si>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</si>
  <si>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</si>
  <si>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</si>
  <si>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</si>
  <si>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</si>
  <si>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</si>
  <si>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</si>
  <si>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</si>
  <si>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</si>
  <si>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</si>
  <si>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</si>
  <si>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</si>
  <si>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</si>
  <si>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</si>
  <si>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</si>
  <si>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</si>
  <si>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</si>
  <si>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</si>
  <si>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</si>
  <si>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</si>
  <si>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</si>
  <si>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</si>
  <si>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</si>
  <si>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</si>
  <si>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</si>
  <si>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</si>
  <si>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</si>
  <si>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</si>
  <si>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</si>
  <si>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</si>
  <si>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</si>
  <si>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</si>
  <si>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</si>
  <si>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</si>
  <si>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</si>
  <si>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</si>
  <si>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</si>
  <si>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</si>
  <si>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</si>
  <si>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</si>
  <si>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</si>
  <si>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</si>
  <si>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</si>
  <si>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</si>
  <si>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</si>
  <si>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</si>
  <si>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</si>
  <si>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</si>
  <si>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</si>
  <si>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</si>
  <si>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</si>
  <si>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</si>
  <si>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</si>
  <si>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</si>
  <si>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</si>
  <si>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</si>
  <si>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</si>
  <si>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</si>
  <si>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</si>
  <si>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</si>
  <si>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</si>
  <si>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</si>
  <si>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</si>
  <si>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</si>
  <si>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</si>
  <si>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</si>
  <si>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</si>
  <si>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</si>
  <si>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</si>
  <si>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</si>
  <si>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</si>
  <si>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</si>
  <si>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</si>
  <si>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</si>
  <si>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</si>
  <si>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</si>
  <si>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</si>
  <si>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</si>
  <si>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</si>
  <si>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</si>
  <si>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</si>
  <si>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</si>
  <si>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</si>
  <si>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</si>
  <si>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</si>
  <si>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</si>
  <si>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</si>
  <si>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</si>
  <si>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</si>
  <si>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</si>
  <si>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</si>
  <si>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</si>
  <si>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</si>
  <si>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</si>
  <si>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</si>
  <si>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</si>
  <si>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</si>
  <si>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</si>
  <si>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</si>
  <si>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</si>
  <si>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</si>
  <si>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</si>
  <si>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</si>
  <si>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</si>
  <si>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</si>
  <si>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</si>
  <si>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</si>
  <si>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</si>
  <si>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</si>
  <si>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</si>
  <si>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</si>
  <si>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</si>
  <si>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</si>
  <si>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</si>
  <si>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</si>
  <si>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</si>
  <si>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</si>
  <si>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</si>
  <si>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</si>
  <si>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</si>
  <si>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</si>
  <si>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</si>
  <si>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</si>
  <si>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</si>
  <si>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</si>
  <si>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</si>
  <si>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</si>
  <si>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</si>
  <si>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</si>
  <si>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</si>
  <si>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</si>
  <si>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</si>
  <si>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</si>
  <si>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</si>
  <si>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</si>
  <si>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</si>
  <si>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</si>
  <si>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</si>
  <si>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</si>
  <si>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</si>
  <si>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</si>
  <si>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</si>
  <si>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</si>
  <si>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</si>
  <si>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</si>
  <si>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</si>
  <si>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</si>
  <si>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</si>
  <si>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</si>
  <si>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</si>
  <si>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</si>
  <si>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</si>
  <si>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</si>
  <si>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</si>
  <si>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</si>
  <si>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</si>
  <si>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</si>
  <si>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</si>
  <si>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</si>
  <si>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</si>
  <si>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</si>
  <si>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</si>
  <si>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</si>
  <si>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</si>
  <si>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</si>
  <si>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</si>
  <si>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</si>
  <si>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</si>
  <si>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</si>
  <si>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</si>
  <si>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</si>
  <si>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</si>
  <si>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</si>
  <si>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</si>
  <si>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</si>
  <si>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</si>
  <si>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</si>
  <si>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</si>
  <si>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</si>
  <si>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</si>
  <si>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</si>
  <si>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</si>
  <si>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</si>
  <si>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</si>
  <si>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</si>
  <si>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</si>
  <si>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</si>
  <si>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</si>
  <si>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</si>
  <si>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</si>
  <si>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</si>
  <si>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</si>
  <si>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</si>
  <si>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</si>
  <si>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</si>
  <si>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</si>
  <si>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</si>
  <si>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</si>
  <si>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</si>
  <si>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</si>
  <si>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</si>
  <si>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</si>
  <si>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</si>
  <si>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</si>
  <si>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</si>
  <si>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</si>
  <si>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</si>
  <si>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</si>
  <si>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</si>
  <si>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</si>
  <si>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</si>
  <si>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</si>
  <si>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</si>
  <si>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</si>
  <si>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</si>
  <si>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</si>
  <si>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</si>
  <si>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</si>
  <si>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</si>
  <si>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</si>
  <si>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</si>
  <si>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</si>
  <si>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</si>
  <si>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</si>
  <si>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</si>
  <si>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</si>
  <si>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</si>
  <si>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</si>
  <si>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</si>
  <si>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</si>
  <si>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</si>
  <si>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</si>
  <si>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</si>
  <si>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</si>
  <si>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</si>
  <si>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</si>
  <si>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</si>
  <si>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</si>
  <si>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</si>
  <si>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</si>
  <si>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</si>
  <si>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</si>
  <si>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</si>
  <si>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</si>
  <si>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</si>
  <si>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</si>
  <si>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</si>
  <si>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</si>
  <si>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</si>
  <si>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</si>
  <si>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</si>
  <si>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</si>
  <si>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</si>
  <si>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</si>
  <si>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</si>
  <si>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</si>
  <si>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</si>
  <si>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</si>
  <si>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</si>
  <si>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</si>
  <si>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</si>
  <si>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</si>
  <si>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</si>
  <si>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</si>
  <si>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</si>
  <si>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</si>
  <si>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</si>
  <si>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</si>
  <si>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</si>
  <si>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</si>
  <si>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</si>
  <si>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</si>
  <si>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</si>
  <si>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</si>
  <si>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</si>
  <si>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</si>
  <si>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</si>
  <si>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</si>
  <si>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</si>
  <si>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</si>
  <si>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</si>
  <si>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</si>
  <si>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</si>
  <si>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</si>
  <si>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</si>
  <si>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</si>
  <si>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</si>
  <si>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</si>
  <si>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</si>
  <si>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</si>
  <si>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</si>
  <si>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</si>
  <si>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</si>
  <si>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</si>
  <si>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</si>
  <si>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</si>
  <si>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</si>
  <si>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</si>
  <si>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</si>
  <si>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</si>
  <si>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</si>
  <si>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</si>
  <si>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</si>
  <si>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</si>
  <si>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</si>
  <si>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</si>
  <si>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</si>
  <si>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</si>
  <si>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</si>
  <si>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</si>
  <si>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</si>
  <si>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</si>
  <si>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</si>
  <si>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</si>
  <si>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</si>
  <si>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</si>
  <si>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</si>
  <si>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</si>
  <si>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</si>
  <si>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</si>
  <si>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</si>
  <si>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</si>
  <si>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</si>
  <si>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</si>
  <si>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</si>
  <si>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</si>
  <si>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</si>
  <si>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</si>
  <si>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</si>
  <si>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</si>
  <si>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</si>
  <si>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</si>
  <si>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</si>
  <si>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</si>
  <si>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</si>
  <si>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</si>
  <si>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</si>
  <si>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</si>
  <si>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</si>
  <si>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</si>
  <si>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</si>
  <si>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</si>
  <si>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</si>
  <si>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</si>
  <si>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</si>
  <si>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</si>
  <si>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</si>
  <si>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</si>
  <si>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</si>
  <si>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</si>
  <si>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</si>
  <si>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</si>
  <si>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</si>
  <si>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</si>
  <si>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</si>
  <si>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</si>
  <si>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</si>
  <si>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</si>
  <si>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</si>
  <si>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</si>
  <si>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</si>
  <si>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</si>
  <si>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</si>
  <si>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</si>
  <si>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</si>
  <si>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</si>
  <si>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</si>
  <si>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</si>
  <si>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</si>
  <si>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</si>
  <si>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</si>
  <si>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</si>
  <si>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</si>
  <si>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</si>
  <si>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</si>
  <si>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</si>
  <si>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</si>
  <si>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</si>
  <si>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</si>
  <si>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</si>
  <si>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</si>
  <si>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</si>
  <si>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</si>
  <si>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</si>
  <si>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</si>
  <si>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</si>
  <si>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</si>
  <si>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</si>
  <si>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</si>
  <si>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</si>
  <si>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</si>
  <si>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</si>
  <si>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</si>
  <si>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</si>
  <si>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</si>
  <si>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</si>
  <si>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</si>
  <si>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Profit</t>
  </si>
  <si>
    <t>Sum of Quantity</t>
  </si>
  <si>
    <t>Row Labels</t>
  </si>
  <si>
    <t>Grand Total</t>
  </si>
  <si>
    <t>2014</t>
  </si>
  <si>
    <t>2015</t>
  </si>
  <si>
    <t>2016</t>
  </si>
  <si>
    <t>2017</t>
  </si>
  <si>
    <t>TOTALS</t>
  </si>
  <si>
    <t>CY</t>
  </si>
  <si>
    <t>PY</t>
  </si>
  <si>
    <t>YOY%</t>
  </si>
  <si>
    <t>Key Performance Indicator</t>
  </si>
  <si>
    <t>PROFIT</t>
  </si>
  <si>
    <t>SALES</t>
  </si>
  <si>
    <t>QUANTITY</t>
  </si>
  <si>
    <t>SALES TREND</t>
  </si>
  <si>
    <t>SALES BY STATE</t>
  </si>
  <si>
    <t>Count of Order ID</t>
  </si>
  <si>
    <t>ORDER BY DURATION</t>
  </si>
  <si>
    <t>SHIPPING MODE</t>
  </si>
  <si>
    <t>STATE</t>
  </si>
  <si>
    <t>top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</si>
</sst>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gt;=100000]\$0.0,,&quot;M&quot;;[&gt;=1000]\$0.0&quot;K&quot;\,0"/>
    <numFmt numFmtId="165" formatCode="[&gt;=100000]\$0.0,,&quot;M&quot;;[&gt;=1000]\$0.0,&quot;K&quot;;"/>
    <numFmt numFmtId="166" formatCode="[&gt;=100000]0.0,,&quot;M&quot;;[&gt;=1000]0.0,&quot;K&quot;;"/>
    <numFmt numFmtId="167" formatCode="[&gt;=1000000]\$0.0,,&quot;M&quot;;[&gt;=1000]\$0.0,&quot;K&quot;"/>
    <numFmt numFmtId="168" formatCode="[&gt;=1000000]\$0.0,,&quot;M&quot;;[&gt;=1000]\$0.0,&quot;K&quot;;0"/>
  </numFmts>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3"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9" fontId="0" fillId="0" borderId="0" xfId="0" applyNumberFormat="1"/>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vertical="top"/>
    </xf>
  </cellXfs>
  <cellStyles count="2">
    <cellStyle name="Normal" xfId="0" builtinId="0"/>
    <cellStyle name="Percent" xfId="1" builtinId="5"/>
  </cellStyles>
  <dxfs count="108">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4" formatCode="0.00%"/>
    </dxf>
    <dxf>
      <numFmt numFmtId="13" formatCode="0%"/>
    </dxf>
    <dxf>
      <numFmt numFmtId="168" formatCode="[&gt;=1000000]\$0.0,,&quot;M&quot;;[&gt;=1000]\$0.0,&quot;K&quot;;0"/>
    </dxf>
    <dxf>
      <numFmt numFmtId="14" formatCode="0.00%"/>
    </dxf>
    <dxf>
      <numFmt numFmtId="13" formatCode="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7" formatCode="[&gt;=1000000]\$0.0,,&quot;M&quot;;[&gt;=1000]\$0.0,&quot;K&quot;"/>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68" formatCode="[&gt;=1000000]\$0.0,,&quot;M&quot;;[&gt;=1000]\$0.0,&quot;K&quot;;0"/>
    </dxf>
    <dxf>
      <numFmt numFmtId="13" formatCode="0%"/>
    </dxf>
    <dxf>
      <numFmt numFmtId="14" formatCode="0.00%"/>
    </dxf>
    <dxf>
      <numFmt numFmtId="168" formatCode="[&gt;=1000000]\$0.0,,&quot;M&quot;;[&gt;=1000]\$0.0,&quot;K&quot;;0"/>
    </dxf>
    <dxf>
      <numFmt numFmtId="167" formatCode="[&gt;=1000000]\$0.0,,&quot;M&quot;;[&gt;=1000]\$0.0,&quot;K&quot;"/>
    </dxf>
    <dxf>
      <numFmt numFmtId="13" formatCode="0%"/>
    </dxf>
    <dxf>
      <numFmt numFmtId="14" formatCode="0.00%"/>
    </dxf>
    <dxf>
      <numFmt numFmtId="168" formatCode="[&gt;=1000000]\$0.0,,&quot;M&quot;;[&gt;=1000]\$0.0,&quot;K&quot;;0"/>
    </dxf>
    <dxf>
      <numFmt numFmtId="168" formatCode="[&gt;=1000000]\$0.0,,&quot;M&quot;;[&gt;=1000]\$0.0,&quot;K&quot;;0"/>
    </dxf>
    <dxf>
      <numFmt numFmtId="168" formatCode="[&gt;=1000000]\$0.0,,&quot;M&quot;;[&gt;=10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s>
  <tableStyles count="0" defaultTableStyle="TableStyleMedium2" defaultPivotStyle="PivotStyleLight16"/>
  <colors>
    <mruColors>
      <color rgb="FFE1EAF1"/>
      <color rgb="FF385F7C"/>
      <color rgb="FF7F7F7F"/>
      <color rgb="FFF8F9FA"/>
      <color rgb="FFCCDC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sales.xlsx]CALCULATIONS!PivotTable4</c:name>
    <c:fmtId val="31"/>
  </c:pivotSource>
  <c:chart>
    <c:autoTitleDeleted val="1"/>
    <c:pivotFmts>
      <c:pivotFmt>
        <c:idx val="0"/>
        <c:spPr>
          <a:solidFill>
            <a:schemeClr val="accent1"/>
          </a:solidFill>
          <a:ln w="19050" cap="rnd">
            <a:solidFill>
              <a:srgbClr val="385F7C"/>
            </a:solidFill>
            <a:prstDash val="sysDot"/>
            <a:round/>
            <a:tailEnd type="none"/>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385F7C"/>
            </a:solidFill>
            <a:prstDash val="sysDot"/>
            <a:round/>
            <a:tailEnd type="none"/>
          </a:ln>
          <a:effectLst/>
        </c:spPr>
        <c:marker>
          <c:symbol val="circle"/>
          <c:size val="5"/>
          <c:spPr>
            <a:solidFill>
              <a:schemeClr val="accent1"/>
            </a:solidFill>
            <a:ln w="9525">
              <a:noFill/>
            </a:ln>
            <a:effectLst/>
          </c:spPr>
        </c:marker>
      </c:pivotFmt>
      <c:pivotFmt>
        <c:idx val="2"/>
        <c:spPr>
          <a:solidFill>
            <a:schemeClr val="accent1"/>
          </a:solidFill>
          <a:ln w="19050" cap="rnd">
            <a:solidFill>
              <a:srgbClr val="385F7C"/>
            </a:solidFill>
            <a:prstDash val="sysDot"/>
            <a:round/>
            <a:tailEnd type="none"/>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385F7C"/>
            </a:solidFill>
            <a:prstDash val="sysDot"/>
            <a:round/>
            <a:tailEnd type="none"/>
          </a:ln>
          <a:effectLst/>
        </c:spPr>
        <c:marker>
          <c:symbol val="circle"/>
          <c:size val="5"/>
          <c:spPr>
            <a:solidFill>
              <a:srgbClr val="385F7C"/>
            </a:solidFill>
            <a:ln w="9525">
              <a:noFill/>
            </a:ln>
            <a:effectLst/>
          </c:spPr>
        </c:marker>
      </c:pivotFmt>
      <c:pivotFmt>
        <c:idx val="4"/>
        <c:spPr>
          <a:ln w="19050" cap="rnd">
            <a:solidFill>
              <a:srgbClr val="385F7C"/>
            </a:solidFill>
            <a:prstDash val="sysDot"/>
            <a:round/>
            <a:tailEnd type="none"/>
          </a:ln>
          <a:effectLst/>
        </c:spPr>
        <c:marker>
          <c:symbol val="circle"/>
          <c:size val="9"/>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385F7C"/>
            </a:solidFill>
            <a:prstDash val="sysDot"/>
            <a:round/>
            <a:tailEnd type="none"/>
          </a:ln>
          <a:effectLst/>
        </c:spPr>
        <c:marker>
          <c:symbol val="circle"/>
          <c:size val="9"/>
          <c:spPr>
            <a:solidFill>
              <a:srgbClr val="385F7C"/>
            </a:solidFill>
            <a:ln w="9525">
              <a:noFill/>
            </a:ln>
            <a:effectLst/>
          </c:spPr>
        </c:marker>
      </c:pivotFmt>
    </c:pivotFmts>
    <c:plotArea>
      <c:layout>
        <c:manualLayout>
          <c:layoutTarget val="inner"/>
          <c:xMode val="edge"/>
          <c:yMode val="edge"/>
          <c:x val="7.6608885729569642E-3"/>
          <c:y val="1.2448872462370768E-2"/>
          <c:w val="0.98874324298993999"/>
          <c:h val="0.86533354759226522"/>
        </c:manualLayout>
      </c:layout>
      <c:lineChart>
        <c:grouping val="standard"/>
        <c:varyColors val="0"/>
        <c:ser>
          <c:idx val="0"/>
          <c:order val="0"/>
          <c:tx>
            <c:strRef>
              <c:f>CALCULATIONS!$C$23</c:f>
              <c:strCache>
                <c:ptCount val="1"/>
                <c:pt idx="0">
                  <c:v>Total</c:v>
                </c:pt>
              </c:strCache>
            </c:strRef>
          </c:tx>
          <c:spPr>
            <a:ln w="19050" cap="rnd">
              <a:solidFill>
                <a:srgbClr val="385F7C"/>
              </a:solidFill>
              <a:prstDash val="sysDot"/>
              <a:round/>
              <a:tailEnd type="none"/>
            </a:ln>
            <a:effectLst/>
          </c:spPr>
          <c:marker>
            <c:symbol val="circle"/>
            <c:size val="9"/>
            <c:spPr>
              <a:solidFill>
                <a:schemeClr val="accent1"/>
              </a:solidFill>
              <a:ln w="9525">
                <a:noFill/>
              </a:ln>
              <a:effectLst/>
            </c:spPr>
          </c:marker>
          <c:dPt>
            <c:idx val="8"/>
            <c:marker>
              <c:symbol val="circle"/>
              <c:size val="9"/>
              <c:spPr>
                <a:solidFill>
                  <a:srgbClr val="385F7C"/>
                </a:solidFill>
                <a:ln w="9525">
                  <a:noFill/>
                </a:ln>
                <a:effectLst/>
              </c:spPr>
            </c:marker>
            <c:bubble3D val="0"/>
            <c:spPr>
              <a:ln w="19050" cap="rnd">
                <a:solidFill>
                  <a:srgbClr val="385F7C"/>
                </a:solidFill>
                <a:prstDash val="sysDot"/>
                <a:round/>
                <a:tailEnd type="none"/>
              </a:ln>
              <a:effectLst/>
            </c:spPr>
            <c:extLst>
              <c:ext xmlns:c16="http://schemas.microsoft.com/office/drawing/2014/chart" uri="{C3380CC4-5D6E-409C-BE32-E72D297353CC}">
                <c16:uniqueId val="{00000000-DB16-4C64-9B30-A628618065B3}"/>
              </c:ext>
            </c:extLst>
          </c:dPt>
          <c:cat>
            <c:strRef>
              <c:f>CALCULATIONS!$B$24:$B$36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CALCULATIONS!$C$24:$C$36</c:f>
              <c:numCache>
                <c:formatCode>[&gt;=1000000]\$0.0,,"M";[&gt;=1000]\$0.0,"K"</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1-DB16-4C64-9B30-A628618065B3}"/>
            </c:ext>
          </c:extLst>
        </c:ser>
        <c:dLbls>
          <c:showLegendKey val="0"/>
          <c:showVal val="0"/>
          <c:showCatName val="0"/>
          <c:showSerName val="0"/>
          <c:showPercent val="0"/>
          <c:showBubbleSize val="0"/>
        </c:dLbls>
        <c:marker val="1"/>
        <c:smooth val="0"/>
        <c:axId val="677798463"/>
        <c:axId val="677800959"/>
      </c:lineChart>
      <c:catAx>
        <c:axId val="67779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00959"/>
        <c:crosses val="autoZero"/>
        <c:auto val="1"/>
        <c:lblAlgn val="ctr"/>
        <c:lblOffset val="100"/>
        <c:noMultiLvlLbl val="0"/>
      </c:catAx>
      <c:valAx>
        <c:axId val="677800959"/>
        <c:scaling>
          <c:orientation val="minMax"/>
        </c:scaling>
        <c:delete val="1"/>
        <c:axPos val="l"/>
        <c:numFmt formatCode="[&gt;=1000000]\$0.0,,&quot;M&quot;;[&gt;=1000]\$0.0,&quot;K&quot;" sourceLinked="1"/>
        <c:majorTickMark val="out"/>
        <c:minorTickMark val="none"/>
        <c:tickLblPos val="nextTo"/>
        <c:crossAx val="677798463"/>
        <c:crosses val="autoZero"/>
        <c:crossBetween val="between"/>
      </c:valAx>
      <c:spPr>
        <a:solidFill>
          <a:srgbClr val="F8F9F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sales.xlsx]CALCULATIONS!PivotTable8</c:name>
    <c:fmtId val="5"/>
  </c:pivotSource>
  <c:chart>
    <c:autoTitleDeleted val="1"/>
    <c:pivotFmts>
      <c:pivotFmt>
        <c:idx val="0"/>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circle"/>
          <c:size val="12"/>
          <c:spPr>
            <a:solidFill>
              <a:srgbClr val="385F7C"/>
            </a:solidFill>
            <a:ln w="222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5555555555555552E-2"/>
          <c:w val="0.99174174096065271"/>
          <c:h val="0.8416746864975212"/>
        </c:manualLayout>
      </c:layout>
      <c:lineChart>
        <c:grouping val="standard"/>
        <c:varyColors val="0"/>
        <c:ser>
          <c:idx val="0"/>
          <c:order val="0"/>
          <c:tx>
            <c:strRef>
              <c:f>CALCULATIONS!$H$4</c:f>
              <c:strCache>
                <c:ptCount val="1"/>
                <c:pt idx="0">
                  <c:v>Total</c:v>
                </c:pt>
              </c:strCache>
            </c:strRef>
          </c:tx>
          <c:spPr>
            <a:ln w="28575" cap="rnd">
              <a:noFill/>
              <a:round/>
            </a:ln>
            <a:effectLst/>
          </c:spPr>
          <c:marker>
            <c:symbol val="circle"/>
            <c:size val="12"/>
            <c:spPr>
              <a:solidFill>
                <a:srgbClr val="385F7C"/>
              </a:solidFill>
              <a:ln w="222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CALCULATIONS!$G$5:$G$13</c:f>
              <c:strCache>
                <c:ptCount val="8"/>
                <c:pt idx="0">
                  <c:v>0-days</c:v>
                </c:pt>
                <c:pt idx="1">
                  <c:v>1-days</c:v>
                </c:pt>
                <c:pt idx="2">
                  <c:v>2-days</c:v>
                </c:pt>
                <c:pt idx="3">
                  <c:v>3-days</c:v>
                </c:pt>
                <c:pt idx="4">
                  <c:v>4-days</c:v>
                </c:pt>
                <c:pt idx="5">
                  <c:v>5-days</c:v>
                </c:pt>
                <c:pt idx="6">
                  <c:v>6-days</c:v>
                </c:pt>
                <c:pt idx="7">
                  <c:v>7-days</c:v>
                </c:pt>
              </c:strCache>
            </c:strRef>
          </c:cat>
          <c:val>
            <c:numRef>
              <c:f>CALCULATIONS!$H$5:$H$13</c:f>
              <c:numCache>
                <c:formatCode>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0"/>
          <c:extLst>
            <c:ext xmlns:c16="http://schemas.microsoft.com/office/drawing/2014/chart" uri="{C3380CC4-5D6E-409C-BE32-E72D297353CC}">
              <c16:uniqueId val="{00000000-C3AB-4177-821A-83F7C3D47389}"/>
            </c:ext>
          </c:extLst>
        </c:ser>
        <c:dLbls>
          <c:dLblPos val="t"/>
          <c:showLegendKey val="0"/>
          <c:showVal val="1"/>
          <c:showCatName val="0"/>
          <c:showSerName val="0"/>
          <c:showPercent val="0"/>
          <c:showBubbleSize val="0"/>
        </c:dLbls>
        <c:dropLines>
          <c:spPr>
            <a:ln w="19050" cap="flat" cmpd="sng" algn="ctr">
              <a:solidFill>
                <a:srgbClr val="385F7C"/>
              </a:solidFill>
              <a:prstDash val="sysDot"/>
              <a:round/>
            </a:ln>
            <a:effectLst/>
          </c:spPr>
        </c:dropLines>
        <c:marker val="1"/>
        <c:smooth val="0"/>
        <c:axId val="389041199"/>
        <c:axId val="389037039"/>
      </c:lineChart>
      <c:catAx>
        <c:axId val="389041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37039"/>
        <c:crosses val="autoZero"/>
        <c:auto val="1"/>
        <c:lblAlgn val="ctr"/>
        <c:lblOffset val="100"/>
        <c:noMultiLvlLbl val="0"/>
      </c:catAx>
      <c:valAx>
        <c:axId val="389037039"/>
        <c:scaling>
          <c:orientation val="minMax"/>
        </c:scaling>
        <c:delete val="1"/>
        <c:axPos val="l"/>
        <c:numFmt formatCode="0%" sourceLinked="1"/>
        <c:majorTickMark val="out"/>
        <c:minorTickMark val="none"/>
        <c:tickLblPos val="nextTo"/>
        <c:crossAx val="389041199"/>
        <c:crosses val="autoZero"/>
        <c:crossBetween val="between"/>
      </c:valAx>
      <c:spPr>
        <a:solidFill>
          <a:srgbClr val="F8F9F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CDCE8"/>
            </a:solidFill>
            <a:ln>
              <a:noFill/>
            </a:ln>
            <a:effectLst/>
          </c:spPr>
          <c:invertIfNegative val="0"/>
          <c:cat>
            <c:strRef>
              <c:f>CALCULATIONS!$K$25:$K$29</c:f>
              <c:strCache>
                <c:ptCount val="5"/>
                <c:pt idx="0">
                  <c:v>Los Angeles</c:v>
                </c:pt>
                <c:pt idx="1">
                  <c:v>New York City</c:v>
                </c:pt>
                <c:pt idx="2">
                  <c:v>Philadelphia</c:v>
                </c:pt>
                <c:pt idx="3">
                  <c:v>San Francisco</c:v>
                </c:pt>
                <c:pt idx="4">
                  <c:v>Seattle</c:v>
                </c:pt>
              </c:strCache>
            </c:strRef>
          </c:cat>
          <c:val>
            <c:numRef>
              <c:f>CALCULATIONS!$L$25:$L$29</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5160-4DBD-B137-6A6B6C669B58}"/>
            </c:ext>
          </c:extLst>
        </c:ser>
        <c:ser>
          <c:idx val="1"/>
          <c:order val="1"/>
          <c:spPr>
            <a:solidFill>
              <a:srgbClr val="F8F9FA">
                <a:alpha val="80000"/>
              </a:srgbClr>
            </a:solidFill>
            <a:ln>
              <a:noFill/>
            </a:ln>
            <a:effectLst/>
          </c:spPr>
          <c:invertIfNegative val="0"/>
          <c:dLbls>
            <c:dLbl>
              <c:idx val="0"/>
              <c:tx>
                <c:rich>
                  <a:bodyPr/>
                  <a:lstStyle/>
                  <a:p>
                    <a:fld id="{C7DBFD5B-D66D-454D-9323-B624A5B6B01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60-4DBD-B137-6A6B6C669B58}"/>
                </c:ext>
              </c:extLst>
            </c:dLbl>
            <c:dLbl>
              <c:idx val="1"/>
              <c:tx>
                <c:rich>
                  <a:bodyPr/>
                  <a:lstStyle/>
                  <a:p>
                    <a:fld id="{E054BA5F-29CE-402F-8013-C30E14411BA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60-4DBD-B137-6A6B6C669B58}"/>
                </c:ext>
              </c:extLst>
            </c:dLbl>
            <c:dLbl>
              <c:idx val="2"/>
              <c:tx>
                <c:rich>
                  <a:bodyPr/>
                  <a:lstStyle/>
                  <a:p>
                    <a:fld id="{A1E6A52B-E2FF-43B4-8A51-C703334B19A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160-4DBD-B137-6A6B6C669B58}"/>
                </c:ext>
              </c:extLst>
            </c:dLbl>
            <c:dLbl>
              <c:idx val="3"/>
              <c:tx>
                <c:rich>
                  <a:bodyPr/>
                  <a:lstStyle/>
                  <a:p>
                    <a:fld id="{C48739B5-40F0-4763-A558-89D14F0810E2}"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160-4DBD-B137-6A6B6C669B58}"/>
                </c:ext>
              </c:extLst>
            </c:dLbl>
            <c:dLbl>
              <c:idx val="4"/>
              <c:tx>
                <c:rich>
                  <a:bodyPr/>
                  <a:lstStyle/>
                  <a:p>
                    <a:fld id="{8D741C08-07B5-402D-AD2C-4A3A5A9D4153}"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160-4DBD-B137-6A6B6C669B5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7F7F7F"/>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CALCULATIONS!$K$25:$K$29</c:f>
              <c:strCache>
                <c:ptCount val="5"/>
                <c:pt idx="0">
                  <c:v>Los Angeles</c:v>
                </c:pt>
                <c:pt idx="1">
                  <c:v>New York City</c:v>
                </c:pt>
                <c:pt idx="2">
                  <c:v>Philadelphia</c:v>
                </c:pt>
                <c:pt idx="3">
                  <c:v>San Francisco</c:v>
                </c:pt>
                <c:pt idx="4">
                  <c:v>Seattle</c:v>
                </c:pt>
              </c:strCache>
            </c:strRef>
          </c:cat>
          <c:val>
            <c:numRef>
              <c:f>CALCULATIONS!$M$25:$M$29</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CALCULATIONS!$L$25:$L$29</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5160-4DBD-B137-6A6B6C669B58}"/>
            </c:ext>
          </c:extLst>
        </c:ser>
        <c:dLbls>
          <c:showLegendKey val="0"/>
          <c:showVal val="0"/>
          <c:showCatName val="0"/>
          <c:showSerName val="0"/>
          <c:showPercent val="0"/>
          <c:showBubbleSize val="0"/>
        </c:dLbls>
        <c:gapWidth val="150"/>
        <c:overlap val="100"/>
        <c:axId val="683873583"/>
        <c:axId val="683896879"/>
      </c:barChart>
      <c:catAx>
        <c:axId val="68387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83896879"/>
        <c:crosses val="autoZero"/>
        <c:auto val="1"/>
        <c:lblAlgn val="ctr"/>
        <c:lblOffset val="100"/>
        <c:noMultiLvlLbl val="0"/>
      </c:catAx>
      <c:valAx>
        <c:axId val="683896879"/>
        <c:scaling>
          <c:orientation val="minMax"/>
        </c:scaling>
        <c:delete val="1"/>
        <c:axPos val="b"/>
        <c:numFmt formatCode="[&gt;=1000000]\$0.0,,&quot;M&quot;;[&gt;=1000]\$0.0,&quot;K&quot;;0" sourceLinked="1"/>
        <c:majorTickMark val="none"/>
        <c:minorTickMark val="none"/>
        <c:tickLblPos val="nextTo"/>
        <c:crossAx val="683873583"/>
        <c:crosses val="autoZero"/>
        <c:crossBetween val="between"/>
      </c:valAx>
      <c:spPr>
        <a:noFill/>
        <a:ln>
          <a:noFill/>
        </a:ln>
        <a:effectLst/>
      </c:spPr>
    </c:plotArea>
    <c:plotVisOnly val="1"/>
    <c:dispBlanksAs val="gap"/>
    <c:showDLblsOverMax val="0"/>
  </c:chart>
  <c:spPr>
    <a:solidFill>
      <a:srgbClr val="F8F9FA"/>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 sales.xlsx]CALCULATIONS!PivotTable9</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1"/>
        <c:spPr>
          <a:solidFill>
            <a:srgbClr val="385F7C"/>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0CF5E9B-69CE-478D-8BF6-BD771D283274}"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
        <c:spPr>
          <a:solidFill>
            <a:srgbClr val="CCDCE8"/>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F6B331-31E3-4881-B263-F687729ECCEE}"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
        <c:spPr>
          <a:solidFill>
            <a:srgbClr val="7F7F7F"/>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EB43263-622C-4FDE-B7BC-AE9EB2167475}"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A235282-8801-4346-AD96-4697494C6532}"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6"/>
        <c:spPr>
          <a:solidFill>
            <a:srgbClr val="CCDCE8"/>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61FF73A-DF0A-4968-8D0F-8661FCC384B2}"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7"/>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8024A89-725E-49CA-B012-E09563A4D182}"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8"/>
        <c:spPr>
          <a:solidFill>
            <a:srgbClr val="7F7F7F"/>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1EFCC6-2CBA-4DE4-A76B-E5461FCF4B50}"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9"/>
        <c:spPr>
          <a:solidFill>
            <a:srgbClr val="385F7C"/>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C21ED6D-910B-4AD1-87B1-22A8A8108C26}" type="CELLRANGE">
                  <a:rPr lang="en-US"/>
                  <a:pPr>
                    <a:defRPr sz="900" b="0" i="0" u="none" strike="noStrike" kern="1200" baseline="0">
                      <a:solidFill>
                        <a:schemeClr val="dk1">
                          <a:lumMod val="65000"/>
                          <a:lumOff val="35000"/>
                        </a:schemeClr>
                      </a:solidFill>
                      <a:latin typeface="+mn-lt"/>
                      <a:ea typeface="+mn-ea"/>
                      <a:cs typeface="+mn-cs"/>
                    </a:defRPr>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
      </c:pivotFmt>
      <c:pivotFmt>
        <c:idx val="11"/>
        <c:spPr>
          <a:solidFill>
            <a:srgbClr val="CCDCE8"/>
          </a:solidFill>
          <a:ln w="19050">
            <a:solidFill>
              <a:schemeClr val="lt1"/>
            </a:solidFill>
          </a:ln>
          <a:effectLst/>
        </c:spPr>
        <c:dLbl>
          <c:idx val="0"/>
          <c:layout>
            <c:manualLayout>
              <c:x val="-0.14787878787878789"/>
              <c:y val="0.12063492063492064"/>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71BAE87C-1CBE-44BC-B1F5-5ED2EC6D49C6}" type="CELLRANGE">
                  <a:rPr lang="en-US"/>
                  <a:pPr>
                    <a:defRPr sz="1200"/>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1"/>
            </c:ext>
          </c:extLst>
        </c:dLbl>
      </c:pivotFmt>
      <c:pivotFmt>
        <c:idx val="12"/>
        <c:spPr>
          <a:solidFill>
            <a:schemeClr val="accent1"/>
          </a:solidFill>
          <a:ln w="19050">
            <a:solidFill>
              <a:schemeClr val="lt1"/>
            </a:solidFill>
          </a:ln>
          <a:effectLst/>
        </c:spPr>
        <c:dLbl>
          <c:idx val="0"/>
          <c:layout>
            <c:manualLayout>
              <c:x val="-0.14545454545454548"/>
              <c:y val="5.7142857142857141E-2"/>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E07CF68A-3525-40AC-A15B-45F127D24656}" type="CELLRANGE">
                  <a:rPr lang="en-US"/>
                  <a:pPr>
                    <a:defRPr sz="1200"/>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1"/>
            </c:ext>
          </c:extLst>
        </c:dLbl>
      </c:pivotFmt>
      <c:pivotFmt>
        <c:idx val="13"/>
        <c:spPr>
          <a:solidFill>
            <a:srgbClr val="7F7F7F"/>
          </a:solidFill>
          <a:ln w="19050">
            <a:solidFill>
              <a:schemeClr val="lt1"/>
            </a:solidFill>
          </a:ln>
          <a:effectLst/>
        </c:spPr>
        <c:dLbl>
          <c:idx val="0"/>
          <c:layout>
            <c:manualLayout>
              <c:x val="-0.13090909090909092"/>
              <c:y val="-5.7142857142857169E-2"/>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5729304D-3596-4E5B-8536-BFC0A407F4AC}" type="CELLRANGE">
                  <a:rPr lang="en-US"/>
                  <a:pPr>
                    <a:defRPr sz="1200"/>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1"/>
            </c:ext>
          </c:extLst>
        </c:dLbl>
      </c:pivotFmt>
      <c:pivotFmt>
        <c:idx val="14"/>
        <c:spPr>
          <a:solidFill>
            <a:srgbClr val="385F7C"/>
          </a:solidFill>
          <a:ln w="19050">
            <a:solidFill>
              <a:schemeClr val="lt1"/>
            </a:solidFill>
          </a:ln>
          <a:effectLst/>
        </c:spPr>
        <c:dLbl>
          <c:idx val="0"/>
          <c:layout>
            <c:manualLayout>
              <c:x val="9.4545454545454544E-2"/>
              <c:y val="-0.32380952380952382"/>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7DB597F1-FCA9-4B2A-A045-8872F1E6017E}" type="CELLRANGE">
                  <a:rPr lang="en-US"/>
                  <a:pPr>
                    <a:defRPr sz="1200"/>
                  </a:pPr>
                  <a:t>[CELLRANGE]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1"/>
            </c:ext>
          </c:extLst>
        </c:dLbl>
      </c:pivotFmt>
    </c:pivotFmts>
    <c:plotArea>
      <c:layout/>
      <c:doughnutChart>
        <c:varyColors val="1"/>
        <c:ser>
          <c:idx val="0"/>
          <c:order val="0"/>
          <c:tx>
            <c:strRef>
              <c:f>CALCULATIONS!$J$11:$J$14</c:f>
              <c:strCache>
                <c:ptCount val="1"/>
                <c:pt idx="0">
                  <c:v>Total</c:v>
                </c:pt>
              </c:strCache>
            </c:strRef>
          </c:tx>
          <c:dPt>
            <c:idx val="0"/>
            <c:bubble3D val="0"/>
            <c:spPr>
              <a:solidFill>
                <a:srgbClr val="CCDCE8"/>
              </a:solidFill>
              <a:ln w="19050">
                <a:solidFill>
                  <a:schemeClr val="lt1"/>
                </a:solidFill>
              </a:ln>
              <a:effectLst/>
            </c:spPr>
            <c:extLst>
              <c:ext xmlns:c16="http://schemas.microsoft.com/office/drawing/2014/chart" uri="{C3380CC4-5D6E-409C-BE32-E72D297353CC}">
                <c16:uniqueId val="{00000001-035D-414F-83A8-F2F9186D617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35D-414F-83A8-F2F9186D6179}"/>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035D-414F-83A8-F2F9186D6179}"/>
              </c:ext>
            </c:extLst>
          </c:dPt>
          <c:dPt>
            <c:idx val="3"/>
            <c:bubble3D val="0"/>
            <c:spPr>
              <a:solidFill>
                <a:srgbClr val="385F7C"/>
              </a:solidFill>
              <a:ln w="19050">
                <a:solidFill>
                  <a:schemeClr val="lt1"/>
                </a:solidFill>
              </a:ln>
              <a:effectLst/>
            </c:spPr>
            <c:extLst>
              <c:ext xmlns:c16="http://schemas.microsoft.com/office/drawing/2014/chart" uri="{C3380CC4-5D6E-409C-BE32-E72D297353CC}">
                <c16:uniqueId val="{00000007-035D-414F-83A8-F2F9186D6179}"/>
              </c:ext>
            </c:extLst>
          </c:dPt>
          <c:dLbls>
            <c:dLbl>
              <c:idx val="0"/>
              <c:layout>
                <c:manualLayout>
                  <c:x val="-0.14787878787878789"/>
                  <c:y val="0.12063492063492064"/>
                </c:manualLayout>
              </c:layout>
              <c:tx>
                <c:rich>
                  <a:bodyPr/>
                  <a:lstStyle/>
                  <a:p>
                    <a:fld id="{71BAE87C-1CBE-44BC-B1F5-5ED2EC6D49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35D-414F-83A8-F2F9186D6179}"/>
                </c:ext>
              </c:extLst>
            </c:dLbl>
            <c:dLbl>
              <c:idx val="1"/>
              <c:layout>
                <c:manualLayout>
                  <c:x val="-0.14545454545454548"/>
                  <c:y val="5.7142857142857141E-2"/>
                </c:manualLayout>
              </c:layout>
              <c:tx>
                <c:rich>
                  <a:bodyPr/>
                  <a:lstStyle/>
                  <a:p>
                    <a:fld id="{E07CF68A-3525-40AC-A15B-45F127D2465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35D-414F-83A8-F2F9186D6179}"/>
                </c:ext>
              </c:extLst>
            </c:dLbl>
            <c:dLbl>
              <c:idx val="2"/>
              <c:layout>
                <c:manualLayout>
                  <c:x val="-0.13090909090909092"/>
                  <c:y val="-5.7142857142857169E-2"/>
                </c:manualLayout>
              </c:layout>
              <c:tx>
                <c:rich>
                  <a:bodyPr/>
                  <a:lstStyle/>
                  <a:p>
                    <a:fld id="{5729304D-3596-4E5B-8536-BFC0A407F4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35D-414F-83A8-F2F9186D6179}"/>
                </c:ext>
              </c:extLst>
            </c:dLbl>
            <c:dLbl>
              <c:idx val="3"/>
              <c:layout>
                <c:manualLayout>
                  <c:x val="9.4545454545454544E-2"/>
                  <c:y val="-0.32380952380952382"/>
                </c:manualLayout>
              </c:layout>
              <c:tx>
                <c:rich>
                  <a:bodyPr/>
                  <a:lstStyle/>
                  <a:p>
                    <a:fld id="{7DB597F1-FCA9-4B2A-A045-8872F1E6017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035D-414F-83A8-F2F9186D61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s>
          <c:cat>
            <c:strRef>
              <c:f>CALCULATIONS!$J$11:$J$14</c:f>
              <c:strCache>
                <c:ptCount val="4"/>
                <c:pt idx="0">
                  <c:v>First Class</c:v>
                </c:pt>
                <c:pt idx="1">
                  <c:v>Same Day</c:v>
                </c:pt>
                <c:pt idx="2">
                  <c:v>Second Class</c:v>
                </c:pt>
                <c:pt idx="3">
                  <c:v>Standard Class</c:v>
                </c:pt>
              </c:strCache>
            </c:strRef>
          </c:cat>
          <c:val>
            <c:numRef>
              <c:f>CALCULATIONS!$J$11:$J$14</c:f>
              <c:numCache>
                <c:formatCode>0%</c:formatCode>
                <c:ptCount val="4"/>
                <c:pt idx="0">
                  <c:v>0.15417256011315417</c:v>
                </c:pt>
                <c:pt idx="1">
                  <c:v>5.6105610561056105E-2</c:v>
                </c:pt>
                <c:pt idx="2">
                  <c:v>0.20132013201320131</c:v>
                </c:pt>
                <c:pt idx="3">
                  <c:v>0.5884016973125884</c:v>
                </c:pt>
              </c:numCache>
            </c:numRef>
          </c:val>
          <c:extLst>
            <c:ext xmlns:c15="http://schemas.microsoft.com/office/drawing/2012/chart" uri="{02D57815-91ED-43cb-92C2-25804820EDAC}">
              <c15:datalabelsRange>
                <c15:f>CALCULATIONS!$J$11:$J$14</c15:f>
                <c15:dlblRangeCache>
                  <c:ptCount val="4"/>
                  <c:pt idx="0">
                    <c:v>15%</c:v>
                  </c:pt>
                  <c:pt idx="1">
                    <c:v>6%</c:v>
                  </c:pt>
                  <c:pt idx="2">
                    <c:v>20%</c:v>
                  </c:pt>
                  <c:pt idx="3">
                    <c:v>59%</c:v>
                  </c:pt>
                </c15:dlblRangeCache>
              </c15:datalabelsRange>
            </c:ext>
            <c:ext xmlns:c16="http://schemas.microsoft.com/office/drawing/2014/chart" uri="{C3380CC4-5D6E-409C-BE32-E72D297353CC}">
              <c16:uniqueId val="{00000008-035D-414F-83A8-F2F9186D6179}"/>
            </c:ext>
          </c:extLst>
        </c:ser>
        <c:dLbls>
          <c:showLegendKey val="0"/>
          <c:showVal val="0"/>
          <c:showCatName val="0"/>
          <c:showSerName val="0"/>
          <c:showPercent val="0"/>
          <c:showBubbleSize val="0"/>
          <c:showLeaderLines val="1"/>
        </c:dLbls>
        <c:firstSliceAng val="193"/>
        <c:holeSize val="5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spPr>
            <a:solidFill>
              <a:srgbClr val="CCDCE8"/>
            </a:solidFill>
            <a:ln>
              <a:noFill/>
            </a:ln>
            <a:effectLst/>
            <a:sp3d/>
          </c:spPr>
          <c:invertIfNegative val="0"/>
          <c:dPt>
            <c:idx val="1"/>
            <c:invertIfNegative val="0"/>
            <c:bubble3D val="0"/>
            <c:spPr>
              <a:solidFill>
                <a:srgbClr val="CCDCE8"/>
              </a:solidFill>
              <a:ln>
                <a:noFill/>
              </a:ln>
              <a:effectLst/>
              <a:sp3d/>
            </c:spPr>
            <c:extLst>
              <c:ext xmlns:c16="http://schemas.microsoft.com/office/drawing/2014/chart" uri="{C3380CC4-5D6E-409C-BE32-E72D297353CC}">
                <c16:uniqueId val="{00000001-7DEC-4890-993A-E39F197A9968}"/>
              </c:ext>
            </c:extLst>
          </c:dPt>
          <c:cat>
            <c:strRef>
              <c:f>CALCULATIONS!$K$35:$K$38</c:f>
              <c:strCache>
                <c:ptCount val="4"/>
                <c:pt idx="0">
                  <c:v>Bookcases</c:v>
                </c:pt>
                <c:pt idx="1">
                  <c:v>Chairs</c:v>
                </c:pt>
                <c:pt idx="2">
                  <c:v>Furnishings</c:v>
                </c:pt>
                <c:pt idx="3">
                  <c:v>Tables</c:v>
                </c:pt>
              </c:strCache>
            </c:strRef>
          </c:cat>
          <c:val>
            <c:numRef>
              <c:f>CALCULATIONS!$L$35:$L$38</c:f>
              <c:numCache>
                <c:formatCode>[&gt;=1000000]\$0.0,,"M";[&gt;=1000]\$0.0,"K";0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A6BE-425A-BD4F-CEA967F6AB92}"/>
            </c:ext>
          </c:extLst>
        </c:ser>
        <c:ser>
          <c:idx val="1"/>
          <c:order val="1"/>
          <c:spPr>
            <a:solidFill>
              <a:srgbClr val="F8F9FA">
                <a:alpha val="71000"/>
              </a:srgbClr>
            </a:solidFill>
            <a:ln>
              <a:noFill/>
            </a:ln>
            <a:effectLst/>
            <a:sp3d/>
          </c:spPr>
          <c:invertIfNegative val="0"/>
          <c:dPt>
            <c:idx val="0"/>
            <c:invertIfNegative val="0"/>
            <c:bubble3D val="0"/>
            <c:spPr>
              <a:solidFill>
                <a:srgbClr val="F8F9FA"/>
              </a:solidFill>
              <a:ln>
                <a:noFill/>
              </a:ln>
              <a:effectLst/>
              <a:sp3d/>
            </c:spPr>
            <c:extLst>
              <c:ext xmlns:c16="http://schemas.microsoft.com/office/drawing/2014/chart" uri="{C3380CC4-5D6E-409C-BE32-E72D297353CC}">
                <c16:uniqueId val="{00000003-A6BE-425A-BD4F-CEA967F6AB92}"/>
              </c:ext>
            </c:extLst>
          </c:dPt>
          <c:dLbls>
            <c:dLbl>
              <c:idx val="0"/>
              <c:tx>
                <c:rich>
                  <a:bodyPr/>
                  <a:lstStyle/>
                  <a:p>
                    <a:fld id="{D9A0ADCE-B7E0-485C-8996-15107F0921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6BE-425A-BD4F-CEA967F6AB92}"/>
                </c:ext>
              </c:extLst>
            </c:dLbl>
            <c:dLbl>
              <c:idx val="1"/>
              <c:tx>
                <c:rich>
                  <a:bodyPr/>
                  <a:lstStyle/>
                  <a:p>
                    <a:fld id="{93D3F958-40D0-4618-B19F-F96FBB72A6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6BE-425A-BD4F-CEA967F6AB92}"/>
                </c:ext>
              </c:extLst>
            </c:dLbl>
            <c:dLbl>
              <c:idx val="2"/>
              <c:tx>
                <c:rich>
                  <a:bodyPr/>
                  <a:lstStyle/>
                  <a:p>
                    <a:fld id="{F23785F1-DEDB-467D-90C7-EF80A015EB1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6BE-425A-BD4F-CEA967F6AB92}"/>
                </c:ext>
              </c:extLst>
            </c:dLbl>
            <c:dLbl>
              <c:idx val="3"/>
              <c:tx>
                <c:rich>
                  <a:bodyPr/>
                  <a:lstStyle/>
                  <a:p>
                    <a:fld id="{53353FDF-9B05-460D-A397-F2A7AEE0653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6BE-425A-BD4F-CEA967F6AB9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7F7F7F"/>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15:showLeaderLines val="0"/>
              </c:ext>
            </c:extLst>
          </c:dLbls>
          <c:cat>
            <c:strRef>
              <c:f>CALCULATIONS!$K$35:$K$38</c:f>
              <c:strCache>
                <c:ptCount val="4"/>
                <c:pt idx="0">
                  <c:v>Bookcases</c:v>
                </c:pt>
                <c:pt idx="1">
                  <c:v>Chairs</c:v>
                </c:pt>
                <c:pt idx="2">
                  <c:v>Furnishings</c:v>
                </c:pt>
                <c:pt idx="3">
                  <c:v>Tables</c:v>
                </c:pt>
              </c:strCache>
            </c:strRef>
          </c:cat>
          <c:val>
            <c:numRef>
              <c:f>CALCULATIONS!$M$35:$M$38</c:f>
              <c:numCache>
                <c:formatCode>[&gt;=1000000]\$0.0,,"M";[&gt;=1000]\$0.0,"K";0</c:formatCode>
                <c:ptCount val="4"/>
                <c:pt idx="0">
                  <c:v>279258.92730000091</c:v>
                </c:pt>
                <c:pt idx="1">
                  <c:v>65689.820600000152</c:v>
                </c:pt>
                <c:pt idx="2">
                  <c:v>302433.75960000086</c:v>
                </c:pt>
                <c:pt idx="3">
                  <c:v>95468.22760000077</c:v>
                </c:pt>
              </c:numCache>
            </c:numRef>
          </c:val>
          <c:extLst>
            <c:ext xmlns:c15="http://schemas.microsoft.com/office/drawing/2012/chart" uri="{02D57815-91ED-43cb-92C2-25804820EDAC}">
              <c15:datalabelsRange>
                <c15:f>CALCULATIONS!$L$35:$L$38</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1-A6BE-425A-BD4F-CEA967F6AB92}"/>
            </c:ext>
          </c:extLst>
        </c:ser>
        <c:dLbls>
          <c:showLegendKey val="0"/>
          <c:showVal val="0"/>
          <c:showCatName val="0"/>
          <c:showSerName val="0"/>
          <c:showPercent val="0"/>
          <c:showBubbleSize val="0"/>
        </c:dLbls>
        <c:gapWidth val="189"/>
        <c:gapDepth val="223"/>
        <c:shape val="box"/>
        <c:axId val="588746911"/>
        <c:axId val="588757727"/>
        <c:axId val="0"/>
      </c:bar3DChart>
      <c:catAx>
        <c:axId val="5887469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8757727"/>
        <c:crosses val="autoZero"/>
        <c:auto val="1"/>
        <c:lblAlgn val="ctr"/>
        <c:lblOffset val="100"/>
        <c:noMultiLvlLbl val="0"/>
      </c:catAx>
      <c:valAx>
        <c:axId val="588757727"/>
        <c:scaling>
          <c:orientation val="maxMin"/>
        </c:scaling>
        <c:delete val="1"/>
        <c:axPos val="b"/>
        <c:numFmt formatCode="0%" sourceLinked="1"/>
        <c:majorTickMark val="out"/>
        <c:minorTickMark val="none"/>
        <c:tickLblPos val="nextTo"/>
        <c:crossAx val="588746911"/>
        <c:crosses val="autoZero"/>
        <c:crossBetween val="between"/>
      </c:valAx>
      <c:spPr>
        <a:solidFill>
          <a:srgbClr val="F8F9F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9239066B-05FD-430E-8141-B4F2F3E97353}">
          <cx:tx>
            <cx:txData>
              <cx:f>_xlchart.v5.2</cx:f>
              <cx:v>SALES</cx:v>
            </cx:txData>
          </cx:tx>
          <cx:spPr>
            <a:solidFill>
              <a:schemeClr val="bg2">
                <a:lumMod val="90000"/>
              </a:schemeClr>
            </a:solidFill>
          </cx:spPr>
          <cx:dataId val="0"/>
          <cx:layoutPr>
            <cx:regionLabelLayout val="none"/>
            <cx:geography cultureLanguage="en-US" cultureRegion="NG" attribution="Powered by Bing">
              <cx:geoCache provider="{E9337A44-BEBE-4D9F-B70C-5C5E7DAFC167}">
                <cx:binary>1H1pc9s4Fu1fSeXzo5tYCUxNT1WTkmwnXhI7cbrzhaXYbu77zl//Di05sdhK7Knxq1dSd0VlkRAv
cHC3cwHo37f9v27j+3X5pk/itPrXbf/7W7+u83/99lt1698n6+ooCW7LrMr+ro9us+S37O+/g9v7
3+7KdRek3m/UJPy3W39d1vf92//8G9/m3Wdn2e26DrL0Y3NfDlf3VRPX1S+u7b30Zn2XBOkiqOoy
uK3J72//iNff1sn67Zv7tA7q4dOQ3//+duemt29+m3/VPx77JoZkdXOHtoweWVJySqn19k2cpd72
c0PJI8VNxqhJ9eb1+NCLdYKGL5DkQY713V15X1XoycP7k4Y7YuPzs7dvbrMmrafR8jBwv7/9nAb1
/d2b63pd31dv3wRV5mxucLJJ9s/XD539bXe8//Pv2Qfo/uyTJ5DMx+q5S/9A5HxdDvE6vXscnVeA
RB1pQS0m9C4iljyyTEI103wDCHt85gaRl0iyH5IfLWeYnC8OEpM/ymDM0tfUEn6EcadUke3Qz5SF
EHIELRJaCmlOL7ILzQsE2o/M94YzYP74epDAPFqyN9nfb5wsbpJvwWuiBMUxuaUI4zPNsY5MIqmW
TG00B9c3BnSjOf+tWPux2v8tM+AWzkEC56zj4O+sTF8VLuuICi6lJvpBZyaleeqBCNFHkljUIpzs
80Avk2k/Vk/bzhBy/jhIhC7uuzfv7svqfnic2/+7J+LmEWHa1IKRDUJ0FyGLH0lLCYQ/G3z0TK9e
JtN+hJ62nSF08e4gEfqjjNZptUYg82rBGz+CQVMmI2IDgNrFR9MjzjQRQqgNfuLx2dsY7gUS7Ufn
R19m2PxxdZDYwBll5fouexyf/113GJyRVkKYnO63bqY4EnBWTM7CuJeIsh+UHy1noDiXBwnKeXDr
B946fT1QOBTG4pZGjLBXYZQ4spipLQ2f9PCSj8/ehtgvkGg/Nj/6MsPm/PQgsXGyNL2/rYPbpn4c
ov9dZzg5EpYggjGxV2csJKtMIQqnM0P2Qmn2Q7PTeIaO8+kg0Vncx+tuXd6/HjRMH5mmsiRFWrp5
7boaSxxxqSRnZBtizxB6iUT74fnRcobNYnmQ2KzgaYK7V0x7qDoSWghC2YwwUHD/ymKcKrZRp5mn
eYEk+yH53nCGyOowKZzj+6z0XjWzoUeSw05xvY2bZ5mNYkecc2ZxcxuXzYB5gUD7gfnecAbM8WHm
NKd3a/8VQzJ4fxAApkUf88lZuEwI8hmhmaXMmfV6VpD9cGybzcA4XRyk3TqN4yDNgldMX6b0Elhw
BMkblzLDQ+kjwpVkQv3wOU9pm5dI9BNgvvdljs1hWrDT9C5YvyrhqY+mENgS9IeFesrNoDqAMEyZ
Um8jtVnm/wKBfoLMY0/mwFwcptJk3St6ek6PTItLYXH+3aE/RUWzowkOSczt9Vn6cvqMND+B5KHV
HI/D9CjvX5uBUQixuEW1Ze3NWLSCyzGhKI9hMwoHT03Y8/Lsx+Sx3QyV99cHqSXvMSTNbfSKzCWz
jqYSGkVOspunIMOnCmBxLjc+Z2a4XiLKTyD53ok5KH8dJChnWRNUr+xVzCOtEBJL+UgY74KjCfhM
olBn2wYEM3BeJNJ+dJ40ncFzdpiW7HwdpK+Y33NxxFCL4eKJoXrqWqQ+okQSDv+zV2+eFWc/LNtm
M0jODzOzP19X1frWb6r7un7NMJkeoQqGbBHU5MOL7GqNhdqzKbBUQ82cy4vl+Rk2O92ZY3SYajOV
lf7KyujRDb8CaUmPsCSD8mmpzMMLyfxTzQEzJnFFQHk2mjMLyl4i0X6AfrScYXNxmB7nPACnXGX1
+hXBkTBrmqAKts1jZrqj+RHRoMewtuPxoY9M/wtk2Q/Lk27McDk/zCRmmmfn931w+4pcDONHnBKG
2v5mwYw50xpiyiNiKlSfFSB7GjK/TJr90DxtO8Pm4vwgo7TzoKqm//M8eBym/92kTYsCKdj+77yL
3jVpIGaw0ImitLk1eTOT9kKh9mO003gG0vlh5jdfhgzLOL3XAwhEAHyJpPInhX9iIv8RhHPQARun
8/jsjXV7gUD7wfnecAbMl0P1OFWVNeVrqg4SfmlhvQXfv2RmWpJhWbB7dJsCzZjmafY/J9F+aH60
nGFzfqDV/yytX5XT5FgFiMoy0ai77AvUiAmzxlFHk9P6wacu5/x5UX6CyWPDOSSfDtLZXNx/K9dV
9JrxGSr+WODHLGsbBsxWmGl9BMIA/Npj/DZTl5dItB+aHy1n2FwcZvJ5cd+uX7OqjII/ExIeBOth
Hl4zIo0QiSBAIOlUm9D6H2Hac/L8DJdNuzkqNweqMd2bk3WSV37wmqsxODuSChmlflwoM4ueQQkI
qBTF2s2NqZtlN1Mc/CKxfobRTvM5VCeHCVVW1v4bZ11mqHO+ooljWOfHUFT+rkizvQMWqpwKeiTl
1gTOgumLF8v1E7Bm7edoOQeJ1qUfvGI2iko0xzJZUAXbMs5Mn7CSxjKhbOoxakNC9DRAeE6a/chs
Ws3wuDxM7bmMYqzVeNWdadAbxVCn2VaY59sDNFIcEASmaWG55sNrhskLJPoJLt9bzrF5f5i6Ut57
2WuuomVgPBVW+7FtDW1GDxBqIvtUhLBZTHD5rCA/AWTbbg7HYa41/3CfptUQt+tX3U0DE6Y0NtNs
ec6HLWg7NLR1pJhSU6F6oy2I556asJdKtR+h3dYznD78cZBqc+Vjl+mb0+p1d3dijbOkimqxXSer
Z3H1FLoRhNTTbsKHF1zRU5xeKtV+nHZbz3C6Oj1InK6z5v9N4AYzZ2KzLSVbKmceFEwahyWc2Py5
QWoWuL1crv1YzdvP0Lo+zMBt06vFOnrdOg/KCQwVNmQ9GyxmQTYQPKLMRClIzridl8rzK4weezNH
aHGQ+vQJ/gk79u/vHw3PKxQUBA4TAIljbrkCc0bzYDkh49NqnSfVoKdG70Ui7UfoSdMZPJ8Osxr3
6b5/1T2EBBs3mOIwYxuqADHb07gBDBxDaRtxw/YciFnc8Kw4P4PloRdzSP48SI25CbB/4FWjuWn9
GqFKo5awsWfzKEEdTaEeZ48b2Wa86Esk2g/Mj5YzbG4OM4r7XK/9VzRk0AYsxQG1ts1KZ4bs4SAI
CyvYqJxFA8/JsR+NTasZEp8Ps3pwc18mqIe8HhjYz2FihTr+m0Vm2CcoURzVEusHHl5z7Xhekv1w
fO/CDJGbw0Tkyxq8dOrVr0oOWKDSCBOW+kkk9kAOYHvUY4V0xhG8TKb98DxtO0Poy2Fary/3Vf3m
h0nexESvEI/BfXAKjHCc0MNrFi4rEydvMAurb36kPk/jsReL9ROcdns1h+owSj23vzyr6ilSO3f+
t+dzabCc0CbsFtxbtEZ4hu0FOETg8VAo/mhfNys9Zkdo/Vys/UjNmu/05DDO5/oSVLdZWgWvyX9i
myAci2ByS6XN+E8sj8LWA2zJ1fv33b5IpP14PGk615r/T+TNz49W+37s3GJdr5cP59U9OV3t11cf
eo9D9GZNt0zYXgO4mdqnd7+/xf4BCUi+n4M3fckOh/aj9v+PRvfrqv79raGxHB7Lp7jgGid64ZQi
fF8Hq4VL2Fx1ZApoI6KLabMoYot0KrH9/hZVWRMrSUGNg4XA4jmCELCayClcMr+fC/ghiwfQ8d/7
v/37TdokH7IgrSt0QCGszDf3TR1CnQMrubCei6E+xaSAYLh+u76C88bt5P/ErDHMwfXbM5aMuvXP
x6hECBrZjBfhkJ61VsCHPDkNWte/9xtDFXYURN0noUp5Wo21ex0nyh3tFOKflySUl7Ss5FkfYl2z
XcdG7tAq9lubstJYpWPQ/MmrJLkolVWEi5bqZqVrFVzQXjEnEqVX23k70mVO/MoRg2AXtZcIx7XM
YmW2KvkQRWb6oe665kqnkoZ2MHjRTTl03TtulKqx+1Kmf5pF5940pm9Qu1CZvop9lVyVtL6RKhpP
K0X6Y4tY3gdZiPHKJHF51XvMXTEN8Ue37pdGx+p3Ua5Hp+9Y5LSS9Evuc6uyg6iIPzVB2K8tKylO
cLCg69l8lP2HosirD9KS/pciiZrBMbMwXzCvpSvtW+TaEoV/JXoZLluTt55tmGl/VnodPVNF9TmJ
g9qzCaFWafOWUcdk+fgJe5sixyT9t6jvy8pmbVSdmEYbnBVBGkZ2movqa5COnW8XwPBzHIXJhepa
f2XU/viuTDihtj8wbxG3ynLCNFLKDl0j+EB1FZ4YsXfZRWG4ssI+Woy+CJ0KZZkTs8u6s95Pm7PU
IMGFTxKp7DrphuuhLppV1OvIqWVEL1XZVycDLdJzqzC7M16lw4kikq1DzrJ3oSb1tVQ07p0kMqJl
SvM6skufqtMk5835SApzVRDLWKRunH40apNd1wOv/8KS+PjvgVbmJ9o2wUJGfXqZVMK4YIG18oRZ
/4mxygen6FP9oahU8icrg3ZFVJ4u0pqayy6NxuPOFMbSYGV/V3RVdUnqPDsL+7p3NGuDwg4xcTxb
G1rfMhY2pVOUpPBtY2Rp7PSxHy25TP2PadWakS11US8HNxntxMzalar80QaBu25pq96nTRsccyby
C14Sz2lSM3EMOjaOX3n9qieG7petocOzfOT8JPZydWK2Mr4PUy/8YOY6xZzyxstIhHluh8I1blXG
VGK7XkW0XXQy7m1lieZ9GkgL9sv33wVRGdssccNFaMTiz4Ak5peyD/szqSNz6fOqOQ+sXPR2lhft
x9Lwxr+KOKfCNuK8f5+LwPukeSQuVcHtUuXecdta6YfArOor2vp0GQlWD3bTjlGCOZlatsiKZrT9
uhcLWdVWZFddanR2oKR7ysLQPaWalKdiCKvYVgXho+32Rd/YsnSTG5iR/MOQxuNJ6hXmsm0SsQyM
3Dy3fJJ2x02b545VBGpZ+kNxmXiJd1n6nC5kIdnXOIh1ZEO3+y+V61ue3atmuJYyYp6Tp7GxHEPi
nwjpJu+asU1TOzGsznVaoxDtKs0H8zJ0GSGOIdIouTAi5d1YJC1y25KZmzu8KFxYkiAfF2OS3cUI
WpXdyKQ/Z6OVDIBGBNEiHFrjxmurSi9DrJt1ndjw+gULSJg5Y5gWdNX3xZjYucr7jzQ2yZeyctPG
8XJa5sUqlpkw+3MilOoDAOclTU9XZZt7iXa8bpDKW/ZmU5nXbjXQQX72rCSvr2rmN+1JViTQ9ndj
TitjdGoVJn2+4C2Nuusy7D11y73I9VPHt2KzE5+TNuwKa6lyYUQro2nq8G6w8pxEx9gfV5brp+ee
7viT2ywfysDzt0fNfv/zP5+yBP8/HIT648PppNoff+GIos0Rt7+8C0dMTJFlNb9pigO+f9ePI1cn
3/v9/NWZN98civsTV//LiztxwE5Q+hj9PsQBk5v8eRQwi22fhAJTu20gIOWRthh87nRSFzaSmPDp
m0AAe7Imjg6cNhaGIEJQoOi2gQBqeAxneyEq355VtI0CCM4EYxQrUDVcBNah4szdx97voIjAZ09U
wMByPAkKpiei0q6RqFFLoiBPIcBOUEDCMiVdJO4VcetGL2nOcyN2zLwNxhshmjxaQyVFtUqLoRr4
oqa98HvHyFzzm5eWPDWcjPaR9U77YmgWkTbS4qTTSVydxyLJjcHOol7k30RUh322MKSMQ+Z4lsXJ
vdVnQwOX3VvxWimRu7csYYW88GRQ5MxOSFBBFJ6LMrn0iVl36cKLRRnldtaJJDkj1lBAZC9JyPCe
JiwN/zaqNkObJ5DuGSQksjtjhBVwdIrh+FQbx3DNAieLJEHjS1/du12WhsVJnfAY9p23VWmdjJVX
B50zBjlOv4xNN6Du6tePJ7uBG+LGabE3KhsMVBT25evp+pPAbQyZqqQpg7uQRCwKnDpjgvm21tQo
wlXZd15ZL0q/9jjcGjfGPP3QcTZU1IF9lh17V0s/rSI7ywpWkguUlQtc+7WQmMJPxwghJWM4ZwNk
M7aoTdNyV8beDwzql8y4k0bZmnThjZZnwSAqXjPTTstayq+RMN0aKch3dXsem+m5XGPzPLhUik1Y
8+fmzZBZmcHUnTdgzkm7NfO4+tPnLk09uwuDJrhMXZzTXdu+nyHctX/9eITws25bqHrgnB7NsbAL
OrTbbU+0gWH2PrszrNgqmCM6U4o1FMmoT7MxsOKLwCAZOWdRMTTXUWWao2+DUIsxKL+WBCnDriSC
ghDDkplpVw3YzBkAtQzMcIhS99bVYyrK46zIE3dYGm5S6eF4QAQHVH79yH92Hgt3UW7DToWHIre5
23nf8t04HMzyjssOWr4aiBxJtBJl11R8GSiXy69lg1Ev7ArpjvyamUNb6mUbZGbePTMRyMySWabA
wb3QEigqTujBiQm70nh6DIXOa+MbltFaiXHS1/6kEEmf+TgTvOlCPnInSOB3c7vXlEEqEZh+c53k
MhwcRMBleq0TPynTRSGykl4lbZBW3349ZpM9/ZGEcQu0Js4NMLFFAIfUQVtmtqTpXFWaxdh/68u6
xCQwm8jEYJnIPoSBnIa1xnVOo2JSmrrLprcg95r/drCw8hqHgDCcvaI44zBtu4OlClrVQyWzb2ks
DNjwENZr7Ox2MOtBvGeugN2vvAZnfyahSGFRyzwpiThRRmi0kV34sLaT5R98tEqDMW7f8z7Ks+QZ
s0LmcwzrIlC/ojgilgJhOR3F8NT29axLETiP7FvlUmkky7Cu8rj5UIx1kKdOVwwFhDOspMW1bCiS
bFgg8xuM6y7P3dNKl3HoOck4msP7xC/S2rVTbUq3dhphGvGVTLQ3Jg6ORethEqkRDiR9Z446xrdG
gdsVxTNqSkBN70wA7LfCGistTfDbOChKzCwGZmZatGmbf7VEJkLh5CYOxy1s1220Lh0yWgZMuzts
rGfccFxrHsxJTlyFS31XM1msmo49r9B8bsWxbQXBiNBIP8FA/GNaRH1UJa6f5V/zElpULFkVKX5O
ic+G96xqBgyHdtt4vEn8fhgsu/HLrvAdGPxOXnnF6BonyEXD8aY0mkpeqEBOAULP2yTWx1EjJniy
imlMoaG1RHuVl2E03oyxjLrINuN4cloBRh8AZan28SFDrDreqKTvgR0T4YC3ajS9Wi2QFLNqJa1m
wi7qvQABRvHweK08Y+hslfUhviJD8ADJAyOdYoM6F0m07iuJ3GCl25K010hix/qsLCO3tOM4KSny
Os9N+hOPw7n+larU5Tet2RJMMkt5iDPaIs0QovzaNsxNOEbfwkpUULHckjgveTY1mDukHtF5/HUk
SVUiAaKmlVd2l4VZfMoaZLd8+esnzq0RnU4BogR+G3to9T+eWJVm5XcJ6/5iYzNNxq7hk/mjlRXB
ecu2EPKrG7IRk7CjTV155xYMC+bpr8WYjt7cUQqG34+gFhwXzoGmHFHyrpaPrG0KQ8vkJuFpUjO7
zhph3GeFX8Aa+VGVkmXpWlnwoa2UB4uT+yLzlp6qaZshZba6uLVr6hXvY1fJ656VsRqQuRLZXtXK
MAMH9E+fvcckMn07NLkb5DZ3JTLed6ZvYh5mrY/o4tQNo3rS/BZbWi6n37vIB5tFJevb41/3eG7X
FE5aMKcCL304vRc5wW6PI4lMrisq63MLGgFBrChLiiC2Had5yxFk8ROfdD2mbR9phjevfohsDZlP
U5o1YUfda7eX05SmRTAm5UmQUzaZyGKsTLIq4javguNRDBG0zu2SKaYmg0qgnRYpoEa/7hKdWTbQ
i0rBbcKqAUGsBJmZ6oKlyZiFKf2sap9Bt+rcmwSoDdZMqvugx9gLPEA21+8nFYetnEwKMmc4GsMn
CONJL6aPsiLCHrJYhxY/Cbp4Godi6DJ54RY97gp8NnVx8BJZrSLDKtkqV2XLKmeAv0B3n+naLANA
1zR+EIBiwyWO9cNpc7Ou1X1ErLjJhs9g+SZLVZcFptYYj0F2W5sqoqk91Fkx3lg0nfxjYmQEgPQy
ib1hOSaS1N5KM6PpwP9VJYajs0KG2cfaEdYkDUAdtce8i/PJujUwmycBzTuYtRoRCR4Y1K6Jv5Bj
EQxF4nEMRV1bvlE7Im5CqISvaYi/NuMzmcJpC96vIu2ZjiqEC4iuLCoU0k7zH6Eu6UYuB1kYn9rE
ymAdNuEt9VXfRg4yS99LnzMLM3c0PRJ0mklNuCUsZp0nXmaYIYTMe+tT1RDMkHrAmSnBMXw/xoeH
Oc/E0u2MrK9sGbMBAx63boqQBUYPo9SVfVx/sGSl3HDl1lzBGEAh26sSa5fgARIDil/3KRzVFjav
6MCx2n2sUugKtGiCw4v6CQgjDAje9BDq9srMkgySiCiCb4pkPeWpvx5trtmuTUTnJycAI4EjJREF
zTMbhIOV4Zn98Mn3Bxm7NhhiljtuZ7rhhaQjL4dl4ZcyV7amVIe+XZZFULwz44b1ws4R7RjvSy8x
+Lmb+BZzii7rvVsziM2Tzm24XERWmsV3PIzH8irJZIIfKhpJ3F3ylpj9uFBhqkXuFIgfq2bVdUK1
F2Xhu31my8RMyBkzS6IXaVpq4oBvbUrXznpVjKHtp23Je8froxbK0I5lN8R2b4iQhytNScOvZQwC
2HPMnjRdc5zrzicu4jfXq09r30Jk5lhj3I0j0lpMxfy0jwa3sYsqD+Wq1ZbHFiIx+vFTJzMa3DQ8
9twF4zUlzoD8NBts6dWVXuiAdpHjidg7wek49aLIzG587+rUNI9JR3y68oxK+eYyj7KEfx5E60XG
Z52Zff8JDDKrz42qTo0reAyruROllOXn0Wq9NLPzLEPl4qPuxzg6dgOwG6sx4yrJbB1ljPqOVY5V
ob6RJFTpnU/zrO0XmCpDca8blDVMJ4q7ioQntZsWQi2QB4hYHruJEckLDbI8io5bCS4wRjVGpazG
KPeEqZKfjyxrMaVHUla5/xEVxlqayzTleW6dNtoN/PgsFX1UeMuw9equPeuE6wXByuVJ14grN6Ws
OJUh9z21wlyRLJpKMSbcelypoNO2Z3BZ1AvfLcdwOO28yvCD4y5I4G2cSHccBrbNg0b8mRmNFNUp
JkdnuE7HELaQiyZH1KXtemCql5cxtSy81ZsPjSCIcQ37pDgeN2YVL76NTaFp+y6UZe7RE9IbhmU5
Qyiixjru05AksS14O/lFEP0BuuMxAaey7t0BxVUnFL4W3uXQ5V1ufUDRI+zilRUxg+anqM5o1V7K
kIkADLvWEydhlbXwoxvLc11jfM95XGGkjKGAyT6H1S588d5gbmnFZyQoAhJ/CMMuVO6yC2EIvGUW
4PcuSgcmaxIJfHFs0qXp+UNQLMw8CkuF2oQJFvpP6tEUz0vCWOvPjaeKwimRB2NkqWoCeBCHSH/6
EsiPkMUuCj3F9Nyv0HsnB2fO5Cr0u2nEWFxHeMsqvzau08SaTD5vaw/VHt3VGSbAmCLeOK51meC+
fNNVvxYjhq8ILbzgSyoXT4t9giQzJcEED8m5T8UXEvfTOKdch+CSjMYoAYWBMpLP74sCCU2xKoMA
kZbTKTJYhRMoXzQGEORN0dzUYdoEKcbL8Mfs2G9GTvpzFVqTyAGQzkfUh4IOT2C4VHxzjX6aYLI0
JuTFYOCzWCfT0LQtwa1wsaroIEOLsjz6uO1PWTJWfAPh5uMz0eeZvI4EdzVzeKdBANk5Kg0Yi+3s
cccK9ZyFFRpT59x6eBiMBrOmdLYxrhajmP5ilYjOmRmUxvV2qI3N7Y+DvLkPTAGNzi2aJxCApIbf
fosCmQflcZCyAZ0u6Ijfh7M9yrzAvEYC7mXaFhugsrGtMdWQeTeld5oSPbjCJpHfDvJSJ02GUWpp
EuMWmoNjKx3QHG6r7cgcpqAX5VGKD2PLM4tvejOCWQ4Ngl3b9MmnAXI0J89S2ZGToVFTdm5uoN1M
D+lGMcZH8gAtlsKKp873cvAxTz1STo/xuS/x4ZAVpuV/Ho2AN/U79JRNw7uZSGMzNJASnZy+hQRl
hXZYgMIwu6ran0TfDKgxdiP+yGKWcWtpmCjNhKcjFhX1+bFngtFCCS9oMui0Dr2J+ag64Bu0Fi2+
EemlmD6VQMSKzpctgt3LClz29IW0nd5QXVV4i1NzUodkFJP8aSM9v/vcxF7sBavUU/hev2DEYydR
NVikfs82cyUIK11bx9sh12FbQpw+YBG+BB4gw8PDPIjg51tSjNL8jMgtVO0iL4w6DRyz8lw8XIQ+
fvNoUcc5uM0YhAEoG8DkN6dW5k3q3MC/4rNoaGSoVhGCxX54x3QV99lJzTMzSZxY8zhpbbfyQBsS
TRrc79dFhTcEjSK+SIoG/w5JBxJNmB0BVVSAy48v2qh2QQp0ZYinE9/L2huZuj2yAHcYp7nfaZjy
cNWzgsLCqNKPG7WME7jYZNkbqaurU6Hhqvq/TNmHsDdenGVRdLKlk8M69stw1fgx8t3bgVc4wuwk
D30MxzF70JkiUzEGrHK7yB1vmK+yrv5csM7v5Em96XqvvQpDxPJ+jNCjyOsqsZSjSWDl6pJPw0f6
fJo14KumKb7hT1UVdRgB0tCpv3UQULyVmOC4H0VEgb+CeASvjO03UapRcA4GmZyzHNWvdCEHMuWw
rWgqzKsNyTISEZfuqkmL0qWnnluM+I5xQ725SMvBGhaCR+BLXRIh9U0S5E6pU8cgJsT7JJKTPtW8
C0DCe5GqYSqZdAf4vGqApQlXyGynwWsCNlEFtFERuPgwTj00x08Aopd/dQjPXONd51ZlGVxoFk4k
ZdbA3Z1bkctk/ZGDxhrcZe+GxuCvZJeLuFqAusC2FNsCCSS/co8RpORwhhrgjwYf0SuZJpPbSIQ7
TbeSlgSTbzOSYZ2BiWaBGbD2XTeKxLU+RmPTGdclgmmwCmNeaPkV9hbzy+jyESMQcnPqg5unBow/
0suJpYoDxKuIrHWSdflXqQe/IN94H8v4QsoiH9wVp1lVG393qJj27hIejcXCrmLw34ajYmKVN2Ak
u6j+ZHpF6HmOKwbm91edhdimuNNt0Bb0r8pVoCaOy6hpUTdFib2KbkbeUJ7ZDbxDj2SfkAwxpWUJ
3ZAGszzBMhSnxYeG1dpWh8pUv9j2ZINlkYcgiB1s4B6mbj2YmzhuJ/unB2+yJoj+J+UNqmS6AytY
MGZuSKfPBDEN3DF4w3Sjy8BOJChvp1NtI4jdHKrsIVp0L8Z6IPkyhKJOWqmT6cp2yiKmhCXS2H2E
Sxs+fDKnhueU/VAyyya0NNWHBqXvLrM7MwV7zofR1fS0K9JJyz1jnOjACnUivHGEZfVpMZqY39xE
/eECvOUkeRSg0vh1+yBRari0AlPFuN5kbGkQjlZkh2ne8I/RxmBFG6KxwDkqmA1GXEwkZFXKkvMF
yvRF5tp+IRvjuglEjj7XHap47buAelMY5/Mez7DaeBKreVA4I4vgR2xXNJOS53QqMy7Srp/mpOWO
NAps4Vdpkiz9MIY2rjYDAh54MnqRwto5mPeKGOF7n7LYUs8QX7OEHlwO7ANmMIVxk+QftLJfo4YA
vppe+1kmIbXleT20octgZguDTxoUtyBefBtLSCbZn8nudnO76fE4JxW70qff3MDzZ/R72fSZ0VUW
qKqNaQzBAUMK5AHQpF8/akagQ5tMrDPDs0BZ4V85pfVPioedigrlIpR8nCNm1GeZU+Qu55dYgTbN
bi39CVSsdQLCGS85INsax1/LskshYLcD5o/CT/NgcRvDBghGd2VxW0ZB34beNY5XghkLBJni8arC
D5Asxwyh83Pj/M8HYm0yiAOpNAW5qGe8YuSXWPOVmO4VVhDBUXgRPP6pNUQwc1vN/nUHyUTb/Sjv
TD0Ed4uVfdh3Q7HIb05k9nHIvbSO5dXWYnT+OJH2g2SDEKueV6pdhbk7lh+bjg3hImnSyZ6zEqbB
qEYOf/SMRLszHRIhlZoORGaWxpo/lOp2x3zQptFZAyuu4o1SdYjroON9E7mw64FqA0Dg82aAZmoG
54DQwvAnQcKcYS2Q0xbI7Ffi/xL3bU1y4tqav4gIIe4v8wBkZlVmVVa5Lu6qelH40i0QCISEhODX
z5d2nzPtco89e+ZhYj/sjui2SUBaWuu7ISNIW0qP0rJWKPUT/nPsDxae2zXCPFkt3/ks9b3M/vom
3r9GvDh8RpggVxiQbIgvCP14Dzh3p5n6wJ0b010q0/atEVImGeyHNchtjC8y/J9DXVBJ4noJvgL6
TS19yVT58XqZRzeCfGl7/vvY87yZRElGVNax1AbfG/vPrgfI/2LXxsaA2Df+qRxECwMS7VqB4+bS
BaNJvryNrOuxLwYzXQ6MX1/wUl/+sUyxIEA/XTLkoEeJgWi+wzOXdfOt3pLuKhsC3SVVJmUWvaUa
G+Z3W/DnS+HV5WDwYN7EkPm+1ElG5Wp5yq++tyIuATqCdUQnif/79V2949bwt0OhUYCMv0im8Rnd
9wTKQOaGCa+KL0QApv57W0HiemkVdSQv4+SSu0FWRMaaZmWmezAdZY9W1FRzNPjsWSwERfA3v+u7
ROQfDxwYJh5BAeEOQQZzjtyLH1cUIeCLsrYxB71R0pgdTfxFJWERj2nHv8w2gGivRsOB+RalZBum
2HJO+BzKE7oISIN4NXYKiNQNjYGJkHvJEs7HqxU9SzKemW+70K8Vo6DCXs0EJRnfaUHjYdrJ3m50
hkiVpEbWuU4AAd5EPhyj9L74zjN2KYak6I4NMpz8bccbV0DKY13aQpdIBCQkVxiAslbWfSAUlsjf
jVMW4I81Zfe93cHkkOMQS7+V1+8jUPftaS6NpDhSMLJe2pPF0QCN9khzzC8DtXjcaP1Sm50j01+a
zOB7z6VA2uK9EZWHW1t2ZpYhxMdGQ8NXpyrrhS3/C4qZcJw35d8N1rctBMZvwfPdpvzSXGSTA+KF
madLITjOR1xSdph23JGARWl51XuJfNQDeIZe9M8R2vEiOqfrXMTqWqQkuIAUxmngv+v3+bBYVhNN
ddNZCTgYyFAG9qMUzZyPrArsyBciywlZGgm9L6ZCZcuOTyg601OyFm4bn8CDXJg29KaEpudxNiA3
nloFFJzXWOeQOewbPYWhqGSIZvivFSOxyY9J6hf6FiZ+nfMz4DymPgxFITq6E4MJCCZ0aM79XEFr
Do5/N4wr3m29eLrptSQBEBNXoWWEQLFa45UtN11hZrOVoMmXFlN+kWvwtW1DzCEm/bx8Tons1qZm
MQYBSC6zQeqXAYhQYEsIgC9U4N81cgJPz9ObXOI8Efuh6VNq0d1/6/8AyF/613WYL4fh96XRf+tS
h6zvMErqAkodVTpNUhmiwvIxw8+gXUfLpQtc8YTDZcwf1VAE/V62CU/KhvPlMVnbRNRru7BDCzH1
VUui7Vpq766AsIwPmU5p5YukOWft3BNg2U4/MSzqq5gnoymx+5rPQqv+hZN2rH0RMszIfTQfMIQD
6qJDcsoVeRs7bMdhUelNurSqzuKmwdslgd6LzMc7Mbb2bhP9THaYFuZdvpKox4pN5ZdG2Ucaxuqk
44CfpDPzLjGAxiGQ4VdutEXdFEv+IVPNBL2Bar+2ZmJ13yhervEw1AkrpmO+Ublf2QB2GkLwGH91
vg5VLIZsv+CvvM4xJ37WfrQH6DHY16no+kPnw34r10Ik+0aQ8VHF4AzKHtCRKYNo5M+L3/JPfTAk
gBisfFpy2u4InckxJkXTlmMQRDcx4MO9ng2s/iJjHwBqttBRzVHxNQQFhTkrVOGDo6Jp92odgl1o
5PxgXAwgBKWgNqu3x8jotSsTueTQ9hesyV9amAHWaygj7BdDYxHuRqtmjF+tbNbSIUDrz3xOMlkH
LNBHWUAmUcfhLD54B4F+Ag3BKTFzOFUsb8ZPRBh145HWeTJpeFmhLLlwu9wtR482+5ZknbsGKh9A
Sh01tM5R/b6GyxIN5bblYYNxXgWvi5qWP6cg8BVtw+2TMWKkUDooyBq3zWDlNr3qSyi5tK3VtnT+
mFo+8ZKEqj2vYYZCjFGvckvUR0fYFnt11H7Se6osPSW99CUQ6I/Jsn4hlrFzHGL7OGPnGpAnaUvu
pcvqZB2jXZzNw1k1sX5dlUevSEC7c1PaDtqMrspanqgysBEU6XYay4j2w2EEgFFSIucPPhy6D6ZZ
567q5pk/T5BZv2ivJNwR3vqKhVqJUuD3gQmGorvDxvPNVsU+X+4Lapq+GjYnPgmpthLkk/yIj3lN
pVIu/FCA3LiGyjmvrCbsGLdD/Mnkqb8R4CEc6JDY4qJsLpkNJkzKlt+keTC2ZR92xScdoNmqc/SN
okyEme7TJe32KPRpWhXtll3N4djcQz8EzcnS6Gc6DurgrA8PQrn0k47Y84L5/Xmb5JYfJhWvpZgk
/3PFAzk0c2btDu3p+jjrImGljicwyR0sJqRx7hpaeXWY0B+HJc9M8VwMc/E58ip6EpqNn93mtj8t
FnjtspHexhA8HAhOinry0/yIvjcok2VwN4E23dtGxuEQ9SGDYgww97lZSYyzzKMiEdHmwKmSLr3C
t2NYpcwgDl1i9TM0ZxF+v6PHkAzRXqSReQVeON0XQ6OvwrUvHqXU24kbMe18hpKL8Vy25yEm81Hb
eLkfDNNPOs/jL1EHNXlJp9Wd41Vi8wBruwuj2Z68zpbrdvHRCDwpHw4slXGNsR3KT8AxxfUWaHbD
WKM/bDRvnnNAOq/Tls9POPD5FTZbBqdGMENblbb7vmDJDZj3MKpmWfR1vq1DhPWuh/3GgxHunLy5
5x62gwqKFbLXi5he1WxjjqF/2250EdsTBFQdUAs5PvFoKyRqtvS7KOvyqxBcZOXgk7jLHY/AGOjg
a8AotHE3axJvbVGt0qMHrzMLqD2/gU/BZfOO4KsM/Vz2hWI3S6D4PdCf/hzE6/Cxn/Un/BkOALoN
PxqJDkbYTJx9ISALTVTYHotR0TcbMLtUfbOQW0iQ7HNLnZsODe2juCqaMDvFbNT5viByKI6yyVUN
fhk2Bwcevs6LTWal2ObClTJiw3kMoEM4rcGU4VmnZJn1zVQ4EFCh1+FyPcSTvIt8HHzIhqJVVep1
M+6aQukHwVsnd6Ci1+Yk225s60APCZSajIXBIYMFYXtY80Hb5nBpPUhdTB4foIZFSY0L744dsALd
V2GGzqVKpGXuFiiOMFVkQ/60ZNu4ViPp0xvICFlYLyFaxNMMgGD+mLSYSjXqiFZzkqJx4gPkTldu
TrNjQj0ZxNMWrYy6cvUTKeyRotiR6zwGU3GY+nXQdeNMYh+LgHcCyiDeF7rUAeN9VwVx4R/bCGqe
kjZx/2FcwwAeHQzAoiLZRMnNUgg/VFSDX7jNepTTGsK9rR6BuB0FndsqDbPuOAerN+KuX4O02CI8
/oF4WQM/kt1FPQaPi7yb51jkc72mIu0pgH8zYj/koF0rG65U7uLQ9s1N14A1LuUA+LnaZj8NMNSs
IKQyK7qroY2TcceXZLntWsC3tfCtv4p4HOZ1mpMmA1QndHjdca1Ak9okW0u6gJVPZzqfg6TwWSUF
i02ZxV0EiBBY4sdQBfqrK9CaRFqt9DCOLIx2HIYbSyu0cE0wVtAMQCK3lFmTPqxBPGZozGy+tn2F
SjrjPxhJ0OJ7CihCU57uGtWrMuFT6ItdJ+Fpa3aK+jFJbsPApfYZJLNkV2LK40/cubdta/gzb9Qb
L1QiSowJ8nGB5mTHcqYPBIcHQZFINWi5bDv1K+3POmrt3jW6qNSktottJiKqlDKRj3ro01rrFE6h
vI1RX90sv8ycbfts7EEvcs9uwXzmpAq9WaZ6w2ET3xemiWCG01rXrQMGhfWABVNCp7d8DUfVfVDT
YPKdyTJ+Y8ZhfLSTmfnOeu7YNdBsnpWB9MW1HMVU02Hq993EEkzHJNwVczOeOpYEt7Tz8YkqkKkj
NyDVC4xFNaUM0Xk2s4fNU9qXiIDoZU0KNxkYDtPxDF3jMl8rvbCyMAvx1dRxUcWpcaosQsmgbYVQ
016bFDe3WwG+P24Mn+Rl4OOngwDvV2tsyqXc1k6fccrj8G/Trq9bgf4CP4E94NRp9zYrUhjFVPNR
tDx8AyIIo1gXFoeRFHKfqUzcB4Loysm0eSGDfO4FFGocg9s+o0y8jgudxzKJxvE1IkwfLY2YLxks
YHnVArQ9MkVx05wAeW+9qzCER3cCY8nRLWH7pWui7K1jPHzpwmi5cWCU60RN43UEKPsjSAHaXWqa
V2UkyHSbMhahb0VxvCzC+EvcXYb0dZCXU9tT83l0edDu+rQFQQuQe0yvh2Rox8ro1s/gwLYRIGa2
iLCKetSRMg1akdz2ytDPTdPAFEh7/IZS9FmTVx3+3gqwHNZEs6rkWqaWZjVGeNdr9FodP0o1zn8o
TG1N1akoIm84eBcNLx+sj1fB3KX1rERw1U4Jfb7oGfbh5joLp2ig7pLEi8/W5QrHAybP/WgZVFoj
S6IbUIr6pFaIXUrN0dLceGPV547Ovq0M4E9Xtq73X+Z5xV7BpsScZhXQ1a8ObJorwRS63SBcdAR4
ziHlav2GZh5y1j9hvnVsL7NmPsUr5rcSJmE21z2bgmQXTBJaZLK55ONs+v41U85XnYlM3ZNgIme7
wDwK1i8voFZCD1em89L0hwVN1RHVb1h2fmoagVauQOsJdUkwnqNmCYPKsotCcJUkUTutHJwPUMpg
EVVxIxsRd27PXQqKR3aV6NCk6d1ljHUVW6eWoqeOBra9DMYO3R0dw8XUmCpYh5JWpOOmKh1a3q+H
gFAxxHepjVheduHURp96yFmDAR683Au2B5HXeXLbNWM6FhWmbR+r0m6NNLbKcOAma92AV8v70kJl
Hq/14GC17E5rzgDpVMZiAFP3vQNqFZUe8nN4hrVVU/vCeRePvF6wVUDvwCUUDbp0fhrTec/Rqw3X
trGB/MtMxrtk10CXJYddMoEDfGSEghM6KAi45qHWaxwQcS+s6vAe4gAyLiugsAY34SC/x+3/KYMi
I3iORgxrXajGJy+JTmjz+B1EDtSFCJn74gLZ0pB5dUI8xkVSAB3DhZ/BPtyyrzxmxKcH6L037Lcp
NEX7atXSBE055ADgAky2TCwpjgiU4/mjbQAo5DczGkp/JqIga1xZbuzUHTawbnhbOPLEKD5HuR2c
rJN+tutwiixubyvbEeoPU0GMA7PoYzQnqk13KQS0bXQk1k7rCH1UO6PHwezAp71SuUA9Duax7qCO
uqUQmaF1VwUq5lq0aKLy+NDOMEauCuiwA8LbVpB62X6Jd3zwcdvv1AIlUAHsYBjzmw2tX75jQZ8y
sHOOFcqWYTwV8S5btyg+gI+UH1Vu++cAqp+5pCNMcWVssXd2UMHIr2To0GVBld/objempmhqp6Gf
8eVGJ5CiW2rXb+r/Y9Fydw8Q110Bn25vRsJgKKepvRXhusqdiiREZK4AQa2C/lEUfsmuJ7RwWRnB
JhqXfli64aBnAnWlz9UywDTkuq9qI6xDaY0lK1Oco7aeo219MG2weDQIQb9DB4oJkQmVJAedxrOs
mcz952BjflVlyJcpfMjhmU/qBV+p+qIJiPXSCIfRYNgCh2lEw8K6QzuhzZVtks595YG/IC7oqOlQ
bV3D9/CPORbspQ1ziIboVAwVI/E47uKVmKvQjNlr7/oYgGXGKB8rAIptggk1W81Z5imxNSWJnV8g
yYCco9QK6r8KWpPJoUEKKfROALfOHJO3LOMJffitBxHoS7jfs13Wpf0x4GaExN4mMH1A86ckJCV0
tabOh6QAVQbL+QF+CryYzPOgjKD5u5pUP4nKAjD7vEFIgbXBig/IGxhxn5vap6Hy9ytedh0XLIe3
FpqPPwOIqgAeCsVvApRh84bhcmk+ZELqS9cV0fYKHUx61HGWtJ9RIqP1ELlYPIxLxG4h3+RfuQ7x
5PNl85DRMQtkZNtaX6qWLM+5T+z9ohFJcFaw14G1zuSIappJmCi6pHgIAR9mdSHG5ToEaNHWCzQ7
fyxRDH9j0pn4aoiFgGxSJ48T4+N+pgN5SbUJyyKDPrLR/QbngNnWEr6s9QyvJ21rao2D2awfINwv
Wle4a55qqObMsEGmytkCi/dS9BfJBqZhGJuzle7BXIH/JREMjzV3F/M/Oh8GFGZWGWSPETcwrPNh
NbeRVfaG09DlNUm4yvYQaKinxWcz1NDzgLuESiF7i3WT81KiAb+bgkvHaxDeN5Toqde2TDtWQCbT
TW1T40AXUIQBLrnfJBCAckuVSnedg/Cvjohsd9vk8Wd4Apkf5CxS1S5Sfy2mGXaUGV8tc7K+ZqgW
7uTnQau6n1z+YBI9W1wuSSYMBC1QIEnH26hn9JQ3fZdBvsRWWeqQFacgaOjntW+7ow+QqwANoaig
TaOf4NaxA/iPrFirNjFCV9kSt2ttl1WYstf5zHa2afMe9VdH/UmEdE32c7okHwPWKH8GctVFAANG
2Lt7JcPXtoASo5QQiJxHKF/ILluSFUNBQeG2mBhJ5E6GonnqEq+XCucmujr053UT6Sm/PLf0bokW
wNARHdk572X0MkH9wUtn+9fIyPFFz+NYIi8L2COUnhBwcYcl3+tXHiyEo7fyQRWg87jVFrYjA9zl
beA2uNYCm7rWbZfdzXYej3MywYOis+4GuEB2FTCSfwRi3GZYBjz9rOgW7XxMzIPTK73u8EE8WgmX
L5dujUhIegZAPJkx+ZWJmiGttyJA4yTbwh+GhLr+AS7ettYAt2qNpR5XU5TYHdqX8DSsYwPN4hK+
NGz1LwWbw1IZS2DpTLqdzHv2F+TOpEbuyfyco90/hDELP49Qxr8Q/BFkD3g8OFgRXuAFym89xAcH
5Wbsutx+gnB6vlcWIRZlPo8kxD7Y7gsedOhowlgecB7oAWOGiWpEIZyAogU3y0T1HwJgR517DCoT
ElC20jfh+DHI+/hRNFEsqxio/rVSQwiKDgrQLoq+rBbov951CniQ/owDqpOuBjcPd9ULJtpRqgcd
mzFO7mbRTKjyBtnX0EzpCb5siBf8KuQErgFE6HgXr5D4rIeFwkNC62gkfm6uiW2k2K4hMF/nZ9b6
JfmSDPHYXYkxl3NcsViTOahzl8SLRvHqoLIB1wbdBjIz2pTUEASGG9rGnKxtpbtUE39tVw8Us0yp
T/ZxPCz5WzoMM4rKpLre96hjSUOSGn0e9BN1sKacQ2gTQ/sFmTTaeKi9Vni0sWkgr48TSFQbNf5J
pmDNTA2iFQLCnVHL2jVgUlveQcWkOLuI27EGJ9AgXPCNTB9clM8YYdrIp1p/HPOFOVGDIEYIzB5W
ptaLsxCjsWNtFgS9hzuiImumz7bbXLiW+FtUu1bLGKMlKzfVoDJcMdg3RVEBsb7cSZxyUvSHhnuX
TX9YpFcguaJleYd/B41+lvpTMBsMzCexGtanlSdFnrn9r+m5H9llsIYIxkrhnUUYE0g6cDI/cnNt
ssKaxNvsazeqC6Ehvws/ZFf0eOHBCFrqN0Tlj5z85YqwcYOsvHiHQfm+T+IBOJfPBH6JP+X3K7rv
qpooGTSoeZM1MWJKZkd8AMtHK0AKfr/lv3OU7r8zj9/Tgf6Zp/DPeIX/8b8LYfjhP/p/iXz4/5fm
8EOs1Q9pDjBSQDzw31qAn1KdkF/RgL7/76CvbxEQ3//Q32EOOT6+hsSGDEEAF+1QktL/CnMICnwB
BPqW4p+BT/8V65TjAy0FLOoXhzyy2P4Z64Qw9wL5bFkehxioUNX+k0CH8Me1lVBYr2CJh6Huko4I
6v2dVmLygZ+n3qCOqxjVpXJcAtDSMKofWEOGVMIOuUok5HRhsDy3foivvVobhU4VUNGnrHUDDeuV
gB31gOrTbQXrhLwDceIUXluwIgNqNZAbbQ7/eNJ/r8l/JlRdftk/OHIKpVJ8cdJnJKdJQt//8tzY
pYfjQJ8iTvxD2MA5miyiuAFMS85LsIKb+/UFYUL66ZLQgIVZDC0YPJA/iRMC+PDVha09pWlxM85Z
IFAD4Z2G+hFTEoRoUzBdhZqo12KZAMBWNnZwpBWpxZifcBxB1yxrg7bcXIanMqTMbgc6IyMqH1qI
N8bB+nscT+FTT8N5O8RsGE/ChJjAEQa8Oai/mU7LSYPWgJ4dA/ieL2g7T0Hq/EMP+rqm4YZAAZja
DBgPoC9lAYAE5H7GhKxh7EDw05LCxFKleCNTJWdj7Z6ZYL1d05Y+aVADEOdAhQkSRbYHjL+F3m2z
CpHMBUFLlfF25VBhFwvfhZdfToDa6npqOH0Kw6DFbJkZ3Bu0z9Nr0Kz+nqcLfoan8A/sooSqV+qW
bqvgxJmaO99I/KICeV7XaHMa/6ynpAF/P2FUfgJTGJoThRacnrduyQKYd9dUvUBHPjTHWRusP276
DZJPoCkP6AToUxD11P8BEYAP3iJ6wS5a4/F74Lfz4zUmFOinHViBrWJpgEv3yuHfKtvh11FxEXv4
bSIOKVxCNPfMhWADAFTIpo4x8rQARIbkk1g4YsTWtPjo4HlHWtQSagmRcfqhSaHfroiZ8JDaNcZb
wOA3I2ECjJC6ijfIt3d4jpGtEoDeLUzG/bTUPpmn7XHdRrxWRxManjg85c0RzAp9yi4Pp5jaDu8P
ncWpwMkc1m0/B1m1ObfcNnzZPgQAn0Eb/i80eoIXZd6BTcUm7AvAYyXMJEuGFp72O/iTkP2VTCGm
+n9Fp7fEjp+4mJPbbwh14LLwvDjV30dRxz9RNNZXcJLGQBUxc38aeOf+gCYQpqZww5IFeOPv3eLm
vGrEgicue9atR+rTxO+SMSs+QiRs5g+03YK0ThAlB8IE3WtbwTWU6juCPKlobxIeIHNLWqjxwU3H
sCdESFyKA/plubA9ZRupePlrFatVr/hHKf5SfvEPrSThEyD+vr1gvMknQyEbqZqxCJ/gxsDr6btg
SsuALXi33bL1crdlo3rFk8HmyuBN2Q7IJligMiUYMV4MS/wDvnKCjRBsGaojvJawznQ9AbVMt0ah
9TP6ijsxgqNk1N/HUTJdJtnV30SDxaPPRourpOi3tjLEbit23gs8l6wA/gIUQ4+noemofsJAGgQf
A5tt081MdaDvV1/gl/RrhPILIdtaPLcxGL8HdFdwjMpAg9kGBHa9uRgFYkPTjyl+RieG7gfqA8S+
cDwIRWB3ZH3ee/SIDLtHTehtqm8LufMBXtwYYO6oU3fZFFDZ428BT4waiv6UPrU2ALOH7qRJX2B3
tBThWQUKRc7DbvySYcg5N2kuONQQEtdEey78Vca4Fm9ALxYOLsLy+SuQwLn7Q6NChE3l2Zbou1EO
A1LkgAywYpf1PNA72oX4myDwE0eI2fDO5x6SeTFvkf8jt2zq/kwywFeQNK/AU3eSOErvJM6fbSqp
FTy9hmUtB4kNrS4h1xAEbxqS7GzrIIHn5A0zA+L6Wp6fB3yI8CVxllXjhiA+x/1ShXK0zyuE4btu
Nk2NhXHhyHhzHYHjrCPGgGXL1i1lGIVrUjeZTK4CdLTLzRgLzC5/cLRjZo8YonQQyFmDEANFZsSs
kZOPJlG0iiR5C6DfK+eh72D0GOaybRYPlrOj/HNvWPbnJXWwHMCe3kEcemMXPa27rtf+Qzpm/A3k
5rCTOKRAgpnoIZ/Y8BYCu90DceAMVkgJCGnONAalFSIAhXiQkm5df4tokP6ZCpOVBTHzfgtmXwbO
+2oA9rNzclF3SGuQN/DP2Z1dsv4Dyrp6E4VtHl3c3y8Z8eKggY7tkaThQWGD3UY8S/vITdo/LzI2
HAKQYbgpcIDVfTdtxz4oOhgd4rZ0sMtiEM8ylD0XjU84dNTLgNSnphabGfZ5S8Y/mhQkV4ijpyjz
NLFDdclrOKvUR+WFAa05y8xfSGzRNeiM+Ipugu+XntJzwk0G/hqeobX0K9qB2mjqThPG7EPeT2tf
CdiKrrMGCWs8CT8INqoDsnhsDe+aehGdVrDywih0PawsdLtVZvY8zTF7BKabHqC2RVQNaEo4e4Mt
369rmp4DuG5OKNjrFRkGOB+DC20O491uNRodOYXGYbKruEKcUvoEr8L2lZBenApwKCcNI2z/G534
T83cRaOJ/8H+C/Fg8X40wYga5QJKgaOflb5Cug+SuZYIh1AcwGYoiBthZu311a/7oneSTTRi8E0g
SQiBQsgYi9/nTcWQHwKuT4rj1KOKtnGLwqBmih7j19f5cfBCq4rrpFCGYuajUEa+t3c78ATWFBxi
Epj9UVOJRs0e4JFJ4H3hv2n2/u1iGb5ohccZRohsfDflhdjDAUcTeMxhp9yNYxNfmyZFdkyL9IVf
39fPjSwCkXI8N8x2UCu/j3iZeJGpwJP0GMGEdP6WGpkA86sMEI+Tycb8N6vkX64XYg4JsUwun3zK
38mVwxwBIUMvk+PmG/bx+xE0NAQnRgL18FKbdsXj/fU9Xh7Xj806bi7H990pchGin5r1FfovWE3n
+IgUVnRXWQC2Gm0Jwwk8eIozMAaAG1WBdPhnEggcH7/+AT8vUny8FAaKHBTTJf3r3U2PkFYQD/Hg
0dpWXy1LEF37cBnx9b3/nv7+ZSb516tkSHpM0zBBAtG7VQPAchlYa9Ijn6HUWfEBj0OWw+X4n18F
AyUsKUhdxcZ7d5V0juiEFMf0WID9q1MYjyrq1f/FMkmKOCKwviCgI3u/TLpLvKRqx+RIwWQfWt1g
UbgVzisEns7hGQ5tt/1mpPu5fqGmX3Z5gQvjn97d2IAs4XXp0/iIvMD0JbQ5P24EyYKl7cdiN0Ao
ScvUbFgiv36gP292GD6QZxPibgskVrxbHAVdWrKphB47i93NRtTJOQVmvok0/41X4F9uEYsDYggo
QhCp9b5YZv2icSlJITdsJFRL4XjazKxe+xgLprtMcP6yav7z+4OgHslzl0ys5L2RxhG4jRtkBR77
dNJXg4yj657kzQGDzm93+jfV/I9bvQA6AfNI/C2R+qed1uQ6J6gnx02bArHCoUyWMslI/4DUACDp
om8GJFahTfYL+roFvZY5u8l5aBICE2O4GJNPPafmKwITInSd29A393mXqv43j+XnQniJgIPQHhXp
ktR42c3/8DoNbbKA+2dY4WCIo6pFzM+r8OB4SydiLDVRoK3/9ZsIf64QBaA89JVIc4et6703hffA
SxBNhiWeB+h1kW6N+WH2fv6a6xBHZqPYZb0jPeQ82X56dS7ZQnCxhX+YDJ36w8TthqwlKIsPMA/2
Tf3rH/hvzwSVEmslvHzomb7bCtD7NpvLseshnETTTRLxFvIgOsKTObTlAjPQb17CT3svRUoldgOg
HCzR+P0Fp9Zcmv51O7qYQSJKBL/ojwYsU68wjf/67v7tYsCN4KNHkh2Og3d3B2V0ASNpsR499/4e
udfFDUHeCxIjkAPZ/uZiP71q3FkOjWVIosuJl9AflxeyrUNlGFmPKUMUCNrXGSsLGxFT4q/v6l2U
EjqjFOXy0jwkuDlA8u8Wch81rYfHYUEHoRtzTzDD2SrIzdw9s//J3nksy41kW/ZX2nqONGgx6MEL
hLpaUk5glwpaujsA969/CyTzFcnsYlpaT3pQg6q0zEvGjUAA7sfP2XttqzfiaqhmOiF+7sfXBfaK
lRNJ5E27sdm2wX5cH4uypk9gLRyWUuGY4Z2JpgmkeEgri66Xd0QDvB3Px5rDMQo+fS+7Punbf7oQ
48KhvKNhmsCy+UspVHY6HjaF4qVrND6ETgHhWoCJ5Lb+x1UXv4p7wMccQUuPicnP347MUa/PazFd
TuCELmJoSCjT+jE5WOjkrvxu/dv+4bZ7/bAw+mxrYAl59CNMjfZfvqXOtJ4zToF/GY6r/3lDCzGr
zpLXXxsiOFnp6oymCV716+r+zUMGBejXX87jxdjC4ze7+OK2+KIf1zq/yWTpL2V16Th0kszeruKw
FicdGuW56bJm8YfQqWt/P/fCEbdJ3vMEemSQnV2pu2znupV+tFVLF9HUW79mnKLtYKHA7THZ5z6a
gGtVJ8Xr3zPMtDpeaSmD8zfRp1PHXv+AlBua2HZ7wf+netBycoZLZpJMv91QrPcBcmSVIiai71fT
OMp25Tjn0T7OFzgaIBjraW87dfvABKm6nUJpndCWhPffVKN91EEEnyXjvm/SUdrSdpcKGOkJnIpp
uJa1HznpryrSJS4d4BBNgCJAOQUaip0ay0DS+7bnpX/xQHn3PDMO7KNUDU7jfGIcX9MUx3vkpck6
bM1Q8gaK+1lDADxE1mj6i7CnRXlKJlwM5xDyAuq10fBTM0bfi88ZSc96TJqtrhkHnrUCvqb+Qrcc
RHDt5BMHdz2B1b/IY2t9RJHaFky80fVe1/k4ywfUYHwhLmP/6QCPZqgfe2OzX0wKx8PRwdvziGEo
vs5DQAOP0eCIT6uw+RSLVwXmsxd2yr/BN7S1opaGr3m1S/4iHz14QcROUxLOgo+E1K3865mrOdPR
UPTmylpCcA0HRp57+iB0ruRmQjvFLd7Vw+xlvKIKCwa9Bu/ExbhuXuG1B8CAdNKwayUY1mnhFI0n
3LtumQP5uOFgxL5GI1zcc17twVvqaBlSC6bIxTxPeO/2Ss5QZIZuWPYMPLlhTM4d1HUzBwk3Wsro
2p8zlNQA4zYG1urMJWH3DT2teFDCnFakMO7OLRO6jLmy1+nZgX7bnOIy4Abrijh0b61yYm/4WgfQ
s+fuM3lIq6EIe/pmmJiAWxI7gYyFblu/fkmkye5jM6/331pwANZ4M1AKnGe/coOXMiuK7CCUWIbz
t8cqdFlb7O2ZWSKvil+6oKT1hrbAeXZWpyjPdHvpzbvSZxmfwoC7CE0vJ7MCRjb0UbH1zL1KqA+6
7Jf5uJb04b+NZhwEvWgWt0Ii96nt4j7yXxApbJ3YifY8SBaOP6tj04H/uv1FqNOm+4LeVXQdoB4x
4GMY1R77GNDsFbhTHlO43EwaGu1zYf1s9rEkJG5ePohu5I04Nr2T49C44rEzzri+V7jbrJlGD7yz
x7hPVnUTrI3zHFboAbGDZKX+HFtMMg4VpjP/AQQCXeBCUxt7PH/obtiPGQMUSCNoV3Cv+Exzap5g
6UVvKMxrEjFQjGxEzaacUeqBQzUtvXkyD6rLZhJ063VDU/JIB83EtCQqP7tsbXul1UaHXMY0yIwC
iP9tx/9Hc9L/lxHoT7PUfzdw/f9wTspxhjryfw7KfxmTQuzpp5dP/Y+z1W9/5/uUFB3+H5Ti5FMH
3gaXj9m+/if7hrgpCtKtMuCUFkRsq39OSR2CqNjNOLkkHG1Cl3IPb+sWfuPB0KeiZ4OnNUVDzE7+
yZT0K17zh62bvkUcb9ly2/7NuPbXg6ndFoMN/cu6QkQ0VskR3H6s1dtpTvxuuqzsNsL3VFMNFtUp
EsC1g2svaVpcnC0k8EiSk6H9Ib/c5Gy1d9NZlAnI45HG5XaFIq2ZSnFSdSXX7FSzFpXldZAvMzIu
w3/N1Bn2DL/rFSrGZTT5LlckRRTXztwiSMKvE0fWroitJUXcj7L/Elcx+2jtLU2pUSpls/3O7aaN
khtKLAZPMD+p/w+xny/RQ1ysqkjuylIeFhR5rE1tjOc2pfuK7a1RkwHLH3FQ2tB4/RgP34q+/zw1
f5MZxc7JDfvvn5r/onTqO9gA/4qJ+PZX/ueh4cngRA/7jiYl0hxquj8fGsf/g9N++A0tQZuPs8f3
h8aLSIzib8VbT2f7yQ8PDRkS2KgpUD0qVBpM/+SZARr5c8lJry3gfXHTuwzNfU4oP5ec7YigbK0Z
jDiEHaxM3PBQtE234/jZ21f9MMeAk6sxkkadakBmZNVg+EUYVHdDK57d1pcMbjZFjHtoJny3S5VG
Mxjm+KkMEUyGMlVVVzoqHZYVB4QP/LtFdZzoc2XR4UPHCialnS+QIbdiRqyIQFAON12jK6rTuYzR
XJINdB1QhV329B7ti6oM9Y32s+y58kYKCyt8a4l+Pi39HG38SRiRxPFcVy26p7ZalbMLgtp9LsLS
dGlZwEjaJe2ybbysDQfoZOzazWRyIJgNxZhBRf5iDy67Galc8w1AebZBt5CLwiWjKKUT1AzNqVvn
5rTOcIn3QdKXF2Gbj9FtksiZKCZtAzW1LJSD1F/yJKd6VgT4AMEsWr8+D9m0HCszRYY2a8cLIxDI
iFqas/nODbLunVy087iQ8TCfelnBbRSC2Kkc59GailybnajbaV8F4/yWQaB+nZk+CtMpH4eVwyIc
HFTPAR8Uxbpy38L0HyFGOs1JuCFnTKeeD2E+jM5OONP1AvZyc0BjaOeYRauDiLDgIsxE9DqpGI+6
cknEqaz8UR4LMeFIn7nV9zCAtf0whvXBlVbXnjzZZCgGgpU5cSUjoEtVhdxjxgfLmMif+r2tkK5h
62nP0IeKPaYgFR/dZVlY0wjjAeYw50ftSpsLnQ9DkDqiWb5EWWm/GLgyRyLGSnOss3I6UJlqaiby
Mo7J1AYn1a/Dk9NNxRU8zuZtD+Fgl9mzs6SDlUsgsizie3eK7uB/TXvlUu1h2wN6iIaN3Cebmm4+
5HkzHjUTxkMRTcndGox4TLNJpQop3mWRZGu06722BnVKYhS0I9V8siurvwCA417IFoMzgTHZe54G
7LNgLpMPWTs75U4LOdenXI7uc9aU6mKZ2uiIbyYi8aPLxBNS24/2Elj7WcdmT5wAQlqegPKijwaP
DiRiOrKGwti5bsPGv6yLIH4H+sU9zcw7sl0g2CkY0btIOtzW8vYiG58xlU+3Y2ybD41ssz1wP/1a
lUN7zgxQCAp2O6l2A5FZB6ozcUeV3N2OAVzMneyrqty5c5mlAaaqvVNk/aswH+VusZLuAtdj/gY9
Eh0KdtrmsfaZlzJ5w9wr25PsoV6gZPHVDuya/RAUo0o1lIvkSH/fXVhZMie7+mpWUIEc7qY2S45k
oTSfO6fWF2NCssO6sVnmVSe7LpMfK7v093AIlzTAqnbe0Jt4mdyXddFvgL8FKeqlZN0nsxtN9R7V
K98jPPGxGFR4vwg8jPxa2G8K2dPXtf4/u+Lf7Io83hsm6d9vi09bhfe/0pepb8qfd8fvf/X79hjF
fwS8VLQBebZ5F/vc990x9shKovtH2/GrIo+f/Lk5Bn9gdwBn4WIa+ppW+6+KcqtQYzZUpi7MdpDC
/pPdMfja6P+hpGTPxnMCNIjXpCsDgubn3VHhpOqmquzPiFmd5ZAUVGtsXmVyKrakgbDbpsckwcUP
Semh7HAZC9wuIZkFM6mF8X7yFCqXrPTehFj478GSdU+cgjPwhs56PxiP42aE/PY8IOTCtsg1uiqt
uYcTRDODjk8dtnsMKpXYFR5DwOu4sYrb2uktCDfUGqSmjc14GHkiEZRovThpzYl+3eP4776Ilucd
w5f24akLn7ylar2vi8wn6mmdrQPyYe9yIqGgxRgadBUreuEWF/MqwHb0OrxxcZcPjMgz70LRfQcz
CE8/WUu7O6wof9/ZLW9qP7aZ/MxvcWZ0+R1I40yheOAsjxmBF2704at0bM26cEpZnfuaALklAOyB
XufgIbf6UvKFnwMkPPdhF2x9GlNmn0wY4ICr8a69GYxFSyjjnb1BsyHedItdP5KWt95DySnuFpV1
z4OI+zsppllfkV6XA5hQYHl2xM5RQjQt9n5WeWDRO8RA8cNa877GECMiw48sa5GylLgwfagvD6Y0
Aw31OL7Pmh5uH/J129lnSH+7fdIs/TGKW7ELTITKsh3usM0l94EoyuK6om96Fly/40yX8hpT5Xgy
RbFcF4qNai1mOgNlgC3Wccb4wfK5W6qaEVOi4+DcOjkirGxynrO+9i+YeniXVkNbZVVRf1dPI+Y0
47f6EEaVc+kL1sOxqZW/py0SiLOxWslndrwjQ4Dxw2La8d2W1PNmwHZGA8yMQZhCWWFkY7XE9UmA
eVR7OnlYhxyzkfaTJ5cMuYfVM2t+SFZAvuze3nsX5ZTg+GMFsCcLa3mJTY3TUzjJ9YALJz9SBnBq
Winzzlk0SnOhlHb1qYQace1m1rykixu1B492TAeCkKBOeYFTiolTvgzqkRF4UF8X3prcDzESpp0z
heGrztH+TQH/ZskxnmLw28Uo002Ak3wy3ilftZ1kcIWqhTwHiwvBKDco+/jdOPcoAyXiTuY0oZfx
/VjLvAPWrsblsB0ijzntTZfzWj9Z8lKGWBcumnHU5Rt3ACZ3iY4iQCDL7fMWeZT1pJdJpG6d3SDz
n6/KWYo3xdjegijOrxuFCuZjFViQIIhJbXvfusxbO+r2EVGCr2igo7Y3GkO+keaQwU05cqgEUeLZ
DaDHfHldSixGVlL0NwLHAip++VjR4EQ8iIANpZvr4MzkHnodhlkennm8recO6dGpnxDWokvz2iFF
wjzgU3axNhCaQoKoK/JPQcd7OFOJkuU4K1ft2YZR38d2ddEr3AY66WhF4k+sRHZRoaJME9JVLmlA
q0NE1uHBl9gJxn49LUSQfQoMKw1q3nTM6NHFTnXSpevs9CAjWKnrkyQ2bQ/o8hTLKnjtTNCJKqUU
DTjV3y2x/YjI2UVCaPjaNitg7mN5nSFtslSE+THrRCoIJrqyOTZ8rnQE+9LN3o1TvZzXZWyeOqa9
dxWt71RvtkK/EfO9g032OKJyxLFb6JMfmttyjPWpgbKRFoVoCLCqHTj1/C2qizotp6kf9nVs3vVZ
FKS6ie7MMN1IjJuYMYuZ83iPQTjr4ACFln0zTdlyF4omppztPySstidOM/GhzACjEv9bpV0WiLSH
3Xo2fV+iNZ6ty6otIUg0et4ppGB96eIBo2eY1pEmiSVR/a6R/fQGvsZytttcvqrUJLkxFuuUT+sX
NYXNSReVPshpcZ5nx83ee3Vgtbs1Q+OCLbqtdhZHugsV9kt99lo/uOpQAhxxTW39w7zHnqNq/zLG
vZlu9PUHNRTJqSQxZf/1XCQDv+WuCE10q8UIZGeuTVkd4rGUjwm8otfJiHPKAyt7oJtT3JokHj90
fd3XwHXL+i2wrvboqHnakY4XH1sh8b+beXiHS9B+k0y5dZDAVNOe9IXbLnb7K3gF07n12viBZJju
RoSrdUfyC8z2sQUykBBOmwsT3k5u5qw7tcraucTvnV8ndRvDr+/wnTWyVBHGUA8GzchxDr0vPrAA
5DKSXMe7RflHN4YgI8zmw6br6LP4hCO/vgR+jheL1K3dCAn9tRxs8YY7rhv3pVqGK9ubHsOs6h9W
I+1bDwHxPpZcadVwG/jL0cYpD6q/QMzmkokwCx9/VxZVnz3ht59Vi7I4hKaNMlhmS8A+GOrLLmLH
Tis9ErsalM6rnkDQxyKp40+YpvLDkGANHjP3vZWoLyWJzm9DN0Tqh9kLx3rwqvMhIfBM1amLr3s3
O6xzRo/Zq3zyT6tXvc+ALQFnC04A2+XOZGZOvVK/1bNOUGP2wAaj6WVskS/Onn1RF2t9mBx3+Iw6
b8aiaYFUiL3qPLuq61PXaJDBYebcN4ITYi2W+qFzwtsul911ayZ1aKVrw8nI51Km4HyW4SCc1tzm
0D8PtAI+KUx2ut9vFgYEWMbDBubNzTlyKgPyymaOkGyLax1AqyqwRafSnwQqQMs7FOhxXiCDPVtu
2O89BtjvCzdCvQwm/vPkTI9qdr5k7ciBvYRNY0XvOrJe92Mgy9Na2xCddGauB46XO0yh7/oce6qB
cUKUcMbaOQwHOhJQEfBhnqtVtxfePFwE20CnCp1XJbapawIDEHOW4daOFsnJrWSBHhcd5Qz3qZfr
k28KgXAaWQSA4VQVlfmE9doHMaj6pwx+cVoKYiN2WevpPTyV+UAHRWLdE+1xVQxhJyv+yEnkrYMe
9p09EkZEqjfK6Th4GB3JfRV8bN3WuSiNAmhRlMPV0KFxUaP7OWqXlLrgkwD8WuwVbwlOvVjO8ZBV
O+EPBPONQATmOCxOVCzRo2PpnEHEUh2xqq13yL+ze7BIlxNfet8Ati9sKEfCTwPOl2nlxPleo7nc
T07l3HpD9Wqth/AxQ3h5GpgPqh1hKv0jfvw+rYS1i+aQT0e/xGdLv7ZGEe5FaEgMKE9bsTk63V0f
yTz1lwSMR/+FyOLzSPNoV1j2HYruO9MgLCukSJkXwSRt308N8zwj1udFqPvBkXd0FG6o1oA34Fbh
uac5ojV52tkMNlFXPOYwByB2BF4JHApYWHDdVUCFwnYkTTecdq6OAiy3jFHvXRgG3zRk/zn4/c3B
z7FtGpj//tz3X83Lh5f253bo17/y/bwX0/JERknX04GPigqCfuOfB774D+a6LnMApuDoHn/IzfUC
2qFRECEM9HyEWUn0rxOf/Yfr+uh00ExxWsTM+k9OfL+oQajOww3267jM311Edb9o2ypncH3h+RYD
ccsnnr7S5qwSXzz/cE3+LwpEzq4/iQy2X8PavznDEFy6vwb0GgfHB4Qy6wwd2HkmpgZftrLju3Yh
8vBv1BpbA/enIyz6Q8YEm6JzM0P9qingu6hEwqz3rJ0+ubPDab5higPRznB6GsKWM9rvPxxqhb/8
ymgLtQ1shkFoc+1N5vCDZGutBaaVaMrOpZ4y2GFjL6+h7LFe0L/tAxzUS/La3vpXR1uxJsO9IHP0
RCnjdqcxyPHdzLO/UAOwhX+dhSb9Slmjk8n+0EG5hcfFGo2BPzktBt1jG2qXOmztLnFutw9NTTJh
Y03yFean7pI8wOFIZmp5m2lZ3vo5Rebey7vipEd81WUuOAlK0T64QPc/Q600r4van15HQ35jK10e
0Nh3SAoIWTJsxTfoo8LNM+OpB1eo9ovxTH/HUb565dpltevsrDkGI6HeTtnOqeo7arw+I8bQjO4p
nm1ww+SeHTBSDZSBnriKHNnf4nqi84bH+cVGa3Vuwo25NFnLGVU8wen+mmQhHlu3/yiwR12Hpl3h
95lC7exxAQwwxf7RFu70DpFQstR7VDORGBkJLfki3qHWDrS4LrqhOkZdBIBiybjPU7sgtpWzb9t9
UFOEso5ImzdVUruPCTbeIl1skXyqYjKadmQ5RLAYXU0JCHdlPU5zjP0denbxoS6aOEhLPIV3dgOf
JwV52l9HalFXGgzL61gbEvjo20Jx2miKlYF/6MMRuis957Ggo5BmK9oVZB0hZYU9vSOPbD72qy2P
8RxawW4lzOrT1LYFnZfio56qYZ8jir3KkxjIKH66oj0ILg6lRHNDb9K8IVfWeuAobK5tQ/bATqxO
DYJqtq19XVaZvbN6IPtMAS8yZEBQhDtx8HRZX6NuU5/wSsgPtaOr5mByE3YHS5bJJZdA7Iss/DjK
Jl3gFt12jQ1jJqIP7K0LOAH/KtsMG3Wdv0oEJvkxQxFpDTFlKeAr6AALNbHr2ymZTpzuBnlVWZMP
GkfmMLjtuHpB+Zrxh6P3Xqa8PXp6DT4wHB8zHBTXIcqxYF0WZ8cs1OfW5ulZMf8TRuzDi3Xmz2uL
BS/gYHtDgp35IMnjph07BB8GYJN30BJgfBspHymerBR46+NI9+igAvPWUpN3i1XKPbjaiFsrMuaw
JOHyxLRGpbmTzEfd+g/d0r6JvKx3z2UNs8nfSSBo+mMXlpBd2Z7xjocKEm+zQyfmVuzq1YxgpK2D
Q+gqjmC6GUNzHS+NXi8apH66RQcx2vYus3CLv6b0JAMGlwdijJwL0Y97pWdRPfskteSy2dHFiucF
y50sDokjMMkFcJmg1GWwvBEl2OEukXHXnZbZhNHb1fLJxAIQ74Kjihdhc7K2dHwUlShHnwQeSUAK
DrP8ca6DLT1rKOf8Fg2uIsOjnboFcyQuA4/BBbrLq4SGBqcPslGCd+4A5BCIeJdZxWGZ1sR9XTFd
Co4jgNroU7RCctoVNFqsy1pz9pie6pbeO3SFRNTvrGCon5IZA+dkdyzDfRsF59mWzeso09YWSeFm
ereo0OMcNNO4WszMpCiwOMgFcmvHudl47axrcKbpb0cQUDQojdbgoXOLHommGLf/HGVh9kTxtHyk
/QjmqXO64QjYzrvoG7pnO+XDRKpV418Mwu4uIR4kB9kqZmUtU2ke9hgJ/uj7qF0i2qBHJxQ987IS
GNOQyLQTdrwdW2hjWVmWvP+qmR6p356MINduF3SWgjAyLy2dJX/47KNrveaNlMxzSP8A2pUgdVNh
3hSHiTzIC1CmyV0TlOFLg7q9ICZrJl1SRO2DtdQRGFTCg7oU1SM/CyzZfnHjqXnt2XK9b2rMzXAt
2/4pbymhd4LDK8f/vg4Vz+13K89/qsC/rQI38cVvq0CSPH+aiTPN5t9fhPw//xtha/IH2YcYc+II
UkK4lVnfikB4On9gcEcJgoEWtX/IuPp71z9i7o3F4WszPsBsH1DofNeRBPwI1wg/JYECzbf3j7r+
3lae/Kti2t4OmaBMJQh15l0zzP65fAFGodtW2f7nAhNA9YW9JPPs/bK4FhwRKStXv66IoZJHob0G
4IsgBuIjStSBsLQe7YV7HKwNOFVj7Wav7JLM5rgSN5zAX012Sx51OvlDaEKwGIxArRQ6EBRrupwK
rBZdPIXazoloW0y73B6wlBZSMYGGjp6TkOzD8uIwbejgxSdP5OXI7shWCuWiWVYrzo7dDEC5TLUo
Mvz2P3yR998uw4+G/m3M89PVgXrmuQTy8L+ALfTXq9OL0IFsboLP5HrNCTKUPIL+Q8cD0/FNkkOp
gfLtlF37ZQynUj/jC99CsF1WSj5P5yz5+ur3b+mr+vzHLyyhkeIEHPEQJSBP+jUigBbp2vaEK39y
GpvIpcEHgHJpfNCT5amwwhJgLdofph9bLyBW9D7WoebcaQ8Eqvar2MJpI0UL95LNXNjFwWS5UXvT
IIgUB4lokopwCgm4I+GqHsNbY2qHP4ZsiEoX1KoACfk3VfTPJxFiKrjIiJg48aCADnkWfr4Js6Je
S6tuus82lITwCSKj1T/i0O7N/e+v3s8CkO0XeailCFkIEGlwNtu+7x+Kdc0am5hwzT4BoKCFdhhw
gfvEndk84asXVf7dIvpgI72HQUMY7UC+y/zITkvG7e/fyc/Hhq/vZJvpMeNC9UKa+i8CecfLaemv
VfhpFvEU3gboVgHkTMyzI++SeswE4T+9yAjZYpaSTXsWcRV++ewWpglgp5H3sVHjRADmqIct6XeO
zZap+PtP9/M5bPt0TBF9J+F4SVvtL9GvTAabemBS82l1clH6n13K+qK4yAbFfZf39IOKXaPDzdv0
+1/8lzuJgjFAZBSiId5cCL+caQmhFKD4a/ER0I6Kza6Kmnh+zFyr5Or+/lf9cvLbPiSZyi5Ht4Aw
gzD5dV5aISSpl9ltPwmmk210LiGLvGrg/46kwhHOmQ93a2Iyu73uy6nb0grngqz4SkRMknZtw4KI
s7DK2uShqhDx+mmBFae5rud8ivVZLT5Z5uffv+m/fDHBpqPymfswiHa+iiR/fAAcGrLu6trdxw6l
O++CsVdNGLyjLbJQ+zbsPZCAc09q8O9/7y8uIy5WkPCtcFZEH7n5G37ZZzLLsddhCqwP5PM4rkkZ
RpcKBGA8FBMNcRgZogFL4tfRC6x6uNz7cZqmZEhJyXXn55IIRbBaZDUb+SHvHBSPXhe6+ipotY/l
8Pfvlufi54U/4g0yDd8ek4QYQhpBPy8USB2HqVVT/6GIS5JYQM5rae5p40/cVIYRoJ5PiUDxdUvS
asnTJDpIV5wxQq1ZLJPaz/VHbkAIEKGwuTJsf/6Wyzg7fl99+bYAE0nB6gI1JQ/fijwBVAZGNwJ8
z6BICr6dbpIh23DnOXTad0WbbUu0JdAh672rwR48gImT6zujtxJiN64m41q4FUqxkRlcuQUnuv4Y
8HyPxVJuLRC/aj+Hi3JKZ0fcmzDoxLMkeNuVHbfmRPw579EZqqSDfglu8S1ktqHqDipcG/PaIHee
n+eJ5NdHUfFfCNuEI8slKdCi8525BcMrEH7Yf2qdVrBpNgxZzGt4OBfgl6B4guZGZoNYmN+RteKU
GX+kxGzShqcA+4t8kOit2cyw82954GLyqxxwJp7k+fnPwECPKOh+b+V6CG89MMXjuxGN6kbnmsfy
pvExZp4WR6zdVQGbRF0qeM7cSyvsaC5dOZdEsMfIidgsbWwo/IOMMZenbYhpjrgIbrqBGMTvHyCg
P85H7SIye6q9je6WCxrYHbefWPNtEfueRzkKEC7toYwG3SKL27J0/3yNcRgx1zF2h12ecsv1cBS9
wmxDf8Ugg1+9DgWLo/Z6PlP+7ar6db1w5QKcAvyBZZFFfdk1k2LM5RTkYjGzsiKqNj1kW37MoKOR
j8dCv90ufSLZtTzyH7lpqiys2sdO4uwBuejR5gp3cLVpFu9m8le4a3LiNfnOvNXmBbEJOll0lLnE
JXNp+WupP44tuqwhRUyBqj0NWBid7CluMLZVexMpXOkXGR0HPFm5YZCCu99ZPX6mQ6pFPkSVwEy4
GQmE7cggRmzBO47QXfHumHHTCzz0brbdv5M3+vwbp9DRmy8TyJa8Sq97FHl7VXkx/4bKLWLvgnYr
eUuaT89/XFS1vRc/gVcUQmmIeAR1PBIXt/dI2aTrQYeSt8e8Mt7qNjTIdXkrNq7a21L5m9088fQG
zkPZsF3jEWZ79UWti+Jymjja7rmGEhBVllwB1kDuDbdbdCut5+ch7vj/0YkbHuCokqwNlI6GKgOX
E8+5xlK4LR4FY8WXavSm7ZEm6psXncjU4ptAVqH4B2gjb36O6DBwFZDtDUKf59XGV3OzcVN5wXES
E++PvpLa7mqvLDcEXp0YJzivcQP8EbTCc1KQGT3vMWBE28pUNIxxjqFNwwTG+OAdZa1z30blsLlf
8tkezH2g9crtHwu61v4B3SizHQoFONm3YRDM9bQrOLKPdsr40CvvCBAvM/Qmldq+YczS2nYg60Vi
ti5KXD1IvddpxGSYro0Q1gLwXOBVJ6oBVefH0Y8xc790wun4MB0Iwrx/SjiG+8QSCFwaIKEQwy3N
gYWY5eYgvZwBY5oPqk8SfBlfgzSxrsrinHmVQgm3i2uW2fCjQV5IeiOLreYzg+tn3ku+fLEWRX5d
M5t0olu50lfl5imJSuJORIOKyImU9u2+tBWRCSFNiRKs+lVvesPPRndW2INNQMDua8bIXKV9W/N9
dJiULEeNt0BXXJbcqhtRphw6B29pcehJveW1ktHeVkHFxefOtUvSdmcGVsPCn+QIM/IzOWXbulTb
89bulNVWERa+ylmeBn8NuX4oUlgdZq4iz4LjSsENNY+Tp/sLvv2RkNYYfL9/jhskivkVniPFr/YJ
x+b9s1yyHc16iNjlATQOPHkxukkugpRq5HZcGd32FpvypFkfdFxY/t1qaybJIMnbwD8Po+z4SDih
+onRs7uVWMTz1fpjG4+cRr6fQ1j1t4tDUp/XJyc4JjEuxhzwkmddqMoYohsQg+f7MQNOcPCJlBmf
snHlw5c9m78+bK5+3nFULRZXqW+LiAe7UoZy+hzDu+AKfr+t23LZfgbYCttWaiDp8M7D3tqWewFd
07xmPAhU4+Ahcp0WJmVECPF8WnnJk+vHWRAxuyU2Y7h1S5bdvUjgSTL1M44mSrZbmunJbtfmOUFu
XnEPTWM5XiL2nutj2M9q+Di07DFXU95a/g2o4shLiX4px/e0XUP0u1HXN598fHrTY0tbd3pZwLYv
d/BMG5pcFtKIq8ELlgEVetUlwZCOvucLdVyWIJ5vCXPPVmTVrd06117DtkoAgpyddOQ7YjbfY/oy
FbvwPBHKlK/1vJX0ZlrIlvUj3bgkqU+Wlu8S11E+Ul6p/RyJuw9iaQcSR2f9bkj4/Bn3aZbDnS5I
GWsg9jSLMXuctsaejplr6IrRcYPlG8r6ZgFTguoriXLGGRRo5jmvaMKx8YUyuhS03+Kd50vXSTXm
2l7vwlyKZA8jOtoyNCKXsCSg3WfYHER/9/ZioMB0tn1yFqdwj8TROviiZNSYMi0yL7DuB+ZG/isl
xqnqT/YQ6WE8JCBM1+dVrp68sYTsrEff8rFzyo67GjtWGE6vTDTn3SZACaNpOEFUzg2QoDkawn2y
MsE+ZaXE8IioIG57kp17zy3SaDJijD84LZkUnwpmuvO6R8qnR+YlgadQSEdDHyGAEoG0TzLrxiDe
q9oOmvCUtWAwbhMnsur6NIcDZW3xuYg7T6IVxMKm3H7vBCSzQzf3pGflSED4MNX99+rb1k0WIobP
2x4z69KX24Y6oCQZgleLDobB3w/ZMsEo7207p0YBLhhQjWX2wgNDEO9Wa5KJSL/3NHkI9tlWkKBt
D/cYb+XjxAbO41AQFcHS0KJJZSkpsbM52bHSzZI32wcblvjKjCCwZIqmeWbrYeZQscvILshdfLJR
xGseVQB/2fw3e+exHDeShet3uXt0wJvFXdzyRbJoRCNRGwQlSrAJJGwCePr7JanukagZKmY/ERPT
oW6KhQISmef85zcrEnp05wBTb+FqZ3cUzKSGRmT+Jwxc0I7uEdQFRbQnHhysQQ6NxzbpdR2VfVgA
btp7qK9UwcqkdjNgCMJz887zMNOHRmyoWHGGi84zt6Qv+ItzIDG7pCSqmGuyp4hBmHxR6pIQvMnz
RKs3RFHanNGKGSilCdS/nhuEXbU+OUPMcrnSNkkDPhtvs6BebkfXwx9yjbHyxC/DSSrmXeq8mrzM
fRflep9ErKtVDTZkd66oiiWKgif0tLpejYh9WB7sHj7TF0Xgcb3z7TyoLpI6HzkWeyl1LVXJQJcs
aYTwJII/Xvm99X0wurmINoQV4cOMSgEXMItxSTxxbyOz9bj97OE6e7B+gXv8TuhT6scJ5lo197Eg
K4cdzY+UvnrLiQ1upEzcPKqhrhFB8r0cDG6sZhbqK8BNiJSBw993Yml4hVaDdBYq0qBK+Y01wwJC
gQoLDTwyZIM84WydmdQBHzwxxd4nTNDAnl4fIwemZT3Q/g39HfZfE9/YySuLZ4SfeIBftXbkU+n1
QgRCHD2OReARXgNnMRFIOClHx7slQDCeMt6SGnxq22HM0qM0K11UmNAtKMGVPetGPiTUxP8kwOus
aZ0pMhUggxY2VUpCGiLH5VjLtvUOpky6Mbxe+tSuswsfjSzXMy+ufg8cpzX5qiNWZONd2eGJGK8w
mNGAV5U3/ACyUl2oWVBBP2UNYzpid+IhY6zZ2AGpR5vk9XRNxzHh0MQQnkJ17WD7N975TqvrzR5N
OJmWZZ5TWZvcgfx7vCAJn9f8e/3TVCW4R6syDDgurZTrwi8XOQbXAoif6GIeggoX8/p6FD3Tr7ty
UBgd7NuOjU8QhOmMyWecsxNktHjKEQ3MKIO1UK6zmZog37mtq9duWdlRdRLKSsZ+k5RdaOFq3gvi
wTbQfGee7WCMgs+qlpavYEpsbgArLF1aR2NNy5cEUdY+jS3p8AJJziB7NpdZueTsKasv8FDxbNaZ
MG3dBObSo2NDa6IfSOdGlJc0njxnojOW+dxRNv0T9Id5GveT7TTF05haEzclfq18usQcqTW6Omz5
thmacwqDHx0xDiwoj3ZTkph0X1XSOPwpoWchGMQgBe8rrLtmwXZiNM01Ip+UdoRkIALHD6EvneHO
X0pnwMlcwa+9Zsakm+7Ax9AeSGSydJOPuaIu5BNZsz7iLk54ar0A0CVmMTSWCHLl6DFbIpWtZo5H
EcIegNqYnvfYBLJSne4fWE6+x8cD7UFZ49dK9mT/IAMP9+0t4RAs/QPkEWaKcxFSR72+etVY6tKq
NEQEX31uahhbm34kfZGFQY4jl2nEzqyXJJZPqroy3WmqGm7IojtuLzJ6bqQiZIlXnGl9Ik8+41qK
11nlCT661TTc+FOwkL04ELR4CBmmdy0Hm4FvLE0gARjBzi+Lml8TuT2MpX3eVLoSxbqSXXytXrtG
jEwL3tIGQi2bFAX/4BODotidtwi1dRf42liU8aIvul4mNSdr3rKZeVUfLnS87hjmLHSaJCb6kO2q
ikeKhk5f+lBhXiC2ULPivt8aeP0Wp0ACjvCDy8yKwj5Tb1g9jxF1HWQMuIU6tKdbmAykTlU8OfWk
O3Q42nrniKZOF7rCKvSqfB81+jeYEZQdbO4Y6ARog99gRiFKNEIjSvVlinvdZ46pUabehnC3poxW
HaRXHun7H/kW7gSmwtHdI5AXk4CQwulXmGom0jQ0e4b3nq/09OZ1aZQY+XB0/bcfpblKeFLpgZFm
8vz6UXaayGUEnfiSubHen2rfdWDsTWzW7F3vf9YbxyY4SUDHAXY/mPc58ADezl06U2vhoId8mRyB
W+n5kAqblQj3NeU1TFsBqx8CZ82mMUAdhfoBT7AJy7V2+YPHSQCFRuFoefXe87oz/5h9aGNJXSJB
mONMgGug+NP7l//bU4HaDR0owmaHdvw1S/mnKcPUxqJHxozrcWZNXAcHlG4LOVxpod7/qN/WnAMw
jKzVZxJkYwH95qlQRmF3SwH1FKUhCsVDPBOH8WAtgX5FoNCrPy65tyMUOE5W4EPQ5DMRq76lc7VN
54QJ+P2TdFO9R/UTL9v1kLGzf0hs7CRmxCPU+xQTM3/+VmJK116x2wnv+P53f3ubmZp6np5lMCb1
LOvtilRVP40qSpzPYBK0jnOaglKF8H3YAd//pLd32Ua5wLfF/4dPAxx7A14XFIahA1v0M+ThoDj1
stStORpRh0M+tXXV+P4HQvH7ee4Y2DgIADsz5EX0TNGkv/pPK6jPw4XNZG4/t+R9sIJaJ9bbHJvi
zHON26ac4FpkyZxG66DwUk7G9y8A7dibK/BZxNimeUGASuQ3gza6RKSiMqg+N6k5J9WWWdZSbEE9
0ignz0mXLWOb6tIYJxK9f/8AxQ2v15CX8HtYHkfcm/TNEZDQ+AfQ/8xbXKNOoVtYyrDiSOgKVYdE
8zg91ItVZhU9u3WgPH1Yjogp0IelscmLv3LYnahF+mAAPLJgoCgcXAsgui0K4MzujxmjZRSlNYHL
fEwHjYbNwmjtgC4G+os+zuFRUNsEnaOPeClbyWUFrwB9R2nPrklksy6aiGV8qfhsSxfLWJXn7CRm
B70MeCzJW5BJe5wwqztPqwJY9v3b/9uCC1xoUchn8ZfABPDt0h7oLGAPL/NjnTYONWsiYdrXm2jp
dQXwA7J+/yP1TvHTXDnQWy0pX8xoQrgAvxldMSibe8wb1SMh2BpjHHCkweAI/8zCuDQ7kytAhRIN
NFGTFeui0EDDzr98/zLefnOtcjTZOTWPk3furfla5TeV4lmmj0UN/HmWibYX93ahCLmzu/7y/Q97
u8ghpWpDgND1HbwI3bd+aL5lJlkqu+7z2Mh8efDyQC+LPJe6snr/o+w3rzS/HWs9La0MXuzXzDfV
QaImsyyr0b6vut4MNzHwZZ/sEmBUOt0sV5wOKwbegn8EADasy8lzogeaNa8NVxJYFwiGlkfP7yV2
+NSh1uLqQj1L6FAwvOWtSOucSLS1OxkaBgh7v+YlhCmvYWLYWPw0btoOX84oPM6iBB89va2MqHLo
qiyYbM2ROKNsLndVbSbu6f2b8OZ+cw8iWjiT95T8md8npp6X9JHwh+ke1y59Msc1owo4V6qmc37/
o5w361k/UzYvH8KFz7GIuvbXLVTVEkzVcuO70K1fPmvwgE6LsdGl/sBWzxb0OnsvIelwF6qp0ijp
jz/hfaARAkORGf7Jc5FV6oEGttlM3gRRLupoFDhILRcdryoRtGjNC7WfnYGGCbuImPY4Q0BKW/Jj
8Me0SA+RjDK3eXcWpOr8t7EW+oEvXs6nGC/T8eAVmkDMrzFeQyflMH60qFqIWh3Z+OtN3yIhpTN6
HaHxRrJ2c2YenHtxDMqBRZeFL3v9h/M2/PXxEfqCRBiyOIQlj7PwN6/Chm8AC1bGX0k4DD7lpP2S
/MV49OAXoXTB+FPCDN0pIg8xK+ONxNb9IPC3fxiTDOJoFQ4VQ9PEIf9yhqPqp31zH9O/dtfl1I3p
Og1HeJZRfiMYtX0dpYs012+JbFgzy/GvRi/GyN/MuhMnUorfm0jHYmN0ufNxYY48nsWtyrFcgGbp
bkANiwf8cXqagxJq4rqL2muXU6nYuXgMnoK5HTe9nJstM/HyAfGce1aWNlOCXPbAeTVmb/m6t8rP
sCa88xk7+IwoyAZtrCPb4M7mfH6SaW15eE/4KRBG0nUoaarqTgXO8JA5DnLC0ET2SsKRJx+LIeqe
MZlrb3236yiL8NDBriPfMSaYJeRUhstr2IiZsRpcMZ6VVb3tVTQC2KR5/nEIfR/UPB6KTa/a+m4h
gW5D+anTGKHvr03fvHH72fxiz333GWt59z4dPEIGJl+cF0GXbUkey/5gLvzrZs2CYKxMketRKrg2
hcKbPa0G/gmgsFfPPK+J/HWSVbZ+iYUHj830799/o399oV8/LIAop495ajjH/vWFjheX0q6Nqmff
DAQcocnEKQ18lYTf4jS6zkD/l9TihhEhvMn3P/u3lf/yNeHqMLJhE3/bjwxeF6FSbsUz4kEaV6eU
eM1hnvhH39+X3/SvY/jlW7q2DfEAsygO5LdN5GSLwsYpI33GCpp3xrE5Loj7EFYGyb0MPlRYU3/I
utiAyF56kdyg7spKLO89fzOVPbQvyHr+Veu30VllNME9521HnTSU/YMQFC92Xwm5snvLvTG1bl4M
TnhRAc/ejPZsf4y0OHNl1ZYp10mRXDkiYh0bgfBBbwpmcZZC9W220fyc10nPKGFod1bimU/kiTlr
7EydP9RCb0h43BJdBlAGcV8czui3JYFlBN3kQqp/dgd989PMSfcOpr2HaZmeCIYkuc7AEWPAAxTD
zNbwD3B8UT28vwQ8vZh/eTKBJmtqPggOQhzjbw4Ugm4E44OUYNSBwQFwWlsQCIeOB3vycuk3oytI
mBA9+uPMkIJpTy0Q9U3RacQFhkTFIDGuFitxDw5R9MwnoA8LEl1JqSyMUzZXwcVMQGRFOOwdGGh5
VRs8tJXPYGxeL/3E2IWwMsIUZBR8oGwc6x2hJ99nP88unUBm+wKk+JAltbwSXl/2mzrWfnxlOtyb
WAneGBXihZU/WWrnYHJDKiP69ztVRmm+ThuTL4BBYLQaewxFmF83OYMQzsRblJnhBXpj96MFqh2v
GDp40x+qI33v3t5b7HapQX262eCt7/EAJMxzD+LnJnO9S6Nx8geZOTNM7aYyLy2lGePvP07rV+Ir
qwqLH826hY/kQMF7a6CG/1vZCo7Ob7nM3TNgM8RI8TAb5wCV+Y5BRM9O7yXts0S8/pAlU3+RZZF5
Y4yRs3v/WvzflxalJtunHdoBTNy3ZMBWCa8Lk6r6lkwMGOjb6/hz3S4o/hpBHGFDei4Ih6gxQus9
sMJNnvreIYUOuwEniSKMiAwcBtsaBUDWE4IH9AuEXhldeir8rDs0jjNd+kOaHBMvSNwVgTe2WuHv
ahPLSRILFkSY8K/hmntyb3BbdnnRGyd0TyM/oALj4sXSAytRjrPcQ3udKE5vlOBISARjXipKRyBk
KJtSy6sVam6CTssHb6Q1pRbpbnt7qo6pKJ121QYiMFmJjIvWPqjftRNlFSNXGHUTE03mSj1ZOcma
qFh5UjLCkKHOJH4a3L/aOkJOIYvQ9BP7Y9/W2Sc0N/13N7OJQenGHA7/+0/n9/2HlRJBmoO65vN8
3m7Jjs0ktJhU8Q1rPxQG6LnyL7A8ZqaGPDJ6quB56Qad+G58mbFwrGCPjvJP0rZ/t2BDTUHm6CP9
AWzg1/MPplQnuiUov8UowIbNywPBKzctL7KSFGkTO767pq2G3YzL6Vbi3/SI8fkoWSeLdfeHe/Jv
XtjQ1dgyWwdcy7eM3UUMaqwJD/qWBKZ/2/hW98EuDWMTAOyecy4Ol1iF92fSrcSxnBzr1Fe4EK6C
sscXlOx0CMlYrF5kxuB8hznfeCvE+MXtH67yt5IhQJjnIM2z4UzTVL65ZSQ3zCJq3OEbqHeT3FNZ
4F4Akjivhs4cL22MO5kpocMPN2Hr1d/TxQyQ/Me2VHsHM+EHLyqTCzNQxb3dEvW8HjgFdhi/ldzu
JA/WbsO493W9/U9ncTfLb//3//zHaEMaFJtl9p+FFvf9U/qzzOLHX/hbZ2FqV04Te3OTh06lQA33
Q2xr4T1I/Wtj421yfgMX/iO0cPFQwmxbAx7/KCxe/AhNLNmZloHAEJP436hs33RNXBFwlgMSbGLu
RDP6tnas0XXD1wznU0SG9lKsQ2bb8074yEKFzj0oJthJpBwm8rzzXAxriDjevxjovpjOtw19PxwE
DID1HAOvDbzR59m7FtLqTEYqyJqw8Fw5yhzG5SCE78bqgxHMzIPWMGXYS+7hkERCHgaBQs1PlHbx
NMvYuIoEo/qzmgXdRWtIu3X43YFbkQ0Hhfx4Ivo5gCkaExFIINcZXqTNeCtHbvKtARBqb4GAbdLU
cyJwz7mXrnMF/2paM5PTx4ZEm5YIO2lWibvM/YdWkHJLRCLSVC1tbAIygJkj+fFdRdDz3dLXzoEv
xThyGYwvmMJnd2HukiYGwya/mWoPylbbHBcE9ru0jocn3vhs1TILR7xctBlssRzrn3qEbI4FNuPk
6izHwYETb0VY32RvlTLH5twOFlFZmA2H02XKVNo4TqpW1BoFDKlbouzgGW3gVpDjFGPAZAd7O9Pm
AGNs1j1piiRaWRlaEI0lTB/80szak5y6uuIpiFd/x5dl/r8d4Q87AlZIVG3/eUP4f20BO/Cp+3lT
eP07fwvwo78QgfuAiRGbi/YW/WdPiNy/KLQIPrEZHqClidgu/rZc8/+C9cIMz420vIrkkH9tDY7e
LvjpUAva8RH9rwxJEXz8UvfqoQX/Y6Nh4AXe5r0t/KCS2fgJDu7RK8NwjSoHxlfVj/slTqezMmk8
jK5qKAS1UvOzV3c4YhfaSCi0LPWhrgeTg0waT2VQmqcCLjvchdjRttZZAtTtV5ukc4PLtBy7D3M+
ZndQaMp9AbHiKEB5P9cyDlFaBfkZfM9tjzfOF0Dz/ICwqiUSLYdKwtxSLl9NWRikkSQ+w4epsG/B
/YszIrorfMedcj843YqZcXWqPRsSbRmT6pwLrMnHTh2rTGAEJgzf2dhGEpyJBnX5Ki6nq1qG5V6W
IQmpHVmFDOAn+wZSRXQJ+dU8WXNmnmiJcO4ea6fZUZuVe7guyScryqJLyyiurckfTrFt3S0mbiwW
6aWrqnEjA5m4dL7TQBBTj//7OrRQVqxbwORrrNtcVLUBjEDXm7pVi0Xl3itN+awUH+K0DmTwDAN2
oh6K+8bN/WaFR3u+l2LKD1HX9xuFEc/GDGYLfMgePtZhFhN6nqqbvs6Wr3Bs5k9VOzg3SYGMw5nz
9tJ38ukG6D1bA45muyb2hnNz8psvwhmmDYToYCfHctwHhBfC357wZiuq8jBWChv+wh2ejchZZa0H
PzuS53aV4HpOgT9kcAgLsyZZzotPopDiSIjLkXz6YkM8OLJwuPr7phm970mU16su77PzHoufvY+f
2NEWqbhmVrhgK2rkxRnDpdjAoy4fziXE2YdkzqLHoPHFFhNaeRZL5NESu+e7KHaz08KRe1Idx8QK
LXX2Me7d7iIfzPLWrV25Jzkd8qGC3XfAaz1AjkZox80yB9kp4TzYwSAryfeQIZhGJrHTq3qihrLO
GS9IkjGvcVUKzkAY/HidL275dZgmeRn7Ph5f0+Cc+wzhsIH3s8chDLJPjUwJKkukd0O++3KYiHm9
hP3hnNvKqw84wyVX+CZ1d/niROtJdOVRGMNRVrHCiLDywku7kfYjfn7+qcGm/pgB9R7yvHQF+zzG
WspNvatSqnM7VS7LsWkPhtlv6agoWoYQr6B5KqytLePgqXHUN6+ZxDGZ5bgSEGePNaRmjPRIxJoJ
inxw3OLrrByZrI3EtR+DsLqrRwdScSfn/WJW5k1N6iC04jQ2zjyDWTYuvCEuNiN43FoZfvPUxW1+
HSRFA8/TcaKv1ADpvhr5S8mSlfdhZpIq6yA5IFBJnBNBKbbKcfDtHUp/Az9S3AZO13+h1cDVCvep
O6hoR6xD/bNa4fpV4WuKnlxUq6zMixtmVOUHLy4P/qx60mOW6kgWPbnp+G6tBjbLx76OsmOAg9Zu
zpxmQ7E/reJqyj/IDnHpMjX12imAFJZ0xoRQesUneKbTfQDydCNtUa95oDSFZHrZG9oJSd7CRIyi
35w3LQSRdRTtvD4X+7hT5glOBLFD5c2Ij/gnUlNr6JmOdZObiXOoYON3iEOp78l1a786/cyVwHNX
5hTsa0tN27G0BgPXWyf81AewvlfS1B49KphryE9zcrV0dbEnhprYXyqtYN2Ok68z37FHTOJ5O1QL
LelSD0O4iaLxPsFOKl+VBWhciSkx2xyI0CqSrXmO7bA8kVZiboki/pTbBbOcJMGGNisjNOw+VPoI
bdi6JKYTgwGs+Ri1bZHKEByaF/WX0k/hxtZpdOOJ0D92nTeJ1QIB5ybrjQLTq2oNCal78vNg2pON
FF6bnS8QLgrHvCQ1yVyHsVigdIalv4XqFT1EnBqXi5umHzHRyHC7Gj8zVvQPnIgLXkPdeNklbsZS
UvlFl/vVmuSU6EIMbnvd53FzyiGaPhhxVl5iyizJ+CBg04rqZLPYqdxCxXA+Ap3bB5901G0bh/Uu
nXL72xIkw0kBWD65TqMPl2FxPwEHZPfQhMdyhaFCBGMwSvYDCgnIyAnW8VacXpPewiYe4aU8Js10
aw7c+ir1ls0897hyTXZ4TgXu5aCfdXqFhlOx0HBCjgym9jxZ0oHmxBkwspt6TZKX9+UQ7zM0Tlv4
zMt1MTruVo7IH0hkNpccFlzlrryELJGmHi+tMbHPIoDuz6qxi41C4YasgOM24xU/72gVMf2C+oMA
uo0eC9/PNgLDzk9YB8YHdiZEj729mW3fu16G3PgqkcqdyT40dghJuiu0w+XRc414h4lId1POKryH
tBHvLLMxb9MR29DVGMTGep4Nf+dADbxsZ7zpumX+ai4D2z9w7YIEY3ITfNKUtVlAu1Z2Z5x7lWkD
O1ZtNgEe1QqitpZ0UTKLIjNvoPholXWeJ3eDRyGCfWFTzuvKifqbJmnKQ53ySq8m/ORoibsWWCOI
w+Z71MriiOGrvXInZVxkttjOGPxfj2NVHHpvePRaDweXuqPJCPFE+VL0/iOipyczHr7D6H7EdfFD
ZS0YKCxEqVROI45tFcxbiPV3dpPIM5kGwd0oC/uhAEz5ivvO9BH23GM4VuSEP/kZ0sXiTEI8MwdS
g7tm7PdYmTeLf6LUqhJ/tdiQsbcZ6iB3q0egFxMpDptBTUN43fTNjNzOj78P2eyEmGUrHhyODjYK
CXyK1nFt7gcCnEkZSWVNQm1j1I+SDZTaS8tpprjYNUhnxBmRIe1GT+E2FHnFuZXM1RnpQ8GjN3vN
Z+DMJMeyNS3Pg9Sz2jvil9N4XxJ7i6PD1KkFgnfSe/kzcQedce/BmvUwyhmJ562NrKihEWbOpjLM
eQ8DstqNfvcRAxAFQxF7PxOrS9xI3I+TYauDn8mA7L5+uOQndYBPQDlJXnfWuhe4sWKZYxq1tyoS
ThkjwIyJWuS+WtJym4J5nXGCGLcpWcQXuLtYawSW8yUm4s1ly9M8W3rMetJMPbkFQWVt5BvwOY1h
b1XTjHOoLrccLEZXRGm051l2BCOBDzkTtxT3SFEQtuIOAIeanhKtlnsjcJfb5I2RHBcXycEQx/FZ
K+zsrDeTC98qyYgNLHmB9Uy/mZOg+Tw45JxC3sdmtRmzHdoqQrESE1fzrKy3ii4N3DBFndTDyF4j
qAwPgylJjS5tsffM2PzuDsiL1hJR8kQAPWSeZ1Ip/PBjZw4AU18HN2gK7z5uXD3TgCqS4d/2vyau
6rN+/kMT5zHJeq+JWz+V2Xfy6rNfLDRe/9bf0A74jQVDg65M885ov/5p4yC9/UV0hKkz5rDYsFwa
xh9t3Au0EzD7NxGiI2/Rxhs/PDQc+y9mlujeyH8F+4c7998gPG+QWc/UcS/aJQIqHjiPrTM0fmFr
LWg2m4FQ6Eo50XZUiHJxzs+1e0ugxhscneazfGJ/3Jpm0VMqueN94XZsy11UNR9/unvXr0OTXzwr
fiWavFwNDBrGsbiDUGP7evDxE3eM2RdKQNw3KWkr6zIpaAlXeCr7jEdHqjTAeXd4DLDBBzsRISB+
k7fEQ8RLF7hrTKqr56jvzSt+B0nUdlla9/C2QmuPJUL8DaG4Nf1h/PEy3fnX9Of1ipmn6cRTD0j5
7YDP1YCwH839pcOALdn4CHPuR4A8JIqUZBz882Tlm4zjh1w3AObVXJjOXpDSRq7YWPfP7J+dtWbq
5m26PsMRuRcpw9Og9Ypki/4ivWb6fibw4e02RCxHD13anBel8qYtChP/lLWYVe/ffw6/PwYIVSZz
FMiSCO3fjrRIp0mUIcvusupJ1KsTcEaaOmqklayG6ZrWOrqVsVV+ev9j9Vr7+V5CztRoJqGxrEX+
T1/WT08f1C5xZZdU2NAu1qVVpMNlBbE7C+P04f1P0uD5208CICE7FMIY2N+bdSbJpFgaYiUuQ2m6
T6CU9MxxH872qpApdusDyWqOOTNWytG3iT8tml9nZmjzYSObUEDhWBJtDCv51y8aBE6WJhU+d3rn
fhLIP58KMp/KvbeIbuu3hJHMJo9+r8rmpYuug299GXVHhWvnxYRCA2UAE9VijUhH3DuttDEgC+f5
mzRGuTGNRQRrL6pdVBUOc5Y/TZV+f1Dwwdg2GOgAQYE1/Xr9pj94lefFxglXZ/GEgLdLVkAaPcUn
uEWVnJEyWXxJwkheTEuTIjZ0pwyQdgy+95iV1euZILg1ZgLjt6x1gucRmUHwh9E7HLW3D1kboWiD
Ek1H0GS5X6/Sb2kk27R3TrnbyDgKN32U4oeN5i7aYXlMGNzUmDcjU8oBD4CUVsmq9p2N1q4E2FoX
ZSM+SDLiJkY/KsEDWtTHGQwF8Xkj79GNwYRjqIx6RqdwZL2Tq1Wcd9Wl0jEdjQ7sSDBjwwD6JcfD
HlNx8Mg8+WDnyTX1lkMI4hA0l4Rg3fUYgzkbXweDWNlssze4w4I+VYX5BUT88JF0GPcs1cEiy0vG
iDJTEGnWfAZsolNIlA4ksXQ0yZJPXyGQ9beDaZBbokQf4MrVDOAutn3XpJZCOhgYpJ3QrcRf0ASQ
gZJVjfF5EIHYSNnZR5T38ohdfvlMJBzkHanDVDLmcsEKC6SEMALCVqgU5R7qQ3TVKDEhFW9JSbQm
8llKUMNkPaokbPB7ZqQnYK1uBhldgQqQ7wJc3x84amxCGnQATIhe8tMkzPTcRu5z6zk9QTFRbtjk
jYjlKfTrdgtagx56LEJc06fJfEKdqL53iU6fWeyeJJoqsUmlmXRAjaOjauaX1JpWB9jg3igOFT+6
inydb0OyzcgY7yX3JogV1msvaTiuDsaBzEtGTktaTuLq3BwFuwNsR6fp5KykfudAbepoWILpwi+W
pYxvBtUgRlrNGZLz9jmNU9teHjtlTIEA/UDNVdRfbQTMPQPkoR8GaV72RS+K6SzKmmU/Roj0j6LN
YIjkdlnfvqQZ5rND6tjAM4hR0WC4w+MSRFXAz+M8xIBSNVu/UIm5RuxjxVfwIPygPhRzoAjsm8qo
Z/DdO6woFdPpqvXAWbjzjTSPr+gbHR8tC6gOC84psD6uyqyNmIFzeMXbacx8TOIYTHqrOTYJGoS9
ARKaRoOKgTbwFN92mCEUO3oWzLTDxWPHrGzgvrVIUSlivD0n3XWXGQLhX5KF341hDDJmE7Xd7zM3
HMJLj7yX+Kxygh493bpC3bLMh45RVJtuCTogiCDuRtKZo7arst1c+mI+mF2Hib6HEjpbBxTV5R6j
6QzVpe/aH2Gu6HRnxy8w+S6EaVyVuWl03PKq+pgLEeEn3UZ9uS1IVPiwDFjz7XKEvdY5Mb4dnpkB
qRr9PmbwXN1yGDuMYGjHED9wBdu6L5NlG1oT+ikkcFKdRDiztA1elXYTW0jSWsfzyk0SO8mwCaqR
x5kFHfVJteTO8g1NSAR+xQWQ8jmjvD4yA4LImgWFT2oBYr5NVmfxZhniwoNY2sroOo9V7uIW3uTL
SsCVNM4xLXV3lowTj8uNArm14GbWxzTDsGtbRG5KoA4/t9I4M2aoTeI0UPMy40XtYEDKn+vZWCHN
De1La8F1M1uFo2s4d+hn7eHSlxFodBU1/YnEOo6khKBQ/kKkQ713MeZc1SMicLI7m1mU065T3pKd
W7htvOZzelMMsSy0WLw7FFBA1fhBkcQlBkRWmxKpXMcUMUYkhfFJqRSVBRnV423n+eqLbFPnMAYq
ibdhQfQutMuY3+OVNTrnqh3RgE3ScW86mCR3Vm/wE4q2Godyaw7AxmyRZ4d2sm2Q+yDBnC0zguih
Mhu9OPO86fZB2WHMOc0uEZ5mo6PFUlVxYXXHpnvOCRY9AFayugW7ZLsJrWgiNKqLYvs6bwcSOO2w
igj6cCE9n3qs7yk+wWuvPZTA07YGPFLHul5ImIEN1y978yXdV+hLV+xPXJcU1qXrVXwLlMTcKm2p
gaVQMfLqyBJg4KZqA175dqAqSPhv7Knw3tKrBq6lFs3J1ORxIyEYTsKAAb4CSmim3YQAxNnOY2Pr
TYOXac03YgOZIkvXyTDnHmKch8/CMctCeJlewbrAcOFJwdpCYd3i6ur0EzGlCWVuTqJcVeS3IafF
vqtM8tOjpHnE04+RQuqmmX1Wh0k0nMf4V46buYX6S4E7O3tpc1tpgpv5a1EW3vU0dGZ9aMx5LD4q
XyTdQcSG+D4vkd5DaFfTDX1ACKoIRbfbYXQcfTTMWOyEkoxfA5dtbm5V+iGr++48EkXubTy7tRO2
PbjNKzQs0UObG2OyLe2K12RBXRgd3aq2mm+CDXk+Cy2W1FbpHXubewZ3dAIs2XLIqObcagcb3WZU
9iMnrTOalN5N/rmNoKQY+J5YZ0tEsPJz31UzfE0G8uMxIyZl2k7CSpe1qxI/OUoeC6BfEfkwa8ax
P00EsN7mI+quMOgO0OtG5mEKX9V1gUBsYXRU1PWp8if3wuhNt96mTUVmSYJ6HI8dj9DVOyqR7tmM
NG+QrbMjCiDtFCF7agwbToG5uWXKZmWfrBrcbFwtVGDzvUSXH/HLwNhBiY0iOTNiqb4QqmaM6zLo
fOYD8MpuQG0IB2kHrPe2GNnzhqJcyJ1r4nYW71L4kgFHI0fTR72dYs8wU910W5VKnpoKK2Z07RII
9o6ug1c5Odi2jCX+nvsFUwcu1Z2I+p3jGTwbXMNvPiodyJsjf0PB2GbRA2tddNdVRJbYbrBllO9C
kfpqNQ2PNthbaKFmGYN7z64I/VOw790TYZoYojUxdGgOd1b0FqIdT5PGgfC7zOkJkQ5amTrXNoIF
/4j7RMT3miYjORWtQcox7Hf2DJxdh/5UMuqjjUSau+vSsEg3qBzM44y9RIvvjx9kRPKlwauK4H/j
8D8gKRg/Up7/53E4viLVt6999nXof56Iv/61H1AKxqLAHRDZsNagKaXp/AdKCZy/0J3R/gKIuBZ2
7XQkP0EpiExRBjENfx17/w2luOZfDMN9D4UF9Sgz9v8KSnE1S+fnrtKldaVtNdEyQhgxaS9/bTio
Shja43pxqKvEwk+MYJ4UsTfSz/7T7BdfQkjLK1kv/ZYuOlpjgUusxjQXbFAFyUB9ePf/2TuT7biN
LA0/EXyAwNzLRM5kkkyKpEhtcEhJxDwjMMTT94eUq0tm2XJ7XxudsstKTIHAvf/9B2/wSEDJsSmZ
ZH49eFaHoMYBDWkJZ9Y1KpSUfMFZWhP4dKm2llmQroEhEu5yjb+tfY0RtiMR1vniXGMStSYSE3MJ
y8s2RuNOq8jgmFTgA1kSJccEqV9jOfg85D5QelLxzleIL+30zdFqfZ2TQk+wF8gyiZ3toR7aZ8OL
a9Rwg7lKqSc3Reg+ITS5T03jbSDShr9bP+cVsFnUY5ZdudRpjjgbmOogv+Z6nHrqN3rbPDsY4WEb
RNk1alxeyfea6WaprwfNPbStd4hKdNNhx60ZKEmjvkBskmbvaLqmleNwK1HXd2u94UfzgVtgYeXN
JXAbdO9QJF23ppIjbEPnHBBkMDULYdxL/BT2UHPqbZUDRTuk0wRDZp1HT/ab5W+Sbk2GkC8xxBbL
SHLmFtS52W/s3lDnqMrP/pzT4nQckorQvrKthtMfTbGRDSdk1k62hmL3mHXU7KG7DNqq8n0uGz6D
ZisCO5wZxmQzlTkUva9hrhncB/8Bl8Z+Y5ZkhnTYzRE/SrtDneLhljJAAEj97iH0wgxPfebKiP/U
tiaefj963D2TjZ1d0j14hvZwWSRJMzOxtZpuXbusAwqyczF4+Ibo/gO760DFyR+Fbp+HhJOKUpLM
mLmSxpzKbl1FxXR0/V5sBj4Ca0SqQ0DS7U3SGQQ3Vp3YuAPcayckCEfxMVzJnLq8sO0b1vM7fgfM
cQSnno/JG0abPHvFP6UExzGB0sr12HsYKGJ1EVCWT9iGMF4Wbq1OegOdCzn/8+V5F5EHI5cBY9CP
XC82TP5ibsCjbxjRSMfLj7oRvfOSs6pBxalrWJ2ey1Kplnchavr5MY/5R9ws3kyDE+HNYyxV454m
uV3QZx9mOoHNSJLUynXH8DjCJD7FDHfxeeyeXZxo8WPjCXuSxeTxNl5uRlnzUowa/2mdFW8FiQib
kKLniBekvbFCFm2edeFxZix/X3RpHcDLTFcjcRI0mDWpN4UQmzar9HXRWtxSfeAcori78jpt2kXg
ctdmEyYUbkpsMpeXkqH7dTKmJVOLilWGLzd1fZmdPMGLaupsBN7ATITpTr4hRP4df//kPMT2zeX1
MrGu2uuGFJvJIgdXkjy7qiS8CgjU3drCReIYxXq5m5gGbTCq4TXMgL8uzxZS9eLZUF47A8l7kcES
KOvGp8vm3lxWuXIztcW3xN8xgM02dAb+FklXvsYkqg4uC2BZ4bzi58RS5c6c2cb8gffbUj7Ev+Ux
95LA+r5lGcHS6TcDaX+v+LBqezvmUrFIYOAmDW1Pmhu7l528MQLjERjZO0wCdFn4im90TISDwuxh
BJZGeNRbWV7TdU439mTvvDF9wzqLEDp3LK/DTGQbRk0QY5Wu7SOb95TUOuN6pq3aug6LrCzM8lrr
fI6OYRp7bwGli82Btomqwtqh0e+YTU38mDEOgdWZTuD2urmm4+9Wjejaw+igvaMV9NZTUujES9jm
RsOTOnAjg81t5NFdzIVCKc4x8gJcOMp5RxG3EBSHISCeAgXvwCmM0uAtwrxpT544f7i5+WNvEj7s
wMtLS9M+wMrQHvjt+M5uWRKtbZ3FvGR2hJq3ssHQ+eyMLKZmqsFWEp5fletrsIMSXNGabqSbvTOw
5tbMvAGXe+2Q+rfOCn5SGjxXqwQasaa+W2uezRa4jKqRH4d3gsHoGl+DfOeFzXvj8q8LmWLfaNcI
e9hPLC1PtkbbfkVaZsPwByKqGveJKL5qk2nxnTbKG3dRYJnkZBznZMIZX8u73CCnYNY3KGnx1i8n
DYt4lasvmZ0Xw8qhInA2vmcQd4Q7W/om0mpaMyL3ybnQxYMdZfkabXCdnkAk5BHLHR6hqYM9rMLI
sOQm1cmwjaukv4sjC98BjD1zSE141JAPPWe9viHftu02EA9qI3CaRjvWMDi1vqq+kdjy1Ur0Sq4i
c8revcbUsAvHY0WRkedP474v22pL14KnG4a1jRnUacs7n1qDto74FK0Z/oQnHJmUts1NnFduwNk9
90CX2RV7vLZ67RmrwyGICWDJr8PYN/FjaXPDCZo5a5Ibe8BKdhPh06/dl5LyAb+5h59KsbsfuPjP
Y5kPQOpS16BtQTnmQIiHELMwAX/C5XNfE8qqWrl3k5l5rorfk4yPi1l6D7gbYo/Z89ZZyd9aacBw
/FhPkTEA5wViAuYF+od6Cqxb4HxVy70xXjY73kEzyb6VI7x1jMHff32VH0DtH1cJrA2r0vCJW/9w
NDVGmkXuuNznMwtkqQT8DEpZBIVpfTnSf5uAv2kCmBcsUua/7gL2r+NrkvzcAPz+V/41TLVJpVpw
DDSGl2SBf3cAhqP/ho0K2hIk8XQCS1jA7x2AEL+hwEMwxeDFunBp/2+Yani/8ahtVhjjrn/cAXyY
OCxTPQ+iKlxIfF88y7o4M//0okBDylWKx9wnyHC1XNVMc2bqHc4zUHlBCqsVtWfagvYrzBTxEMeZ
di/8BuGcpaGjzROyefJuouoE5RvXmgNL09dgJk1D/YLTA79Dwgl145JsAiDFSwAL0SYfhMzArUSE
uKmpqq+FhqQ19suRjIJs3lVizu4XCHLvw9tZxYYmvy98fhxRrdG61ZZk3gn8l9i3rh9fMVidX7GS
nRN2KG5bEEfDMnDNWrWFrNsc7Vmr30hmT1+xipnvgB3odoBEX+ZWtYEPu8UNTHau70MbGStRE1gS
YTpzjmLnDGqXJBD/O/EozUllP16tr9P/RN+rP9mqLnvRvyd7l0fgLJldOtUym/7H0VqBrUCqhZ3z
SbWgQLYp7U0tppakGZKpUBqIpifwXhT+HQItcQ1JlUurHY+0K3i7sJdj5F+Ih6uDr+RwUqEd30By
rr6hFtM+45bYoWCAvmonaXqStAQwhWKSYEATvF0U01bIzqxuPa997HPT3tv1eA3vRRD0InZUFt/S
BursTy/Jn1z0kqr200bJRVvL9shU0dN1y6Lb/eMGXUMkiEId0NqqivDFWJ5+hMP7MwyE6U7Dwwbn
UrM94ANCwRWXhVgVmBluO4pCGs1Jf6uJ3oVbYo/TbYRP1XGsTPtTOPO/GoRH35FwGFcRXJ3bWDoU
ppDZ7mwvfEIwL3Z+kuRPGHsNgZORvJWUY7mLtVbbwU5z1nPV9huSo1nTZq8PV7oyv5WOvB5bYex7
Gdr7mS6uB2sB/aZ32Ew2pbRe+/HWTl5ycKGjZVXjV3Qo1Bq9OX6tcV8+YA/a7lu6EuBXsmDrQW6x
wp7ueSmzG3fQeJm6LNln5je9SNIWJWrrdOuMlvXKs0hvhnI6yXWSgM9VburvdEUPJBJqQLcsp3v0
J+Cc2MCkpyI2m2tMBMXnuS/r7x5TQdIxxrZzVhBBGoS8JO2Ucdft/alOrjBq0U8XSNgrjeEEysrF
CZP2aNPEKt3PLT1MAHdI3OPrP912vcENxb6V8GGPZs5e3k0tUzRrY/fZiqG1+2iZry188AIddvXf
2Ih82LOAKTyEPYaOM5B5kad/mJISExqG0eBq9zEMwnPv43Og4WD1hF4SO2sXLAGNEGunrdTXUXgq
6HqYvsCec/wtRdpzUzsiPDa93nx2GwsWaZzrOwZLz5O/9DXSKR5hzVN2Dq3NBG0wy13Os7+ulgRY
vWek0kFYpGWoxP2kt5m1wt5gwTi0+WQtlT/b1bzF3xKSVq2q7NjadW/QjGtisyDf/OY0TDe0Uup8
WbZ1SmuSJM58ahvKeaOuwvcq9/RnTys6NOJG97kEA6aVTajxizpGfWoSP/ZW6tmuIWkaoc/kkyll
SunsIApk7ibzYu/W03Eo3/z61b1gQv/er5bbb/LdgTmCmgN6kPuB8zA21K2RasN70F5HW/eGS1Bz
22ifUuVzBUYqMKxuOu0hnROESfZU+/UJl8x42nnYScwrk3dQrkTehEcvG+rXbHDIc/Yb0HMiQNrw
pbVmLgbJsHFoEqn9Uy4DF0BiIaflCL7LuE39ce8pVda1BuP8+9wB2EIXO900dRRtG6zTUWCU7DNh
M7JfCKztFvartqFRr6FU6vaVMcJl5N0DwCCu7tWcXAMG/UQRK2oZbpvcCx9yt1nGJGVEtPOvb/6H
pITLzbfo8PE5Q2QJ9+nDuY8A0a2yRvu+krYNDtV14TurOfT2IBA5VmSJOqVTN93m7lDu+sLjCkRZ
OgeP6LFjVdA8jr5oD7k9tofKbbQHXEf9nT9aPUBLI8tb5XUYtQmufyywLF71IPjvuDnWPKLEeiOc
TB50pTzirBs13UlrzMqdC9ZGn2Arhkgt25CU4WcRG+kegYR3ZGYC1gBBY5t3ZrSt83h6aZ0SMH8c
wkNCwtpGlW7JUEyI6TvWHuxXorCA/7taGBtl1pCVqwyL4HbfYTPYrMysrg+5NYQvpcurTk0w3V1e
vdDXom8tmWkDk2b+pSSm96imVtwDc6DjLVI6cF808Te97tQ2BWx8YeUN3+HoLzvIcmtSNzzKpFQn
S1fcPqtg56uTVl/Noshw6hQKxi0g3LNbpF/NCo5FE8XTAdckQmdbQUNrEadHNkO3tt18ukF4zbfk
1wuBIvEPX1BWAnEv1AzIo+xLOfiBkcNeDQyCKO4e57AeNqrOC7a67M1ENTW7OWxwFIC7kKwgwkZb
SrH61RG9OiuDPWnDKOMQ41hBlG+aH5sk78bVXOhJFgwkMBbQ5sttz+iT19Vw9bcZif7jEuvyJojQ
+y4T19LWANWFu2YUQSQ43gX5aSDyYIPafGYdWKWZr3IzJ7EyN2D5rnxkzHsv0qb1rGr3MFnFI0pA
w+QsuzkPNIGpb+OQq8iLNa47qctvmJyzRWblIrYHi5wM1e0s3tq9mydLybk8V0KE+8/dlO1tLRvm
9SQStfHN+bNR10RxVtCzOZ8YB9WUF8KPLBZrKognxurR/YpTQQGpbciOlZGSwelj+7tymNDsVIPF
9klMoeUHyC7iJ74DyVOnpUyZVD2aYJxJkX7uYMPjHJo1TrSPqVsmsBx2g1WHCyoyIte412AoUuC0
U3UkzI5PFdEb61bhZUYiBTBeP8WgHp3M2PJyjPh1wjqWfMCwl7wGEKVVGHhOZ1kINY3yIcLb+xDq
Fl8dZaTmW0wgykyColNnV1rfL+WPP58jeHka6ZKN/lbkFftq3xRgq+zseqCVyriO7DE7ziwEBBJj
VV1hmxlXgW2Y5jKcSzzWk1RnLNLReBluOt231JZ7eCZ+RPCdUu/CyTzcTJW2yWWRASCQ7w3tuVXj
BhQIvgFQTRw4BJkDIWqswgQrw2o1RS2kJmbPK7sOiUs0Vf4OhnnfA8IkgU3ZGq5I4iuRlGTFjQsb
5U4U7hjwMfC5M/6szpcX6b+d7d90tjBx2TH+urFdf89pbdvvP7e2P/7Ov2ZbBCdbPqRLiL0MuC4D
rN8V4K7N2MtlSrVQhHWqhP9rbE3/N0AZ5l5sXpeWl3b4XyxhMpothJkkmNikWPFp/kcsYX/5Ev5U
prA32jjn0WcYJI+hRf0AjmQpaL+hKHdnZ46f+5RSeO3UJk4sExmOweS2Rb+tm/mOOHs1BgR+M1ty
fZIxdPw4hqRkmmIq4zlMJJSosoTxwhh6/D71FD3g1ilaH8SLedTflTjAwn7Iv1haC8gkMewoIwhX
s6lHG6I7nXnFTUz2IdOGT2kPlDuhdrrJUxuqvyeZiLhMv63F97A9UvlmgN3A1pqb4zoe8z2FhdNe
TbjxE03ArqpNdrobOTmBq4xTH1yFapyMl/6e19M6Ihf9kvJpf07yAmS1KR0+V+w8KBMiaEoMgWqv
q2/VBPxVTN158KJvbJ5cJIEKKyIBzqBY2db3mTDPtqlBdyn7HRLt9xrl4bjS/R6+DY5qG7tO1Jb+
lLQOxdHjQZwdIm3gEPUn3mjyNwTwueE9hIM8GYQOrGIsbsaGDWgC3mTfLAfEUuPyB7ldc3FtUYbj
50q2hNFPJJtGXxgdHRZtEN8S85zN2ZfGZqrhVtUnAovUCzl2+rrG/WuNK5rcSlgblNLotFz/YTLD
TehC1stCZzkFApBsftpvJnOHCb1+a2aaBrEyI9Kz8/OnijHlE8wA0P5lptVAi9pC9JgQS2JsFuvF
e6fqO8jxiugj7dhjNfxaWUb7UGOPjVMSbJXArHPYBqK+g++8Dz0FccXum9uZCurZyrwHp0uqXTWR
LG3AN8MlnVpd4aex59vnbdrce8xVrTUryxwfIyuMjhb5gy7g+xIizW78VdOxHQncRjfPvcjNmyKB
H4lSKp74JMWN2uRx+cmEN77BebCFqlKZ913e+9vOC/kgmjHUEd6cVUouEx9/iizyTxp/1zYmUqOo
Ngyg77nCBM/2Vr03ONWNMCZ5hXthT05Gq9mPMFySK6tw9C8WF77uiL4O6FlFsia0pqq2hgfZEony
rF8R82L3hwqtHL1n2s/vWmkrbedBGA7fZ98dT7loMUpaenhmGwl0Q6BsBHWp8em/G/3/RxFioDdi
b/zrnf66kjSOr+Xrz1v973/r973e837z6JbQ9S8yDiBRtu3f93qU/Th8YEyD9sP4neLwO4ppIt/H
I4iYLg9VE3IDOsXfN3vBDy4WPzgc4gkFdf4f8RgIYf3DXm/gkEpHh3m7axsYDHxk/5MFP8oqMdqD
XYYuzpGpZtzrvAsnqGNMzRvsZak3KGM7zQ0fwLTaw1yU4VFrk/DYLSW7m9PHVbpT7jKLMalAdFiQ
mpNpD15dIGOIaztBKMqYjtyA6ZYMJfk9XUCBKY7yJ4s9cFMvzVUUF+Gp0q14WpfCHda8VW1gRHo7
0oxpal81hfNJQqb4G1Dkw+CBO7DgxABpEOIgm3z030yBpIZqoCmaWmO6cyAc7aIZDEP0/XJdnPdP
S+RPALwPo4fL8ZhP4vvCfIWIyw/4nVgCBrEmqw+XUS0KuTccM9l5Q+7Br4/0R6TQXo7kmsJA8YAS
Cfew5cp/QqgV8J3qYic/jCHMAJGm9KGzzRZC4ftpELm1m+EH3//6oH9yeWgEXJg7LCYgyuX//+mg
qS66sSjRrUsnRkFNfDmJ1zo+9Gs52YAV//xoSygwRCAmf6RF/vFoke+NhNqmOezakVinsi3UdnJa
Y7yVkFx+fSxjqXt+qouW+0naIwcBf/0TYysiBGAXZHpyaOIp53sVh12+bhrk5V5rEC04x9OtbKVx
PdJd7lXuovtNOtgKvz6P/7zDC5ixqKZcfzGH+/BYc6NzZ8wQ00MjM+CsqZu7tROF4YPv1PRAvz7Y
f64hG+sPzGA8e5lyXCCtnx5nCyPd7FsnPdSGUucLCafXeIPruM5iFBIJgma39GmGfn3cP7tI5nOY
YTmO7zofjcUzvHqSyKnTQzk2A5xInuZoypFwwwSyzj861jLEoR7HhIdNdXFeWvbIn67RSkjXGGJs
ARKjIesLNic5Zno7LwRN8/HXx/qw316OZQMCgk27umV/dGhPC2rgVmMNqVkhgq5CtzjmiTkY618f
Z1Hl/LRWfxzHZIC7DEhYruKP1yQd8mVJukxoeCn61tOIym9lzSWEyAG4P06SoocHjBHISrV1Gm70
Ior/xkX5w9pZzgEHSja6hcWHrdWHPmKYCa+ghuEchi5aY53RCEwf4GeSCIKbU+ShgnPM+W/288st
/HDpiyWOs0yx+YZefK5+epxD5AyVCt3kENNmfG5Tpzg6pjXfEA8aEzVVl92q16oJCBCzXDcAlZsH
uBvl9M1w8oZx3eAXxywswz082uIYJiF/qFT70T7/5fTqz87T5sH4mMT69Fz/0WbZZjgqV9P2QK3O
G1lkVhvgm+zziHJndPalltbuak4110V3MGYnmGEYh0IGCg+SwJMrv8cbZUo888bXnI4YlAFb7TUe
DO6w+/Vq+s9V6+ncTZIybSoS5+OpwkvuKxQ4uPH4+oxaNMLIPii7rt/8+jgf3npWDCJYHhkBIShe
Acr/uGoTDciZmI7kUMGROPvJAiKWGbbG5B7ZP6rav77/H7bzy8FcF5fUBQf8k4xtr7M7a0rZzqsW
GxovHNZ6XssAFDMjSW6B1AmBuTLk5L5oRYltQWX3f3NjDf3i3f7H5eqZzPOYTFMUcDofrjlva03w
ZoR7V8IYO7i5YDPt/cmsDxHi/rNG8MjbhRaV0E+Da9VxGtGoZTh0OFD6rrAkCo++lPNdP/iMB7om
rduAFAF8AEUGaS2PIafFIMn3hAmF7wN00ydvztVJ5WQTMD5onU9uAxAvCs++GlqdDbcrRnFvy8z5
5MS1vu8Zvl7HKCnlWq8T7QFWlTrPdHlyhTxkuC1avX/NYYC/KY0yrtNqgEx/KsN3cHS7PpZFU6hV
OdThXnWG1W1TN16mLm671AhYFsP1wWLqNfZD42spC/NxJKAKQ6NwKLSgA0t8z4fegtSNog9HcS+N
T5HJm02mSrQ22iF5kzGbd9VFWAhVmieCsqBsXDAJLwrGxI/kVo8dazdasA7XBBp13zwXhhwZWu4L
4WKtdw+QyXrj7Y+ybVb5HJ7gBe3siY69U++k+6Ks0F5PpJKe3OXvkrnGadDoW5smGYGB3STXHvzK
nE98Z/KnhkTS28vtDR2msaKM9XNtNjGYKf6YOG4YkWMehV7gfhr5hdw0TKTrDQwdditJVAiWGexQ
yJC0L2WVsSJJEgSHROus9mAl3LvZ9hKwc12PH5BdWp8l0jUtEJFe3pmZcDFBtfgdJJrxCeOaaN3h
1fDW6j4uGWHbztHOB7lVK8Yl4CuRaT56JDSKlSa4twWjyjeY+wIeV2W9pkvq3IqXhlFPSM712Ub0
1gd91k53+tBMt8lsDfGaWIHkC0afbE1oh56MWbfyjbmsw2KsmFvJdIzQhHp9slaTQQFjFJXaEiTF
WsKVWJ2ikWhBLG6XgVePKOxc2BrpWKqgzpHxMo+EVeUjz0hHAN6OBbbRAY1fY+Rx+2ryWL2Yj013
Ld5k1V7GdAyOXWkPTgwGsiIsYD5FuNsfM4/sJ4U5zdRaeHxpebPtU9fYRxhebECV7GDWqhZAOE4O
uteWV2M0WgGGC8naER22X2apjhIh3h5ntvAh6t1NZcnstXEgauJtmgWY67u3hXJ3WaIARcpw2ulJ
ar54Hq9dbRU7vZp7Ig6kiYx3UoGg5wsMp2y3KJGKwGpJp8ch1xJPfjLckvo5H1PD38ZxY25HGVdH
DB3xmdZkvcqK0cdonsvKM68NyKTK1/PQMyzsrBAzXuuldTvzFBXJbTv1kGIHEz+v2bMCPjiorprk
EX4vFinMja5yG2cLmdkBwWnjLvMLPcgU5AdsR4mjrC10Fn5838Xzm1+L11pq5DZrhYmSwioh/w7i
oOnec+N00GwHYJ1gnjy+arIWXwoTD2NE0qtBJDexk4zrzHIehiG8qlBxPfeMiIh8nKdjTIBxUJPX
tq4KMd84iWmeMJBpzlgadkdtgKaolHONr/vs1UyaUrfzs2UTibrvjZ7V+9moUnSi4RA2K4x10qMB
9dBYIUl1ryU2dgJiChgton2hHm1lmdtpzEO56QfhXzGobxBO2hZKESay68xliMMgL3qUQh8/Ifan
fqi6RVFZD2o+ZS4CYPxu3a2V9d63tEjaw4TXyyFu/IKDUkWf2ki/9+xxvHfHeca9TMrN8v2xIc7X
hArg31LcdUimA5c3LT9YmkUpILIqDNqZWiRb0LSsdDrsI92Eragc8asM+SK4RI7v65TWR7L+1gVl
3tZXurXD+9aqAwTjxW2n90+Y2jSohpPhxmoUVlVRXnnE1DDtI+MyFcWVVnfZtkwRci25wluHAJvP
fRqNVybmb30Sjsd0lITSgjv6X3CK68KVXYpuYdy3GizGNj6aDXX7Soxet1eE9KFxpXagRcg1PINa
d1PM7XNZefZWL/rhRRKA/t5bU0byamnAmyls9/M0QhPe6TZKz1mOsOorST1G5sW+Vsq/mbTGObd5
h8VcBaWc4AR3TwftQ8lAO7eqDdl+r6Gjb+Bgz3AVzJNbWPrJJ3Qhh95gXFs2WsksKt2ddHP/nIcN
5ITQDE2a/zS2gClagwB3DfQBHf6Rh+p/mmyp1nyE8TkvCe35Oim9O7u9BmrQlIQCVY1Yew5LwElL
/JkQbO5GV8u3jtcPgJqJ9ZjNXXXHBMpcFaGRHsK0Ecu4OVljRx00Q2jsBttmYRN9iLOyHoSFL+6w
N4JV1LjmtR9FWADWCqaO3RjrwhurXa4rYkBU573Knktio0GA3Y2JGXh9hXVVFtreLsZQMIfDAqE4
IhwQgeRk3kjdq251FVL2E3FEwjrTuXIzZ1pl4aY45DvgZffFzhxAnKqJribN9qp1GFr5AZOt+XtP
O34NP0eee0sDPWXMPHQo4kq+6ZY/tkFZDfYNHXu9ywrXpQEwqmNuzMzshh6r7LTI72oQ5Vuvm6a9
2XQxLA7f2xeTgkbt4bE9GKF3VTVTeEpl6e2saCjesrJxnU1W+81nK7KbLSHq8JftIkEhAVf6oMkS
LCnN2ye3q78U/DReTZWVB76tRB50BBu+6jVqTjaBTgOwldSynqH3QROX9tpKlbwywhnvwyqFmiST
TVaIr6OGXVoia/y6bd8kdTKK5pPry+rNNcqBCXnKUMPnG9jEJhZe9hyu4SX1d4Y+dG84lrBn/7Dp
CX3sS/pg+GHhg4h9MfRByuxZK90qp/g91ggN75OO2UVk9SVtUq+9N05cnia7FjfJaMtHLQqHN6tN
vJdIYsjGdIV85vWkKw/itQ0X34XvVBblXnOs+SgERmVkXA3wmYzkRs+KBiI3tnIrbPOrFdGCRkAV
Fd3MYnbXBKaDaogmPNgVXticVT8RUZDqJ1DrfI0InW8G/MK5CHLoMouOmYRyPCqbaW+E+O0ZEPrl
urdExXY2q+iTZ6ZiDiboPAfbR/IfGKBDrMvcZ/fplPaAu5y+9bOK58ZHYWfqNV7cKpFfyQ5Gxtuh
Kii1gruAv8OXkEhHRjiUOEg2aoGEQ7TT3tHN8GnGaPlVE7XGdFWO16E3Rw82SuzAqPjZyZr8R4PY
95WQdvslrIkjyAfdDxBEPlIYh5s+dHTUuc29Yz5he4czumJ7DfOQRVU8Ydalr3RPu3cHBtTYcKgA
l/ytpTRn1ZY9BKlMLxAzLq4tRGLgXtZifUqPvUL6W2Hxm7xluYjLQKNPRpTEEGhm6i1wxNpKZ/yO
A52/o5e3gqYV/jbDNyXICucousIOjGQwVoUtt0hwowDrVszLQ5aznk7G1WwX+NAZr6rmh+NKejsx
N7j7Fojl4aVMOJ6TEy2kF53ScnhH5mWuGlyFV84wiCNeXPqmA83CfmvO974OPCCmAeJC3codaaA6
pmiGv6LH56tDIXS0ZGVtEEk0KHb77lrvp/Q6M6Zd5kRU8xRcAU21s+7hFo4O2cCoSZ29TTh4oCNI
ojWBMya9mA9EFd5NRqdjfZXWW6/vvvetVm1qrVI7w0GbVjT+l3bWim07185VX4MdqEg/IEw9S1N7
TRxri9nDTJ3i35RFdyy05mUs1K2EtdJXziPMwRNbLoBRnvRXTqvecVZ/woDpHrvlXU01jUo8f/X1
ZNypDJDS7f03ZqxdoFoU/b5m2I8VNgkbTAze0FVTWMHGXXuxOOQO+dJoA7eprK+m2B1XMnK+FgOs
f1GAaq9sjY4gGqX8zBz0K/4KByeVYtvAvRiD2Z+jz1BoIgW138uOqNMG3BvnFX4A5s5Qm6FJnmG5
dXvZx9d286h7g3xoPJLp4y755JpRvHdHP4NzNMhnTbTeZhqHfj/Qw1xL2WqI4tPlNZ/1o20m7jMM
iHKXkPDqQTiBu5Q0DvDomC7thOvDLatGgxI6Weh4ynDUdT/YWruNi+keHpf/DaeJWTtiEQSgs8r8
ztN3YhCjedV7RdelqyYepjtmUcvviSZLX2dAZygxaHr6Q8REEoXNmNXtClTTSnsCq3NjixtjjBch
9dDeNUlzvell75ISgYtws9IWiZfTjbScGWqYVorwxYuy8L1DgsbqRoZcrOzQoxGBbreIyj1yYIKI
ZS8JRArhXkXLTGOuZPgiIxqEUGvoMSpBVneiIK3xjXsi/Xk+Yb5Il5y42obYdEe/Id8qGTb9wpYo
pMu2NHZ4dZfG0p0YyTR8TxXM2NSZjWvdQAdlRFj8xRlElajQALkjRv73Rmf3G8fGWgK8a9Dfqmp0
7FMfD0vLywiYZFC77j435UDpkGuOvqsNuFjU9vy0RjzDJq5o0Nf2HMHCNlz6q9Hpvzh5IdZJS/m3
Qp2C5kcFyPpKbAaiNMCVvD0IBFoB1rTh0YxtQIGOJt+TLhjBMqm5HO8ijpwrpz2EDuNa+oRhB5W+
eL78J75XiHvdoe2/MGVd21Z7AWXstSt6ejBYQ6AEnjnejoqyR6PZZNajSucT8ol5saeyV3rcN9sL
UFznCF8FabNkzqOVzIukZsCdxP4Ol+DwWMQQaeARljuHWJHPaHK4gCTlF9lH1LkDeLmzk9x4LqTO
Uy+JjTmE2FEdWjKV7rKJehehGNSjTMJsxqu+Dyad67IKsPDapu1rBowRA3tOmx2lGr29lLmLdj0L
x2yVKFARwEs2AwkdINRbf43hmd1gC6gXBesfDts1hqH1K+BfgrtDCqLoqSu/bTvBrNVndsu3o2f6
H6lq22fjaF0TJqHf2FjzXFWpYkKmbMCrUGXHy7rT4MZthxR5qqkWHnmbq3PcdxCyhmlh+si4Dpnz
gq5B9bfUOZfLPcklUzaDf+RZTTeVC+fKAaQMLAMNJdq3clctUFyHSJi4sHC8VTl03gqPZ8w6WQG9
pf8ve+exJDlybdtfob052qAcwuzdN4hAyNRaTGCZVZnQcGjA8fVvIZttrMqq22nkmAPSmuyqiIBy
HD9n77X5bH9YPjBPnZvI9LWNH+NTq5BNkVOJH3MiGesREdu8zUq7OXy42CrZcbYMZ+KGJW1VEV6l
axs1N74I6lHTH2ND2GmQdZm/S1ru+1ijvEbzhOrso/FkaGb4Phs2TaUU3bU185XppMkXWokllO3S
HO6IWzFOfUw/xyEO5UsYo2dXYcyjo8U8wsRlMZscuxCqsyFfMrftDqgQNKLj2iHXB7DYoXHN5oAj
LE2QC/i8oowKOESZDk7BPGXf0jzgrOAPFHqeHXvJaRpaFMhjhv3s44E12yz+XpBp+AL/ka+GY0Gw
WafCQ0fLtVj1HjxPgLvrSKcj19X8Pb9JshMW39detBi2jIStR1d9K3UPsyPDvF07NJgSO64Oie08
7BNPILk9Ph2L0t91DR7QSCJctmiBn1UFgswGbAJ8I2c2TvLINC5KywmPIrf45R07HxGULIc73RI0
PxiLeoFY7oKxojUnKkFLQdh4xzKvY084+j13iTvrr5GeIsB1PE0iF6z8nSsbEQaS3SmSD9ZH3+ZM
gbXQbmc2BO9uCPVh5XfLPdgskhAXudkxiYjzog5Q815bTM6ImNj2eU48EDbDPnnNBmN6JKh4ep4W
mu+qpSBvaKVW0QanqcmbEan2qdEO5Xk8dv1tAu3qezXY4XsiJ/84iDhX6Ol4M9nJWG+VcBWO6ZI7
YPDr8Cl1Fs1u21hNGLiSBneQV8lfAu3/Ktq+ULT5hkVz/H/XOUC86prkW/cP+f4PMGN98fozBPPP
v/+Xus1ZbFZk4dhseBdwA03+v9Rt7h8gU0Az4kD4U+D2L3kb5iymIPThiTldlBJMNf8lb0PuQMiv
7zmCDhj/6v/935/a/O2n//2jv3EBR/w8GWMmrdsWM02amg6t959nDMooM5KpJn2fTXJdRO85aWcT
T3q64LZGgiAT/diCbEUx9Gigtkyt9qvZ3NLS/6nlz0/AYIkklGM2ESL//BOkcJzK85ZuZaP089B+
VMDz2iHblMU2ynhY9K6mBK2ikiTb8Kzi/b4ji6zcjOaTDR5gjvFkM0fjBUXV6G07Ol+VC7Yndsi+
FcMKR2wAJAcnQPXNngr+EAb6kni87DnFzr/8o7LtFUmLd+0sKQ7bVcvKLvy9TXII28/MOa31oVSr
We/wu2pNa9GjzMDAWeW98lgauCf2E4zpwkLSbVonUQ9ZLUnnKxvLyMpDv5942hnKJboDHdvmNjsF
xXuFxKrfTCUtIg1+s+M/GZa2aSP3BVI5gInUANpmrRn1r9kAUEvEm17mwTAVVIHZ9aSFtyl17gaI
2YZOwjPCPH2X5P0l5KoTKBevc9SvuzRbU+PmO4fo5tXYdcvQrPxWTLa+y1IPBL4+fivtKIicvj0t
oVrB26jWldPyZfM2yayLqGDG8vHI/Hdx+WJxMfAb8Qz+76vLFtpl8v1nDdWff+cvDZX+Bx+hMzKB
64ICdvH5/XNF8dw/WGScJYTSNFgklgiUvzRUxh+6brCmoMy2EJgs0qe/NFT2H/QDWKKIYHId9jD/
XnDS56fZoQ+8SKgEYlJL/1hwfpg3R6CEZq+S/d40e/o74PWB59lm7J/avcWr2hVNeZo5+CKCj6Lr
h3N1+eeq8eN69mlkKhYCDass58dzUZd9Hh/WdTT7wzx1u7E3hw3KEGdjJCbNfzcp9v/BV/ke6hOs
tZy6T8tWY6WDYRDZuEO4mexy0xhBkcDSp3NTf7FE/u6oOJW+5WB0BObzSeMyG1NWsULBS58mQqaw
FQQNEv11N7n94e+P6pNS4uMEEr2m2xROyL8+S4hgDfdZLjiBVG1Ah5UJk6133qfBCaIyTNeuRMdb
h2G2Bh8rv5BofRqs//PLYWIsdzGAxU/HiYMhDK2q63Z0Xh06aVO8IWa3Pv37Q/z1bAostybKJZRu
pA5++pY28qx2qMMePLtNOqFtLlmtYqrdYZNWRVl8cVCfdB8clFgo1visEbqg6V0O+ocHQtSDacVG
16Ojczq6as0bMrV3j8xbdk3FCV326gsFz6+nEYUS4X64YbH7/CKlCGM4F54l+x1qWWpRxi1cLF9u
/v40Lqfph9f2x3GZvK8J/kT/xUT05+MCzU7tUGf9zkqWHpmmncILuFAGQ7tJL8QXx/S7s/jjt326
aI6tR3Uk8n7nDSMTJIQ69MDZZKQZ0G7fBwyRZa9/f4AmC+kvR+ghRxUWBgRuSNbtH6+cijPHYxfb
7QxG5Rc2vfP7iD3CwZEzpHoZIa+vaYIqD3kBCXBOp3tHLOn7PmrkbiBNbdNPJtz/0a2+TZOlHZgI
+isz7Gos2opk2ThaG5jfvliYjN9cfwst7SI69Gihfr7jvDZyyFDgMUrG3kbnpGGEgbYlho2mMeID
ZEQ4myfHwOLsbUxCKJ71mbZKb3jVuUv7dR1VkX8BmfCfb/2fys+fluff/jTW5+UJF/zn08OQ+jnc
WJF3sIjjjRnGgg4ObdLac9ix11F7NyVWuqa/4+cB6fLlcSrThrD2gsjwYkIcP+glhL2lz6boQlvQ
QIOw9NBLECNM1WU2xEPO2oHgOBnUw5L6xI4NlFDj3/egQO+7wQvXvpXU68bW3C0eMTQOFl3DXk5H
hvctSK6coikUPvlR4iS2s7ue+d15Zit22dacbRuMGdB9ugt2XvO+TtyZ8hEkzUSD/FSPlf6g0Yzc
pSXhW6FQ75myrjuvy1Y+wT/7zom7Cz653P793frrA+IJQWHAU4/ay3U/3awTUo+ezgAXvY3PGaIz
c/D0A026234Oq03fM3j9D74RziT5D8tG5LOojiHP4Plz1u0aJFhGa29yI/rml/ZpY0HNhQf5+Pff
9+u67WG2QCQMe9en9Pm0VWkjfyi5Nt0uVTk76MEeD5EcrY1nNir4+6/69TZF4El/BGyFv+zOPt2m
UY9KkKRU3oLeQO9Kqw00WL37xQn87bfYxGTTI7QszuHP60uhQwPtaLvsNKfRm1Xt+toeaq13+fcH
Y/y6ji1yVTxMVIvAQD40Vz+8gTIIuNj6FnDzREwjQOR060wFxP62lNAHWpeSghsf0AJ0a+8BwOhO
2iAEvvgZ1i/LKcJry8HuQbor6uFP169m+Dgng4vzkmAxqGN+vgXx223tscMnaNmzfSCaxN80unzL
5ehe05Aad2SUD2fFPFtHUNLhF1fA/O1vAjqP4A3vgPhccUS2pmlhbLW7MurLg96Ija/34FxJNTsP
iclax25fPeX4DNd5ramLvsIkSfixGfheKdH65m+5MQ3nyBEQYIzPZAWZ6zrpqhtV9tA1uoSJdRSP
x1Ll50SPfVVc/P4AfHwLgGFI2li8eD++o0Kj8QvljZzUWF1HjQuEY7Sju5hVbF3VbhqELbOAwnU6
3lhNcYSY/OIl7i16WP/AGDdcTyj+6UpJ/woZlrz17PltFmF5tDxgYFjpFcA+hrpW2uVbiNPVF+XR
Zx05dQS3xQ9H8OkpGLucHywVLjctjZCW+uWxQ08SpJqOygK3tNXje0tT/WBJGnAtSqEv7gLrt3cB
2COcfggg3c+Pu6dYS0Dht7tUi7sKoJ8nXimrLl27LVfMZL9LWs0PrmnE3whl6PohWqfSxClmxfSq
o3Zr6q0MGsfGo5oYY8Eotq/WMV+4w2GXru00Mt5UaRgslS4zq2wj9BQUu+Y/VF7a7I1B6KeaMPL9
LOULzMIbR/FFkW0ARoa4Lr4457+Wbp7DbnCRIiP2Zrf0802DbdLNQqCKuzrNH8oQ132aB9pMXh0Y
OOuLOvE3yzZqZ8HOk+R2asVP+6Q2z5BwsejsaOC8+yRa8NbGeGcDE//im5ZP+rki5bBgmZo+HhZX
/1zY1yEKUTcU3ElNdJsZVvSQ5jPh64ViNyFUhuNad8AIhA7qrb9f3H7z9kU1bxIlg4FI/wVD00Xo
ScNUbxHRqCfiNC4nt77W6edie3hly+t88YL63LdbnhoH9SycH5MNN+6Sny+hP2jthAK23bENL697
i7pHwZFRyE/X1jC/gZG+lUk+BZGqKG5s7DTIzhvyL+cvDv23N5MAP4VdCBfG59dy0jMgjQee39GT
HXpYF5coOQArLZEM6OP0/e/P9G9emo5O5Qiylr03m/yfD9zx0ywq0GPtlGqgRVZGuJ6ZoX+xR/zt
+TXoZHAncXrtz7L5tDUiaRDJsmOP3Ky9YYrJ+wRf44QkdY5EOqyjwe4DNCrYNEOwOnQD8s00aCfo
8L5aI3/dlOOJY1fIphyLnPj8vI6qF2RvZfyYASQfxBG4zc18poZlBlMY2rpiirKL3Q4VX9brXzxW
xu+eYKohTjZ1O4ixT/dah6LatEq92SnDjl8rF+vmamyi7qJNDEH8hiNRv8h+mcRqCvboanBQagVM
WjJwS7WL9nPU1Hg2xBbkQbPremMtItF+//s74zc/czF44PDQCdNxPxwGP5Q5seYlSpROvXOmsEH8
B+fcbtEJUMsnX5yS33wVNGYb1tZiWfM+934SSDpV3bgMUueweLct5V7NZcygien1f3BY1KACf9zS
UvtlVavArXaVZ9c7QnqbK7KXna1UbniSNt3L35/A3yxifBNtEUpErFSf940AIqJU9nxTgt88CDG6
3xQRxBXebuSxTAUtchn/m561ZSHz6WTSajEcZp/+p+c5QptNOI0ANGIuUN5lcJekTPYbrHNfrFR4
CH59Q1Bp6IvJxPUWMN7Pi4eX2bKPZoNbxG50JHNMyQlZAgWHnLEIy3ztMMwOHGryfF1bw6ht2Tn2
02aeXKsgo1bwcCUWPcZDCGrk3iT9F6RImXk9w+PcYTIJLeWF0EbtLAOY14LtzSF5tuWShllySEBK
HMloxR/EaGxHPBDqRGhoALCeujOKaRhZzBti49bpTRI9chu52DY1isnZkCEcm4/+aCTFm5PSLEFt
yw4mRnTTWGHABLaJ79pcGuqQl3TXdgRjFPZG0yvjWMyg4HfAQYb2XBTAMs/srlfhldMSaLHlf2sj
GqamzcAZ235WBmU22NGZ55ZLAqOwZLrtkeHeDIhRSP0rNbk3moyIMhU1ZrPy4+S+aPEVMSsm2+gA
9i0CRtxLmW1VlihUdxX5MKcpcj+AmY5fMY9oW3Q7wTQIhY5uIGvlpNCA1NN3KCozqAqxFFcJad4v
Lkh/RY5lN61nDxznDSZajVTYrk3V5Ri6w02Z2MDWlFb77rUOnSjaYGOK+gNF7LStvclPgLfioFvZ
VTQD8moZwJcNr6hNHi7tP10zmRrVrfDu0rjO11NeSGvd2jFqs7SqBOTZ/oo+77YfRPUQVmb+mGue
ft2VDsK4Ip32mkoR9tc+Vku1Let2ixSqvA5dmqh2TDwJeSM7085QePsZc61+OFqDGtcmKbBp5hBd
iqwn6NPJ2hI38t22tHHDxAmUqt24O9Q/+sa3E6Bc/ixBSyM6h6kSnbRkKL66HTkBdq/A9rrDy1w7
Yo+efUZFoVZIRu513dk4pA9fCr9oNoZeJpeZhaCQUFHjxCvy+MwauR7sFpJVm4T302yJndCMK9Qp
COrVFB5CiGbrKc16igooAjlviaBt3UWEMR3qzu4QkCjBf2UXGd2labSbYzZNZjDrWb2ZugZWWRwy
jneJNR6tOAAa4F2Gnn1NkMe0MUYv3oKwJcoWOEAQmsrczZSu12GUV88QiPXTMsaQrbraQd7ZNe+O
ViMg7Ij88mhYM8aX4tDkIHRcfAUHS0/MQ6tcQAjTcAQ7sE1EZWwzoVB19PVjmWAwEvZN0qtHYlsY
JeIBWTV9+FhAmWx4AgvvMPQu6Z1aTSyN0G4z30PAElrYHSLpgZm2Na5DjVkk9ecgZt9wnTTacFlH
eGfanjHjaLWniCZcUl6XRGKtfGtBk+09q0v2SVuQylR4w7vdYktQyQjIJ8iGpJsVqVp1STghg0S9
IQ9GJn53m0kvntG/+9lDAfJkClx00BkvUxaJlGnjEwSN7LweuctShdHAy4yD3kcKr1wngU/M6Ieh
9m4mHohNKEyh2lNP4eFon8BmuS2uADMEwRXMrdk8aYa11dMIPb9m8pt3rmbKb5M7YySw0G6Cv/Ia
F52eZL59qmkOCpDM9ZB55gq13JH2rN7SpK2JpGk4UyRVl3kwe8VwC8trujTz1LwNizJLDmPqNBuB
hPLcGE1vS4TACPOpphkXJ63+6ugh9ST9XXxAs56fgKxrvnWtFzlQmiMy6kaRWFBQoF7aCJnefZr7
PdnKTsHmewkBmJU33SHuKd6bClQYaKrWeCacpwnYookLHzHGE2lBcKLiVu06KpZbj1jop6Hlc5SW
k2zTmfVxxhCzTqbSPpi21T7QhVtwJm08L3Fq3AkArOvHmMyvb3Vl45dClv/o1mayT5uwyw/W1GXb
hESQByEJD4I6Mo6BE4qiC/oZ3toqNzVBPArYwMhxxDql4DoQkkNUNC3kDbtSv9lm7JuKfYGSJF91
STTc1+G4xDIJwCgrP1pAwQADIAAWjAYJScczwj2ojUdC5OMbbFU5wEfUg9uW06ndg1nmEN0ldfIk
Mmd+qpMN94M59eMZ/unoIvFIdpdIfM4kKP5TO7b5VKtKdraeODdDZ0JpoxKpkV/F8QVS1OqZ1p25
oXEmLqKGR3VTykWW1kNoHSWcrp3rutFFnleDu65ELC54iGoeKq4uTfj6mBW+fYFkuHpthqi5smes
B23C+f5guc4E2uxQnCZ7rbHVicateVWJpnpFmV8isnfmagiyOk0gfotkLyZyrh0N2ZzR2PXxgw47
D2312qmqeRxizuvsuvU3iWixXs19zGkliCY8RnQjdr3ftd/9sRUX9lxr42qQfnQxJYJEmtFBWfkd
qKyNB6VC+mkzUR+Ryp8avJarYPSZlmukUtTQSOK0ZIXqQ6DoUjduK0OJi0TI8K5y4ggnVi+fnYgA
g26JGUYGMIeYgTyKSNEDQo86rz6qRg+DiBCxkyVtd48rf7rzcMM+l1GY7K0lc6HSteiih/yC794T
VOAIr5hYWBhnmmxJpep8mjhBgjLzGBdwaPE9kwUQRWPeBelcIWqYec5pY5XtA9np6t1zh/a7G9kC
25YCKNBgbVhhUlzYvqkpbpIiHu6RR/TuepT8yFzo2bXXNdWLlcbOjebP4CmrcowvlFOUxgrVbfOY
L6A/GGT9vV5N2XWyXG6TsPFTgTr2urYHvigDeYnRf0nA0kgGt1vOGv5GdalHmgKYCCJOm0iRgljk
gY4EJ36o9RhAvzXyiXLOrinZpztfZyIDSQK8ztzQEt9oRaze3Yo2H7oztHUr+i0tOFNHG0vQwpIw
DiwPeCQTzQmv7Zgt16rq21odimFwcHv13EmzVjcsvY7NncaaFV/kWSqNdQEJ71KzUpq4A249Wqmt
Fw8HB2pcufbb7l0CdiIQVS/SdV2M9Tu6XuPejojlGcbWeCPRg0xGHr36itVifpfm4ll1zBJHRpOK
/s0EkCa4ZrCftKritDi8ydudjmMBwCsl7y2WDu3a73RWM9cZ3qbKq6+6sKTxX5vVeTeo6mkiB/7K
6LzoInTqZAfv1EPq5FkH1rElVsjj+S61qHuo4R7pV43mtazxMivEQSrJyfMs94w9cbit+rBhEQPW
Qt+0Qwtch5b3jPWmOw+LKtoNeT7sbafg0vDaPLWIeehXwo2SS8duqy0ZpC32sYGkL4DqXST5v6BG
V0E4VNar8COxtStyyyqbPDbTmoAwwdPdGZyvFRNNG41lw3NIsKG6BuWI+jVn11DaaXhv5hEePk3e
dL59RgI7QRG6nrCXaZpgJFbxvKb/o/fxcEyLquFrM+dCH8kli0l02gHsY7yuJ9rZRAbMRalEeOOE
JkDkKekjFl1cu0bJsLFGGn8QSXccFMLkhGfzTI8QnJeRWxImgVKIUp8S0Gf8Rwv1xRdE3kGjm64z
OVjfh9yGlKgbO95O/JfV1pvSMUh/6OyTaUrtB+ptKJH6JF/9cZkzyW4b01k+1KF0mZYBkdkPqVQP
OCeja4CN49adqr0j8zrwR/LAgeTJvTfOL/T/iidMR/OS88hJMjU7YqFnh7N2lbLjdZpl7SHTMEIM
oUZ8cGETjtD34qQIcbnBnyyu+AeXpnyo3fY1Fg9r9KPrvuVLehG6lz12+BWNaXREbmi/+Inv3BO+
mO+TxL2fUh1HBtIr6kBKuVWxAKFkMsZniUfjRhrmIQQ/9hrr4bgdPE3fdUQpBF6CB3T88Dpju4Dj
R6swUso5obiwH1Jb7EoxSUxzKQuwTNmdRg7kKT/3/fch682HqbKNc7/wZ1QLhX1bxVO6nqhhF2Pf
cmhAfmEAuVdq4CqJoZ3qrUtduGq6huThaareZkZN5rqCf4g8ntsgKYmuAJhWVixrlcLYVaTteiLS
gLBIki5neGC961DQ21H6kqqJUBHkc11W5+lK2BpQsnS6mnXzoUuwcfAobmEWEmnCVI+CzO3PC1uE
d0SjUWbYA0nsrk5iEr7gaw8YYpAVlnfSKoBkoR5vYpFnq8xqxEVRCSnX8egbDC3y+aCUHM4cgYGN
Gk3LeOCc8lhFU0ogpIXHgDTFJWGvKdmW5gA60eTLccAP2KWPBZT5nTBowNNak7yx5oqWRp9o06Uf
WqCgaWYvETNDkq0A2WRHf0z0a+FCikvdaR8O2Lm8NjvLuconbYkCrrVlznB0xCc4tt0pfV+sjW26
x8LtP+ICXbHPeWlkuURninldV6R4YCiKF0duZzwSVghc1nRfAZ++haA7n6lY8+e8BZWaopC7c3Ny
Pa2hjzad2xdXyqFiwVhpMPT2u3kdTSEZIoU+7clHHJKjZsnRDgZXb929mxno3EvbkRfaCGZ6VSpX
XtC+Qa4L0T2SjAFyFiFpiPS5KNLyyqy94spJ6COvEsUCmiLd/Q7NXX8t2zT+XocYENemxgfWqACO
oknlDW5lb3xsqHi4bgmbHILe8GkMmmMd8srjjQI6+4m3Jb2zOTfIyCOHwzrIMDFvqY/ZmQK1sY9R
hkG/wBj2ve1bmggQaIv3zC7pKrRzFz7rbWq8ZvGSMCexC1+2WAWfzaxhE26HiQZ5dA7b76AHtGJx
JPug4jJR3uQ1CG8Qo+BTt27UDXJr+yMdjR7bDrkgGKVIyilJZY0d/M/UmDJ8Fobg7/jVlDcB+PAM
p2CpcxuVluqyYGj5lSQNIpcKSlRaeDPwdRVA4uyyPUlm0bFv1MvBiFFq442FdG7wybPmETZpj7Qf
g9j2lbbT1FICdExIiUGfCBBIY2yBgdMUFK156HCVtJlX3Tqf+vB5aAaMZlGfEKiE27R4N/ueb+1r
Cz7/aFv+858nUwxa1K9IWDAItmnxNeAkmCe5Yj8hd5YvorVVk268phfEqbcMu7wR6MfgduPEuF+U
BQkbzAxIbGXQBbowazEZ207M4kRBj7kRI4oKLiHz1jWYKY4vcwX9kKbCL3HSomIYdpjR3PiMBKDh
fXDoja56U1TwCDQjvs3UYO7KnszWguzuq8xF7b2uKk+/HeOqVUhMbeJu7Z6D3puDzm+kKudXJxi7
2eWpqdSY/0kM61wTnl16/7EK6MtwFget48/POJS/J+xekhU/1j/FN9C+JcQB5zu/b4gJ7X0IfNg7
EnNa5zrPz2rkcs77kv7fcSR3XV9xH1LRidgGSITFhCZKw2wFB2WdiIZH3WbDzUuY99caswpO0ZLE
tmJtziTEX8QDdt56KSFzt8ShnKMNvIOZa27qXOpHZtLNfgTodEUy0kToS5bcz3M83o0mav6Pfud/
NahfaVBN9H0/tIaDl+7lH28fDMDzl+Ltf/7P7k020c+iduPPv/MvDeoCRPURGZkGwxGLUdxfGlTx
h4MejEcbjc+iV+Rf/aVBpY3+T82ppf+B4MFGa4pECUWA+e+I2NG//9zXZcuDxJ4P02kh0712ln79
D61/35TE5Uov31te9DRm8bTqWtYhhoSPpebcNIO2L5e+j1cYj2qk89q7akvI0bFbekRU9ebBGgt1
aJcOUolf6YBhhIBlpVeBu3SaYMk07ypEBSmXPpRcOlLa0ptipKxfax/9qqVzZeX01SovSbahVk6b
Hjg8CFjvcpwTuKJdcVKOmB7pGSxbxrretJppBmrpltHUwvheXKjWFOgG6KiltNaapccmoG8E0h3d
taHG/tZMsDtGS1cOjgkdTRp149Kxa7vowbELOO1LN89d+nrd0uFLl16fvnT9DKel2bJ0AinlNzat
wZ4W4RJGQsw2XcOC9qEkrRhF1DCSw05vMVm6jNnSb7SWzmOV15QISzeyWfqS49KhHG26JDlNy27p
XtpLHzNZOpoUNS/mQI+TNt2RNwW5tgmNynTphOJzizZc1dW4dEkL2qUdbVO6LBfh0kftNUzUlUVP
bnKlcQ1XI3/sls4rupxt4Y+wx7viOkP1cprkXtOvUibaEEb6/KyprGjcmN7AKlPW2WPPjvGKQT0R
f63WrYk7oAyuoqG5qS0tvCERSZzYmeKdphWi2UedU7PqVMl5I/PxMfRZLhGq+vdTYWVALmRP40bS
9Yoh42zakejAGr3AlTtioitzi0IiNwm87SyvenKTlDdU6mKvhFVBXGJOp18njuDcLj/e+EZOgxwX
VXNKswgDWmIZnDywRXiFe/oHrVmVYHjDEIaw1Mtjrc1UqbVXuvUqwYFO1rUscLLT2TtZoNxbc3TT
Z9ekvgimMCo3zIzC+3QJVgdzWGymIpE3RiaNcwsf24m9vAEod9PnqloA777hLmkc0E22RUrSS0ej
8VKJgcBA4p5LjL32tGmBgO5mAgT2VjcyXcchqoKm9uyXWrdA39Pmem161zpohLgvxvaOs9pI/szi
jOUEamsa0wlAJCQKt/SKEPl1fCSaiYWnVEbq0oy4NUVPWOQeOxkHX6tIXRPAw28sgP5cox+nwsQ5
kpG2w3WovJwPNBAQ15u8SYA3DAUI966onmKev13iMFhDAsmON5yAEJIfjuGwwgR/rmoaBUTRDzuj
t6o3MbGfDHtZXXz8shR1rrcdeoOPz4lSuIrmmBaBaISzxuDtXdnT0hrTuuI9Xwq1UpT9bZva4xoz
G1PRZDnwj40qM9zuzp0K/mAepuZBDCwiATJdBXWiRS442unzx50GzZlvm5G7YbJV7FeSafQ3nu3L
i5FwGFoRUUqPkwbLPeWa+TCWyxyjK2z3qhGRfcDyO10b1HRB07ArMaPetfdwWVj1IIwcCW7kqpkE
8G3zsei+d26cnJe6dC5At6qTOjTM61BPveux1opNzB2ZrbDbhc/EPdSrURQx7aVw4oMGj290VZlt
8yjWbuSM6nF2qHrriN2YhBW8+bhaxVjImyRSpJW3kOQ6SCKDt5ZYjEgctMWpUS9UHhIt44HmOh/f
jwy2STzgrgcogXXGe/Jo+a3NWibrNp3P2zI+H0Buw9q5HWpq9UHI55Jw76hw1Nr3zsyuZ18fXcaD
Dlq7i/dF2ryL0T8B8EH3lIoYqur11FrsHuJd58z3UdM6gdAn79ShwU/zWGCr0TDqKbn2zFJed7zH
AAgtumojMZxrqp+71kiNc2dgDYdSEAWOW1lrw0X9mBTqPJn8YJzSoA3l0Srd8NLoNIivk0nes4yY
1ow4BneOzMjWxI66UVVGU4W58n4YoEZ3XlbHmIqN72U0gcIz33Asy5M6TqoT2BygN8zCOCCz/dYY
3b70xBWvyZywmd6iLo3CJwz6j63mfVM9UnMMysU2HyC2FKpECFxYKmDjzDaSQHFShBxH3vT4f9cA
yefvxSAo15i/LbqDbdVNN2XaV0ffzXbowOI1RmgucOIY26nuw1U6qgxPh3HnKIp2itZDNqkCTJRp
7UcW4UD3+gqfUxaudL9nOwqpRZPyqdZ7Joal1E9VprvE23TL9MLRA4H/UzeKek3+5qo31LulKqIz
PPctMemBEYyuP7s07QIjy247BI0vSmnWhmedTHirJuC+h2sIvLY72n5o16thnlkPrCHfR+lsUbxC
3lvPdJf88KYu2u+x6qC/lJ46Z5g6YuKIGMWsy87U1aqcm34Dxqk8lYZzTr5FdsVtBQqBpIJLa1b2
ZjT7Evdcr6X7rMyqwG61gWBXs3prBVGbBJ6CCZZEcFXVSw8mPqi91g9SY3jUobAAWOFtT5aIQAja
f8Oa8QQ8ZaerOrwbjQptvZUNK0F/cy1tJsuNLe5C1M9rh8eQnVUZPZJA1sIHsYIOucIpeb7RhiLB
+w7jeLh22WMB3KmXGgKePhNFRx3xEGP0GkzCoFCypHep27Npbu3irYV0/ka/LD/6TeEu4cT4YweN
loRjj9us5e9GhYXxGWu3G6byyrIZR0VxTWVlLcqQqvHOq6Ean0td5c+jaVjnTodXRFBhrRonmYOc
p4iVvEvoHsOaqdch8zZ/5UxpdDowKjGOrRkaE5lsMwnQfr3QPmp4KfQu7ztn0i4co/HWmUXDlIso
wQM1kbYZsrQ/RWtlc8eUZFnKWlTmyp5HXoNTL89hn7hHmzn/JqxFQbxyHd77aDVxPs9JuoGmVRLF
6pfQF4BxHqgUsp2hy3qTTHlIjoQA9hE303tJfu2FUUTd3dgk476K3frBqTvGsqyFAdtC9rYumS2a
XQHPcedDVlCF0UXWjjo2dKKJzHov0amtq6ZLmfWokLmX4fGzcmQQdv7qtjj12gbvOswh/awJYaDl
lmx2ZIkM637MwjU1w9nEVB4B645YPPbB3vyUNo2sAtAmDLDHmuQ9IzNWSdzmW5hP3Rqwo72bJXiA
JCbMkpHWyuxB04u8HS5neNWrbJAtb67Bu1Aj0/46bUfmlZn2ZHX+OanZ7dvoJhQgjuq2fuVE2z4P
saZbdURLKUmCvpl5xBHVLzOMa96g8gK2ICMDv1dwj0dxb1XTbhon0HvWfPP/2TuT7UiRdOs+Eblo
DZiCt3JX55JCzYSlkCLowcDon/5uIrNuZURVZf71j+8kR5HyDgyz852zzyws92ZKTUqgPS/b45Dc
C46YYWG023qo42/QZ/dWxyNvaOpiO6QZaUl9AtAyGCrsMxUdKS8+p3FzAUXoQILxsuO8iOkUZbhX
GW1oSW5skXUvfs7qapzcnprcNedD2c1KYxqz+N4SAEK4hdUYM9Ib7YGotUYzFeibRue06+sxjB93
LOYJihkzljMEH5T5LC5zB0RcNmwmT5rIfH0+ZQVogb6vN6VIcT9Bo0zmjyT3mEQEwopq88DT8Jmz
9L2m+8OO8Psq+fTjQ+Quy9aYF3UTZ05NcYRjXyMsvDSLlW4XKS6pX2thtnTUIzC13BS+k902rnS+
qpVIkJnV8tVQRnc9lq62S43hWxvPDOMcc4BePlhrSN2+sidOPxzd1R1Cj3lGcGkua+5+a0ZIrrPm
vhF1i0Dn9dn72MUz05DWpuI7AlChpSKIM7gXeaOqcBjSKYzQF3hUyoI8hw0UwvMffa2bVuLgabHY
aCMLfLomvQw23XE3wsjDorY/EjqU0ORT/wqkh6i2mbFu+mMklK86YuGnmzvZeRwrxT5e2QdLpAz3
M/9BJ1SjBw17GY1ZeZcfyejTjLos9ny2mb7fE9Zfngs4HNcqKT84gMbltjYbwGtjt2o0VVRv0ir5
aMqSp77WlJ/uINY1K+q6XQ8SadcaevvK9kVsTSYPly7yl5A90MVKM+eW0kC4YwZtCVe67Tcbd164
0/pq/CL6sT81ktLkpRg8AidzV9yuhC4IBp6VfMUQosdBlKXTrjQSHgW6v9a/czSs2QcUvvdJAJqF
Y4gd48KswXvu8HK/LlZJiDdhCIs8b9kaS74L26zXx+oRCG29ddbBfrSO+BUL49YzFmqwGP/L1QgA
8iK/SVdzgLHaBMQPx4BTJTBksmyskTlrLiGKlG6zH+6CajUaINqtpgNaN354ENg9r5aE6XeDgrWa
FVCJhu/JamBwVytDu5oaJtwN+WpzUKvhAVX9nLd9yTkLMwRY1uEuXg0S1mqVyFfTxLLaJ5zVSEGl
YbrJVnMFb+yJgx9IAz+pd1qGBaP44cb4P9Xn/6W/gYj96mL9z8nj51R91JVKqz/3N/zxf/1D9xGU
0FK7Ay4A3WZtw/lf3cc3fyNj8uduh//VfWz3N6rySOYatD7gLPxT9tg2f8MYToDQWQM9pDDs/0YI
Wr2C/zSA257vU9xAupmELBoj8tPPMhCZ6CTvnUScUKrpyCxpMHCgjx2Wec6XsGuV8zeOyX/3giTs
0LsMBxPjjyTen3SnnE8tTZxqJ8K03sYYRk7GPnNiUXjNgQOP8Tc07599p79/QFQzvi/fx6j5q9fa
z8SifHDfJ7dOxDsOfg7yWWY8Ks7o+z/99nf/mqT+2Uz/46X4qfmtCcXAY/7VDNomYxL3uWGfeEg6
76lLTMHpFoR+YcbGzUpg+eLmnH7ayJkuf/3S/+ZTciU5XA0eGuO/GHnHJh9mnefOSZlM9yuPDRPT
+oqSoSH+23juL+moHx+UK5CeEvjsOHl/dXpPFPKWLrDg01gTAeUABvEZzVunRmzo3IzBkMV24arE
ZESbGSKGerGNminJVMDk1M3K/xvv+b9+fAH7S1CkTBTFZUD081WcGQk6VhzZJ2+0+bh+yaxJ13L+
8//3WkBIGHhwCXPh/JLJijNLLxIGwScLvthNb2uYPjpQZz1Glte//lV/Nu6v3zNRE7Rix3F1jle/
usjJRLWawF58GqLkuzKVv+1N7BZ//SL/7rtjEVoDgvpa1LC+iT/dkDo0KVzwBbuPXNWnjHot6BtC
aqGx5IhHf/1iv0SXfv9IlumuEQwC0D+k7j+/GkB9g62IYZ2oLMrLjQVH6WRA0xRB0Sr56jW5885h
i5uUwdRlTjrriJfeOv7N2/g53/f724DNa+J9WEMov14wkWlQ3CnYck1eZ14hUxprRB/jhQTsGeow
d8ttnputgOPYMxD7cfOCXOOw7av28Nfv5t/9AjYTNSrd+KVd/ZcrKi98MZW55OYdkKF0XccBUaHW
2bL9u7zPv3spQa+Bg8uQENOvVxQel7bGhG+dUnCaF9+PuWVx7LHU4zGqT3/9uX5e6lm+bVtHJCRa
RELsXy9ffAi4KxqJuXHWsyXQtFa+0kzJHm1kjLtadb2/uZZ/gG/++ThbX3K11Og8grma7X/p4pH5
QuLIcP0rPYIwYXtYEjgVqukiQI1fUlLR5dZysFQlHn7KNOaWIiNdn1ytwlnkpaI5LA2Pvx8rSGfn
UnEBUGsJUY5E6CY1UI3/+kuC2/PTI3hNAyMhAMJDULUsYCK//PzA2jIQO2CtVaGXO33BIYlOpO1i
Q+EBqvWSlgmI7VkLyLnO5Ayfgz9237YaNdGcAniP+NX4ISMn7j7Z/3afE4NsPKDJwn1lAl1PNnqL
dhLAlUNtN2If5TnxJlp4kc5wrXafrc4M3Z35/zYqw0k5mlnz2g1uffJi28KtwBcYzDnmcYRmreWA
aPpfOpTdLAS53xgHkIX8aeWiBW1KP0FmRlWOrHXCjBGpqBpew+ObFlC/75qGoF9gDwwyMUtI40Yl
0O4CLCjyda7J0+81Uo3iapQWonUXl+0Gi0KVXOVF0n3mWdG8uhIf6lVppBiaPHYtmtmhIC0yj9M3
Y6b5IYCoLfIcyXCMvjAo5drrcvHOlJar3Waa+j4bvvpUhlyf0MPgvJdzbn4w9jdBYbrNpRVduXdG
mMhI/DboV0UEAS6awxPGmDGQcYjnJv2hZkekXa3J5hul7eMLFoZ0H1mW+mxV52202jQeu8Xk+/Gx
3l8U6M4vTDzUp/RtfqdSjP4XY2rVZ07frcmhFxl4URH9rN68pvDlzL/Sotk6+lHFXymzGftax/dm
97pqfn+iVjypcWcJLCJzmbTZgckD4KLZdbmy7QSab1BWDG2uknVjomE/gQ6NS0DPzNVjNXMWYlrA
FMSpmLY0acNVk1u68+4K6PPQODOJWQWsJAfZ1WJ8Jdf1UhvoT9wrm96RvTmZvBmGmHm5bTuei6JO
uP9qxADSDIuHZUwr8UDAnO28kOEjoy0XRxW+tDxCYDcqi2t5yDT/C/ws/qzXMX0A1TfdSWNtU+46
N592c8Fzmbp1YCwhkytaKOCSg4VIS+d9QMF6FwlUJxIkLUQEZzbah9hazANZ49jdoPvYb9UwVI/e
ks7XRTPQwIQcQGZBKwxvZ6R6e5UW9XCMC8AcgYIfE47VUjNnAR76iL9lrWGklDoPXCebb6ghIYVh
J7UMytwHnukoC2CxZodztcx44HVn29eJlFe5PjMG4JpMgGKp6r6TyquCLOrLbzUmgO/EiOujY+Jr
otwXz+WM+3AK+5yVKVwKFq4RBYsvQZvliyjyVu2UMwtI4q6xUV2F1qo4h+6IKwGU9Yldb4ysrvZD
jZDnZ4MxhtWikrd4VRzdGoo2FQNi31RzdDLmjmSWp0aBKZ5uzpkEFSbbERWeCuY5IJywvFVFQwrX
McmCGAM/oxc5pBPysXrLZOZ2m2oAXwxjk7YCNqNgi6aGZFDbltq2YQ8YDGxedqWHgYGFKQrQsKNL
z8DgCBNFHrMW2ZxE8fwtwl61TeCn389+Xb6kxGrCYq4gl1S4qDKQy4Gbt+9uZ3N/pOgakVkmYT+0
jOCAeGetp93YU6Kz/KMewYil5JCjvIsc2CHE+K7loKm64GTWX16OZ3a6HpBSfMYb9IyRfH/EC9mF
D4i7j5OjV0sEtk5hyatnbWuWdf8kc0Gue6jUrnfyOaSY46NwVf3iF6kZpD7xCaURLu0L3gdOMVxQ
BlkAfvglOQu7WeepOr+oG5vZGYhudad3PcWVquOihrztdu9z1Bk3GrZW0GpMs3HVy87MTiT12GAj
tHRNyGrbfcatzoJUL77xOOtrL6nO5P1Liws+3nr95OjbPKX6M0Ce0IegdCMcWqaj1a+RYYPdBXyJ
r7FoD53yeR57OBRT5nZ2fcI0v/41Y5KK/omOJYjVmI2ZrFltJ85RRILYwgnGZI9AYbn1e0JpB3uy
yfY4Ri5fJeISb81FIg0oCy1eTVjw7OcSeAGGVZvMlQz6OMo3J0s8+X2WKH5qcJkrkAFmWsNQ8Fvp
jQ2h2FxznslR+cc28dWhqGfYdNUUp9THGFnyVQ3de4aFbOvYaRyH6MONeikWrdceaM6orYNnJt7N
0GYkqYo03ybj2Bwg5S672avk0+LH6Pa+a49Pg9OWFxHL72axvEzMum/zzuwOrKtMikyfuYbdS/MT
lnX8uaTp+MCskF+OOz7bNjRL+4Ed020TDElKKUFTKPdKOClZd8ohZBkqwToe5r2KxwMdPfrJbur5
ulGddRHLlNJlW+aMsgW/AiF49IQvWjVM1XaiSuB6alv7lpr54rYx7P5SEjcI15z4hz1oBamLxfpa
+2I4dUIuZuBEJvIjbuU0xOeWBGNPyQHh0oLlwscegVpkX83j8DWS2viAdJnfG32Pdp7Gzls+ijwO
W6bvPCvJ4gXNbMU3vj2n1+2EVU/zRx9gOEn+dzMd5al0LX9bpU5/MoSuARHsVNkyC5jTHW7xHr0X
ylEUpHbkTrukqKxHQY/8YajQtGWaQIGZe8CoQBUQg+PxtS+6pt/qStnp1ZRC4gm9WsdKC5bVy2/E
pBOx8ZNeHTjlaufMXeonANSmT4dAD53c1Fw9P/RcPDcjT/jvVIep617KYY8fbD5VmSqLDZNhjOe1
wfEiYXGjfjLC5CbZWWgMeNzhPjaHESU3i0DjA4ttX/OpswJI584ZCZ5l1NJnH/i/HEjDmCVhqLCA
EX3doXI6wew3TCi8wrVZEI3xW22KPtr5K0g6lgydbZugqLVWqqveTS+qNJonBnfqi1cwIBumJQ+X
bKKFAfN8YEMyNKhPztyNJZkohEa0JJ90YPAc6lbKaqQNabGx+aruhoVzCs5Wtw2JTaS3GI+mJ70d
oSmmHbRFxn3WztOsllGVrJxdo1yH6TsmGbxsXLvfoyKZwCxY3ceIX/lzFJ1Id7oEdhiqwsAql9Vg
kIOIUfz3pVuaFKPCMvcHt5PfnWSK71RWUiy7pKq7ssYJD21dV80mmdJmDmy3bcOcp/OtVowZSVkR
AUOP2bPHyzxNIBtrN2EwYHfeiWT2HGi2O7wkAhZ36MZLdqu7kasHkayK28ov1kIN/JL3iWbxqxUI
SDaBnxG73xesDfQ+/X6C/T8H3N844EzDWRP//1kLvU4VTrU2/bMU+sf/9A8p1P8N1RIHHLxFVLJ/
6qB0lq8dtcL7E33R1n8TFGYKwItIglBaePF/OOEEYMbVLsc/QCX9LxVQ0GQ/H8AobYRDYiMFeJwd
LVTJnxWQlgxSA0QouVocfWoYwMRiwCZKomwOpLCHV52nw43mOPUlJZN7wzKKWuCVuhEyi8q2WIB0
usXzZd625pTfJh4A0UBo1Jj7brsnSWtddRWrOoZq2Wwcb/KsoMZbT2tMPrq7OXGS01CM9VmP8RMF
tVmcZdLmd5ADvT3RtGQfcc3v7bywO+gFWrQhliz2S5q0xxxl97pnhgBMR2G0sXoC2kE5euZpLkzx
nPbmeuOUJnZ+N8Ktm/Q4ZzgtsfbW0aVubJv4uDZOx56yhnwBppIX3vWS02cTtMgjW/5BTEJNTDtc
MuJ2jCaywga4MT0kFAQwa47sQ96a2sdYtw2BodRn7FN5WLLL9ls8mVETJqU07rDe9fvOstoLU3Oq
gOhE4qzCmbIMqfn4lumMpTNnPQcW0gLiP8fihqw7kV25aB+VICAHmLY2bzTO6Mc5bV4Gf2ou2WiK
fZ54w1Miu+6B5CNJ0kJb2q88bOKXVstzP+wdzj/YVGh0Wip/AchdHQs9d7H+8dw4Jo6fu6FpGu17
M09jTyZhfOasbvJNV8VXGiC6g7+k3c6w0/Rj0fvizEHhVlti5ypvO3nVRstyklExhMS/FdkSb937
Yn0HoTv3ZsuPGucvRD2A4/It9fw1ots7U1nFaTZcKprqUvBBJ5/suxH1ZyN1tAM24mQ/NVHxWFd2
8px36QqGqCTT4nlillUKYmAbLXKYdiVg9rFycAEem9burwmlL0x8a53M62wM0S5ZrdhFzNY8HHED
bQpcHVRN+NP4nQLxvg0l9eucUAq17GWWVHepcCamkLN7xoxG3J8lHuuLV17LTsvOpsaOmZaRkbEU
DnqX4HQt4y8MZU2kB3xvXxuODRSLSUfs3aLlX0m9PCySRjoCBdBziXoZN0vp+PdxNOMAoGaBsCos
9BlTU+vc0O0yfFRkdqFMsbscM00DKaL6eW9XyQQ1pBP0APpd9eTXWfSilTDIr6LGbLKtX7nGZzPq
qg8Sfewvw0JfyHaYc+O188mvh3HVkE7vq4aOEJ1eejka7xwUWirZ526+qNEtvINt5SOlSZ5fH1Jz
VoFfcsYPAPavhiuO51+sQU9OZOnsr71owOwZNhdt6LZLcQDd471lcDeuc4c29uPk5/4jiWUm0nPm
RiU2dLxFGxmreuclVfkO88p/alP7q8beZiNka10bvZi/ObKdsTUaRl1tI3rkX8guKwN1Jet4fhdV
+9q5FL1x0M/kEUtvtym1gUFi5zj+OTGnbiO79t5QtMPgNud+bnXsI5RW2+xN5BKWJnHhZejVZsJ9
gVLgY90ZO6KlRJWvHIIf4WIlmcf3YGf7uu9Z1lprdkNqjXRya3Z6wTzpMDrV82kDlDmytzzj9Vcz
T5AxbFbUwdQp3fOr1SbPHqE4xrPVgAdEtA8oO+wulPNAk47cMnvO04xNQmN01siKFvXHKJ4qziXa
KN8GlxzqwSZld2h0HzCKo8+KvGOrfdSOi3kfc9lwNze0jWT5kvhBrWU+qAWbdJDmJc2bGOfxG8LG
+DrblXFtEd0vt92oQDpbztyCOSS0c5vMfpRvPKZUG5GMeIZNbaRWT5cPca5Iz+f+eGox8YdlkTcb
5stXtpw7YDdVce9jHdkMcQoOPGfZBIjT7GF7PsaV0+9VO7IFhgSM1alN2X5pOWqK3w1i2+jTgnY3
TGCpDdFsaqsvaY5JBhO0tJfdTrpRDP3JxkyBG9DGcJU+04RbVAf8gDRbvHhzLnBPJK1ldN1L32Oy
uI2mCDseI7BbIxujHW2KLaPlQr9wGI3vWBanvevly5EN9xfHrqpLw3zp0hsq4tyXkg0cyX+/WFrr
0YPnVuNVMsf5F68SODfUyG3lpZKTK2GTO5DtzU7F1A11aW7fcJ7CFTMsJsEWsDeBwSMvnMoZW6zp
97vGc5tsYzEQv8l8nbcrcm1n0FvFF1NoklvdN+3AwF94bgze/jJ1JijwKqLyhvDOg+214piRzX2M
e81rOIdEyTdrgTZHGrMvV59CfZ71ObrxaykfcJO5x5gP/iGxrR7HuXVwX+CRmqJmeaO9DpA7keXl
EBtYqjN7NgPOW7RpdtT55Z3DetSnxnICHeCuDnKMa2N21xR9GziNad1GDMRsFtk8utAoeazJNHNK
qgnbV4vtcq/1NLctbrpfv8/Htl4LK7IFiBk8zX3WtNptnuM32Zrm6Nzjp08+I7whh3TSEF3bZpK8
jt7NV6h38z0S7bj3Z98/DkavvrRRXd4NhjMcuJ+gvjE4aHHNuX7JT4QlL2CSCxWOSo0x7Inc30NQ
KTEdZJYfAto3CMal+oGGMZvmI5pXF9efjooHIzQAc7ypfO9DB6fwYSjLrANHOc1Liqrxpo9RflS1
JveVBUcoSMniwuptEx7SoD2d0NJ1d5cOWX4X+fX4Jl0XkEdnCESA1Ls154o7L1kXzdEvkEuXcXSW
bduaZv1Qzf4LESI8FUPiJfLUqAb+EV5DqqiGcvRfUy3KiRn5qrkDP5Oqg4WDUgsWIeichAHf6GdT
YAneS9+odEANVHDKkAc/33xtLvNDS9XrxLx43lkJnYsSPCi2ukpEWJRWq7xZZycIHKo89J2WvDjS
ctJ3U3CLh2jkSHrtSMuTCHIxNYu4NowJDPQevm2q91dcsialPu5AUlq9N9Hyyt53es5zrfrIhoky
TjLgj0YTy6umSR+byp23pdWUR6RUGbr9gHWqZmRRLK8sgN/tNHnPOvHqYpj5atXUbQU2ruVAOf0r
/MvsgJZV3DWwtEa71M78OGbgtTJHV+ua79biDIg/slml8Mby0iDt0+KAybq7t5wR7QqLc0JTbUtD
4KMn+hap1lzuEzoUERsB85Ta/x2hfo8C/c0RCvqVAV7pPx+hjp/vSf3n89Mf/8cf5yeOQ78x1FpR
8cwuhbCZav4RIWIg/Ztp0UkBXfrnYxRnLp0pnG4KYrGQUznc/HGMsg0aM6BHkatmK8CI2fpvjCRM
2n45Rq1/AS4OVHxSfvhWfplj5UbU9I4biRtibpQjRnTqnLi0cdRpHtqqGweTWeYW2QXaP4oHjBEO
hWmm+y0BofhguzmLhlEjDAmDm8XV0hNwNdaUwvTI38pKeNTKYOaoNxoW4u5C2jhm6Y+R8p70quFR
VyGBWOWJyi+1xxCeZTcuFH0c+E3h7SAaVMeSIQr1qH0TlrMRb6qysDdQYJ0d4CeTh5Xf31MPyQEq
Y307F7iPz6o3u/0shuYK9W/85CH6ZjO/+LR9pb9yaHP3FFrLN3Q7PcQqK2AYqHeLcRuflyghvXBm
m5yWOZkOuqztHT+UdlNlWgQVwR12CZ4GNh6tbxKwgS3SG+WwoyIZ1xjCWnarJYn5PMzT2gUgN8CJ
ZajSRL/MkGgvXd9UGwB3z4WT+k8TG83bqZqsvTT952nyxHbQ5zCyhvLezjSk2b41b9qybI890jgF
gGl6Lod6PDoiSa/pgXz3uwbHPgC1rQMk49Qw0tgXtTZ85YkQHefIsah3MopvdBi32yXzjG8c3FEh
PdXWB99Mv/WcdbaEnKcXx/DGiho11OqGmtuQbmHvzTR7ZghulvDd1M9lWj43Gi9dNRJcWjIOgCA1
Z4uPuN6C03VDR7qoee5I0VlQYLE3AnwB5YO7TPApiXXL43pFPjWDEjvi8YR72VPmB4IxTRokrgv/
vx5cKiB5vO51kAgz1DHOd4HIjfhi50Z+N89quY3GhNPsYjfnxDI1jlH65PAqVk3iCv3OphOU8Zlm
pQ+jUMXZgc11TvDiXsN4Bg2cROPd2Dbtjkr76aPz7IKzgG51TG80+d1HKO/pJrKNfelm4xnHb3qY
nEqdu8gjITaJMf5MoFGEhQRTAPmeepO5l+7JQKKkZbNz9RtyY3ogWn8paIw09SpsxOAHsQcZxJqo
uQ0I7poAb/IG6yH9vky6kmE3JCaQHAows4AWZP80lCXpkE7azJcwCNMTPU7ntOFNuY2QtI3N6inG
ZlkGQ24m32uiYFvPK/yDSz7t3Drap0AkCawkyTImkjwBrZbNMcIkPEcL1M3OzXT/mXxTHgyty4mY
DF3pkeIuoBJ/HYRR7EyiIB85j8WrZSrpLRYDY6ixRU4llTG++LVt3Wl55ALe9KJd34GRCat8nE/1
qKF/eJxxrjyRc0gqIy3Zcrpe7lzHrrdLg9FTCEC4dLwDs2KndCmQffZeMfZfgOfU4LkqcHwZ41oy
F3FKYTEUBqektY7NEB9J1Jh5A7PwFQDgEcZNO8xbYxky9ovRvE1Hb3kapmYKhrExdgla0ibxZ36S
zo6uE69q7wSbd6pn28c018TFt/pDi8Z9S+0xEuvEgarntiaoaE5HDh94xUdR30Hv0yB6GWoKPOnN
D7kq5HWpBgqNOc2+wb2gj1GQBenHdjx6M4L5sULXepiyhsMrDnRrkvo1NmYSGfV4H9tNe54Zy4Us
nvqN4tAWkhpL6LRPLRaFxt/E1qgfl8b4NEZH3EgbRQWaoHksVS+C1FBlCLjBpEYuivct2PlNlMpH
zZUzADvT6h7w7M/fSl2yrdLc+TBn+LPduWFr2RqEkjC0J4xknXzPIIr624iFXDeX7pRSp/5UFbq9
a2QVh8IbxLU+VagDlBwefcDPmwgCyqtV68lhRsgNtamAcG13s0b8xhGvPASXA01Q2jeKYzVmk4kV
zsLuv2eRVt9Qx1hfVCMMWCgcghl6vcdLGW/ZHxUbsx4G6hAU1cwS7OCrucTduS2LiyJkd5X4ogqt
tpUnmCjd3VJhKh8nb7nTDSQthSLXBF0fLVs7Fu2+tAkmMIejFDP3OCC4if0tXoNCozt9sAlbZ6MM
21aJLwlb+BLnRCNWU0tnfEbmSUOb9r0LdQk+abdavEJk5d6whISd5kH1SfPpukp6jQUrxhDkpPYb
9X3QL9wmvTGiqtovem28j2VsE9tbnnCjR6E5zubBGYQs4fNFMIdSYwJ1tHjH0i8ui24c2T3ogc8p
kSJknb0s6rnjb9x0uB/xTjxrkwOYtafPaRZVcpdRk10FWsMBUY9FQ198417F7Mk9VtDIP7BuaqHq
9LNyNeuyLP1dH1Nk1xSAx8BD5aHDtfeYzWa5Es4CbgkmE+zJz2JhsOrTiJsTRiR60dbUPFnokzAH
PU4+ot/FXldsYYqVoe5FZygB+b4WCkGApB0JIxg1o4SXww2V7PoSyFHc9VlgkjcA2RaV59hpWb7H
aHxPUl3utUEXp2VQ7ofhFsVX3GbajaPae2WVzgOMxCd9tukswMyCj95yjzgYlj3dlxwDHXd4UmXS
XzmifM+WrDsmGUDZJk/X0goil/1SIKJMWqyuUmIB5IRj+6Liqr5bGohkUNycAR73PTwe85V52HhG
aBjo8jSi4dlIU+1QLINzLmWaXZmps6utbHV1AJcR9hdOgXagAx3c0nkYUdY+FI++F8t933nNLbwT
I5yUhD7XRN88MqcU7SYJw3wfCz9qxEHRCnFOUHFPEosOmuk6QFdDvZEL8BtbOMt3OJWPScnhxswz
9yGPeAudkRP9BdEViMy6Rv2tEOeMt0gh95W1Db1M1ucCSC3gn+k8M0x+wh9A3hbI19bW2mGfMqrd
pVMevbX9PO3tKW3fML2TiPB7n7CKORzdMet3hVBvIyIy6dbS2MUkH/I1hFD0ybvWO4RgZxo4XC9b
rnx/ZvQfF6epw86LoRm6akkZfQE2GXQ4UBfdLZ7WAtQHNlX5qWo8HvWOgb8+HXNUlLrujL3vxvIG
6NGuFJbce5PeXgMkg9/JDHefZDYerMSMz7RQsuyYWX+ICSEQ/IK7d0c+ajomNv2zk9fjZMkyhzD3
+MaMMWPQ3TpyT1pkuWVEl4W50xpX9dJWO8cbp/feo3A2UA3QsihXwmEkHjcUKROn3Tj1Mn1UeSLf
BLM8nW3uexnjP+CNfC/7stllxF5qLCUapbRK9zjk5tohXtpchG6TlxnSY15dS4xfoZXbAr2+pDMZ
dBFSQmsCHFlGHmn0DiP46vh98uyWfS9ijV7s0M+XnR5JnqBjZFytHipic+w2E9zGh8jS9O84252g
m4sh6DtSsrXoGAGsuAy2Hu0WYPm9g73BIrA0kySK1JokN0Fd8FO/MaBeq6rpinerHjcDJu+chDbD
RCKwatOMBZHGhgHHS5Porb8z6JsFi6nfu5IHUkCwNbsxxs74mKRbIAVR5aYP9FdbUW7uomqB3Prg
TVGf0WsyeEn9kfblwMi0rAq/fHSnJM/tK5rs0/zUTWi5j+M88K1Bhpk0baYjkp1ykLUAH5mNFoaL
hA+/YwNhMXc3cxJXG62LqB0eAAh8k5D7Pkefd8gewXnh/6nfNECCu9kc5BHfwdQGxkC1ga689Kof
vOa6kfzrWon6Fb0xsPK53fGK4G598jB9DLczdR1ZB7Gcqs820o1rWjC9I5bdhTuYw9yN24vHJcEn
1RCi/rRx/EXB4i7yROXKuHUWv720ZWMFmShbwsqyvNfHJNkAU6MDs07G/mAXHUV28Bo37PrMTW2z
hTFHVcKzS/ODaAt76xaOedIrBZpIx+uRAqhCIE6mjSPm0gpcjdfTc1nTNzPYzwoGzQT6VOKbUNS0
Bg3VqEg0Y3YZsZ+GKeWnr0yPb+OMTpxAL/zpgUx2vBkyxNGw6xf9epaxGWadUpvWwoeCoIH8AIxG
erceT2GYCkRloRaBiguUrMqrqcyyx9gruteOrSdnJjXc4LKKH0pnUTtv/bKjMsloB+7WyQa2oBst
GkaGL9U0bEUv9eOcqeYhikq929BpmO17ctrHXLXVpYuRiuPGaL6gYRkvBji4l6pmoFG6+tk2Qe8w
OdK1A/kFiH6Vz8ilH/QTQpt8AI2oqk3ETNq9hgRk31dJ8+4uLVlhuUxYVagZxmILMpXG3yVm4qYD
5LnNi7l4znRS0R767N6j6TEO594w9xyFuifyQOPngFk6lCCyYOHEcsM7qnZZSxZpM7UVcqhAnkQj
BC7X4dkzNxQEjV8Xdn3s+DWH6UU94bdE5qXyEXPSpY2BsenNQjAdhJ65VZ5mbE0XPjNghvSYLEt2
Bk6fHkvLd2+ARXGAnQQXk659Lbz/Ye88uhy30mz7X3r8oAVzgQsMekJvggwybEZOsMJkwnuPX9/7
UqUuSdVL9TSvgUqlJUWSQQPc73zn7FPMz2FAcHDhGFjQFmSMi7WOAeo14VJBp3E/6JgW5HyvTWyM
Utoytq3Zpw+5OidZM5+rehbIwZVOb4WZ4Lbg5LuMCOrtsFkYsNWAyDN/qoOsYdd3tsXhOsp1hUya
wV9M1YA5oAF3XX0r2sHN7o0kbizIprieT5XBXQDuZBO6eJEc0pNwxJz5SyP6O1yMm1YWkuyO8l6b
Xtt8LMenedDgCCy0loG3vWCntCT9lp00ZbnwrHocjrwktQtnNaAdc2k1RkHs9/9lom9CQTr9PAfj
1tdkhTUwG19+J//8H4mSP/uZ8Q5SLGdT4sOpDHXnz+j+khVanFrGcKYozGa5gl/WMHvekWyvwcT2
g+9mZm37WHnY7Y0m6o0dGmtX0vnZzeumaNf8qltvpmSZSMRfP7k/eskZbdRzc0wSCo6k9Mf8U3Ag
w1OT6z4acVnWZ1lyVvR3Uf+34ju/PgiAGpxOxAN1+ecXwI7bkaG3H86RSQ0Xfzlausllsbn9Lv9x
dfwbSRKDhv5vXR0YO6Ky/LOxQ/3cb8YO9xdDR5Q0UBItkm4O/+ofwqRn/EKbGkkP5ff4P6FGuPEx
WPLxoS9O2u7f0SAd989eeuBIqhjHVb28HpYOnsjv4yURUWs7AVG5z2JC25SHzRvNbGDEUc1N3TX+
sh0KFzcH02jhtRnVlAguGApUIIrpGbkdhEwRNIDii4TbInyXiRrqxDfHC7tZ4MKTRn6hTGoMdk0c
dfPRj+TUrfOmxMxFaPTE8VLf8SzRLKdQjMm5D/P+h+Q22FFzRD96HapSzxjfxgP9SJJkqT9uac2D
bCd5vqVF0lxSbH0o7JGNvZOPObAHxW+lkhxYrEcFPLynZJV3mrWfgJjjF0Ryzctdyi21qx/xhnXa
wR1DgsuTRu/nVx9YgbPh3KKZL3rvB9E664KxhkEdavZbqHsT0xmWvjY8Fq1FSG8xZFU5XCrsyCEj
hzsE59mD0LspEoTThyHQnQ13/KwSiyjIdBcnAzrkivucZe/Za/FfBkboyW9jnZT5lu04534SWdw5
gGfDHTIaGayAmM+WS6OfYxArwAjvY/oBKRx8ZJSl37PvLdaFPqfsq9AWSpILlftt7sZWo+VyGNeQ
MuS2c+ZVyz9hNO/rTzuu+jPTAi6HRA+sXepYxnWOzGI1+H4PV/BKhXS6zepMP7EUT7eutynr3o2X
PWkIeMHDphJVeanCxOQDUzItt11ULKnp8K89vLhnDA3JN0rrMICnSCqW3RVq6Wn/AF8VP7gNYe4K
Xwq3W83bhHgn9y2l1W+x3bCBCUPi1LLO9xC0IW346c40jPQhTOPkCscBnILUAskJtNpqxuAcmiLH
OjA9ybzu6crwvObDxrH4kCWhhM5hRfskcNgUD4CypJ5Sk4zsgZIZpc9FD7y7gpG3DcbC+3QCwJqL
2q/jC6yj6j1gacjkWFIg7U0uQ0kbGxqJYkchv3VFs23KaTtU1fximelTrDG6YqApA7wxyWdkOsaL
g1i1EgxPG3r8xB4EfL9wKu5NtTX8YApw3+cRmIBXFtj4+jBo3+u5WcdzxOoz5KablMMR1L8NExjg
Ah08VrZwAr/Y1YFI9oVnOCforcbbaHbu2WABTRXK0O69OEn3uZhw9YiieWrolby3YE3sEiuzjgP0
/XPqpvOO85J9LZlaz11fxt8qyNJvvKMk78fOOtLUnO7gBoJwnkX6CbeU7R9UDHmIamtm0mv7u6yF
jpkRUOnxG7ryYYrbLCXIZHFZscboRDzDukKidEik85XYpWPNGkLBzA7Ylaz7zqUfuq+t6HVs9LHn
vDTopxJm/akNk+qpS6AYRBHCKxCsfK2NkfeGlSZ+qXunPbZ24WnrsZPxga7J2dwYWZhdbN3z9xwq
h207UzmikwPf1FVv/7T7utoSNppex9gEiu4pY32Z7VvbP6V6wfG0C3UVX6E7IA/2plceJ1utBzxr
USai+yKUbzKe5OlOB3C1yJlJ2I3AWYIOJTdmqNPXNjrVB5yf7qhXQ7RJsQOTrxfDNS7s6gyzYdoV
dWdd/WmYvnWE6T9t3+ivvCD+/ViU3SsLbGPZiyFb8T1pVwVq9G5I8ZWUInaqRdYVyXMZ1emWt51v
izZUGwg65ZcFMH8LDX9s6IxkMEFzYGbM6vYijT432QpPUMNMJBUXfszPmbWPtsBZSk+ADhHZI4AD
Prs/hX52KfvWO5v4sb6ZSNuUJnjVZrQm0kO4lfUTEAr95LWJd9aQzK/T2KMqGc3k3RWFAfIxHe/T
qoNpa/BFPXQYnVazUI3N/tCi6XKAPQDYhWriUtvBi5GfuorIg7S41GDXOWp4tg5mJQwayzLbXOqt
5i8RLGFexAPT46C5pDy6Jo53zdRUH4kjIXiAjuVe4gE8Kczvccf5PG1sCiiwoz0Zddw8BLKVZ7Od
xoXWVSwJkKWq5ybvvPPIaH7qkbvey6JD+zOM4SGNcOKjnjTyLh+G6WsCr42ZK6jsXZ7bw0ELsn5L
D15/7tvaOpipmW/cqKpeBttuMLtjN5xEP1NkO4ZX7mzlm+N1xYfb5vLnFNEFs3DahriTF3wNED4Q
xGYP41QJ1N7tjtPIYVYa8FW0QmFBPEKXe5eTPHNRk/bvZeYa6bI3B4t6mVmLD2koqhe/y9t1IYl4
uHbGDGk7cfIzFwa+E6+vXt0gd5y1KILswwoCd5tj/j11SPHH3kVeplECmx9BDzCFJrEok/sbJM02
PbekGO9jN2tOCTmYdec2xaEqtPbELspZxSKxz0MK1lvr8+7VFTaRutLrVc2IhnDQWEN3xcXl3s2a
N/3QrS7tsL9F3K49XuNjOrTaUxiiW1dRwaUnoagZNQDasLpol1ivZpSRVneLe5nk1jnS/ZzLEoC4
BB84sSSUi61saUDnMzFEFhkEje0lRIzlWEj3PQGhu9Ej6110TXHS8Bk9uoFCbuijdTfA9OYyOJmY
omZ9yU72pN7AQ8VMAVAQgPqURyuPJcKpw7S6D8wC02eIblkEpvUs3bZfj5ITN02UCrUU5wxFDroA
VqNVmkQQewqrhB+jN1cJSO2zDWsM2UZbzqtu6L1HSMClqnYx0dRq48n241AsM60Ul8SvgECb/ehd
0yCX2yHkJjvo1p3r14j+DvidU4UW0gpnPHit6aI3adWPsIsIEFGNhfbcVjCJNfjKDSo1pc1Tc0HS
LC/JVBLuCE1zN1p2vpxpvlkOA36GLd2P8pWzgPk0Wh5g5Y4N808307q3rGAJ7CflN6RQucY2drXM
uon5/XTqDTmnNDuTSx64mzYOySXW2t6BCxstYQ/UiLK4+j+jEhWG4dQfDiYkcOyQw3FK3ICPpmjA
Ayb2xedsSsaMmzWWJxFvBremcNKqZs4fIxfhsxV01aqp6hfKw7L7HgZOufRnXWy531GtIrpklZIA
22iRIXcEaNx7aciRu4KM3jigOc1Si10OIJO/68rYR2JLyMJJA8Dz3k4DY8knO70MRcnirRZjTBRM
Lzi+9s20TrRkeHBqFRWZrWHv6FN+3yawShap5dR8ODz5xcE3xBGcmFvwYzNtR6bac3NSxWNi6sNj
r6fBs54U6TPZTncjgmYWS9uvEKqT1iNj7nBaCWx/r7PqRn7SidNDx+UOtnB7fx8R45pXY2DFh7hF
H8NWZJDxiQIEgqwyg+aHlcWy8UB5t5Phlgurcu/8Ho19bN36YKdhdcV0Y52EqKezV9XGykuiYNkG
1XgI82FeBxz8v82Oe4yF8xQ40bBiIXcmuWLwW4pDlkjjeySRlol50GjlO7DaZeag9LEcmzRFoGHh
tKrg6K1La36vw+kjktrVLYFBeSG403SmK7GpIn0J9HfY6hZZwITQBCK9eYxSA2k7Dp55W6xNR4MA
bQfejYLqL7Q0uu9FZJ0aW7wZivCHq4jNcZKkqyShVK/MUl4YHFAswydi+pZFlTf+PwD6RDropNog
V04HN+oxMQrzxapzVDlA0UimFH5sqPcy2deNM/gw4EXE2Vq8u5SMQMUnrhFbb5NmjtuYzNSSpSjJ
NVveo/5QXe/kySnn4/euNRK9yPafsrZxdiVxpoNtNvopxBOA83EAEufW3OaaMNpHpXQ3UwNXHMnS
Xk5Qm6DPt8GZXDZ3dqzf95RgpKvYZbkxE7d1KgBfS6eU/67I7E8efwEthYIZC5iCJTHB/JlzEvpi
SqPOjfZx1jDWaaOkk2t2uUqDoKIJBwPJZ8lZKueWrServ6WU3B4cmw0pBpf4t+GpqfV3iIU5ymtn
mstob4xF/TnHdX5XRml4j5M0efjrh/ojMsJWD2XB5FBwCnSjf9FLoiqKnTHMeKjSrIB6Gi4CWk7v
z4+/fhwVv/gdOObXBxISZIEBhMYAlPPH34nA8CTqRAZ7NL5pE2In3juqeCfNo/ZSUS3v3fVeqEe8
6dl7Sc4x4KoShPeg/9Vw7Yc8u79+Sv/6FkvTwxtFkyGhWzIdf3xGnd66YcuUsa/GfD7pWQ0ILaba
QSU5QTjoQVh/jl3P+4zh5nB77P/oR/9GP4JOouIyf2FpS9Mop+Dsj6622w/9Jh5JeEbStFzDJtyC
e40/75/ikQ0N2lVd08BmQFb8r4YEBQl0NTWIwgD4gjiIG+0fvjbL+UW1udMx6TmmAi79LVK2cwO6
/I4pAYPJJLyI1klyifOAp3xvv/v2Rk6E/cdowsNYkfRZDGVhL0h+O8eykliFptEQ5IRj77FMKiZs
1Z2Jt6p3bRCPDQaEXW1klEa7Reoc5lkK0q19MQ/E9vTxCkA0E1sjRle6Jl5cv1b0K9jLnmB7vJz8
lP69HmmFTWuGzzll9DIXXabPuOWpD8VG7EiWI0M972djbgVhxQLTfSqtGh95PCJPEHw4ECAuAcq5
WvXBsUd+3rixqBI0d8y6lS/CkngzPmXbtFcGl3DzzjPbkJho5pwGAQc467uHhsatjWwoCV6wCNQt
FkNG9FjG8XQlbd2e68DMHhQEOV/LsdAoSnHHwGaO1APcAnH5kNrkL/njKxw1xbQLBsc7mETaj8j2
2zEyiYiERVRs7BxUsNmEtEa0g5kYq5EDxEa00nxNPTzukVWnj4ZJv6MXiu8BRT33djF5K+hr1qUz
43rfF5NYhYZ5CZ25AWjACKVNhGHHksOPxYH2bOXDg62zE7XTlPtBOcrwk96akgmaFkMcUMnRyMiI
Rg4JIyZ4ycseRsGJtaU4DyEYE2ShubvTh3VlFsXZ5+z3M+4db9MnAlC6TT97UMvmwXQ8hmAgeoZP
fYujYbUFgYFv0Z5fPUDkixqH27JM7UM/cJuW6EKPcd1YD9bojUeM3MMlanRqu5LwIzat8N0uHJIR
wXjE2jSt7A4Rz6GHjk1QqV37Yswe0zrJcEylzdm0knBJarxmyk+udRq3Z21MumXEN/YZ+Bw53cYc
zxPdequS2kzIIjxTjYqclVIJn2ZX0gkBmQsFNc4LnBp5HINxLUvjaIWVfpj07ivlv78POpFecTwD
jQCz7j1I2gOvrgk2Y679GPsmHZJnoWGJi0s2EglFPVvi2fmDbvKJlk7X3pmJECqzhhUZRYnVb3Mq
Rmt+w0dGG63WtuFBxCT5aYtLK8wivVhhah62LH6DjVZ1Rwdd9aCHzqnvm4pyECennqzgZO3GI3u7
PO0Tdoz0UI06hXKdD9vcmdsXjfkGbCphhknf+PIoSJVxfsuBs3bxJbSIebXpizHV3spLxQO7q3QN
YeuzwdKudOaXSXWaw2f8nsk63QAYaadlFplHWzDIQCI+ptOXFkD9LBiMqE3TX0XnwSdGUdyVQ6+d
BkhQa78rg1Wsizcuhs094ZNxo+GqXKZJYO+nqhEvguItGiVlg/GtpsyDFJgTawfJym9B+8kb5U3V
uiMHs01lZbI4PcxtdNdmbbioWggeoLtznxU0HQMLWGHZCvUFBgFRkk0yxONSsEp7gNCUItjYwZ6G
c5zzbPX3oKPGazam8xaECj2jLHy2czI6J1H3FN8wK9STIDKDgW24DqJ9Icas7bRqYnIWRpjzBStI
/OkgkTVuxqvKwFdxmfzByu6o3jhntftRMGGuHWf2nmK2ihthEmwO0Y0uE571e/Cb77kocftUjFhz
ZLw7ZW+rvIHefm9qfmXK+spVXabmkVAMFg7T5iOtB8gImUjZD4bpZeKyuwgJuS3SoqYCSObT97nz
KF/2uT73HZ/BaBqn7940MuhlkV49VjUcZx1lKnDz7L6AV045qcde88IMA0q6ZKe+ZTvLsjC1e51q
mbjYI/BRlhblbboqytx7aGP5Ewl0WAYm1SdD6KIQ2K4REXF0WMtztM5A+4goA9mwLDobs2ipAECG
QgHBy8hIiN6SzJBAVK45/DXlPPUoyFmuhx33Fq36TLS4mBahiGncRfo32S/XbgHovxjdXdJhoLkb
Re1cR27Yj1bt8xVJBj56OJ16+1tjRPUhnDNibnAE7I+WTz8pc5WLXRqaLwUlfqV8qOhwZckM8vNQ
cDA8MGhqm9aL82DnVy2hTCu4D9MufaRuz5KLuifhEiY+H1xvHsK30hXNujdFtjOiIHx32RqDJHCB
a1LP0Iq7wKphDUhRsgaYh87f9yVOicHqe8TTcQZXyqX9Z54IVrvUyg+ntm+ayzSalb5C+kQ+m2Hu
MqXbVDQsxDh3rzqRrveq1qM37skQ+WlKOUHSze4ZG72f+hh2dJGmvvWgUTXzqiXpfM50uYexh805
s5wvO/dsUhOhVXUIBj3UVWpl9zaImIyr7bLh/DCtIGgoezoAAbzj0Cxeun6y77A2pV9arMewYDuT
dmanjIarXwnnhfuIty7xzTIETuzAAU2XPpsQgwNsTYr/M2ErLrgYBSCXk7y/jJKlOSjyULtwxm/K
hWll9RvNpcnZSssg4FPcEjYyvWymiqNKvkRbJQ9QTR/TJiW/Fs25v8fwnEEAD/myModV93NlUZfT
3BJwqBmk4SbTQ6JWETlbheV8FZsD9NVv8luWTgs8EBejitjVKmxH2hUXkKUieEKF8SZqsvyFpSJ6
3S2tJ1Vwz7tl+CYV5ytvyb74lvLzVOCvumX/3IIYYHxLBGoj4UAHnX7Pd47EYGfqpAcnFSTkmXtr
S4UL/VvOML9lDg0VP+xUENFXkUSM0CxQbjlFKhZgJN/Si7ZBrMZKTHk3qXCjEbYOIUuhryYVfUxV
CFKqOOSogpGVikiS4mrXNCqTmzSakrBo064a9o936S1fKVXUclShy+aWv8xUFDO5pTIByJLQ7EZ4
MMlklvm6paCJiE1czT+oj7ZOvo572TKdD6FCn1LFP1k6FoSRVCaUSzz50OmWFR1UbDTG2K/vI0mY
1CNQ9h1GCQHTsCRragb2zL7GmqwPOZAzaFUslTUeCVX3llataqzzQCmKHeVA/N9k7hJ3R7HZ9OCi
wfXL0QyN997rqW5D8v+Ou6O92h5Q72U8mvpbd0vOBipEW97ytDRpGF/eLWXr3xK3IHH9b3Bw82cA
5yRyLRXO7VRMF5QTid25JrwLHyTZx0Fy0ecuYhUjzwGpukLFfXtyv4PbYU6eWu8qWk8/dyoeHHgZ
NnabJpN7R8WHXSOQ2wqwcbmw6158eOxEHDRsQseIY+SPEUYwJxq3XLLRRIB30iA4g9SZ1wNN7Xsz
TmlbEHa7mksr3XS6TswaBzmZp+xHeItAR50jfzgx1sVFrzLSidPWzwGplg9HFP6mL1SamneTZHWp
QtahilsjlZK89n0bS1BUB7FAsRHxVwmtOl9gXoAtrIUplxZrOBXYjl9Tf0yfMFiFW12lvGuV965v
0W82oVAv6sxbBsTWwmwIDu4tKJ7XZMbdW3w8V0nyxkXTW5A7YOURRjbInLI0iZGqGHqiGeVhcIRx
x2+Y3pkqsu6r8HqmYuxZWfWbwLPyfZUG1goa2mt5i7wbKv0eYPC9WFWFuVrl4v8zJf//cISZkqlr
+qspOf+K3nNIur/myPZf//1f//iZ34Zk8Yv0bPAUgrQWEhZmit/Ko1xIwbBtMTzI27D7T58FAS9p
E7zVpbQx6aB9/XNGliA3mGj5sX+M1n/Hd4Ed509qEDBJQ+FKPZurlvsvPM2OaS2aw1Hb0005omen
6bsd04gM3U83YRMgntJ93UywwzqtH9g0mcadE9bZaXZ8MS4NI0/W1P31X5IA1P1MWcp3T4+pvgw8
iH4LfipbjYXPZzif8++ZDbOHZivzvo6g0yxiJrQTySx3XiZxhnm48VKHChv3UdKz9lAj+9zr/XtW
1HxnGCxfWtoo3ook6rXl3Kf5zEBSju+krrJxETXaBK3SCmhlGj2cawurxUmyLp0q+Qj5FgeEXjLc
IxNFvLDSJ3bwY8Vm0k+97oRJlH4AOtxmXL01wMp1WriSkZKFA9scN7a2FfwzAlChH95ZsezdNTes
iDB4jleBsE5SfJZNWb4VrT6fIXvo5HbT5hh4zfCJkzx/E22EnMxhZjpia66uUxkH7yb7jgUch2KR
EWwGAFAuHe6cYMhhIM10f17w0hW0R7ljRctdNshtOkbJ2bWy8UpgF+MJGfapKfZSDjS3VoyJLLzo
yhW4AMxIXuicYZUQW9nnCAWI41jmXhzbwPXaxu0jq+2GbtymWYthsnb+XBoIjxqOcLsF+BDDUT2i
MhOMnxujOvRzSo+fHtgePCK7kneunpmIr9qUvlhZ2T12IuEk1RmgtDrwSd8imfjfWg37dTnYlL/i
rrgbZoLobc5gX9ApshxGf76bA6N7TdUKaGl7WX03+HV1xMjc//QIT8W4j1stWTUpDvZe5Om6JDQU
r/LBw4ptYP49Mc7WBlsupO7qxtin6tTeBlGGcdCMh+Z7HNNyqboKWSAmlRVcctfLjR2SUvQQlon1
agZZhCvA5tEsXWLHoelg01WhOBpmzJAQwgPcMQqzpZsonzDbvtoNIDoeAjR0Nl/x+KblQX0gqO39
IPAj642jE/OAmTa40RpLhveA8DMPJC+CQgMIYTmXUERMTL1LidrCa+bkU4A98xAtaFMJ9DlbeTZB
gSoz8ifex4SalCa8yDFuTo0xhQdZm723NoqBBJyfC9JGU5Chy8fFk2tVuionL9j2Vfx7owjEqWIV
VawxU5bnGDte1HCu5lv+bcyNWNCTGnie4OUZMaJSgtNHOn8rciNo28Xo9VPsELkBf5be5ahgsP1M
msZwbAwsCPye5tsHwGTWdICME++qwbkYbsyRVch5iecFAUrU3uOY8u1ZN2OXvvk+0QAj9Tk9yY5k
5jIpTdL3WWM/dp3dlYspMtplKyZQNBwaz4Lx+q4l9rgVdNUumqKhBigBU+n5fbJmoc1Hke/Lg9+Q
pWMJ1afP421cRajQ44uM6AHyVqJkmH8UczNkjLjSye2zaVTabujqF8ER+qolLj6tUU3IFqMyLG7n
BJCA8JCao1M1UbMFm66oFOa+U/M2a8iAgFeTXocaUA6ErNtcTjme5aVrWfJGWozv9PFGuNfCcwYu
p1MTvs6o38cHbMr8SZZWbTulBnjIAo7SB2yEgjhGxKJTfQEwteGPUWqC0hVCEsd7X2kNhlIdpNIf
IoQITykSrAIJayiVIp4NnywEV+sJCSNXWoavVI1k+qoboHMzr6Hf6sf4JoAYXqJv9CZ8Hm/qCDKJ
Kyf0EoQTm3dsjd73oCtNxUdcYey7d4Y4vrTILtiLMadPR6n0mEwvHvsIX1A2ypb9MMINFd79yryp
OUTL3J0M6cggrYTn4VfdBwWoIsF2qK3m2CpxaPLcfmsqwQgfByEuYUrGRS8JD9h9RMSvV85vWLib
EzAcsXGwzeF7E0dHyVJ6UEPDuElVY1VsFW9uKzjpLlsszmegIahbTYFDyFWSVzVN3gNGZ+zWBKHS
a6LEMcerv8DP6wdWkcZxzrxqrTWYl5elPRrqMluhsrl8/J4kBM8VDkvQlEqOm5UwFzjBdMa+gJ+w
N+rnOQm6pWaTVTK96GrXuAFoO2Kbi+qFkoL0R6Ate+xT37/aShgk9UvRChYsgBv90WP2WCVKSExH
/z1U0qKpREZTyY2REh4dJUFSiZotWwsDmpInR+DmAFL1V1tJl7YSMcN4BJfi8EzNRH4OjBYPrubB
iulGoArT7NGqKtOfTuMrYNa6UWLp0Ap001pJqFxjwPa1EbpqFWbVA5tbQKxKdrWUAAu7EL7f2ISf
4qbPekXTLGXSPfAhTIF66OmFimnMhErajZTICyrsIuFKrZTcuc+UFJy6lrfSOiUPD8Z3/FGcjw0t
ecyUiGwrObklCLFpbhozl0OlN/e6sySVn2+mmx7NOm9rKIlaQ9o92M0wURsWjXun5RYJNtvZQ411
jF/3hf/ZJv2bbZJlIcv91Tn56Uee/2iaHz9+f1L+x0/9dlLGcAxEnePzH47Jnv4L/nl2vyYVAZbL
//7vKol9keMaIHtBygmDWAHr2d9WSeIXaAaY27nmcfr+m6Q5IaE9/GFpSoLDY/8rdMNyOHyrVdfv
V0kSrVQLBzvfozU1tCmh2AZxv0Yew3rXYqM1Fqy7zOGuNSc05KaauGKN1lYGvtxVmYgWvu032Zpd
GfhVZKSnMdGTtRPp+M0CpyGMVlvrLHDGb5QvVNVqwrD97gW5sTdLPV12HqDHigTHmrgVhr+y3VM8
E2xtGtFWjptUS6oLwyVkrW479SC6IZeLgi7Dkc73sMrAW7p8SziXfxNl5b7ndZPtUS2Jj0XOpmsk
oW2+Qss+joJ7tqzuLp+i9MkMLUA0fSNajs6mU3wL0RW3Zq/Nh6ZPPS6VpuN8+K4sORZnFKYusjoI
TkU9EYKJW/dujGf9oRsIsuWpvPad4Z0wjlQEK4Pge8qJnqhG0u9m2CmrJKp8aoP0eltLrFRDhPui
tqZrURaEOnOMbA7YJWT43qBpC+pknmDVGZOLxtlpIUmlLOiMddcpggxHz8p+rFmRceoS+pK9m2Dn
Njb7rpm1nQ8T/iCwUB/SBmRCYlY0H2nxDEJdL06VE8pwXbkaERpgSU9GVIo1hnxwan5mb0VpZBuz
Anqhz82MsMm+QwK2WSSd+eSM2fg5JZ2zbgZgCb5MmuucUOs5TE66cboC0lY5Tg+CutSPDkx0iZYN
16fhamXFu64PzK1lev5L77JQi2Pf+QJun0ynbjLjE3XfVDy6JevBkcbPNdnSfhVxSAZzW9ebyjGj
1aQb5hqkiIn0jZ2v5lb9ga9j+BkMk7eZ9Xx0ccdkFMW5lrgKTv+pSpw/h5ThPuM4md41BwQCQV1b
P2lF0h9djYRQQWQ8XEReWK5L4AVqdUWEfk7cg49D5Z52iOKUDsYzs2SJz8sS1Q56UnIdiwpHe271
92ZWe0dRsZiDEyhYbUWGlsldp3XRtKmbZO6x3wmqbbkTDQe68zZxztl2MXMM24SidJec0YhkYaTM
dhOyOJAmaswXJiz1nLx8xwlrYF5dxRVzS2OQaB/NObtomr3z7IqtBNS4U+2Y77QbSP+uIrsWHpl2
Xh2QXg8ZRjkf4Im2b6JO+OY2bS1Ih4veG3Lvk9qtKlqDu5vv535sLsBF3OyTIZPJReTEykCeP5Mx
tS4wt0Jgw2kin4TfQLSrO2PNasM7gBwxldTcpMAsQqd8KKmLj4dlNPXBjiNyUj+b6SCAseGtyVnj
co8s5CEnXtdoq8yOyRVzoeR1z/py3vi4+hzK4wJff5vDamiXeqkFZ7B/mXzFY2JWBDztybjmo9f5
XzFk5aWt7Jxc4RYhVn+x1jvKSombJwvXyzjBe7XgSDb2KWR9neXAh8QlpO3cvNchnFMSTNrf7bCy
9V0Nzt5HgxcnKhK9F1xN9ntiSMDTHFiMYI9Oq/eLvBrGS95K8TUJq022pj/25Y5IgAR/otHbuGgN
RoB1bic85JwGNVT9UTeewMNzjsFdzriO5hptufbxiL/y5k2PUPcqA1FiUSvm5Tgw3cksHM63tEm2
x4QCQ31V0OS4COQog7Ue5s79SBZ6w2qPf9TTHhaezWu8dEhKP6WKulnjP6tvljaicBQvb1XS44SK
TMVn5PG9Z5u9sm8oT7OziC8YZrjNkQG2BcGISw78kyJbMKA1x8C7UbFB/bKUm4LTU4hjFTFBgW4A
iXaKKdrGjnlwwYzaijfKdxX0qIGvbV0HhaVt8AXqjwjb8doxm9nADmBrC9Ck+Vkyhj64vXTOrVP1
b8g14E5NyzuycLMWqbLOJaMItm3NyR6XapfqiwxAyGc1VR/co+ozFS9kSqRPgI8Bz12YeqU/BkwJ
G/zK7rON+e8qhOZzc8jTfRrI5r5oXW2jeu4PPdmxTwRcmz0gQGrpBHsunf4ORqr+DRNetGpwoL31
RjUWeCrMchfb1XiUOOFPwjbpra1GJsJhir9DvjQOdlWQBA/GTavlNKSincScX0OjRBwikc6eZL44
ID7WGCK3Taqg30SA94B9KKclSbm1+8yuFrExQNunjHQ5pEV4jwHKjlc1Y+wxsrjEY9qzV+ynWSPx
+I+jJ2yiRGBnEIvCC4L8sOznMFmL2Au2Dr/ABsNnj1d8ECGXxll8s6wKKy+rp/K9Z7d3Agtv/OiB
tG7oirLWUJSMndNUFiQGHs/0imBVEqDexES01jU7xXOiD9ULS+/q1NVtfbFtw7tDDcboGubxHU3u
ESuQsD8nhT0vbTN1FFzgO6uQ6I6yhfD1f9g7kybJjWtL/5VnvQcNjhltr3sRiCkjIuehhg0sa8I8
ujumX98fkqSaVfVEilprI0omSyIiALhfv/ec7yAcMW/iWBAskUuPSqBa5eIB8NWmsoGFIB9TUcab
f+fm/nQILa9/DXyAM9IrtgzhFM4QF8SqUwUeWAkZ3hdeupxFXjSfRpkw55gqoPMzaNjUTN7FfU1J
XZNFWtY+XS5jtndkcPTBxhQG/YLY3Dl90sKmzsyzbcjVB9Qn3XYycKAzPaabAIzv2bDAHWzhpksJ
QnrahQZxfHKYvDDqUL9GSwgWhehVCx43IQOMc8ziV1eR+avJCKP6gOMAtsGrNZGjPDnE9qJ+zWF0
9H0BL6/G3pP6jEbzIGHLo4uTpE/Sm9vs/j998H+lD26ZrvOnALTrVylfP4Nt/6rUd5Kx3/7ytxrf
C38JLbLjhO9S0guEWf9oh/v2qgsDaGYF7q/Gw3/U+UjGAhZH9Fy+a64dearv3+p8OuUI0EIMpmu1
LxxC+v7vf3+e/nfyFaV7iTqylj/87/+qdXXXMMOX/+d/cWT5vsrnCsB3VickFzPDH4SIoT1TYbZG
y7ym/JY2SXgwggbwZ8DQ+g+nn9+u/FdXsmBh00b0bEvYP1yprJ3aWSbBlSwEZZRWH9u6mcjmRBPw
96/ENUIbpZ3lOMH6nf8ggkswqSwwBdujGmkMx9q8lQPUCQ932N++EHo/C/UqlzO51vcXGvxShE2/
tEcoEd+KsvgWG9m3nH/+O5dxkQ/63PGf7pFixZKpO7XU8CTFhwG2T5l6NAGn7N/46XhWQzbmcJUw
ih/Uv0lrggpK+UYDPOzLZGIfJ9Q2uPR1/hdfav03fadUDJD+WiDHuE/i13nPH2+SP1SBoUKyRdNx
BECu54c5mV6EMb+0wxD82qT47qn/47O3nlV/upjtedAl0bChO/7+RhlUJ7ybTXsMOxlsfeIejnnA
0asxslczAAeWOb3NUSpWf/9RDDyyveAPYK7wfny9vL7RVpnidm1x1DzqHvCFGxrFi5Hz3/78KVkf
tp++o+tbrApMy3irv/+Oi871nNHjPuKp6o+Vbucd1XP8+OdX+R/Wi4CexT+uQmvij7ctgMw8GLrk
KuHknq1+egFyWp/q/t/76f5wpR/Wi7Go0gaNHg9Iqect4eGvC3aQ6F94vcyfvxTdklWDS+/Esdhv
v/9SsN/doGra6sjBFtSQORhgyFuFydmpZtrsJorIkMieDkv30YSWuwV0gLijw80wdK7nRZxzph0S
Uh31TT1+9tMMeWTO4I+Rp9hrv/iGe8K+ouAcrjEMxJu+XSTmLGxXK2pcoJpCz2IWaF80O8bRn7rq
nmOsBVzS4hxC4/bjUGG0GqvJPcItLzbNXIeHMed5LoBeJJGcmTtuCs6626EjsgMNYr3TRNnslOXX
j8rInROwnvFzF7PKC+Xx2T3BVXLyc/AMDaSj+SBpdkSUm59yOgVRRrsxMiwS2KqYL10MmOIg3LW3
ibU0W+U6aF8HO+aoLzTQFLB+Kjx4cd/uOzOednlHJJbRE89YmXy7pWLhwhGjIl9hg4x9Fpc0yWqU
dGwBBImLvUpR+kRDKOyTQ3F9yPuFyEVTNXRPYEJwYiMAqDStd/AC3fOUiPxjglb5xRvJz+yk3X7o
vMp6F/PdW0iMglifytELn2mgckp9cJk0oOlswTF0UNsDoShf6G67HPhldW8YmfoY89Oc07xrbz2d
fzMF91RzbnlXBdm3SY7xo/LIvhrXpTElZWJVgTbFvgfQvwLqwxIQGef9h5zM0StWdBXFQ5UdhoSs
M8oAym+O7fUpS9aTC5FN2U1it3j6vKT+5hmhuBFNzo+oS7fewvIOgs3bY1/KxDkxawouqcdPBruX
r6nTPFqclO5b1yaEhFl8pQT64ccQzy2zVcArMUOpChsWckJyl3qvPGQQGVtw7UMbggzHZp6SqRPS
7BmIVKqZMy+cluv+YmCJfRcYtfs01UX1zfLT5sR3nHe1YuU0TSJwnZzCnKgYzq51w/Pj9qaLj9Rx
Ea+GaTo0e3Db4aWfWht7pcUtUPFUuPQoWsgpRlIQX5l74Yvsel47x1yMCL8tmnCGIIQvtAPaw3Js
0xcFKns46KDOX8MRZTczzOGaTgF+riwcysNbGOWIfOX90i/FwW21AhVl9Fa2z1syFFf8J7OUniQj
cJr4vD8tYSu/WAvvFoc+HBccn+UzcU7tBzQx7vktZaqaGj5sD7ng5JlONmMfx50nCu6EmybFxy6x
AMTGuKH7SVp07vJvFrn0l5js4hMfROxFUs1bA2fsuE0rL71JwJjvdFKGpFpwh7TN1scArIQI1oN8
IJ3wEXkAzYaUftfXug2xuBYeagTSz2i6CP2+lfNwsJnvgorXPAjLGNSn0cm+yRiNZmcoM5Kr87dP
vird+9tUIgrtrKNqhk86nTNEmB7MmLj1zmyF/n26QiQEsOmdCbT9GgdtuEsK3nMnUDjYW794F8D+
O5vhtK8Ir4uSZSJbrxoLCAHw74FEqZKHmlWRoMqynSE95GRqUFTuO4O3vtC0foahRWgn83m39Kxu
1agQ16/7buvwva0qf0XIAEkJlhWjHhnc24MSN00yiid0dvYJTQRXY0H9qMO4jMwSn/RQ8/VdufAa
YTcIb0ktGT9Loy8hI0nWnNQpgnvhwQ5yTBQeLgtl37N+eKnhA1mYCvIh+nkb+10NnN/WwX3cFP1F
jOidN2+Vlg5xqZNzqVEE5Cxilm623silEeT2x0wGivacGD+nNMlJ+AEgGwITG5DF7PqsvLVbctvT
0aZnKKv2VnZrXY247VwS48hK3uEP3VSCli9qyk0Wh4RRejTO3lZdLKYfVAGz1qRLvhnWZ8QlMe2m
iFV2g8Yu2Q9zCu4IIhDSXIhAN3ni7qWTL+Qe9lbk2gsromqQbi9e85xN/EILPWb05EQtOYz0Ily0
rNyl2fdHeAI1uWgJzg+vrk8gOap7qVl7jITVYwx56Yuh4jcPG723aW5sEto6N3ZsmZ9CodUZVSP1
aKOxia0UP88ktyVtwkMVJsa16rNbO7OH90aey9t5SrEr58u7zLTHd0wSg20A0ePgLMI9LoRh7gBS
Vbet0cd3ZfHBBxe1zWz4rslKXFTZM+8z0AETThtS4l2aVF2kTLu9dWZpId6ekwOL+yfDRU5s+Wx6
RchuaGRp+dLVrLwc8cMXE9f2E6jSFpg+t5Q+3FpbeI5s9wv3YM/Za9wATF+B+A742Rkt87GyXKc/
1GQ1WCJtMcVItMT4S0oWs5xDHspBK8d3IBIToPnY0XMMWlw4NSI5+HsDIKsNaTFZtbGTTpmEno1d
tYEqBbAR6OTY2dWp8ZXZRnQcuxNCGr3VopqtchvTWfK98zxaE5LZ0Sx71j+or/FDZ434Qs0iTxn1
ZkOF4TcP7YGpdAVh7uQMugHG4tG9w45t05lFrBz2/jc5o/zFx1pUXwk9IWg1S/yribGGiGia95Lq
hji+Tk6s63PgF9AT6K6pOxq0yabPcQVo5MRJvlPE/4AVsPUqWpVCfgwY8yj4seXjmNsTfhVBlM1a
XDMSav15ONUARLZZa35yAn3EkwOdd2Zq7jCr3VtkZ21ZOIZ7FxnAtbCR8m6Vj9TJcKz5wHtqkUeU
S/zQZaCOVqfVjtCZ1yJ1i53PdHRnmU2wbfxOvK8UfhHNHk0YWdKb29qxtBGF6IdueF2Tz0npC70p
hMRx708hpaVhXGUToKe9n1Ssb47H8o3sVUeclgChjU5Y0lLjC6NRH8EoBLM7/AWp6iezIsI4k7M/
gjf0aSud/PtiVC4w17Q0y2PHBrr1rHG4VolG2QEnn1WO0vJmZjKHH32hrijCfk0/tNyzsukOb0T4
Vwe1n+Ry6+ehQyB80Egcdn845K5uSN4BPk9fiRdtzue+YE0l1u21LvUD0wGx//Mjxk8nw9Bkwmlx
JUE9jm3uhx/AGdwqGdvyOHQUYXWsYzYoQh/rOm3OhjM3fxWw/VP5v14Q9eEq4Lftn2DwdU+B43gF
eJugo93PKgH3RtZDu8376lUZuNQKmVIPgsa8e9t2xmYR3iG1RrjKAhZ2XJTua7N0RPZJ9vU//z3s
/+nzuSuvCqcgQsEfD+XtlDVGgJ35mFaVc0I4Un1r7I53aiQOxsSY7lBso/PiRUpzoW6GNVcX+Xl7
2woK7YwvQSlTnxiPBNuZMR6+fxCFUTlr90z8b3ip+7y/FB4J0+i7mEpADnaRz7Aq2xMHVzJyqvjR
dkzn1facdWjFfxyA8fn3NMTZgON5Kl/MLAP/vO6KNbznIBoXsNx/8VuI9RT73SmXe+VSUa6odIIA
fpxKJ3qMc3av4qg8YO2uwdxTTXkSjbbzvsPbjlatRd4CUWHv9qGLr039ap/9p72En87ZoY3x0wI9
yi3hMf3h8VSzh7kkExlwjjljkpE059YZ/2oZ+KljwVVoVFgeMloLicAPR1INXCD2MKsePYfi2UtY
uGqgf1FnoTGFZwz7YoZOCceGovfPnzfr59+YEoXo40DAV7GdH4/DZMM4Q1+O6dEhlSU+lk4TXgxG
Vh8rTWksidmYb0PDDVcp+0uBW+Cb0brjTs2DC72gqdHzs96CbyV1JrB3iWopJ5FIHqm/wws5v/JL
h8FQXRmx5OD69un/o0f5Cz2KcMKApftP3M3N+PpHKcpvf/BbmxrNCdP8n6Uo6E0cXjfPgnvnM+Hi
OfyNjOe8da9F4Dt0o9cGHi/K7y1qBCzeqgFHqEL2xvpXP7Sk/6xF7djh9y/9uirTjPdQk4cm/mbb
/n5HmCulhtrPgpPZVdPZyGW7HQureJhst/hS1QMV0ZufCCws3qLizWb0ZjjKV+9R7EvjDj8GjiRs
KMMdU9n4pViQm5271byUKnIfrpo3d1FccxyLujerk2BIi/nBf5ldNd7rvrUhlM5VGZ9IGCu/DAOm
qYEWx0s6NTlmrjdXlXpzWNHYXhVp41W62q+G1YiVv3myvDd/Vr1atQAVlF9r3FsJOd1ES03DO5V1
zgMGNFxeHM/jb2q1fiXGcF0AmKbSrLOclB0sYk6cDO+mBJELUW/pNwO2BgCjxOUs10/+XUvcAhL0
2ZYoz5LpevF78Tbpnr/5lWHcN3UOuZoWbHIzGFZ8xRrDDCrBHYZlvLGdi5XmRc7ZfBH4p0bg1gsR
ceDpYrlzia/6IAjYnSI7qIKDXH3opM155eMs0vQWBStjczBnx2wsk0PCrOvk4q09mA1tgO1SVd5j
lSacTpY6Lf3NPONLwW1qafyO5HUQdMJ682WGCdRSePY+WRdrmhi6RI5bcdGddFzkO0i73rLBzexF
ZTeF5564ujene70xwza4oUwIEaIOvn4Y/Ko7JnMKc80wJar4mC0qzKqyiZzFax87sEcn4Qf42qyJ
H+ctp9VYI1sFyiNzE6xBrtlbpivumuF9SRG08bRD5itkIxCv5MnCIIvXWFiicEiITYjc2iGz6W+B
4iP6mDJi4myPMbgzToRkmBlhsypfc2e9lAjagCxa+ZZKa74l1BprWO2YMHffIO8ox03mLOpz3SOD
PcaAucFLTTlqqLrbLeGc25w+PUhUIkTkPvZYldak3PAtNBflkb0XTYgRYMrEeLuAuspfOpN4zOF+
MVDclDjcMSwfgJNlD+Psp3eEb8yi/MLdtSCkpFWf8dtO5Bga8mIuPYe1G9OjIrhJJOEMlWiA6Tpq
AKE8euiBhfWcBFwjlh190uXRkaR7jzWSt0gJCGjHuBbt3qDrCgEgp4MYWv4JQ2Wxl1VR8XrbfbSC
LNukGDd+jXUIskezkyaR1B3aiX2eookyfGXtMmQemz6x6XAV4mypEB41rXEgP84DjNZjOZruZWmd
OJrNHqepWc9HTPL87nqayB0YHOBgddDzBDp1Z5Kb2szeVkptR5hOIcLnizoh4ql2GSiCK2zu40Vz
subwXhWHzsWGi0po6c5MwfUJ/nr1MAsGXZzzPfeAWIXknxA1VMqLWTT5N5oVz8KgBVUGxZegb5xt
TvNz02S5fDKYFNyUI0dOWRObxTlEPPYOXMhNAB0cnTx2XuB9E8UmZVU+JgHUMfjEgy7uQMK/hPQy
6c7wYsO5OuYqeYCOmO6qRuRR3MHLzzNzoPcmCYvsF48gg8Jbf+1mfDJtO92aeLyv/MZZdozhqe6s
3Hrw2tVvWC4FTeHevSK5pNqtZdlEzSn1NUGkHBGnHKY+VOt3duk4731EO9u0QGM+tSlafa38Jzw/
+tyOXjmxSEnWFJ+wWNDGbmx8Nhdge7z5yXLLEJxfrk7yu4US9msBXPvYoGJDLxXml1EwctglEtlE
bC06UrVZRaOk5AAL3t1Umn6x31erJc16NT009jRXB2LzqoW+bKd2ZJSYYKD5Ue5HDB27eMFmTwBB
ya9t2TkvKqLg8HOWzWwiASpAiE6TmgiONepLhqv7lmY7kGvTNXZDXSwI4y1zZwZtDXjN1+i5guo9
6vjgLlUJLtCE2/8+B9VluZr4hmKqb8WgUauVifnEYKzkDO6oD75InEcfDsx9h9oRCk5n7svW0dfD
ooIrTPYcREucNojXrJJFN830Y+bY5Mqk0n61JY80Oo3xMsHQuaZXJ4+T4YpbKV1kTQp/jazG+TER
lRdsKkNkN2oI1QUy43CByhcfzdSFJ5rLAtJ6wJJZooYMZX7MGGaSbaP9YFMMgY/n2U62dq6w7pAq
upzMsk33FRYmcMdl/JxC7U83VevKj8iRs2KzGEN2sdCOHiWpuqhyxPSpUhqtm90uT/ZgY+KMc5+W
CIm1ycbv5DPRHdZlwSh4wcg5ALj3TLRAbpc+uDRlHkmdsvZLk7fbeezgFnhE5b1ru1be2YtH91E2
mLhYmLojO/r0msIQfbJTBz6TJqYLeIAN9d1ylijnqTy5vbpXb9GTSW8Lpd6bnbeKranvBRmV81tg
JSk4ffYODU9MkqVqPM1OVKwZl8tb3GW9Jl9qQYzOTMul2rVrMmawZmTGBWmZ/VtwZgoHaEC2ARE0
SWd9GInYHFG8HsiETOgGYzPiVpZIpMjktFdnk0tMp06MdtutyZ3/qY//FT3H2knhkPXP6+PHRqv0
v7avRaO+q5N/+8Pf62TvFxQFgqN+iHDj14y639yNYKV/MSmEbef33PD/Xyu7v4QOGlYgZ0wa3yyR
v5fK1i8IFKBJo1cQ3pug+2+Uypb9w9mN9DyOx4x/EfKHCFHE2s35g/YhNGWt4rgzznRXhvtgXbCX
demu1kXcX5dzE73og/22xK+LvViXfWb1CJsLtgKSWauzLS26mJ0CxfC2Z8R5XjMaYiPBN5SSMpo8
JK19dAoFa3bddhz2n5F9aFw3JJ7qIDLWTUq8bVfrxhWuW5h82806p7Qe1brF4QJe83qT6obzs3yq
7RAWna+cLfKn8gs2ls3Mfpmzb9JK75A76/s5nLHer5trN5ICu2HZrh7YpfWpaYPuTPUyYNpaN+dh
3abzsmZvGj28PAmvZ75u5866sat1i0cEtnjouU3zBiEkNcC4lgPDW2XAAJYqAbbwfFzW0sFci4jW
7dyL2QfHsrQemNr6DD8oOSpqjzqesKCt5QiyRmtXrCVK15EJRju3wt1HAROspUy3FjXZ2EVJQZnD
zarOoJCKve8a/onICC+K18JIO367nyxQBMfprXJy1yIK3sNj59bddpzTF2o063msXO9qcvzhQ72W
YelakJmz3cQ3JDGzO6ELzHpUZ0YqzPNQ43h9pIwsCk08WBMYn4tyQtS3aUptLHvtSc4xum7kEplu
Aw+HDDN4sAqC1ENn1wFRuaG5GuA7jKY9De3xUFmyP1q+Ox3w3kCEzjCk3E7VWvjQyVZ42YwqVZtg
kfawUUnmXtD8Ep0u8HPujGJh0s5+BKg4Rwd9A/jIbo2tgSEgWQ5N2y99f93kZYYnnQKKtin+N3uQ
fhi1A+S0GqBMrTzssVbsPqDEGdl4QtlkBspSXIBkT9zHqqgArGJsTZASL8Mw7sM4NZkKOwsAv4dQ
ztbsPTPQleajMcweifHUGyW+dsyRegIHShtqQupXeI1rTtdjVuPY3He4hXQkSlO8a5Cn34+kq0JC
yJm2rbFxeYM9Npm2mXDDODJoQ4c7VM/GS1q4WbG1Fr+aN8qrJkiuNGAJ6ei+uEvSLdums+IH4ERk
C7OSYNwkTip9iV2msDcG8VQiqgBho8kevQF9KkOACA0wXX4BkvsEYT09NnVpACn0bRpjgZ4f+zil
a28bPWGVJJVzUuo8+yMuT4x9SZXcdunc3XokbtP/IyXNSwUwSD6Aeb2Y0sWk0VE812Cqs7lu7zwi
SF6ghk+aXVuAkgQDLdGNhqKHW5ATQh147GktOI2NK5VfbBI1AesyQM4jpKx9bvlSVMxMbIUTckit
XWpK9aAHv77rgjY5+KDaUzG4t2E+JE9x2U7ntmwtlwFnsnz4z4b4r2yIFhsimpp/viFeZ6uB6Yfd
8Le/+m03DEJ2L8z87IRvKi60iL97/cM15HU1+QeeuaoL15yF3ztH4S82uyAjE5eJE/4f9uXft0Mb
wB47KwoPM3DDdaf8G9uhIPf0x9YRB3d6RrBd+YCm9dZP/sN+aNMfrZRTm2ficJq044WFTLWdRE3+
hxITRhjaQQ1QkqEl6ggch73zWmV/nWj8yE0FDnPTUiReT4yvwgaFC4PLaeGg8yIYJIGRkuJTEljJ
czVpP8oSz303OI4CB7ym8o0hivKsoQlDtJHhXycj/2c0eFNIxhvH2GNP2PXZzyfsxBNx2r2yPxmj
E89nU3YAmx3PUjhlQ6d+totY+xe5rGxkXXojQFqnsvWXfJn7DXRfzoUedtkQhjHBmFDXCgKUbOxA
qHps/YHJ+phOGz1UhDnZmbtsmKuyxxTc28ckLiviYizUH7u2jLNnwXpAsTrWS9RnkOKu4PzJL37f
dI+eo4mr9FV6sKb8S9kxGybJIoukCc5zMwyWdcitjDrCLu484DBYosPZvp4Z3ldbNdnZUdU2obU9
06adEsYrKGGSJE2AKFc9yXxr8rW960JrpY4FpDMuqd+5FDGGfBBm6V4Pb1R4UqnFlYa622DmxTu0
VIH/SHhV/NSr2Qqu0KPZawZj65ZnAs+huvi4X98PcGd2wMj8CFS5z2/AsKDTU33ywqY8q5bjCGLa
MdtYmEGB/c7zeFZarQVN0qY7H/vmA5EPDsCWOEFFWAiPDayfx42lRoIlx6XeYswAWOzEXb4P5jg+
kvtmvW8XGzswYv3lKSx9GjsqYYR2dAyTdk6GgaamaeIz/9lpxpQTm6witEseLJ3PprxKE5ec0yon
O1e8winuE+4cYAPXJW+ykk5kda0DOiEeaXLESKpQyFxlw/IQpPEbenC1jDdjHmVuv7LU6RymHuFK
vVYy2JQLabEb6VrjrlziIeonaMW14T8VLNtw368S3V+7c5DDuUKGnpFc2S1dpEnMdKYqPgED39de
IZ9B6NxPTBIxmvAJkYooaIzzB2GOy973s5iG3Pxolrm86vo03S1el1+6yjCvWpcaSMWddQoNHPYF
c+SdNBA4VETxnRxdkm4ZNFhby3m5MjteTcsrredwtj7WCi5xR393k6fKiByVD/um9hUnPNvOcTaN
n/qmL09EoiTnzvP1dlnQ/PcERjRGCBm91XsqAX4fo9tmlVFHSWdA5G9FnoKkTr+6S/cecVqOjYlO
hdeZsJPByQYRwu1xyxQoudQuTGmZze2hy5dHlYHaFE0mNoPlAksjX/mOT5+fc3c2eixEqr0Stq2/
sqfN2yCFZ+Hzsh07cH9oQbDMJIs6Nl2HiMB9xLP1UATZBa8Ksh5N7WQtTxkRA40pw5OfjA8yzK7q
pbK2gTnvkpxfP/HSKBicZ9l1h2CernPLoPXi6mnfQ8/cDTEuGdzxLx5F8mYEPbAVVfm1dMx+Y9Uj
IPkypclg0E/ohIhCSElQ+VwWwSy4BkcA7IIKbcPYGPM5I+N7k/b0riLkK/LJP+LZaqWouR/ewZIV
mO80BAjUl5+JVMg2nWWGJ4/l8qR7MiJBkOQ3aahwAga0oXgrxD2I6HtaEoRx86WWpr6ZAid/LdfV
rNAxALsgl8aZ84PzkFmdR/GPrYkb1u/bqQ3RjKTvTUMOSO2mb6mqxBE/D3KFDOSpB2U4co04PDG+
s3eSZf2eTn27SRYvvCJS8iH2+vtxUOaeZSI4N7kx0pIrPPWOdUVvLXyww6a1VX4DhWmgI1moA1ly
7t5sOn3jJm76YE9TeN1P5sPSG2rr5NUHmQCzzkON+qWCMc/hZ8pbsI+1fJBezerCPB+her7P7QJH
Odz9VyAZN4WdsjtAPUOyFh6yXD2V6MH2VrXEj2MxXrdG10c4TvJn2PLPbgIfEODXq1zC915iXVma
AIBW6HZflfTemFfv5dhfNV6OUwYUQJB3DhSIpDvAdv9cu7O7c0k9OZrKemrxcfIAU3RvKxrwZ7cb
zZtU2A86bC+lTF+8wqIBXy47s3HgWcl2h3zxoxPCKeWEDNSCtbQ1grtA2gdC0KaHiVuH3GVIuohl
NPhYxIl4X7qBtwVZyqtmwBC3gJogEdkNXXHysRzt3aFbbWp5sOmGNutggzZpVMxlABFGL1dpo46q
zU9DFhcHVYJwJksEstVg7NnMymiJQ4QT6DYq2OHa+ewY3C+Sdo3ghiAA5z6toHAxHumuS422D5BH
s2tzN/3UoiGKRktf6N2zJ4zls3CGYx031+GwsLHmUDCtXj0Os7xh7lx95jhyxNbzPveLcjfwfZAZ
NkXkuH52Hmb7SiCf2DtpHFhR4roLSRcOCZXAYtutXlJxdjMX+INBxLPUif0B41P7YJuiING2V7ir
goKVaajs+o6BEC3BpifhTbGvQemrj3ND11UI+urEVuqLldRxlFkY0UJtYsS2jefUGNftGVpqA5PD
CMBd4mh4AeRT35oJp6kt1HEHBcm85PoB+GVwFWJQPU2D/exMZvuJmFQDcGJV62Lv+iPDMLsUI815
wqiGI/ustRtU+LkyhjuR+qiFnFE9SLe+G2uDkVph3MMD1LeYFt5JcCF7PXlkVyzeu0A65RPHwZPF
AWEn+HorMaP7yPLqHNewVWJsRb8b3binA2+QfN8M6cErPbBxQVtEVcHRPJPDh5AsiV1tAmFMhrF4
QezL0AtV6zdPu8lWuy0khdQuXzkKzo8o5zzsy4Q3Fy4A+aDyX3yfloERe2aE2DV/qpPaZPplykPo
l2i2bCTQGLF4ibhh4HImu9gDBGRB5uCzS3q87hUktb74NJuG/xCG9fDOlsPODHV6gzzYRQLGlg2F
T6AcynoH83rbO5vW7Mszsp/mmGvSRRdZJ9fCKo8YPwvgGX670zrE/lhZxKAgMNX3RmcHGMi97p2x
hMeGIJWnAX3wXoQZoY3hUmSXWqkvXRF8ZnUmEQMY1lb3sX7OcnH2aLQc2hDtowtxfIcUlA0iCz1o
FPYQpbSXarJOcuumBl/DTMztLrmQywbs8nypHNIsxkZMWz/tPnN4XNmBZSbu2nagQxtoOe1sGFBQ
lNWYlgcikuUebHTB5iWN+kOHS/+ceLO7L6kFX1Z144zcrQxWgddsMxq0xae6dMENEn++6RaiLjcA
2DeGKCkYNL+5hbR4s3AmpwAeGDAsxibTqLts6zbmoGLz3ta9ZkobltuKygNxbTZABq1iUY3puYf1
sSf9KXlkQqZ6UjvKMGKI/AJy6Qq51Zcm9rxD1/rLtlItcl3iO69iqIS4sl3CDBzzwF07uTmtrjBD
JFQ2DbY/R38cFJHv1rImbrYxyOkSwSfoUva/ojmmDnkkc4xRvCUw5mgriyNun6OGA8sc9/ZNnub2
c0ZCx6FsAetladWcc5XiCPbDx3khlX7o+oc+HZyDKT4R2k3BlMfNLq/iZ5GQqVmuiZqGY6Pqblvo
jz3qPmCevTcDue7K41Lz3FVIlXE+00RoCGHD9zJsgzXPlMwWd+MEaI1lh35mKdKPJKxdPAr8vRnw
E1dh+4yIqNlhJwNqmFXn0UPFmouggv9CaUjUh4MR0W/ZE8vmqmEEF47wwsmW+lzW+rlpZ/fW8JZ7
VXFOsZQ776exdqK+VdvWmQmYbt3+mhbFsO8Xot/KsQfvWlbV86RIeLdApUTTbDjYXgEs2g1WkNSl
fWTlTXMpquUZEfy0J60mBBkdZ6R/iK2Y/AWtL0/5VHp080hZ98jbfvZFeUF+69z0Do4A3dXfKH7h
TaZyJ/KFbGbal9zS4XaC17BfSl09906ebUsE+3tcH+HOcSh20FO5hNbl5TWzKiYHeFb2oUm6lBfE
n0wJHieEPHxIiRUCtuOjW5dkvc+lT9UjEPORpnpTT7O+QbMYVU23unl7bAWOOd+gJD0ZhAegT4Ux
469QWT/0xwvcvS8N541SGB+sYHlNWo/RrdTkf7ENW3mxH8vlKg6KYbcYxqFEHRAAgxUkjF6EzNtj
V/R3XWaf6ylleUw74kexMe/bluPtYPX2wVYAiBoyRuw8PwPTYwPNTaT/uKT91N7Y2fI6+fpzrJNP
DayELTjUe62u/SYmxm1RjFbr5KNhWEOknfJKZcsSJbZ/QQjwPiCmqw/D5lCwOW6sJGgx98JFM2pT
XBynvc9HqjMDJMWaugs2ikQaE81zM1KeGXca8zfTqGpa1mRz4r4tdoIO4BGTqDkI5FXPE/xx7tOv
doGQz45HGMM2HUo6u1gg4JhXH8omr5pdlonqhi2L5tXU2CUFXoNY3kr7+n5UljoOxkSoee4V5IsY
CbNoqzfTqEEY/8EaRRZNI6PU3m2751EH5dUwpMMVVXWB3yetD05YO/t2XpIzXUVv39f/j70zW44b
SZf0E6ENAQQ2s7G5YO4Ld4qSeAMjWRT2LbAGnn4+sKq7VZSOdHpmLs+N2tpKIpiZyECE/+6f9w9a
zXDqquA68AF1l4khvjlJ25/mOHGPte0jouY6O/YVBRXOKNWDLDHCMpl+5gyfXmYlKKswQvWbIyik
bRWd7QlHL4F85xI3JRhYyqZ3NvjkdTpwWho8ubCOPUzvIMhCuyx3Q2nLdTRB+CgW8yAeBOLavTYu
Shtmmuz9lVun9sYCMHztEoLZe7l+8YsegpflPXtRzjvGpvay7PNyr1J9cNRAqe84XImC5DdNth7P
4gAWInX3DenWdVrEaMg1vUaSfSWeHX58G+A857sD94XtHqf+rbRoIOsmC8vwlG5jeEkH9o0H9OR0
RU/tsF36Fjas5pqP3inBTBAMwtzIYcq/61ND7jgKo7jYU/p1oKianbQ0s0se1TyFRk4LV7oNTmVb
gq/OUrm2QlTkHvaUQXZpcZ40xD1a2lqjPNm3mRQrtRQ6Z11rnqgU6ug1tL81c3+pA7IFy9nCmpMr
weq+wSdU3KSKj5EGzouU8eFG5Pm4MkZg+W6VdOsMpspplOlNYhUWEnZxGbneY+UH7Y79dbOa4O1d
tNO0LYW5i0b0jrxzOMs4sd72WcKP8ntYiUn3Nlf1rVt1NFFrQA4MKubI3qAycM6y7HJVGAVBfwga
xGyQa+x2ZcYTq7Jjhvu4ytVmzmqHTYs+jnxTVz0tiBdm37FGOkKt2QC+DF5KO5Bz8GVzM5EcOCQo
42uOkCeW6Mc6HMqt7KcNRy3uZAG3GJ41nmgBom4WvbWDmIiMMvPQlZ19ULWggpCqtLTfMM7PVk1D
zISDzlx+bqSBbDKOo7+1cvHA2nln6UjzioZuk7kjJy8fArniONgZJjwH6qtRBNYiTMZjjMOKquTy
peyq4DaNDD5If5kHNRQ/w+D/5At5Q0c0wONaWHDETKY9jnchlWK6wkbZWLs5BF4OOOlDEcZvvmiu
2tk6Zb77bAtrW+fPnSh2RPi/KfoaOOYm5B8EjAYoD+uGUZhI63SN2/db3VEPmhvZU8yEZdPgL18t
0ZMMXxKiio9WMgNXWJclWkAMIv2CVeuJgdaNilmgV22vXHA4xJivsS9YR4M9fY13kl6BceBQPjSa
GVHPk7zGp38RmDUwyXYq1TruvIuxodajECdCV/CfMZz1Ez6xLSpOdOSR5YBPFh4WHKGbnjTXrHaS
gATmC1eqQ5I34Y3PqoaBpRXKKdgaNwQCGGK43YOB850WMBgsYGpo2lIrW8RIbS5nBM3yYfUEq2Qg
GuuCrk/tQNZTWFS1ee49X7602eRlHTkogAuq/9MC/P/b4Ll7q66ei7f2fy0/+JXNBetc3P3vv/9f
bIh/XXf93D3/7f8QY0s6fdu/KX331vY5//RPi/DyN/+7//EvRu7vrJsMjZnj/tdK/Omt7PrXTP/N
vvnnP/qnEC/+gVeexT5Y3JYWDvK/htIo9A6uTgqL2R34iw7/LxneDv4hpBUwXTKJRiONY7v8S4YH
M4adFAuyw5DgP55Kix8s05aJg3TR87FOo9EvQ+vvRXjXjpU/h9FxwPVLzQsK4e0oIHHZY9ntEs4E
x4HIqTECTG0kQYuUBfJuqIZuT+MIebdGNDuzS0zzTzPEf+nldqwP1lLpA7Fyl+puy7WkMD+6uSdo
QU4Gv+HgDXSIXgc4mq59IkD8Du+QILHggoQEHJRQnddFYEqNmkLFglFv+IdfluK2FY4Pd6h+hxDN
C49Iv6OJZNyKr0UMvF3RogO9iGXQ8Nf5O9QI2iffrrV0O8Pfj1k4r3lmLQAk8ScOqZILGyleMEnV
9I5MCpy8ofFiISlhaSEvA682OPoLagmub7qZVPDQ/AliCkbfviGh0H8KKso/R9VQdhvkVg7jeEyb
l0IX5h25Os4tg+RZt0p46mqojg4Z3CFkB3Ds2GBn24Tg0zKahZpVNu2ayf64Jer9SOjRoGp1Vkd2
EmLX93b7mtCaeB0UNAm5aXsSUUW1qNtSBpxMNyKY6IluCYqFYTwcJ2MwaBaeUVZy4LBXjbT1uYxi
mgKZdQKtEtWdIYOvpp22F0bSVhXjjJznbhgimpm9M1IeWRm34OGZEnixbjdjMkznyJvvTeKV10oT
rZvmgFFjO0JW2aKeyBdO6Ii4dUwvK+fEedXbkODuTD+r74aktDkg+nTWDjMmAux/IrvEH9ZiQIgg
rE/CSNh8NRssAhYH6hyrhGnSPBsDJ5/c2tmxVSm3NYORbCWUy4MAL+hmBkC/n+yw3vBEYkc6mw0C
PbWgGDpHLBaRe8u73pwoqVTblGjzMRJ2cMQq4h8Z2efROizN/Evdifah8nBCNCPEEERQA99qm8x0
A1nT2R5M74/Ii90tQPxmA1Q5uYCR25HwGNTGSqrO5Qw9yO3cMKVmF1THzxm3PYA7Na0Y0OJeJhp7
Z3rDeEX7OWrf2MLzkkkAczbON50BuJ+gmc0L6uw7JFX0G3OGt6ZAsa1zRknhdsTrpVczpL8vDj9k
ZUy5cRH6Qb9xglE8WxF6epFq/YaOEV429JOs/WlSe1lLKNsd3oevraVn+n+gpB6swU3VuhptjUzS
UX+yo/qcvZLntEwsrKbwCDkGnDQvTDvQjLHziOByGxoPztSSlpJGTvvypMQpqB3qWibex8PgzRwq
C6SEc4TZ8MQRiHdP9uG8ksNiKh44ZmvLSYGbhfIVRv/oXiScRB/msS7PQb7UPNZzk12STgu3dsVo
3/KT5dsV+8yso1yGw27J3+Rr3KjjrVdCzWenV7mHrFOfgnicX7xhnjbh2MpD4KZ0r7gas3YtjOqK
lXD8OsS4nhEJXA3DKuLQDiUQ5M8qGkuOM1WrvKcy9KhhdCh8Sdm/Cn+4AkMtD5PANsdB3feI2w1I
B2dNnNC6CPQwHKoI9wKqQM7oJ8VDTA1V5SpYYpF1DWF6vHXVIHDplTHZQV22+bXki7EbEZwIGlVD
ZWBwFEwoMGW4Vy7LwalgT57QTZQXjyGGnrukZ5TKSduiNILt2BmtFQ6ztyCZkwXO7FWWka9Fn8i1
WfHf3XeOs1qQzsPM2X+04ph98kit8oJ+9h0g0JGGcVfUI/bHd0Y0xeTZawriBavJO0XasJV7w+gl
N77QQzYvmGCQ05a90Ke9dxJ1VCtXbeUCqFaz3Rx1IcavkR+DJV9A1oLI0x4P6no2XKYz0QK8Nq0U
9nW3YLDjYEi33jioe8euoGQT7o5v8WBZnyty/Xcegr7YtyRbbiQHWBrQdIfujIDYPlXYh5jSUvLi
7NSC5yaGmT3HTdAwuBMTuT6/GKDGi9HBamQvtMoMS+O1MS3Yb2egoAc4dTd8Y32Hog2Nc9t4bvuE
zs4lsOIQCWdt3qaaOZfKrGnTjODGWRumAzJ0+IWSGMEf3HSs83zJM+C7qCC4Qy6QMIlCvnPMifN6
Z/FON/e0tZDOW9EcoQtjTBwwkJ4633XfP7a94cenwlQG/mnqjq1BeBtINK+pDad39Kl/zZrJfkzA
LR8Yb3g3AVAzrlq8Ws3CYw+czL4GlngGCMaS4+RnooUhiPaKczMDbdcxphVOVYNJFpJ3TdH2lXYq
bycro+YfzJN1XfJFp99nIcU7Pcx4y+otJhQaXDSOpwVcZDylC2leWfZ0kg52M/bkMSR6Jxheh4VO
n2FNWCsKcXbLvuSF/Xv1yl3q2CuqORKWjnfQPUSO+NxWHO0veJyqk+0v3HzHZpy+Qg715IazM9Vt
8LQDe6uVkSAPz7356KZdV26ahcAv32H8+h3MH8kF0s/cCmB/9w7v92NvfC5bfyFrv+P9+8FUXxPg
vo84Kfi44mdDpsO1YcrsTpvufTaFzi59Lw2wpYIvXraxfcmEk1oBDIHon+gEIO7j6kkv/QNdTxMB
aH4+r/C9oMCw0/LJppeKn0l/gbU0GZBYQFvwln4Dv2nFuWU541u09B9EWAVxbcGaoDKKtDguXc/K
nkkKfW0N4a4hLS5qaxrUxxQgKXa40Uegs6kViDEphCM98Yya78aYyr1qKd+TSw3f9N7It5TLkCRe
ivr6lk7wYORh7fjOZexUMf0JfMXOCdEkZw3RFaLySNksDaiFBHyec04OceS/ghxvXvyAyekFomFw
9IisLRtMx1KI8QQ39XvToFpKB/33/kES7C49Y9BRKa7KOVtPxuxhLkzT4dyImcKWkXUkXan3bkO2
J+qz9d54CJkPNZMilumWby0IK4ru6UfEN+Aeh1TxJKC7pGz2WcP7uZ7gWoU8WiX7ryq3/ftponqx
em9hlEsho68yFto4sOudX7l5ekk5bzbRDO0VUOr96VFZQXMHRd97akI/3VUuUUaICxnlRSKEL0rE
uYR5ojj40YBu2ssBk0dGAytxlxS1uLE4EBVHv04CGu+8+ltQArFY5WbEuN1PcxNHJ7TI1u5dcz39
SZF0/2RK/o/B6r9jsFq+cYS3f3Gs48v93P79UPf+T/7pNZb/wGZMOAIr1HKCExxe/uU1tv5hOtLC
XoUbWeKV+dexbukE/fcxbslPoxJbNtholyz5P0+xN3+Gan+Vw8MJ9dFMtTDVQB9gfyYJ7rofznFN
2PnUQU/uqbAYYqxwNYtx7Qq6tzCDtEBw+R5RXsThKSsWD2pVakI/yjEN2Plzhw/+Pq8a0yiObeva
atoY86RkuPdDPPRsxwenRV/L5/oqi7Fee9tCDQycrjozSzAvacsjjyRbw+0iNB08S+dBNu1rFo23
nUw8Ksksw1vJ2PW2OTYzqi0bJE5r1veGP8/iPHdxUq+aQJRmA3vJSuedJRTCeDmJ3FmlLY+2C0+1
SbvPOUo1N5wBs3vVhMHXNp9tuPXEfBZ5cEhrxmgqplJFB18MQtEVl9DuvJk4ZiU7nn0m5mRdFhu7
SvzrrCldRl/euDaCanxKBgTBGar7tuq1Q0A75qudDhZ2mcqODX8ZUNe7bC7yQ8qg58ltneaL1doU
pmArCV6rwH/NJ33lmwoAC9KQPvBHeDnAjrpOnMTcB4EnNl1qB6uJZg7+jh00t31axuPK1Npcd2ME
5ZrY3zIY7yvOYTJ0NWKew5DbgCDcUyH2CF2TJircTTu6YPVtwPb8iDWWZzcRj4nNPRER8Fxp8gf3
g3ObZsNgb9imG9dxUVKT6rhq31aToNikKx/i2SP0ByH5hlCPtxqmKCaBh1saRupgfTYqfFrYayz7
upJRvw5qAnoFlqjDkIj5hCxKCReY4n4jrLLfGPGASmaEEyKCPRNSTqeKEtpmfjJ0UW/BGRq7Jmnm
AxPb+ZWNjnfgPF7fz6YOr3qjqc6VEfUFJmBDX2MlcAchttMgOwtp8p//S/OFHOJLw7HqmiZSk5Iv
IDsDfjx1TGuOTOWRdgvoq2sP81IabC1lUC0g/NG8GMa8pcPdjCkgfP2fFfW/taISnvilUHb5nJRv
f1tQ//wXfy2oLm3Ltktqw7Yc18dlilD114LqCaqpTE+ieEFsxkf+7/WUzmcH/6jvET72bctkqf23
WxX0I+szELfAREvz/pP19QfMg8fs2+TnEBNBJnMXFe07lUwHlGl12pj3DBZ0sHH0JTmj754vfy3p
33MQf7zEEl1xCPYv3DnEvb9fIhz73IisYAbvaCMPw/fR5YXv8pb+6yn2f3GV5bf47oWQr5gmWFbz
3iufWuOpmt46Z/X/donlSfXdJbAgSnYvXKKfbz3zVjNwml9+fQkA7x+edyABOTxL9rQWdwbm4g9v
V5sbtFUxdd/Dq1avAHgY1SfmaG28kUs7UD+w6OB/NHPsBgwa+u3U2tMGMV7s9DSMu6RW6tGKZ1tQ
adkCZ+68W8spBmfNKXs8B8pNtlUImsbuGHsLul3v2Wz38YVX9CkeWlwRXuqlp9YdPIpT6ycqaSg6
8luCHWLY94zE0UBi+nVRjNaZ4cWXeV0zJ2v66gLEO4q96lPQxrl3YorvfoU+XzKKcHR8aTaGe0I2
QbLBK7eJDWc4dUvggSYk2mDR1vpzT0HnJ4r4coBkMQY2r3l1rcI7hklhb2joHoBhz6yhVnuWmdV9
mkotb0ee5juj9/JNBZ74IAtSl3kv5LbNfDYITGUufTMjjWNj/J2sabizvY4fkvndmXmJ3lSzD94b
Z5W4DEms7AHiEfKs+vg2TIfxNehoIRoADrUrN5w8ZuNIkEYyv42lG36Jaypk1kWQz5/ckX0MpUDi
TalpAWi1svtmNHKpEkjz7jGwEj/eTm4nbwcUtJW3vMGOJEOsHQvnarf0kmnHRX8IO/pRQ7tDdKCx
jSyGRzi9BRxPU5XHUSc14G/Jt67l+DPqbrFlT5/kbL0FBP6/ThYpVdkbyZcuI7htavLXFypuxK4c
5dtMTgU6/djM+7RBUkzzmg/BCal77k1+XjHxe6RMVI5F4LSPicHoDcuGdypQey/rYgw3tqNQYTn6
kGy10kNE98A6UDjakW/MHboZvEjHhbURhDqEU6lNwIG5Hx0dLa09SjEXsGaXGV3a7cbCzwCYp8M9
+aj+viOluZpV0HJjUBt0m0c03Zl5mB1h49LYY1T9ZqBB69oPeDtxyItwXajaWhNP8666EY75IbXc
grkaz2MGTAnd4piRxB26W3Sro8S8TzGVUZEwJs41A8EU8n1k7gRJrRdmtUjuk2WEV9YYMLjMYs/r
F1GFsuAwlNc6pmmD4aG7Yhgrj7pWzbkxPHEnink4uEHt3oSGbezQAOwbTxTReZTOY1g0GFEQaTjp
OoO57+PGtTAlg9Lu8TNNKzac4UtH+ROC8Vh1ZGd6Y1fp2P8m08z/RkV2t2qhqJ0U4IyXmFjeJuob
SRkblKGN0Xa4ltim8X6ExJrXYp7wyre8k+0w5UDLanMvWqH3BcPtM9Wf8sGkomcTap+sqG04YgfG
HFA+CuQX3woHND8nvjWLxtwP5G3dNaPYZIXzfgB/R/LxVWQwBZqiL65oEx6flW2XTOqj4BpV0H7I
g05TKN5SXzo1wjmNQJ1u7CGbt6hjPsRKVT7r2BlvldbTzYST+mpqG/eMgUZfEipzTlltlzvROMOK
hKp7X6NXrbtZz3uQSf4AnM7iAo1YFq/copZVzaZXXkCspE+ihOWzToAaMFwYzW8S93JxEZNNu2/Y
ShN7ctu9GFiEMqNod9wazhpWuoOFom53XUXbwrqtk3bNUwXVxZTNKR9dxLG4auKHGdBZdBENSCp8
aWLMywEnAZCn85HfNnqwRDUfdaabE4MXvcodQImr1C1NiqaKlOwjO4Yt4oS7psg1ODhtUG07d8IH
ai5DjjiD11a6NveET/hjyy6h21AGpg6GMrEFYqDRW876BnD6PkRtN7GTUW/M+zBVMxg2zvI34Kua
FzLLHcvYkN3mJK13cWrqVccq8JQkwbypBs/b0wc1vHF0mLd4Y8DrlqLcjVWCj8E30vq5zSrxghYO
/SwPkvBbG/T5o26n8ZopH/7J5a9bpevgomPEq6cIy8HseOP1OKfTdetrrN9+VmmQ/3zyfI7+WoKo
xNSwXDKZ64wNeCsx7tCsvPg7O/Mlwwfx2cOCtR4cUBCM0W2iZYjWl3RXpysLZ/OdLKfwayrj6nFI
imLXBX25w+MaEkET5tLFRVAfGt7KnPrs6Fb9M6PH7uB7tPigt6bO2g8zc49qhylAq+Eq6DCUM1oh
aK/wNF66GWKpMBYroBbVtMe3j9Tn1wKbAZ7FiBH9UBzTVgB19Cq36/FczzNBk8Wqbk7uvA+SzL0X
DAa+dO0w3yaS0yPkPT9ZObVf7rzRBZ2Kc4/LksoOj9PsY+FX+LuRWYwHKs7H8cKY+Oh9m4Nk5dnq
0Od2/Ecg+NtZngI1Ua5zCgXQw8ht2zVDDpTDhnqVHbtRnKs12OcRg+auLBv3PmhcY+NIspk+auEO
MCjg1OVh1wao8AZlBjej6xkbSmaCVRW0yDshGXeb8vpnUTT5pqy5wZHusiOpj2TlmRLCgTTLt5Rn
+MFqzfYB0/r8yI0U3cC8jK67tA9otafFGM4hbnJVlztf2e6Xjg0ptq3ECs/5WEYanwNoYSs0ppuu
yzDQGebwRnjU+ERiKGQa06Vi7RvuX59T1k3hN23yy07SHremrMWVw/HrISIEf4PkrI8pzNuN4UzJ
17KH7hlUw7Q1mON9tnstPw/KkJ9Tp9ZXPKncLT4EY62ThBxoLeO9F2K6niND3dHAXG4sxaGaYtPp
6v1d7xxqUarW96+tpcOvLCsefG16chTUv6bihFn2DAXgtZnbiWK5E/6dclMGaXcodGdvalomV5My
JV9iL9DH3tL5degvbS6Iytnq/V6efTHfBobECs954zTTqnbltWW4KXIvIlHGBIEkTpldm01aHKh2
d78EIYOgLjTp3PATHobojXz8czNfZm01Xwr0cCY6gV1wHs9ilkAh7mIjeVGZnq5YFPTBqsPy2lPz
vE4qhwY33db60UQXdegpgi8zE0vbeiKj4xsGDIYmL72mWw811bYyIjOFcyKOxOwVpzMG03q6bryW
RzcGNWAvTWUAQZ4Ljygq5VdYqQV15TybhgPsWNTNEBbmJSGkUoBmLqsHapzKLdDHnD1Q6THglVZ3
3aAQr1TvDgRl8vlSj5Q5N+G7gUcYBKCz0nhoTROYC5MOdswS13g+sGyYUctXs3PwWWHzw7vuD419
gYxb7jpgf49mz+1U1DPb6iARL2Yk9aUsGEHLcTRfwANbPTwbIGiGbHH6tnwxCdpaR7jH863KPO/o
Eube+J1WEGmsoUaMGWrw04GL6goNmZWubO351iSIEtPdlFd6RavT9EBCIMLYy7j03MPMJo6dyZvU
RimnuLUJ9y2dobvEtOcDkre7G8FSL6/o2otxsFHOFF+JObHaVZ8U99aUUVbkp2B6a/CcnVMRfLMd
Qku61FhmrbK5B4ShmfskxikKh5seFwFJhSZGVTfe/AaJSMjyi91jHM/phTnzMrJ1DuKSDV3Uqq3v
q3FT5VRohWFC+RD7khOllKoHi2R6G3aI8bGeHWhUsb6x6oRUcusWr15pvLazcz2hKm2taSyWfVtz
YCJh4VlKHkZKAFbKx/DPaoUVio4Z8AcUt1ELsA0y/4tREl9HYMLolLRNuPbHhbxlq25t+p1xoJ2d
MmEPfxReaJIOF73lSlbs8nKqw8u6jKNVRsMobXB5lSB6UWwzz2n8FPWDs89Q4+YL3U/DZiL9c18T
g8R+HpkNs1srBs7t1jdlmdVfQEgv9jdNwMao+9d68Nx7Tyj0dxrDskM/6PloUbm0o+G03xtEr6d1
FTXyRvpqvkkjV93XEUH0oeg9vWIYXazd2XU3UD/CVUhEbZfTw7sljcKR3MyTI24HjZm2a14CNRcn
gYV8jzXBCdR6rCJiRFsfF1Z2assXtvfi60S451IEPVhmZTnV7dCkSIxW1Y834QzJstPxwoKO223n
g322CnoxLjJGfUxGFJ/imonPi4wl1uABQNS1JOtzWzqAhWkQU19dxf4Kb0JsXWk/6L5ikvCOGXPR
z6H2zPAClKX9aC5PSEjvONliP4YnUPanOPHlZVy03Wfm+c4eTsx4BJ42nEZDZ6+dTEOwVoIPF2hG
eDN4dfFH0YLighgv6UVJK4Z5eDGOAoHsrDpKW11jaVDTQ4l/MmlR6bTRyU926YGADh2RkckZ4qvK
0G/Z4PlfrMorSUbM/iqK8nnrtHm6Sgci8ezxZh6FcRH3F70xoS9rxUqW5uk+rWknqmk/4OPlaXvU
nCrWFfE5dEt/HbU1ZXZJ8WDkCVU9aNERq/wFwo2/LgPNoVjUn5Wd2uvMzUl4mtJrGKKzM95VgVs8
VFlRnbs5tw5KhWylNrC7w4iZYFb7vbG329Gggw1YnvGmu7xnTgRWQ/Su/9gZmDA5d/o7TjEkQY0k
/JTbRnfmoZjfsFVMnydhV5/SJmu+1H09ebvaYHYG87lJIFVUSzsojb4Wh6muvJW2GEsMycn0lCmX
AVyvRhJOVv8WjT7QcOSd8xT45clmZ/ta1rSAahh3a4pcruYK8y8zHSPfdZnXrEY+qnM21KB5GJJ1
V9Lyo6uUzdBFKolhbnzfaS6JC4arVsF74vv/B1wlxrs80yhkZtqHi7qbj3Sa9jcZLi9wuHn8OKnW
5sGFxkxZUnjb1nb1Yhv1k0zb8Unq6X7urVZuPZc5nVGOYpc2Myt7bdhEmPr8nqkH3W1x3Kg7x8xx
94duu6UFwMQjtUDfueOZNVdyF6Pln62MgueLTPVIuPSh7ukGjl7wbbUXJSshI1kDg080eQ8cdXie
REHxFBa05tZR8FlOcjyZGEF3/BSLpELT3ctE/uHlvroeiM68RCRet0OGX4D3TaeXAR0Ju0HBdQsA
TuwwOE0KfYU3xQ69z94Qy4cExPY27ReMg8JuTIByWGnytFvHcHadHVs3nEEeWZCz66me3WPTEKDs
xs4lXV2Gz1WQzatcjf6eIE96hREadw2RRNI9it0tnjTwIMNY3pW4ctjhkpwqiu7Q+bq4DRPDvfFI
l+Oycq0rEQ/2NxFB96rSkc6tPomOIdC5axKp8Tl3Mude1mlQRis9wxX8mpao9nHW7gqW281QU1s1
d5N5G4Y91VsjInfVZdVOMye/71hxFzM/TWLBYO5U3j9EPc2+E5Daox1VeteN6ikOSm+fkpNdjWwE
jyykxr6wg+HMVs47jhLGID1bGfvfqvzWd+lAiqKrX+wmrb/Ciu0pKYyaOHupzDQ1T6Luw5MP43WN
WjJys7XWQ094lVAAJvDgKslVhFGcBCVN96qqnW1TTjNHs1gFV6VW+UNZBOVF4ehgFyftYnAPigfq
5Aj0dz0jW7YqqrHV0aQIw3M4NRACKFZsqjgkNQNVmyJLD0USiIUwuDdwHB35/jtgzdxHCjw1uW7Q
huwK8zVyx2trJf0a71xIWIDnqx7HPbm2Z48jCD2gZ0eZ5AlyF+UMmcjoffEKQno8yYrwu9vYCCkZ
lMCIHrUBVMC32LWdG8Zl1m07Bd+aSRqPEV+9T3SWqHjttFWTXARqCtegGqknK51qB5i/x+LVlGum
YiR3iK9f/VoI/VEFtQLwyC6tQIHwrY84WBdDTzkYJBRGiX43GIhxSV1xTzY7zuPFb/jXP0jU9M6a
3jv/AScrtVgflN3JmdgneYpIY+RgReGPpKBcJY/qfP3rF/azS8HwXfpyLQx/H72fZuvWyI+CFxb7
0cOUSh4Z6SAuzQ7e4a8v9QNEm1clLA+C6YK38IIPerXIHFPnNpcqCYOcs7zL9i4RilXIzQsTaCp2
8M70fyqSc1GKtoiS+5A2aPP9+1vpJCHzUOru9zrjXbQkf7gKyY4zqfzN6/vBRrtcymIk63mStIm7
4Iy/0+MzFv+5Btm/J+NJqCIPjZTFzU8PmYWiSS12c1NrgYKYz/Fln0/Tb66/3BV/w0Iv1wdEIgOI
s8xoPtw1OpJ1TDlJu/cLAwG+5AW6zfjp1x/i8iI+XsQGueU75jIr8qy/v8hJ8LjoAkvtuw7p1htj
dhGRZ4dXuWXO+1lDkBooj9hU4P63v770z+4f23LJXgYLlXmZgn3//gaOnERk2dRWjZne1LYDMS9d
hGDPMKkgtiN2YDruws2vL/uzr74NDBqvOS/XFYy+vr+s3QZu5SVc1mvS/CiK4RNcxXkfudy1gcf9
++vL/ewLCQbNNyXRXpJlH97gSDWmYIzO5drOeWisZsfhH1cbFNbfrDLv3JcfPkv42pITOIVW5sc3
dJ7/+izdeakNeb83ddj/AfCRJGqbi0skZXPn+rP5HIeLmDQixf/65f7spoUH5xK4sC3p//Cl8exu
HiNT7W0vkrcOxsNLeoab31zlZ28qH+EyvjIZfL4Pub77asopJPhesPS8rwIkQhlFBHq6EDKtf/P5
/ewFSagPvlwaz4JliPr97ZJNfYlhfGRBHRsMsGP15PrV03/+pn1/jQ+LWuIwoOdBrfbC6i5n0rLS
L25/fYmf3hzcfzituRUd74ebI0j9UVmd2tfsXS+j3rSOFl6W1TyMyZfYYIVpqAe+JqCEHdbGT+WH
ANF+/Uv8+NWzTcBitEBJM0C6+LCiSTqMbJoHIBcLWKodFu4VXMrmnFP4csjqoFz/+no/fnZcz6NX
kn2UJbyP3z3AKKava7vZF+XEBsXVt7iwvd9sJX68F21m6KRQkHahQ713X3x3LwYRBDCV5Q3sJWq1
2roiX14PZ4+yrN/cij+5Ei/ChzGFQ/BHhn3QJsmstV/Bz/dLNi3tydbeQ63Sx1+/bT/5mCjGIN/C
Z8XKJZeF+7tX5NZFRqmKV+3nBKZM/mz45JKzckWx+296B36MqvhLB8e/L/XhGYtG5YYFpVc0pgcI
96WMLooRzs3FFAz9phnK+ZOG97gjIxSqdSNR9028S19djqybbrY6ouIeA4IWGa1QNgJ4Iefs6Php
TdxjMg7ED+fLMOccKJvSBp/LtIhzVbfJrS7tjt6QT1dj1aNg6576SWQ2nOGUlv/mheJK+/ic5QnO
XI9gkiNs5+PDDt6wYQeUcOypvew+g440r8Tg32nXTZ6LeeHG5Dnz0zz8qqYs2tJNg2YyuQfXhdMM
L2ElGrAQVv+pCDkYdbBwyqq4q0f/cg4RlooqazZtNqI3JoSbQ5XaBBnGCgvpAInaSI1+NclK7plt
j+uu8y2ASFlKf7nhnTOJlyHNcHtOrNfrgBLl2QPzJ9lJBLxbFl7bYG7NFw/3628eWj+51+jaA+1J
sZ7Plv/DvRYWA1gs8Nv7OYXEPYjAPvCpT/soVeQI4OiM+1/f3D9ueGzb8nAXYj4kRfFxw9OAgBzG
uqgAm3TEC2iX3DS4UM+uXXe70I+6c4z0+kBMJDr9+so/+fqymzOXWJoP58Vb3orvvlYqgpQY/x/2
zqQ5biTL1v+l90jD6AAWvQnESFIUhxAp5gZGJSXMgDtm4Nf3h1BWlxiikZZlb/PMuspKVaWUiICH
D9fvPfc7nSj3pLmmrz1IXkyhpXF0QIp+f/9Rb7wkAg92I3Id/Oc8dKQuyn1z6sp90ddURWhRo1d2
AaVqaVkfRJMlXtBQYEcdZ5K0f//hb7wncRXWBog5GeTzzjg3i2hErspy3yxmK2ooj9EYIfVIgbr9
0yfZyyaFL+hyvXKWPsBfR5QcUBNBcF1MbrzHaSqHtekBcKxzy/rH05RwA8EUwihuH/q5SlTSrtVF
fQdwwujg0AkSr1b6eRgcsSXx9PLPXwsMDvENjYrIOczXrxUluSztHLoFshprr8mprKghUtNpoPM1
H4zh7wvQ1tGOc3AZDgXt8+NLoQ2JRVfwZpp9jC3tUc3eSzpax2gQH8Qgy1p+HZ/yKK6lgldjz3fO
3gtrAFCbGkIMS+Ybi1ypXzn5ys3puJ/Lnv5e8CHvj+TbTzxhihcB3LmzjoYYFD81nqiMHs80+VxN
xtGqM7XqMBumKc+8ev+Bv899WyfwXhTFPkfn+Rp3Gu4dLZQpDGu7iynv97ad4bOgf/CY3wOb5TFc
DS2QAwzm8s9/2Up6Tx+ThB8N08HUjppLhwRwJ23z/sv8vovwFEAL9HoiyiZufP0UsEQjZgYGREeL
jBaZniBPux9uKW5T1VJQ9+bAmqoPdslFTv7bLFk2Dtdx8CP6TZAN2r71ufZle9+hq2TIIeNgE5TN
n0afKv1cUsRuoBaYWALYWRzQgwjXj+64XTuq6JBTR97i+HCcJ0fd+V2WwQGQBAdLWKAA/1wiixNf
fHMQ+4ge+g8+/ZtfzGIdgxs4tsHnXwyShDinspHvyU6Xm3Ty0wttJM/5/hfz5ixbZOu+QQ/0byFn
YSuOkajK92Xr0opR9Xs9M46e+49toZCmOr4gtmUfAiJ3NgEcN7dKqUo2olFaCFnCmLZQfdy+/zZv
7UDI+EnDob8n2XE2medUNzEZ1jLEQw3Nuy7H1Ohggdc0+bc+pb3j/ce9NXi8ErY7Li3qNBu8ntVe
mwjax1iiUxa+LGNXJ+K2qMPH9x/z1uJZOrCxoSd/Y56fGGOD78tcsXjyxPFusglXPiN0Xii2VNs6
cry/hlymB7KFzQdH1Vt73qkvgsTRG5ceUqd6bNl9to/ogsRk9nlOo61MH2Q637MQP3jaWxOea4/J
ZF8w8OejmfOOrpB4l8lIZrtCOHTBm6m2fn8wT9Zg50cHg+jiRmnQ9nF+4fc7c4R3prK91w36QxLr
1RZDGfRoqdXn1Obc4QvUpiroqrb/rKYyA4TjWrvYQ9M5T1JQWMZiwVAhHcCDhx6j69KPbrfGmyPv
csNmZVoQC86WSx02ujMUBafNaFMmaNWz0foI+C0oPonrPWJwIwMXB5GrvIQTlg19c4D992eMogPT
nvZCwpY6kEXyV2KC+OfHvMf7A/nGWqOmTQjqulCKiQ9fT/7c5TMkI+E2GNwXORvtVpeIKcMc/cr0
/P6z3hgOLAhZ2M6SqCXqfv0s06CZnFYIQvvQeNFJOIBd1Z+bCdKO65eLCYZoP4gw3lh0hkHFjoiG
E+u3EBuHt2mso4rXS52vcRJpgYlqhzpGPa8sc1JfVD2oNWqMfv/P3xUUId5yRDbGb3aLNh0kAG+b
as9d7VoJEIKizm/JxuPPlUUPkwct+f0nvvVNMrSkAaA9+GxlZ6MrqDY2tqr2mg58kqZfVAlAiG8H
5Rf7QnCRfv95b2ybvCAxlMXBRrC4fJ5fQo4ihO2XVAzt2EdULuwag1ZVqbWFIvY/eZSPQ5onCBi9
80NUunbSFiVXNMOvyhu6uyEyua24TDrD+GD7emuOWiyopQ9hyfSfzdEeSVw5kxnYN0V37OLqu+Oo
Iz0u9SqJ1C0E4/afnz5sELppOjBDiBDPvjZjpNZmNnO5n03gWbo73NVdvZbkAT540BsbMyl1HR4w
mWfaOJbv85fvS84DCrCQK2AeOY8RHC1vVscPpoTFzzjblV8942xO+DgSpLbNMxD0GytaReVF4zTO
ndmJcBXmQ8Mo6vDyhxp2H96WX6qhpqHWoVbb0StK8q9DDYnndVDBXIZhbRgbYGn5PrHa+mK27fjW
9DFlK6c+fAqlXu6KBnEWt1twt30ElN/xKFLo43gD8AmtLu2zxt2M9cKDXhpNtq2Kpt7pPc1uXKDG
6DMdokSHVbL4Fyf153h04x3NctMhd5Bo9lZcfOphgu69zD8mVdYEjHAGaJa86SpGKLhHnEhz2TDL
DUb1DmLhbLiqbJCSQ5J22/eH9625aRuuazBPLOoUZ3NTqAZDIMHcRCb8rMb22QMQZlva1gL2hpl3
9R8sO2Jugj3S9xSEzp4HnatUVjSVexgBS87pejCzw9CWHwSvv5fVbHKlFLbIZZKm888eY49ZTJuk
j2Want1KmdRoBr2/VPaFIvQnBCkguM0/o7r84Mp0brhI48vyXLK0jCiX6/OAzJeFgrngkBOppvlr
jG8a7sO2dkuji55v0Mxwx1FOEW7arFfrHAoOxe2SjVyZ/cFB5e+kg3aw9E7bGtD3gxBhKBNO7qh3
UsH202+OAflgGJECZu4MJ7HFTzcBz7GOjPDezOwm8GYH07Q2teH1Yj+4Sfk86zaX3+n5MG5wYKRr
fhzUlo4ufr+YnSBu2nTjalBtlYUl+/sz7K09XdCh6vqU4fhClq/qlz0iwQejwAS93OvtM6zBhfao
7zIDquD7z3lrL/rlOeeBUS97jAl9kL6es7Rok28IYAht3n/IWweisFxuqxgwwJJZPsQvL6MrU1YK
guWeopMXTA7wch2gRQbqI26mD5rO3nwY+UruLHQj/xb2iprNqMxZK1osoBZV86635RYFKFrqNvlg
+N7aCARpf04LWvZ+C37zabJEiooKQGF9azauCIxweoR/971N0CzE4oORNN6aF0vNmwssEgL3vE4z
NzJnfInT0jGP6fIyjQtvroeDSS5+XVkaLrpStQFYcusu0cN4P0U0NURVAlw98rKtDz37i0tLEO0Z
YQSP8v1v+s2Px4ZIGon8rX++MQ5j2GhZTJgzKPnd8qOH2OzvcwsdyX/wHNhuNLog2vgtOGh6bYol
erw9N1FJNqd9LidtWFdd/cFB+lbYSnIK0Ya+/OKerUNrwII9RHu5b+kZiRskrkN5W1cOBArjM93l
xyL3P0hUvDWBf3nk+dU+nSF14/xT7AGU7eDDfPcBVkehuKir/oM7h/XW/OVGSpGM8JG78Nm9qF0o
KvPoFmwz5vRnG8sfA2jmAHC0F5C+jQJNagn0Mb3cJGrpNdCMRZlZI/oDdf1IF3T8GCqv2XcmHQt0
tdFnFLf1PT6s4ETLPIdy1Xjb0R28B89h11wJyJgYAzYjjK0ltVmZP/TBpJ0F8vsodXCF3TVSHLkB
K/I98fphVUxWsumKybzHB9vhsMeY5/3Z9NYo+EunLikO5u15ATbPZYN7qiTyk/Nhbmdj1er2oyOd
S3Km2OTCv33/gW99xUtnFkIZl2Tr+bDL1IgmRTC0T5SPu6PsamxUuP2uLbxRwhVuBvnD+088aSfO
AkIUMyYvyHLhmnn2TUcaHGDh5cVeFLMfxEMn7u3Y6IPSmpxLiJ35gzQLaK42yslTu4AXt/lD0c3t
BuK9v9MGjHk/GIY3xp1gY2mB9mkM/O3K64vJw9TSyveZH9mbuJ7EpzImbJzSqnlMa2OGxxd/+2Ag
3khiokog67Ps2rg7m68Po2h0ZuCirOhmDpGyWoDMEaRa2yasF/S6ADksHJSTTr7xQbEFEzUZOi9s
Y/3+B7He2CuXvnDkGAbXHPs8va8jjRBFmxT0LacWpZGlryGx8vkWbXXpXDIy7qFNUSPTYoV/Rk4S
2dAK6qgAHPqbwRr07TSF+tfYJvA221n/Slhcgn9mStExhb/t6Ds7JPnfIRSs2LL7jS3SeINW2F7X
+J7sY6HczRh37tqLLs0qs+4zqxw/s2xpQptYCI+x1/kXue4+6d2UfXAxf+v9qYDRg+4uFfrzxBHp
tjRvWov3z7PxPkaWth/FmDwmhhZv3x/rtx6F8BqtAd3oHBtnAQhFJ6XAhxV7H+DFWipv6eYbZXbh
x3n0+P6zTt/b+Upbsr8Wt1eOwfPrf6mJvBuKhMtB74TANSgY0+w128YulFW/LjHSuTQqPbxpR3O4
Nk0tujVbMOK2lcudLPX6Zyj5/5pg+in5q66a6kf7mll6Irj8G2j6/xHndFnlfNH/ixJYSKp/E1IX
VOt//9d1RavAGxacf//Ff2FxxB8O+S7KLahhEUS8wuJgwUmESdJgmVaURP6NcfD/QE8glgBUp55G
0enfGAcHLATdCf8LePhHmBz7FIL8e76xdVBrYvkQDFINIgd7tqHBd5CNGF2sbKn64mOIDnlqw3Vl
AvTDSoy+CH8jC5jVq95zUrVCTjU/aTT1gtRJgMn1UrsKQVBsJqUVWw6mitb0uflU4cEe11Z34anB
Xdu5Ly6rrtTuVdlINNGRdtkmnrGSNhbrPZaEX1J6QspVV6XazpAKNGCTqkA0tI/y84ytqRT2Zj4s
CPT5KBr43BCpnAjXz/iTsIr6gsUEjlOFt3SufR4bMCeM48qGLrVXiP5BR3hZ4ALAMuxwHULjXMeR
eukcsEAdfJSAkjokLaucPoV1hAl4C2mq1/+KNbw7VN7Ql0bNbDvp87xzKtwtSvqYUDWXjyAL000D
FW2N19omH+vPNMbZG/p92meUWdY2dwsvkI5EPFcInl/QNclI2eu29Pz91HSg+eDLrAuDQ0tmph8M
1RSuBil7alkphFBfDxQGJ9AygTN3nNMrW6dyE5MmWkeJ5qyGhYXQQ6W5yBL3U2z44cqwijugecOG
uuXOL7q9tIeM7I1ZriafLjcbMRgAbh0cQWoEZAkenLafgr5dXkJm7brtrHCdT10EFUkTm9zrvhWN
v8YwqLiQpZFcyjqZAguUXzW74FBzucV+qlx3mcDlAhYJ126x93EvaqdKD7wMMluCsv+BkKxaceF2
Ng1OqCsLf/Mtil9otTTVHMwKPxM3JZhqoEWuAREpDiMDa2pwdOtm1G1aZPAKcrxoN3Z0aimQRhvf
SP+Uo7QvFTj2qQwxYXAste6aeqA3ONrFVucubSVkALCbzFJ1rBrx4I3zVWoCc4t6YW+1El2Uoc/x
jh6i59lJ/6Qeau9SqBe0uAGI0/1Uu1Cm/x0QT7qm68RZMyfIK44rMTAlvDoi357S8BRlE46cIU5m
URv0tGSCgsp1mrGcgzJT48/Jno0gq5vLUcu+zZM9cpJ6cpNi3b53yqgIZgqiKy1nLiRlqtZuJO19
PNOqZMfTGGBLptaZUX+leb/AhwuVPaExkO5qUjvD4xusLN/eihRxL5ZVX2pTRJ/olSm2lvct8hv9
AuWGop9YaEeCE2yvOgHi1M2T5K7osQsrG0EzdBZPO5Bs9VEvYfUTiGV3MwfkumnmT01b51svzYaN
SSP7ds5gXyIJdjfwqaJVa2r6TSJqmEJE6huj8YDsQXEFBm7BAXVTcTBM+taSyOv3phkdWrBKlw19
tmvNjOWXDoDltkOquDYhHGJ87g9rajBqhdcr/n1Oqn/B5BDsJWg/Vq6at1w/3MDvCL/rOSvvM9yJ
bkLZ6RdG2wzOyse7nmwe90s8E7FCG1tcBDEHyDbWREKRj9pduTQK8ge1q5I29h2U/GvNzr4lPaIs
KHcQWRXGpJ0HD9idGU85N87eBSm1Siz9BxhB7iADlzvZA5tNRXsPjP2AylRwyXYBWNXOnQhTtRl0
q8IiYFQ41C1wBBuUlqn8v7o2v0sgGoRGd5OToV7paQKbJdG+U+Setnk9X8JkuUoG/nyDOG4QNIqV
dlluXTqOcUtpMBsP+2YF9dFDMps8qyrCjMKb75vKHPdun2FTnrnaCp/VNjDQUC68XXNdl4opFYn6
E9SybVeYz76y8C1L0qUFqnHuoSxH4K38hSK5QgGa7kZbfe+bfKABE0SVgyxtp+eGcQGsNdvSQd1v
ELo1K/iicj34hbeP8W2ocvNP6qJX0EfwunPGB29oXCz6xAL/tcQB+6fySP/OYx5ShZDS/S7igWbC
MGmDIcqPptFdunZbX0vPvEhQrq/gwuafuJqsCHxu8jgs16EVe0Go1I+6xmcn8fHpcuau2pHOTtah
A3ta0eRytSh/d/ZYe3Rkhf4+T8kqWfGfPtHzcbKnfUUv8eUsyP32lJdoeMz79ejxxHKej6q3kxsa
1rEa4hAa4XrhI+2zno0o39YdTc964dzLjG5v0arkclLNAb04vNXe0vCXBeSYxxwvcaHEE+HrVyg0
3d6dMEvpaKGL6VrbdmY77MZy1LbYYzkBZHH/c5v3Nzro5BXc8eWD46kGpiNoHRNTqPCuwg1mg8Zx
C7aE67TA0MSItUc80NKV0sYXi95u9sKuO3j9XLPXJPUGz0dBFxC+hXFvD9zQ2eXgYjpAT7xi5YHH
3SWz5WwjTLTwP5AWakNp7CI3fRz6xDnMmnec2uayyQCtgRP/QXOFe5GXebjVXPSLthTGlhYZb2PA
1rnwpG7SMsxJPrOrbmtRV7BYp9kqv+UCg+kvVIhCDMNQcyoyySOeT4Ba6fj0quGhDfsCr7KUBrU0
XylmX+HholT7GOK5sZktiwzDFKex9sqsEMdRkxVm+MXqhtIClDZNdYNfMp1J7N7khH86MJeLGzO4
TFfUT7T6Lz7NSKUbXJsBu8PeWpV/WzqXPx2eTzHj/4XXH9gIWEuw+V54/fjcxEkZtVX5KyLt77/2
d3BNsfIPSihoKdAzLw73pAj+xZw07T8oQ6BfMBaDgX+b+eqLqspHrka3lmPxEf6FR3P+QKm61Php
fcJv/p/hJ19fGW1vkYacWl+QxCELPb/FzXTfd1rToT/p8wL0bTJ2tzX3VYFHm2o+6DJ4nWU8PQxN
2pJ58hGQo4g/y0k4o527MWCoWJvkU2lXJkuy9x+ypK3FCjmDfIqo5z8Dh64/uIW/+ehF++wtnSEM
6utHJ1pm4L5i2LezP/Jov9bgMkwDLXBuJ1DkeSP+J5AqTStowhlsyS9T4ubnNeVXRNzy43+9vFAf
X8ry3M2XSq9x/njTSiLoGLl1mxdalgSe1rc4IeHGJDkelseNhed9UG8607Etw81DmSqUV6Cm/tZ8
AMsENynpm7eOWZrHkqaIg1mIWW1JafsPsnW8K+i/PBwsJUmhGEveF5Q0oBc0wTgorHZ20o3Scd9o
dRRuZm73z2RXsUcMwTsZl70MJ2OdzJWWrxr89wAMoyuxPqgjv06f/XwNyiqIaylZ6zRuvP7qPDjR
HWVS85ZaLXOlyxFN5/SEbz2C7WOeIAAcM4yU3//Gloz3+TcGDckXrsfC4L9fP1VoupuOTm3cpkZv
HKF3IiR2y/iHDhv5Fv7xeOeckCyuH0NViLtk9/7zf1+Y3PpoVHEFYcrvtVDYX2WmYDbcCk2Md+DJ
5NPkd+NN1Cvjg/S48TpXeBphSm+srCU76aLXfv2uUA1oT9c74xbN+XiH71eZbcGDhjkWV1bzgpe0
/dzrYlmdelEE0h1YLCeaDoG39sHX/daLoxhgt8Rzwfpt1pqgz3ylhzruZ4pFYrthXl2ZbaH3IFLg
srw/zG8tEndJTJ7+jbb6LGdmyFRPNKs3b+uG1o5ygrgS2NFYXXauXl0WdWofOGSrS271zHIAeMY1
Ec5I63dqaMNqMba71EQ/3kXKGaNNhoj7ivqtv8Hra7yJ414N/NSUVeZ49ACRitO7fPv+S5yJ005f
oMuNBS06RwWONGdLJM2jsPMm36DjPNXVdnbren+aN1we5FNdF1qQewP73sQAFt7gb6JkzrmeTLRC
yakg3E4yRKM7nKjzGkcovXnxan28e/9zvrELuvTqoum0+bColF/PM200ux79gnHrzC4DchpmQ9by
ydBD46jy+qOZvZygr1bxkv6m7o4ezoD3jCnP6ycWbWSmejY1t+DHq0unLZxnOJrLL1bKDUm3xpva
Eg1GHklIh4LepzF+X8Pk3yf4hJFOLqf2xSLaukl1dgBdYxEkJESv7GVOnIao4dQQKyOJ/aumd6vL
CXHWlUY4eKC93Liep+4jgfJPadWvmxOH9dI5YjFzqXP8VmmeUYe4KpmiW24VU+BjilevU8yKP2Nr
PbX7so+BzcPbT9u16Wh0yic9nlxbP45wk88X9XgwUTsNzJT7j17Aw+lhQS2Z8gYSc0nZBgZQCCxx
DZLHRyUUD9oXqRURIBq3Amw8RHDt6HiE9bcmMcjKgFEBQ5hSMF1DKbQMGyzNLXfD+NLDIOaKokt1
TZsk1lleVevdSpp4S+B3ln02qin/S88aY50TB8Qr3EpmOJBjH79gUzAJkjJxuU5azu8L3achgTxK
Km+UHldFMMY+Sh+7avS148a0eQJ80+RDV+bpsAYt4d5jLgLKU6VYkyz2LfhwFk6EGs+n6bYORGt6
35SW12QSigbN9zzOrblSeMbWB1Nxp8X10bDx/u1iuZI9WFLh+/dYGhtd4Np9VN9qg2Xgn+m0pUPu
y0QRXkAilDduVOSYa/rYE6+9dPAforjj2M2YI+7UseQEmOsNCfsBGUZu+RuXPj4+HdiE58a3CRNK
j92GEJCNuJecAhhy8Ncmt8ljro+lFnhNiOk9Luq5e+VlbtZxMhux4clgLjvdlQAlICiQdazwDRkR
1ZH3rArMKGQyegd8ieNrvP3avzz8r7HMMGN9pycYxEDQiq5r0663NebXlark06Dr81eyI8mF2Xvj
eqmyfpvaqgoQpuC655vh1pyt6s/Cb5yvVOidlRIyfmGijN+jLoQZM8dRuV4QVDKIIVfv6kg6ZBLd
PmBigdrHULEcRw/rTyBXXtW+2AoIy+gkkTxqjpdklz3S+8y+QPcAfsLtwwr6HXJ3/FjWBZlLbEvb
yaYAnK2wpQgX5LRhDiZGxMB7NAMI3aRNwG28zPChHMW9sPi4GQ1J60lNhQc8bQl+Zme8q7KMkS61
vrrUI9TH7Paa/ay8wcVrEaIHdm3kzL6MGmow/GdbDgU0El3Quz77il+xVyQTs3KFrx6HqV0C4A58
w5VPfk3vUyAMmuZWSVppga7XHpmHgemFqy9fPU1FTzVE1NvO9eY2mCdhP4cOdWeYnsSrLa6+Nzg8
Os8QTvyHwTSbl2aO7YPoBBuPzT7k2oW/KeoYshPGBY0XFHS+4JOrHD4cN47qkrAufKAS562zCUfc
rMzMo9Kd5Q/RcXfVtj37M9tZCHUAm+9obRgtvxPNI+/UJ7DoTF3nN2ZMeLKt5zA4tclJjQeHxZ+o
YyO97krFFkMC1LuKVOFf+W413lEq5FBPNHbU0x5JDOddhQ6HqAsBfR9WXvOi/GUo/do2jk3T8T9P
n7boOvw1LWWPN9h5EoB0TjLdqFMskuXCrj+XRVajOe+Na8q5xnVvExlO5mAce2PGV9xMp7su4bph
0Yx5TEOT47kd5bCeluhxMhl7o5h4KZYkT8rivnkBEjfepcv/6uslTRSlRJ961jvPXs4piua4eZE5
p63yI/WUAugn75A0090pUJgh1E8XUHHFszkS36eoOJ5qKuKb0fTSFyphpDYTireHSmn6tR6zpEUV
6tdNnWfVFdOI785cPm1ZKQ4e7FRpaeMT6alOEF5VCqC1kcmnkN7NBFWiqdWbkPLCs2jmIiTNLqBh
4WbBJ+/5Oz2dGqgQIbmC+wtOAU63hCrZnLYvPy8/1hL6TKmfFliqTbi82Fqm8IeSorM/Dc7kXcXA
fJ9J3NX5jmOHDyhNoCygNEvweVgMhVi/QLhH37gsIToO0nHbj/USBnHytOt6uPXsoXnJ/YbvSIYe
wR3/ly5mDuDSdtjbquWqksVFsjMmg8CADvwDNdzhGrice+B1qkur1wQ5yI7EokZis1j3XbJ0yHPi
tsv0dMrcuNajlJMpg4hLEqkH/mjTAth9kkOEgKiALkqUJkpmbRfPHuhl/nVFkoUJ3MKn4leEyA9j
n7hH6LTQIVulJzvL9JkjeZw7z3ExMKajLHj/0yaQ5dZ4NyW4zwT4qfpXcI7pJvVZYVIsjy+G1gvS
ZdXnrSGfUlhgl37Et0q4r/YqtPhWwdzh/cVBzjgMhKB+mYQPGrn0m3GKxHONnv0yg5FakBLFXGkd
AQW/quuGT3KaifaYGs3lkLAFOAbEyw2d7mw+dqSi5sYfQ3M4eDAfw1WqbLYmswrpTgcI+pC08+jT
Ez+DjJ1FS1CE8TgxkAkp9h62sfOMdbFxNDWPOwB+BRxNo2ccB6tmkNG2GzC1wtTPsTHw5ZOIJAtd
GcN4c3pDTiJi5EWDu6qxxd6dLrzzoMmnGZ3VEWydeUzYuvUVJGHj2Cl+s0KqZG3aJUqbaSfNf0aM
p2NzmnVmlMw162B5Me+Ox4x/VZqehrGeWaxrgMN3p1GrZT/663SAfreul48TC94iS0L7WXYt6xVs
HrTHrGRZzROFJNearW0HrILMZROxHSUZiwvUBLtj3NQO0FCmPHbkWTjexUkorM3Qu2o/JU5ebBwg
Rs7dWA9lHcChhkkF0dZ5tjHZTlb8af+hHHWurXlnHzJ4kRUcKG/ILwr8zYpN3sWmukd2hgoVGDQD
PS+HC9LeZe8b6WvZVZHBJk8oEi1XcrvlvhIXzInTAPzci5aLe5+a7AvLxlpHLifOae6GEa3dq7Gl
wDe6yfQN7Ul4e5qfttmFu5REwK4vlZ19cjuPKeLpHU5yTtZfxNFECvrnhChIZ/6QJOl7Uvl9vael
19/kk3SeI3q4jqdZIejtnleZGRrXwi5ZyKo0rlNnyTZkDaZOgUDeWq5ap2QnmuZMC1xlkoSonTSZ
YRPxQhrqAupwtUNTvD3wzyYCIYiAmL1cGzavwJSjdzkW1YC/Y8TKckPFCbMof7eVZNJ0eBU9WFZi
fEYODGs0npnUumZgKNsObNqnHdDO2gzgHQ5B4Bwh7HB8tymjZLkDy2Y5gChDRtY0BLJv2RSqqO7D
LcU7n+2qWz5t2rUsM0tNPDeS03hXTHYtVpKr2gMWjQR+TsR7dxNdk7Q7262G/qgeqf8QC833vQH5
dN92fRl/xktcrw4Qdo3rWl+qIA7dYjMnPzbma90I5/rYOh1BSKRl/oM+yGRXynF5X9cfbuzOdO87
byw+m5ZDPTjENNdPmz0NDPrKrdnZhyxKf0RWA7DUVOHKElypgx6vbiYXx2OaSE6kKRnmoCXl6ROh
TOIhS+lZdRLat1aVM8wjGPrUggrrTT2UMTDeYPeLQyJl+smyGwNSYeUUB2724740JIQP6Pnlp7Cy
qh/+mBMvCBO9vE2QGa7qxmy9zTg2rX6hls3/Ar0QiUh6LompOrviBkOS/qBVJlkYEl5doLDA0u6j
lO7zoC4kvyrfYJAsBy4rGcBh5VnQUqDksy+pnhgHQd54hw/veEeRkwhvVGi81cCaWS7KGbi7y8Fa
8HF+rEoMnGs+Xji7JJvMivjADgc+Kapqfl4Ys2/PDtL87xUxJqeLL/1NupzhhpaGD6EXMoNOF8NI
j0p5keepZMtr2dMq5AvhJfk0UDxx5V/R4G8fBukb16i1/AdQzM2LOU/eWliZfeAOxvdaCpPzE0Ma
ZmsRsVvNIjGPPU8OTvumn2ZsjjSyWOgaysXvfIk3Zeh7V0WNh+I6lKSvBmohYCzBKFYt+16tWEKI
vglSQy270CpnK6JlZ57nihOIu11M53ecfLd7oTeXQFNYcXhG4xCdKf9K+xlhKHIkGidzkQGGOrju
rLsHLmxjC+IBnKfXdfWuapsO1yDT9LirtM6zjnvyEYMIUnaOz65EnochcVONYwPPem4SheBgEf0k
jjEZ6/WsXOsgcVC9xup92Q5OITOy0R8iggxFlqzQt1FWULcRU2tueXJ8jOtu/DLGYr6K7Sn5Iily
rxtWCLszt515y4FIjd0VhW4Gky21m1oTFU7wWJt6G6u2xr0ZOdpfnbScl5RK7XdQ8vgF5mNDuD3g
90pcZULVw+PIICjDpNQbvuKDK+p1F4Y5ZS9FKXyjqlFdONaYXCeuBKWZiuSxkG10j9SuHwNa3qd1
1jj6juas6dq3ZPgFGEb2V6UmfpKDyWVDpFz60c1catxYMRkbKBW1+BOtar8XT6fszP9VeD6o8Ji2
I96t8Hyuv0evqzt//5Vfqjs2t36DvPnPUs6r6o4jThQMBEqopEgz/6vEI/4wF6HqYhrj6hRzyF39
q8Rj/AExCAHr0n+GilX3/4kDDkSzV1kwBz0UBQ9ymw6OZQ5ivbMsWNZ0dAl1fnIDYsVK/QC5ETX9
mozIZ3izto2BoOJ8rXK9RIURUsJBp9MnIsjCvhrGa3QrBpVL8tGrpk2yFq9aL9fy8dFBYpDpgcio
N0OZzvY4q+rDTct58wJzd2AvhugN6qM2Ys4+EwviKF5VlEC9Hj4spoNFrNKLIi2NH1ZUxtXKb5T3
TTPZGkaBk4ZLVpJLSzRTWnXzO4cocBdRtFpbfq5/zrKkWqS9outWRA9FtppzWTur2bK1L66uffNG
EdPzqeE8SzrtGnBqckhgdF6R0k4Obu90fw6Eixs0SiiV6lLEd7XrZTG7xTjd9HA5fZzO8KLcWJI3
Zk+bOa0alcs16NL4UoXZNsLsNWhhVXxLhr790iDCSK8dc9TA5kr3c1LrWG9PyYioI+c+gHthHOMc
6cMXouCE6vreddq2XPNNTF/DqSpXmg56aIXdY3SPJo7OMcQyYYZCN+4PiQjjSzrrxq80uxnOTtij
fnIm2fgCWWygG2lhbOlVhHUMY04+TvVIf1OkUnp/XMicWlNCdyWfApW0CGfvs5cNbke13WZKpEC2
ueyNcTOvU6dp6rXI3emp7SYlbniTxRk064tx7efxuE70jmzIkv0stDT+4daoecgwZvsmsbvtEFl4
WSpInl0Vu7dqtkcyKvSirk3yRreZQAk3VagesN8wbjXcjDdlX4iL0HbRbsBpFi/L2bhGINddIwqc
ib5/Jq8iSOUGiFIsT+1Tfkv/meyiwWkg9eU73L8o46cFFfmij0t5Y2cqrg5zmZCo0y0Sp5CFPZQ0
q65obHzU6JQnOC9pfyE1ZtiWTcjA6N12DQhW6KW9e1/IEnSqSxZNPuQ18T6SDpKOkKbJP9anXCR6
swUYbEZNdbFIsbj/ySh+KZQ74QSTu3h25NBmtauenFYThN5YXTeal1z1S5pUhOXwbP5MoC651EmW
aMzGU6IVVQx9YCRydTpdEK3ADtJt4OX/w955LFdubGv6VTruHAp40xE92diem7aKRTNBUKwiPJDw
mfn0/YEldcvcexRnfiaKkEosbgMg1/rtaCnafJdP7NakLnrfpHl+h70aGVfWzRiP2j6h/KNNwoBp
T6ic/RvrAbMsc8F80Tqfuq1tuE7cwks4W3xSsxWbn8dN8Xn0UOnBMdRTgRJck2y/3FTriUVK1YQq
EbMeV5xLjnmxnnCVEeQ3Bpg00b+f5+Ca7dFv6/V4tNeDckRLlJ5dc3jQciyYyCfj3fg8dakf5ARG
uKm8m7F1BmRSHWvNPp1U+yxB+sg5X492TYsRGplE9M2B/7hO60i8xyNPIvXF7SLZnn6DmKrK9g+V
mbHvBkXCmtiK/oO4wUdvxcmc3BsYvUt7FhTFE8p96hMFrCkM68oB0ifUqrDv3Wbhfkxc4JBd8Wkk
nTDtlaorDlo64bkgV7Ekpd2Q8iItBsrAwc275TeVh5BW+V1lpQzhOd9Vy2qgi62tXeeeQB1z3jtT
Vm39qLCvWp8FygmZgnZGLqBR3QxmU2g3B3+vbL7n0k2LX/suKN4KczQeAV/ml8GU9JD3retyr7mS
TOhCO7va8o3xhC7UjStnIozaz4a0v+J/cMl/wOdSbTzbF0Q/k8JYZ2d3oIePFcwNPIGQTlUu+iE0
dnSQ+Cb7h9+nzqbBQEfyaI8cLBnrhSh/JnwAobYREy0qQChfLXakb/Oin1wuYdoMhnXTpBzVPvqg
pve+l1vbdEzUdrSz7oT9PjB3DVD7rjI8whNbuciHJhncm6qGJdrUfVBb10vf0lIxIm86hF3rPHej
fMZJTIj2SEKatbXypArjeTbHYTPNhZyu63V10soaHiiqpcgLwEum99RCJz1SN7dSmnYgh9xgrwDa
StLk3A08NW6o5bZ+snL/maf+aZ4iUwEO/38WpF+/9ap6ayDkf3z2E56+/5//Ilx2/aHfJqrAQ3Ae
rEllMIUwXavi/PdKwegXVDGszmRFrcEzTE2/DVRO9EvAIgHb565eUvsPlYJO8AsKKPy+pH+4n+PW
vzNQ/WWc4teT2YKShMwvch3/FqbcmDTEQaLQxJdant4ks9tcCBhTjzXXGWet90+9fCsH/f/pPnLi
yJB0YHU9m0Hx7xEnIwlEo6F9dZQS/6VpzJTN+Ms/KQ7+rHj4/C2I7NcwZSRHZAP8ZUocPSDEzsvk
USEFPCw2Ooey7THrBK7YmcZSbSw0ylu3K4yHAeXM4x+ugbufb+ePEhkv+rMMYX0B5GbYQHpuaPMv
f/VlT5MK8xktAppGv5J7SXAiivSMbi6S+y7SznqwdELyDwTz1yjyEyeBahA51r0BVuNLS0Ymu1kS
KlzcdNLSAU9HRqiXcq/skv+XOhJAHqcyIG2koK2KaqthHclCpT6wupcPThGWW00/xjGjPjVOAr87
EynTPVNvpQ7I+sBxRGopLPgdZhs0S4E+mh1PaxRe4qZfSEGie0/ejQ7lhYs/iDfQ0txE7zyrj2zg
Hc1NNX9DNasOQyGbS2LRoUdVDM2/C6f8JUtM8lhy5B5WavKDiwRHHjppA1X7yUM0B/W4nQcBTLTK
Nmqa3SG+GSZc1znY6czbNIOBMkVGua+qBU0IZJvdelQFkBMQkXpKrQmFD0He33NQw7rNa2tAMQbh
ZvCJqtQsrDjj65U+zftzOdnd/VCPyZmMSHlgO69OHbmXO8sZ52+FWc/fukL7X/h27J3G8LxrbBC7
yZfdu2oX7ocA+12+NOqRJOX2ZYJHF5sOA9DRX/seg6WnjmZsGJYsem+7LlMfyyTUo9nzI8rshycf
eeMlkYAllMgADVca29y4NBfZgqLUNe66LXi0W+ChoE5i40/aJBO7EngdwEmWZrZ3bWeXD8LPqF+w
UpLj7bZ/dxP+NS1JrI1Bk3R6NCTRXo07de8Sc8ljaIzq4OdTdWpDvlwVgAXJqQCYHxwSx3emP1Qn
wayJld4rKTozgMaspHxgTQfkCrPuBh2EF1dROv8oTWrEmVTWMAfT5KFhta+57OZv5O/o66ib+auc
VcVeY6ayJO84Ahy/Scr1Zjc679ZIzRnGnffiuwUHYJTV8Uy/Rb1hxJ1/WGWukGDb7m3q8k0kpJlu
3EaobW2gGd3SfsjnWqbiLagiL5aUAeALkEbe0PWRJA++mXTvpKHp62bJ1CM7D8gifThbQsbLvVE2
43ezANzNXaZgdL96bxl8tkPK90ibMh/1eolWjZx/qJ53ryneSFGu8k24APYH1+L671dqs0qD5FwN
5cuC7vCc5X19m4Yf5hSZCHyM2s9wbNc2tcLeq4mi+dmmReFbyjSCMgDt3MGmpgcpevXqJsH8Y3QD
cSMKj4tS2jNsMF8UDV/jPulccStqx72NxsW7nRQKkyYfxMvk+e0rbiGu1oC+tt5O2leHaoOrAtL6
iwxVKNA2hVSIMfy9pSELLH5FVpKoj8rt55sLM26CoR2MB8mUPm5lXuhr1MHDk8AX/qBaiKMN6SBV
bI0WtWfwU7G/mPlxbO2AYqxE5gdqu/p3XO4mX1NdTgFVF2H3bOUIdApTgfAiwetuRraJ0H5C72GV
/svcNsv4nveT+5JTEVKmx9nRjUvurzaaHerHZbpW3ZJ4Z5avyX2gJIy6KKiHR4uWurj1J9QtlifJ
se20v+c69DAmkBLTbIDteDRNzc3URjb0VxGdYf7uRnMw7luzejC86QaHUr2nzMS71z3hBl4gnZve
S78gFLmpKd1AG8JNlNo6O9V2+TiQpLWbKgKvJlf9moc1lpB5+l5mdn0ymvRdTW52yvAnbBprEpe2
npdd5QGM4dgfvwOsdaiU8J2MXbJHBG+dpcYKZameos7AS0nVS/MbV9NhZUQCP1BPr5VfhGejxDuT
V12jNyJKuhNBkMRmG9KNKfjwNnVeEpJRV9UHA/mIqYfa0cM0uOho3OZBNUG+s2sjuioQcVzDVy1U
qHDDduzVV7kiOH2KwvSkyXmJbWs2TyxL87EOaLoSoxPu2sWwY+GgSZ+btXMTFUZsG7V5tXh5dJxS
6wuwd7QH9xkuVhM51c7ms38fxLL4sYdPmihdzXeIE3bEcCLyYO9by2vDPnmZBruKG9ucCBVmM2Yu
QOLgJX6Hm2J4d9plOkA1cOZxgId7qo2Q6FN/visav3sAIrKw9ZQDiMWUYUkrgUWiUL6G3kzisFPK
q0auXRdVWb5Qm9FiZpG+OkT5nC9xgBdlG3mYY4LZdZgQne6e6SzcuxhggpPg+coyzEME8LMU9oC+
h4I5txrE1aITihht0z4R4jdsnSzjrhp2aUoIZkMCAN4LCy+K38tHvTg429YyPVKRjku1heZtz1bv
6zdRmR7xD7X+KgrR0g83REepvehUT4m6y0tHb+dk6s5lLdzYtyvqR/xy3lRLWu4GNvr7YCDzZFUO
TJu0p5rLFCEszkzoD1z9ZvEctYWSKJ4DP6W3zVTL3k0gOKZoNvYdtZokN9f3lWVwlufmcspzRzob
ony3qZFG36h9tQ5VzhXvO22Gb0Emu2hJWJGIooDzWoyHepThjdVpdVZhT+cSGhWKNzu/r39Azt6Q
hx9cIkkQe+zCY2OAAdAjNTIrr8WgrZMg/gd2OPP7q0onzstUBMrdBN5CXjSg9HCVqRQ/VGEV5g9B
tU21dQnKlNuV9z/protiURv9YbIq72WpphwTYJkXF3dMh/faKXzz2hpcZGAbC/2X90I5jUmFRznQ
6dQ2xCIaEmIhyLz51xbeOh6rZZ0LRHdPBwx7LJnJ7Y7CyPzKkGuQNKLSIuDyq7MTLoX+EnVD68a9
JMlig/copzGLBTku4IpulZ3kRw1Q86stQgO0Qahy/W7MzeeIVBQO5xBBf/TnDs0FqZHHw1mM38M8
WQThPXi69wjIOHCIo1YfGLtDAq2M5AGx1XoPlIwJQWKKBLJ8YiDK8jruMuHdavoQH4xWIMuZcwcv
S5mXAPXIceOaIY9F3JfiVynQae+wcHa00HE6k9PdnX8OX10OLUV7GSoQGqVD1HYZ78+q13gDqZS9
Ywz1v8iyYyxbB0aaFme33BaZXZ1wuzYXvFL6CCCybGvY/s3YFxC9kFqUv2XewOGOeMB4aNJo+pbb
Tnqb1kwajeeLm1R/voqoe3aMtWcTK9H6UNa1+hgLZpI8Qid2irrOuuMx2Hx3hI8t20ix3w+MiWc/
Xfm3uuflrCWIh8wypm9ZbvLdWbCbQIl1rw5p7asrZJG8/2letmnKWd4ybL0QfFyjH13HX+osXoJR
Vid74C2QNADFU0v1ESoYJqmTdtcUeYREcsEjq7xkddYIp6LFJOru//US8Rcp888dwiKlkX2JoDie
QH8WfPZ2VLbpKmVMDbs7J2SKrONw0MQd8iIqYtfx3unC7cwX8zrAaW+bpeHDnkbvnxYa68+eg5+v
ZX0laNctXs5fJeQThGctMGYe3ZzJP/b15N0GCA536Ui9qXIZCLOIT3ZEGoFakBzwYvBovhvb1zRp
uDAbpzsPzqyumkV0z0gS3ds5t+XjwsT9E6x4l/87/dH+N9vX34Iz1uVrLQchhA6x+99qbfB9l8Fs
OMPRwCO4mYfG/6IENxqAcnZr4IjcchRxgVkzVzzttcTgc06dkU20b4Vgbg5oh73+19/m58r558UX
LzrKivVF4XX5a7ZnSo+VHYGVHhGwdQjoIuQZQzh1F4Qj8wHjXLbl0ax3UKUcPMnEBFUIltcgW29T
IkgfisXtzmT802mPsOe7yKvgPkSbsotGmsETo2+7TTd6/xQXSrjH33Z2CO4Q8ALPh7Ommf35QvQm
wxGVgoeWqFVjFUCfo/WM1L5VOFRFTlR4lDnBB669+ZiHTrpHl/BGa8ATZbEO6WeMS4a3pNuJqPjr
GTHmy7zS6Jjcyitk+M6rTfiwpNtENPMVpYrhKfGtcmu6OaXDkhu65lFyTCPav00ro8VM1syrFUI8
Bki9b6SjrghUXLZ9R6B4uz5hbNrUH5C0+l8ML1AfdZiaNBw1rmtskAyw0rg+c+/SVqdp4gGWAcuy
SIfkcrhpyf+kAREbeKWaJ/HnrI5JrbtvCBLnmULv29YFOn2OML7hCs9JZnFKsbNlIm5KvBCXYsId
O1tADikC5m+pNiCLaJupXrHnl+iAKx3Mly5ZUj6kPE85koZR7ry0zMwYsjapKBR0iokOTY+oicHd
8oYa+1uL5HwzYBQtT4Gvq/RUMtJsE73+h4SBPtmaA+lBcZL7+LgJag3tK/D14Tvpw1JwGjPTg/AX
eDaTVWqElafdSR7ClHJjSDwEEvu+oRjyWadNanZYRIbQHZ5MujBjSg89fMAGRvY6EoRI9yxuYeaK
X1Uxlfs+R5EwzUxXZrlwReqRhSJr/OnbmFevQc/+qCWaAzRCTr7tVT6zVPLZRWu33hlLDqEoXmY8
UDSIBIGD47505vyQEDDcgKePFYblsH1DftS+ucpiNrQr295w25Z7Zwz7OzbR8KI6ExXcwtLvV83w
BPMwPEnqFU8mquvXcd3tmiyqVqURynJXVxLZa7VMe0un9YlqYLaWJnA2zE7Bfe300zfTglfDd9S+
eQNyLxph1JWw2J4x8WpOAMxYw5NdACh10Gk3Y5BjF01cniZj0pAQFI5sRonr0vDWepp7ZDCnxkLr
zB+Opu7e2wYjV1hrrEdshxsvd/WRYLfujHUeVM4m4Wkjo/UIzdDn7T0VAADVdve8qCC8WEjrXmmv
jy6pJfpzroLm4kPlHXoO0AOwtRe3YTN/I5uL9X5R+SFcESCis8RNXYIPBTlrMilZ+iPkLtW7PNRI
LPz6bpaB+BUrFeu26aW3VuPSr7pkRKa5/KWNsQ7O66uW6GotrMvI6eMWsdlFOQs+2PVWlevz3SxL
BG6AJa9eJ6c9LaoF/ZLmYu+mOQcZWZfXXGJE3mZ4nO+hbvlm2oJR5PMsFg123BXrUVclNHO2Dr3g
OpgdNgCrvDuIvSud0jguZ9C1z8vQlkAwXN6deZSToa7dFMTDGVR3/4n4NA6XD+UoFfJlkBM6nqsT
7uP8WLkMVBWS8MuU+CQGrvCAkRp8DOSEBzGAIx/9CuTpnFr3UgAILVn20YdaXWtutyZG2sgwskiw
sDAFvTKFLB86QSbnhgE4Yk9hJJtaNJTdROVx1ox8xeliViepeUdo8pEBpZpbkJQ/ILjER6yXlqYX
i2mV2BVcgjSrW3CMNXcM1XAe1dZ0ujPwmD3A1zw8EUIEIkijdPcMgQxQ5o1L9053nQ3JOarHhi7W
TWL3iJFWcMWhgBfBeWsn50+kBirI3ISMGuj+dM7fVNuAPZ3mEedY/PpP/ObzkJQl2G3TItk2TOMH
uvp1XA4Mvr6qZljqBhI/f16aOdClcIGGmtZKHkyrai6itcstnQnhJRyH7rm1wNCsYZXGkCfdXBaU
3rezy6YVp+bIw91AHo6ku32VKcNOb6LfWQKes+2S8RFmXte/m43DF1KWk0WBSw2UA1lzHAvu6fV6
7vr1MUyTxnBVDRWIZJQHzLxlz49ziKor/DDW12xFvZlL1lOABe0VTVvNc2Iavk9d0r5lVpLeBpMA
NurX6wf6nXpccMjK5+0kK/r1Od6GaPSQ8zTlQ73MoEgQcFs/sJBrr2eDNQIBT2Ga3QY88sGdAFFn
w3NviRXwOCoWVE9dxBjSIYX+uvRqjqPaBT9rmYRd1uH4U/spfAqz84kvMgIgPilkDxftTM0F1r46
1et3kDEevgyk8Ip9r9EX1qgOdyR/zN/UwpgsSvA5k5SAr0aNuDHhOfZMXbp4odMhOYNf+PEnJDiP
gJYhneNnxA3LtpCMnwNPE4EDlCyHNJRcIa1kOBlZdmpubIpOHVDQtuKmgCRsXysbj/u4gBk7ecKq
MDI4Oz5qQBtwecdhz8Xz+ZiVAZ8GyJG6ghJMn9jqFWp+u173iUGCQqFruusBbR4FWq2joRcgi3mY
+TBNHm+4IQbEbA6nlj8LdjyHa80wkwe5gJfZlazzE+rs7ryIChBxfVQ6Jh9KXzrlLaRsyVeZe6Be
qIcdeFjWLiAT7skedJqWAHVNl4D11emC6UfQJPKArrHaNAx4Tkz4AeNl1YpfhxqxLI55XZ0QlbLE
iDy7tYPmdZ49PjUdoPe1w9XdNJd8BmNlsg3NS/fMVFK4m0kqKpbR8yFgsfEH3CyGyUN26Rgn2jZh
glSzQirOF65CCh1KG0j9818/b0y1ClE2Bm7Yd2/hTBUcKidISnknbUPt66zID+3SckPnTJVpsPol
CL9Kb10RkPmHLFBfCwy2z84SqL0cyo/J1a2/ywYW2E+gOBjEq2uzmS7rFKBkx0ombD0dABJ4x1DV
+JaOU+i+6D7NtnplYkYAld2EuwlnVTuF5zEZfwve/Q9V+U9UpUMo3x92kr9nZ/1Y/tf5Rz/8UH8i
K3/+2O9kpfMLyVh+QFYpKX/0kEJJ/k5W4tXnvxCa+v8kXr+rv6xfEE2xo2ItXqPw16y239RfTvgL
rCImef7EdNcw+X+HrGTb/Nsmsh7ouPzJzw3cv3Vo2B1mD2fy+iNIVo7cvXfGncJ0UF5lyexdSerM
5i+pNyTn1syz6TTnzXifCaCxQwm0UcY9aBVTVBnlKKwnhz0LAaIt8MAiQXfzeyIyzUNQEkmTRl3B
uGosN9AqmQNYmyRfpd14z34zv1WWYrKv6q/EYXtfaETW90MffW0FecUVBSsuusoKoARjMLyew3N8
wgtASDIhpA+D3zqbUYzmc1RaTEK4h+yHplnK89DP466tQ1xVgh9cgP93BFLKmxqz0tYyLOsh0URv
1oMRfQyUQZsb0TpoYeda96d0JnpoQya0eHNma9zphToq7QJ4fX5QpQYsWOMZ+f7z2DAGfnoh6v7k
lb0ODwAQ9CsU9XTSBJHHgTPxg4O3DPbWhnwpNn4d1dHTXOgujZsqNKk8HvW1L+aIHYWjuzZ5+uN/
6U+zQeOItkKMXg0lpPshH4nXylsyE7MxQtWG4Iun7DI45EUWISFGtkiNl2mC+QzHol55L8e60AEQ
mYfFs6pvqqwCkI50sp573HGgkNLkb6vqTN6GWCc+dLZgoHMo1WOTzL4bxEPdCI967s/XN6yviiub
jq6Cf57sCrX+5nN+IuK6WfZmPzUHWNuZUZmTnYAeYzdANKDrAGHeBGNuX9LQQkyymUam2QsZJyiL
k8qCO/eJZXL2mYc34YDhom03RaINLHdtedZue5p7Fx8mzdbTfsxT+5mziNYMS6jQPHCprEdmzbUQ
km5YTMOw5bfncTQMXr5jC4UMZsb+1lPv9yUTvXruRDZcQlSAXws9h/vMsXt/29Wdc268Kb2CLcqe
iNJ2NlVEUKgh+LJDvyh9srK9HIU8b7LQnrHztE34pEfAxab0unHZ+NGalUEI2ItuFnVg7YvQA9vO
x+I7gJNJX9ctCWdaZlu8yDnRxCh4spuyavm78IqIvd/6uBRj1yGsJ9/MPZlTQELl8JAAF7DvL2Xs
tGtm22gm17Vf5zKeCSw/UO1hIWXOHNjkkOaTUBrtpoTirMiMyuuQHG1z+DK27jNb4HSh+uKpCaUC
jMCTnuFa0IbezWV1jZURn+EAv7xni0mw3BPTM9GhfU6hlW1GpbC/1bpq7wZf1/eD4fj7Ran6juPR
Ok+sw/gsO7ScZIAeNQjXDoG4PmduV6KPtxcnXirPeZSw/xuvVqGkHZBhY5HLtHGHkhvDbvI5DtDh
7ZtxljAi44rbJYWOp2UwDp1whuvJiYpbGYJ+NMbi3Y1eau+ACcZPgA9DMW7bpMCGFrkXktSRHS7S
DJ5nbeTXiWVBN/VFgR4FoZfiq9cCMq8hrZMEdYsct40qHB/Mk595013ETW8UvWyOoHLdly4yQW+W
2cp2UzY7+QY+VD9KT5k7XXR4aB1WSG2K9pvhe+pgdwE0OJQh1ghMrqaxa5RGQDtXI5BE1jAgTY3H
WMKDgpC8ajG3sw/MuhCceZ9JPTxFvH/n5CZaFifgn1VVqFNG36TIYiysE86aJSzHTd1QLrIxcSvH
OgtaxOFk/8R9ZWdf/SA1Uc1WlBygjC2uZkwtzHt9nm3MwiYp0PEFSHs0SziqtImpd3trMVXt+lzZ
J0xhwU2rJuNrCZFek+THXB4tkpytoKFpPtbEcd/1YVmegwaHBVORvrf9mafS4E/Jy+eTpSvHBMdH
XZ6rljsUCadl/ryLmMChWjXPKJgY/A6GyWN1ttuZp4bihOlRxB0ks+NJNHSycTss9oPlrb+IFUBu
G3vglVQzIxwa4xll6GJEzQ3HtsI7WbZq27Yk+g5To6+ZP3/r2PrPuPRP45JF+ue/GpcQ/BFB/van
Wennz/wulTeJEl0xZoYe00RHTqHHb7PSmpFkrlInx6ccgQRSoPvfh6XPlFH+iC50wpP8NaDkt2HJ
dZmjYMoAW00SYhAu/TvDkrvmKok/IM4mCaj+Z9cFQnmboqO/xIEI3eJZSxRLkUB8HFcG0ubNkoHc
eJ1fqmNAfHADT5SyC2zQV18jpsGql6PzHZJQ46sC/WS9M7NOQm53NdT6EPjvGmZix65IhTo0urq0
XdlXT7l2u0s7aPN7gfGWxyixNtPGZABadRuEsB1ydLGPwTgG9mnoonk+Syfvl+te+M2OijqJN82u
FJJUH5rQitzYmpJx4ynjQpSxyJFHhXClRaPtbaf613mye5zQGevwLE2FrT20flDkPVF0vkZER2GS
IR5ZGi+LXXIIr8loX05TNQVHo58YUtq6EJs+b+T93BkHG/H8trUjMGtJ15VRjXVcp+36qpQunqRH
hKozOWI74TrOcGlRta6t3rK2CKWSEWV4VUioA6f3RnjHFTamVGCItZFgFOIR5fIpm3qy7nI7984w
DMMdTHnhXy2Ex7zziYBuDVGR9F+1Tw7n2CNnda+CHp/jrujX1NYFBu/QhyKDaJf2cs2aCE1bkcaM
e9Bs9r4OV8nz4mbZ6ByppsraDglCKeYpuNKTbPpIQzZTuyR30KETZvANgdmITU5WTZDAfIURvCAZ
EGiSBsPyRCJcEAi2Og/E3rGZXAe8uxXMvvyO6lUUHxEG3Q8irTkZb+yGBgzrS1An1t4f86CFOQ+S
4FlA0RIYWkfzBQa7PPvNhPcw6MuEqO5qKk65GzUO3cjlvWW1JJfkTLFJVi63A6WPGzPPCy5LWbZb
JThhDZvIQzIwW2h3U+/hPctDiSzMyoV8GPF2g4eT4UkMYZ81cdWN6TkMx8BlKuHTJickTI5mYzJo
VwSpn0jK7/eaRt631hbVuz12lrOPSoCjDfb2bDOGSViRH1j0aIeHyILFYlQix7U6F3VeWEe3mV6z
wp2JN2hd724tr/KI2xMpvSuuiUfOrfe19IzD7LgNCjazv658Rxw4QuR9g76G/O8yLG7Jxgg2dRcy
SZS2WV7ZVtoteCyHeRuWfnOawWBvSOor7A0stXvxw0Kfm0SbxPqZuK+m7I3XWOxDYIL9VKVYRIap
3E6ufzGDYHjOZJm8Zn0WUeSj54MoHHeHDaY5T2Q5PBaDxmiOHma9sm8TCz9AYDrNDpHctYaex+8r
xjh0hLcPiTRkzXCE+dFSS3bbemX6nIqcpMzOpcGHOew4VISnqNxPD0Uxl4ckH+gw6gSmwIW+IgQS
0ZfUJVjDd0J7jfv4pm3ztnFIHw6MxL+UevYuIu+MY1EMy5PXAfGRjCqXi8wd+wWJk5SYUHWb0mlp
Og8+7MjOwlL/YQQhaMTIp7FfowBO01i9+yDfcZ8nEH0G9o9oU5LT+EU4i0QaHsztuxuq9KtX4MDY
tICBv441ruOGCZy/QxinikjG2HGEsQGxrU6L6bfnUnZQH0VRIE/D1eg0aXiUHv6JBQ4r3KAZLPbM
dYQOB9OYX1lRNn3lvC/jis/n64Aglcu6fQhthTguM2KvJBHTABhBgw6wdA57A9Afzjf8Lv0mu4uq
MD8SE9J8D3Iz2lYmMtCNqJH37nCeIDwxLUiz4mHEKnlSziy3JVf3FwtFQL2xFmUfI5KF42XUj6FZ
WFslvRTfINE7N0U182QnQOi1rYgurbPJIFPVcoutNH3vBaMS+cOW0A+tZJVwg355KjMqITynaK+J
p6RFdw7kO6KKeTfbzviRIhGJWSmQylTZQGyp7Tzbja5vtZVHtzMs251qvHa/Op3v7L4XVxQwmV8C
ixDZeOholN237ZASVNyZb5h7+q1Ll/YDgGw7xmrJnDgrJmPjWmP6ITU0VTM3wYtDoL6x1VxaO0Im
4XdGNfsbEFbSGpDOn8KlNzZBOPvXdqdTwlgMZ++mlv2YdpG4ChcvO7dRL+46K5u3WMxnPtkoUz9y
1Y9fKMgCDuhY+raDqapuk1lDHSeyIy4JGvmke6Wm2LW7H0hknZ0l2whU3W6vWaeKGKKkv+imXe4r
Fnpy+aPrbqZMjwkxzxIwUKO8zkyr27J7FK/VMAMSk69xHYhQfTEXi6hjg2XowUVTc5zDUZ5ameRg
DIkLegjuf9vPonyqo7Z7goLo7xq0aiC7SX41yQ591BLqR6t3FeHVbXFQ/ax2CdJoyIZmQBnCu21x
pdnmeGoqzQyaBtOji5xdbXJ3aLZG7jUxZRwA+mZm3nVDAK0bhEl7bnChjHFdLuoKv0tdxnkPkBrS
4sXnOOIklYR5enPmH5TEv0SOaKLPVm7578T9mUbcJk1+l47ZEvuFGT0p7Q1H09Uc9CHa9JUPG/K9
nxP7CussviKTRE1keD1iMRa63MWwIi9T1/awDBCkP/Pb/jMc/9Nw7JgOyN//bHu4+TG/ff/zbPzz
R36fjS1mY4BA7A6hD/PwB9ODtSojfh+GbSL3V3kLz2dkB8Ea1P87cohtggkW1QFrOWU3/x5yaNkM
438ahleAkl9DwZFDoUrgrUaIPxRakdQp56YXznWQDAHMh+vxlLSMHpVRtVrf6q7bStGefSvqrE1r
dYSJaRqoFhpYDhM5kRfEPpP97GW6vGmDqscxKTnRY1t00ttO3FzfQD3mZxIY+u2YKggpoWwZR3M4
I+YayS/DwdnMh2lR1sOECOGlmZP5VvdRgluMyBnOfd0HetMRxLzPa7c8BugHCQUusVAGQo0HP+Il
bkRWyBK8suUJbSiYEFepgBZWGS7pMXItPW1JrDB/RcuMSKlSZfm9C4zuNk+9uSYRrpa3CRQYkmZk
veYWJexa9ifzMji1qncZqayJQXNgGjehTD1hr0SVuutg2NQpJX6/2Na1ksY55AW2V+z2KNXbDmHL
vR2y90d42R50UVIeS1g1arJq3C4ZEoyY0oL5UCx9cKyjquniwm2R2eZyhM4Jp5InDWESo7h2Svtx
FGIMNEnWuAjG7phYXj4d6sROneAQek2Z7oM+NzWFAaCejRlj3Zc3TqBruuZ49Bsn8hvaiUMy7WCs
C98NG4LH859u30FU7uA8zNBzwLOrJTj08mSWNyU501FCe0zeR2CraV/vRcjisZkc1/HT2DOyImE+
Uga+QHj/JfaG0WHaZzQIxsuAowV0rDP9oD0ihbOSK7vPqmTbucO8XjjQVSAhHqSyLGgGKGsfPuw8
jtMkzBt0esXo9Jt+GLCf1SAj9jJYz/+XvTNbjtvYsuiv9A/AgQSQGF5Rc3EeRIp6QdCWhHlKjImv
7wXKum1RfeXwux8dYQpVKCDz5Dl7rx1zkLGWlzklI019ZpLb0yGVOW2s6O7tLf53wfu7BY8ShGXp
vy94N8Sx/tAK+PYHfy53vvnbWwY2pmFPrp0AjuJ/tgJ85zefhU1IJHzfV8Lvqx/WeJzsLhBdViYA
raxZ31c//zdM3KYg2MNi5RJ0Cd5SXf5PANe9+++/2pF+iqDzMPQznZGeWGWEP3UCYIygQqqkPHFQ
RjlqZUt+nxSMcqXDSJk6kTYdM4o92RJMpomEO/s0xl6ILJg/yIpZMClEDFNt5DTxTD/wL3fy9me3
1HttIZ+OfGHET5KwQag673SOAS3ZSEyBc8pGB4lN4qCMgB92WcmZRn/LU38IGgwjXVMzV/n1tREF
/rgxIMijPSKw2bl48FzHfidu49UqGndI2xMGyo8l3Cr6tEMaXOUBnbut20jv0jL9yuU2ud4FSpf0
g0CC8WleCH32hq5l6glr6RwX7Ba5OxSHvlBDvlNt7d6BcWz0Zh48eQK80l+Kxm72OPSdcFED2Kq5
pDHjjF15k1jaJM9arJZlv201kxnP2w4DEh6s+onRhjYQ1nDMXOuFEg/5d5dh5+58jLqds+CdLYZ7
+rEVojynGkMDAT9T+TYIkk0QJdmGOa/5bChl7DhuPQ7zogCiLS3OVvTw1bXC0r4zEmMa6Vja41Eb
ZbTJjcXGSN8PGjreNLbUXLhpYerChbRm/bHK/FKGBqfiSzllxGEo3T/DNWB0hfgWAS1qPabn/ADu
kW633k9J4R7mgPGG4bC0UX9a7T3O6ewOXCGu2oyV86WogaXUmGrV1k/mYDehgkv3o42fJUx5le7n
yI9pvLetW6BxSfpHgS1/x2B+Gk7AcYuYpmrV3880+5ONsCfOnsjhzH0pcrSUVdTndoMbuBEM1+LF
xiugoDvEcWpNoPKCISThGutwAyfxKEfLMgAHYrCfpPzoZdpHPu1Wt3ml5n0Xw2qA3gc32VE9eQbI
X8XezDJok1h1bjWSh8Ni+fHnNrHGfW6m+6BHZ8+bGpwoU8r7Bc0kw8B6yM5L5mdbZG4eSLq+OS6l
ueyCoumhcakaE7nVx0voZZZ2N2xSMxEn5PocmJcJzk/+fIYkED3ZmTUc/SmZGmRKMvnigHUDSypm
CXLYK78wVs3r0Fpa0KMyrRBl02ZIQz0uEsmbp9xsy7v3kMRGZl+jIR9kwzSLXepBKMY12N28ClAF
fkWmgNkcITLwmz7/XGUJxr9V9L26mqbPOWwFEY6Q72iEN1Uzmle0uFT6Oqa42Y5BhbDnBirD6sVb
7BOH+Gz8SJYY/DLNuel1Mex+2ERgohVvRWv0f0AAXxV36HTQHzMKSnf9oCpj92aSHLUAztSZXo9P
Z4Rw/aDtWusj8yEwS0ZUIcmqKwX9EaFtjHAhmFBF5WuUUMiUDKFTPOWIuloEOUnaV5cqmdJm25Ia
8gpuBzkiPmAe9Xn1KuZdfk/Pbl0MAS1QtaXVTYal8NoawBjSoAq4mlq/m06YDqtoQazVMpWGoTmi
pexTF4GHSkc+PZEwCxoZJqdpPaHTQdn7Mo1W0KEWHZtxm0y8yIi2htkIB3Mefid+fTCvgChJ8zqI
phUpaTX1q+rwwm2xxDPbWJdy1CHcJ4em5g4J/TowNfrxek6t5ano7JValk/2Qi8Gil4ETo6dQOhX
CejIbM7+iJSsOecxZBeeIy1iDIm1WKbxYxXPRdoxspbV66D7kkdHLd1FrRb3uu0En3isx9rYT3Q9
MDEaqjm0vlXc6CoZCeypQQKGncjmu4FJ6I1T17xYKR22G9hodFSq2K3lFhrXeJprr7dC+nRJeYnb
A2vIxCfg2cUVc6pIV0c92qo5A5Eio2Fbdcr7ZIwMLkNuTh5sCgAuYlv7Llq2IcGngorHm15qWiLX
iasD4KluVocRqJtTTD91l09d/Xsn+g8M1N3TSAixXAeT093gFnaxNXInGg8+1jYnXCVhIw1eMrEc
mUV7wYjxKrHHqOXOaJyvmLwerXyYXUIyBvmHHCs3C0dbJIjVaOdatbFsCuxrl05BBR0lY3I5eCAo
sTv5CAFbv5E7f1YAHGhEnwLKPw+CX8QMi31m4SsHq8Wnxcoj2tKzOJx3HV2nGjIoHqRVPlVNtmb1
G10YuKzjVK6xdPZzxILflUij/i0c3wz9f1c42uLXwKVrVDcvCFB+KB6//dF3zY34jeOttYYcEuZE
uuRfNDdgALCRO+wE36ZFnI+/F4+cjwmPkzT41qoOm8h/ikfHBCtANAcpHbh73kQ874rFXxWPXP2v
B2eA7K6NyoAqCRGPD8Xgx4MzD1CLfSpGxQCUOOWUFcsbW03N9Vv66a+rsfc0gvVafoDJm9mcwxv8
rhZDe2OgURHVybMn0Bcs6tdI4IOnNw45Ps/gH1aeXM8xaS9464wObdO774akwqLFZnI9SgNaySaO
ZYoySNX97Ninql+BmNQd4pGEH+vx11/2vZaJiyNmchFd8+tRgb77slByO0Q9qqJ32PefSQkF6FiI
EfG0IJHhDYgcWebffeX/5xbj4IFL4NIH8X+KYe47BhmT7yF0L8V8mxOJ9HmsSpCDQapIZDDBeP/6
a/50QTLETZPLAQyjq/S+8ZKZxtxYaKOOMBypVTlL023pGSD6tvHJjr6j3/67++en++pJ5q6rGC3g
5jL4/PGB1R1hcnE0j8cBZl1OJz7qLCQfNHRDf3JWROeQimu/qAD96Vzct6Osnqqm8SYktflCDYfJ
6r7XlkXC6ygBuDSr4EbMwfxRW/7fPAUk8L1/wTgycigTPIJQOGh7/vh5qxIPblb2w1F6jC1R4Voy
uujigvCDuEa8UbZovc8IOzS0PsCDWJaqWN9j9QSRaCZkG6YdjOFSr9BSu1NuiHKXZ6mLLEIfFl+w
6yfQcUbTgsqKtB4YpWVyH9pcwp2ht4Ws1lCpFTIlWPx9IyEUst/CXx7W3IjGAAMqOHzcRulKiVwU
Wde/+6ONId9VyzxyoCBe70LZcr51WSXcbeqDYj9i1jSeQQwE0X2rEG6AJcpaCKRep414rUETIb7w
lFL0YahLs/mqhwng3M2Vni7JzYNU68oMbRtqRYA360Kg3vId5rEDuT3RNAryFtr9zGQJDymQ2EWZ
9skdc3C98ziungp7vDW7Drp+gHwdEpuZgbgUCui1AuJbqwL6djlGzYud9FB2W0M8yh5jZbqk8lVy
aK1OlQ7mF7fuKSSZ2TPVfONWA9XnmyLfYmJCyFC7eYMbW1meQ05kmvBaDNxHDEXctxX/PQT8aIvf
Bk9Tu8jXb1EocQc1356kvdd1CvU1mA2ksd0Ijffbs5pkMRVeYqfY4dN8BjUNNJK4CcmX5eRAUHw3
jWBzDaXz5Bx4UVqe8tZoyx6eR+APu96xkmdExsGTj7EcozX+/Hn3jepKUeK81m9a77jh5X8jm2sF
2L/AcAVyIeXJQE1o4IkCuKpMzc9vNzU0WgbyE0qfFW7H2928QHMBRxLXaAz3Ix1LeEkJlpsBaUHD
SAzgfzo5gDF9xJrHt/vPAUYyUPfhrOWcdAPfSLpNWwXm9dv/00dRtSlBNbNuLMnR4LvecSwatxNF
6X5oOx5gxtsIbvp8ao5dl0XRhehGDtEjyLFt3s5+cG+bDJU4Xvk2qipo82Z23beIzWXol7k1PyA9
MBkoRIxTxn3BGJWUGGMd9BapME+T6D2K1rg0quTcgQs0DhpgDjaf2NA4cptKFmFCxgG4+2Too0tr
CfQL/o3p86iNFiMCU9X0dtKGNT133P7k0FV0gDuEU1O4mBzEDKiDm9rM0WHJkRSKuHvE/JXs5lRj
Iarw2GGr37SrAmOyW4deJMcyTFDg+cfpGAV6vugRKTy65VBvkiZK+dkNfQ3n2N10XiI+dqbVbptE
u2GvZ3HDGKm/n6DpkxaJYvYTcHCEFondoWzDXzdfjJg3jo5fxwilTBQMoVkv174aOMF2LJtI9rxz
hXP7ujEr8k4HmAV4/6eSH5wEgZpZdLzaU5b+c5AmyNo7Y4jTLQ83EIaon2ED0u5AHeJ5nFWrDlgg
COgPPedNRkftayW8jIGkKZ1jO9ks2cLDCxd+Awi/we0TwX8gVYeJzTbHs2xFVZISEQMUY1owp+iO
1pWkcH8qdTKAAIzXJoUcxxlSWxI9zQm1RePgQyODciaOIp9e59qPnzJoGhclnpTHzDCzZ5oAvFgc
Du1TtIYppB5gXL8BlgiqldBDttH60ZXlbkmx03V8jXhP/Ksvz7JYmGUtxEh9KpVhEFCfOIN/sku1
2NNGNB3zYiUUSgjLtn9f4lG6O1UhLQua6BJSSnyLCy1BfRE8Alhsn4peveoS5CCPoHjqymDYZgP3
aQaITCRrI9JzUDfWp8GIwOEVyWReNcHkPSBByr1tOk4naQ/GuLWnVsAFFh4t+1r5+4A2yc08AADH
nWI9lTSrtvVMNwk5MVNTR6P+g9QHPSgs7ai6rjzD+b0QNv9/w46lPoBrt6LfA39KVdi2TVTvF58U
z9CK88HZcEw2LmmkD9y6MmrChXn4R+359TF1Kv/GS2xzm/GVDh62NZiQVtS91LNPLdLg87u0p5Qp
Mg2xx4kultqlReewWDhFrK5RBmvmN5l/baxQalUSQbiFKdh9JqQ1YFTDhBD96MI6hKBwvu9iEy88
oZE8Sog86dAntbj+hr9vXYs1PQv4d0aLT+P2OOm6iZ9mUxRrBEb5Rsb2fD3h4VgxfUmOfCScbXoV
LuThEjVsznqv4IfrZGQdHGXckUzPeOsyQJy8yfyaK2dsJiCbPH++JcGHd0lOxBR5mn2c2GukwxGZ
ZAvizQHjGMskJ0dg/x6RxgSl4A9LbgEF+cQ1NxOgx2FAqF5ImAAKf+jnys7ZOYSteCLo7kjYOOyP
XSpZp0uUlWsuCNP4LcJnj4qB2Zd7+PaxRCXJP2iTjEoiMgy2L2/FaxNhBMtfD/CfMGo/lqgAdmIp
CIFA4cvYGPlF6cxXAnaxvTFVQNvCQpl8Y0n4dLsUxmS5mcaFS1bIML17p22Kjt3C7Z26JHMgXhW1
k28ScoOHzXHPQ76GT6et1A8RGOcXNxEsrFoZ2eXUqJkOBlqhji1DxI+Tt+D4AebiXjqL7Xesi554
KGrDPDc0S7/2qg0OyTAFc8hnpspJDRDY1jzxWPiFWsnbQS8ebdWyPcWIYzGv0hhb+CTpekfbmqeQ
0Ai29aHxJRumYqmCDsMvCsKBn2ko11iJjp/R4AQehb21mIrgnq4xUlKbGRYCwdaOxMijKS0fXDs1
hofRnRHGgJBK4sS/L3I/cNmqmgD/Lltjq9O9zlMjFgRzUy0TtTz1MvToE9xjBJK71HSAp0ZFmW6x
UaE1gd18APBCDeIReHPOHZVc2/haYS0nmnauZqiJ4vBcZEtzxc/f3tc+K0s+JsbH2QjSs9HHZGt0
awCS9kuAN4BV9OwZ+2KYJN+jdbeViQ/J9IILR5N72jLki32WdFvFWGbNWGzVIspQzXN7qjGJIZUq
xD1G66hG89WrMEOoG4qciqR3y/wraVJIiMY6OgZLTfuob8d6yxs4gZasvlaq/WoU+iaYnenEc01h
MLQm3KPGvEFvTXfJhD+EExZXp2yJ5o6jh9kd9D5jE90iYJ52M2gBx+ydKyK6qjt+bfblai7O7Hzl
AT4RIhB6ixu/dHdxUFwNOaZWm1t1Y+omJhnKHV5UbdnX9Qh2cYMLmgJybg8FA8utO97apbin8oN+
gWblK4ofeba/yd1LCz08rgJvciKfJIHlCzpLfhCc6HG+l9KeAPgOJj0bKoKx2RjswKT14pRjBUlM
Vgj2K1bDno7Q0FrGybV1C7eHyIYGVQ6rDZhXnshlXJEc0Yy25lbnU4amn7J7++tj23rq+It4lKAx
GhEeIB1wtLQg3h/7l9HKMEfazbF5Q8NTxmJ0Vmtgy6+v89PphwtBJaOXwbHf4eD24+mH0URPtAHt
7qJyKWwHD0MmKS+gPZ0ZtLrrrEeXt+Xw19d9P3Tisv7qS3JdTqYOJ8Ufr8uRvEC+NDfHt0ib3ijV
EWshqL4J4ILCg1Ppe9dNWItR6lDl/vrq9G3e311kw5yKecH5EIgbflAj6C6jeyLc+jjJiAPI4ivr
0V9X3czDRBD2MUJHqD6KY8laeTPSY3F/+wj/jnr/tmNnBjyE/33Uu3bsjq9lQxSu+vJj2+7tL7+3
7czfXFpUgg4SmZr/mfd6Fja5ld1p+lSf/hvu8/9adrZJNwRKOilqpBsyJf4u/bZ+YwDK/47lja6e
Be/zH7Tsfnp3PY9/CFXjqp7xAXz++HQ5pGzGrc9cIV+1z/aCKpEo+qe/3JT/Z2rLV/zxEV4vQkMQ
eCnfk0PNjxfp6xFnUQA9YMitNpw9MNuJN3obTsT937SQfnpbuJTDbfGkg/dQ2u8uVZfo7DgHL8d5
TMHxFsSnEZgRhWLVNhZx2h9LoQzwPOy2ga/rv7n8T7eTmTkm9IApvuBHe9/BsooFLAKDyiOm1ker
9J79tNv++mb+1CRbL7G6J2mR0bp6v9oyldUDuZHtUYrpcZb2EyPVejNYwkMy3n759cXwbL7/7Wg3
MrTGfuDQdQ5MHsS/iqHsuAUGhbz16HCoPBM5IRpgA0Z5zmVUnovR+UBOSAuvIG57fE421XXYFsGi
QmLJkDd1NQdNz4pFECZQRk/DRCAFzrIxoO9SFDR3OpTsVWi1olkFpUGosgBmWlbav1sZiedj13+t
nHUspXrTetJdwHZIJmzJqKKyr5N2QHKa5PZ2MPX8pBHFs/fFE0k2lqcQLLaE5rmyiJ+pLAHtl8q+
i2LoWwQX5vfuCskfHTj+Q9zH14TRCM7wQcQsaAB1bsq1RbEsp9yPr4bMgF5dll8dkPx16vyBhv6u
V/SLJscvz405f4rJaOcSmQvDhn8TvthCyba0h5wB6kYxY5JdNn1BWN1C505uGu0aiM8RsjsW4Jup
ntzrebbzTWC40Rn50pMHWfOcMWYkY9EjB2QcvyABDR7nqku3WmTZ9RK08WPvklk2+PnGDMZ469VU
arAuR8gTRbTLzDm5QnC/GRKw83BipwsZm26+Q+Xa402ddBycej8bZsyMXvDYepQICYOIjeWn3mXD
jNq8qBqBVp/xt3I/OJzunpN8JHuuFvw7/jxbj7XIMQWodDjS2mWor1Rf8qvK5CIqW0VFaUrAKFA1
yyngESnb7LatqcyzqRI7Dg8W2buF+eTUoMgYSM4bI0mt4WVIzVbEG1OLS2Px4kc6BcuuSmsRRm7p
bBNaNLhDU2bki0H5BqpG3TULulbK8EuaHvZLu/j9ozPY+bE1EnElZts9lhXPAjDIdD/01XzAKfyS
oObGUZIO8Z5cm/nodGlwZ7pxdgBppK6Azde3A9ElVjfoK3bahjYedL69msCC1a6MCZMFfB8yPgen
EjjDBZg2CBdLQoaA1xEwARcrjHpPrHP0T0BwkhN/9jyPoOHLaJUUTncQ4D5gk0C3OpJ55ZQwjkgk
y8M0ofwbh3i6M6JJHCw7NY/CbIqjLnvnJJuuvdD1WhaCeqxvSs2+wRPNoZ4809i8YwKvXzujNsln
M6rLMc4MekGudbDnIIF9w4R2m5WcbHIMcEyyW64W56s7NTAMIPnAivYRnaHzbPjRCxa8CvJuHBzi
KJouZpTtG2+l67uBQdtqNOGr5aURWg4kdSca5g30NjTObjGdFysRlzPzlX2UuQF0gjpDEgzNxfWS
VzuynwOxaEhhvXkPz988WqP9yeN3NfwifshXHr7wuNN2upw5HNLainKFsMPotxHkjC0ToZU4ll0Z
XdvcoSAutlW7fE4hL/phQiRu6EfxeIqMGA+AYd7NGp/tXMfHjHCnsA6a6bBAG9ggXmk/KGF4JcvT
ZGybVtX7wart126EPFEnjbujNdM2sf1ITy8gPDZnPFN5Y3c7GI39yrrtn9Jysg/oWgo6zPiLEg7p
4FWcZrmOipyBtR01+kMt/OKSBWk5MTZAAmlJzhToXWjJGhx6o5ocqchCSp7gKq4OCRsAXWhm3ahQ
OEwWpaiuu9I/FaP1IS8T4kYiUW1iX50d5SNyx1S0jXLDv4qj/EtEH2iztB3x75bzOpjgmGiWjzeN
Q6solJwytywJ7k2qs/kycCHduKVFqBQxpJgdl+kjwHqC4KDXspIEmSbkyuUFCo1qXg0+RvEsptZE
e704d/aSuVu7QLUk6BGTICYLmzZE0u9wxXe8J+78GW2ocUNcJOpteLM5k/snmcjqqIO0ppepigF+
EAjTzGH14IiJvnbxcLrS5Ebl1CzjTdn5xhH3P0KX1vuD+SeU/jUnaovZPjvhofce8XeLA5bRcgdO
TEPy1OmR0IwVLR0kxwEU0UXNEfEoeylv3FTk9JHjGEDoroyhCxc64faPyfwB5Rn2c6Z0e25S8WgD
v9xIUzQFEqrcenBad+dOZfkMUtv5NI9ucu3C8HzuKnuLk3lKw6xR6noQTb/Py4wnD1jk0ckLBUSE
h4zN82uVdxZyJQV1LI66E/vjdBozmzWjReTgXvRkdVpwXYtu+FZX/Fvk/02Rb7uUN3+pin6CYTx/
6fr/eUpVnFbp61+L/D//8nuR78Hh54iIRFMgTnRWdeB3YSclu+R9dVCErwL39QzwvdDnaMCJ1vR8
5vk/zuah9wOv4MznMQ1l5kyI0j8o9BEBvK/k4PGhEmWqKARI1/cHyVg7U1FlcXLqSm+4APOFiquy
mu7Cpju3LZye1mY+2OKe/nSoy5jNJJ1T7ENiOuYJvbUdSGpvr6AyPKAfgwzNy/2U+n1xSAJjXZOH
YH2TqJkGt+zzzZwn8tTBd1X7IRuiBUE0vkTKbok8ysmlux0DckRkU86EgBJw7OdMUJWOFTWYH3/A
pMXYYJQq2gRu9jGYpifRFZHLntLpD0s/Elk/FXqfjoa5hd083MVTLc59zdAhpECadgQbFuNqq2zv
pW7TS/5ENNCgPDxttXGXRk3WwRGDPaPstr5aJl2Fc2ebz4tSI2RsUz+yRDNxU11yi9DKbcNgWb95
wXsKL9lNtykp1HvXQ7WDdUaXD3Ei5d6yAVHRcE8xxrXiAp/chzqvZRj7/XjlO5qmVtFvDKw025hS
mG596vQPOfL3W4TiFKiObc4heidHoNEc+MaFbyz0t0hF8r3R2VnNKEJXt8WWz5yjvO/xLNbUVRYu
TPo99vOQ582ReHZSkWn8iSEBN76MxApqInS2HvsRcqTJYXwVL85lb5DuGEK/7EPfXfowKvtjMFX9
B6fTWUZu9iJ2xmgpVGLapoPXwTYJJjlcgkA69pn5kmZQewe+yy6P+qeo0iZ4MPVB59phLmJWnyiT
9BnKmxeCQki2MmeXF73cFlkc33dOZVdbYuSLKz8r2+uiwmTBXS4TLwQE4N7EQ+fe5jZbmcHJ8SVS
kXVHkzqDgujOl3ppvvRgYnUIccDdRW1KdhwDtfPMGFFlrr1B6zxfFm7OfilcsKeVEd0Ju/9IZlG1
QUaZnxJXRfHF1JvFeDcT3dq+EibTfTKndviaZqO4c8tGXiA6tR9y/LlbSqbhUnZdC/MKokrP5LJU
V4NlfpqInLk2Gqgg1mR+QUXwyZumuqMIqlrWcvJoClijN7rwRLctlfZfMJ4Nj4vBWC6jX4ePMmLf
W0h+LjE4DTLbR25dFcBipulTQg6YuRUIEyCWGS12r3x1/DJbs3bS68sdMbyjeTfWS7HJcWBdNi09
hs0Mk+ZubKzbSYqXpQteTIVkgQySnfLMEpGlm1LFOF7SqsOIneNgUj0+y8h/jKPmi0lMKlo5D+C9
opNAsuY4+jdJgeIPXFW6yRLXOsasOff8C6iE7S657tr0gl7AdIJdWLL7054j/C9mWnLVBd0SH/xo
VjGWlealTI1muFdsh3ykbk8tFt0CZa9prufNFaLXkf3XnfeDGRy0Y9OUxvTZ3lmoZUsAp6KEWj/o
DOKfmWHb6KAnhKgv5RVc2WjnrWTqBKfxrm16yCWeYWxF4/rPHPu0JMTgojI94xj3XXLIKTM5WFjG
Xq4U7GDlYVerGxspY/6R0zYG9aydLjgX7Z2KA07zRtb2V8h2rjJ5l9RlvmtWBLeLjWWDuIHihcPO
OVtR3TXWjQOyTtqwooyvphGG4mbIluWxXTnfEjDl1UzS0RMA1GQoLpAKxuRI4UAJ07j2d7Nhl/us
uXD1TEDAjPSZIFFYgJDG5cocL6RZX4nCRqUriWVg0vYGKJdvsPLchQCDbLe9swNlP/or1dx10dgk
UmCq00jTDxGjBG8TrCz0JUPd7Mweh0VHrKqP8RPlYYYsdcWoSy9Qe2tlq8/LeF0ssf5KmjT0M2Y0
4G1iQCa48AYkox2BE6Daqe+DHLnJqrNcUe5RqQtiitbTejF8YmMBrtIX4xF0KhT4IkL1CPdopcPj
kuz/sN6Y8aTcdJccloL9GIuHGCXc0V4h86kJbl5VfnbANAmzaSEwHLFWKNhgdxz19EasuHoL788J
Vhy5IQGnL3dy5h16K/PC7RGgs2P7WANNC3mlCC7mFYk/W8V95C4UjV3sHQhm4xgRqfTrQAZ3HTKg
dKBWs/bCRiq2gW21J0JZS7Jxobxvzdm+VfRmjHq29Ebyil4lK7w/NWd/kxdoJUgADrbSSsWZ8VGE
ELa9mMuyxU6GfEPWat7EZTPtMmTQlxDySCpdwwPUEvzuB315iqX6TAI7SQP59HtZ4ms2hUbUPLDd
CAWOXXXxcYCguiVd43qEpdhTizL1saBLDaO8m5y03Cuju451dj+soQdTkt3O3NdzNEua+GZxHXvl
sp/dnLQE1DfSDIFGunu5kJKHIIBIOTkO/UatcQtwbjEjDNzX+xbNrotMvddkM3RoAncWO6cKrXRm
ftWbtoau6MDiMzkN+Iu5SyIosQ9kxgTGRzhSs96mYMSWbSo7a0MmcIXbbc5FQdgewm2hGTakD/JN
hL68CdKZfTjXY07sN+RUYYcWx9I6NJGif9FvmnZzWNobC1pTglxfLc92M8zPZW3OZ8YogjEKCvlW
oxXajKU3Ay7V+XimTTKx9BcV92BM0NevSntRsmL6ueG+ApLIaHGhyB9NTNNkjKHT95chPZdmCfTf
ljsalhNBPKuu3xqMAxxEedtpv91PfisY7q9WgLJiec1bgJkgLfJ5D5omfnJ01Gw9hufQLAiPpq9k
k3nxZjcwFzmAkx8EGB/XXsi3dRr7QjVDmex6SzVYyS1NYAO5saO5lx17GzlyiZ8h9BjScEHLd0b8
VsXbxe/G4WQmergoktw4Ge3qlCCfFjccrs3gRkjDJUOjX9p0j0872NU+zb0t0w53m68WjE5mCXGF
mZnd+Ylq77Mg4/QauDrdQOmUhy6NSPLlgHZc3hwebT4DfTTJs1jBDphACkJBt9FqDCnfPCLFahdZ
8KDs3U4e7J54gzB9M5YQTYIVgQxzcoXwncTpakExUuzf9myU145ew3ypgNpiU7qWf3JWHwsdoWwT
N0wmN/GwGl2aN9NLl/cmMpK+/8jivexoWbkXdSB+d7w858WWJlEJ1FttWOT0FUlByZPdxPxJowqQ
1qbv3QVGspuUN1ULRhm2Z4KCSiZXjZwamEE4eKbVy+O+2Xoq25d33ZvZp5NVcXAqV+0QzNtnf1ht
QSgM9We8KsknhDXpB3wb3kXkwEPepHr0sApSmm2jWMTBVUnXe2Np72O/SrNJyCTSLkauXazCbWuW
5klZelGbLsvcFxuM6rRBtqWOqe2xDhRWcFVwbv8CjZH8zjYVr6yn6TmdDLHT9Ho/jmPeaY7ipRft
jTZN3rjDFqPaUu11RQgqaab2TroTIABovDuYpsEB3NGwk+joLmBVT9e6i6f7zqM1Qx983mQyh32f
N8krMS3kbVp17exFWoMQa9Bz7FoLIkZZM7e3o77dITxy99Zoep8hfM6XTZciK2qX5qFZ8Scb1vPs
KyyM7pGcveJjLExcPFJnwbnWBNulXmGesa61e4/n9cJsY5dWRD9tkOySkriyngyQZvSRyPfSlSeo
/SEjSIwBG2wESc7SXFb7CTvXISuM6jSb1OJNUEyPSADtvWGqXd+0GR5ZBWiC1I7rDO3sBYvEuOUF
5GXxxrVhwMpn5yrdYMhqdpz3YQQ4osRMMeo2rMuOd1052UWTUqMUpdlSQAGgSMDzgllGmbNL28H9
OvY4ZNxyTvxNUwTzFR6j2d5Pyqn3b4faf8//f3P+t2zw/786/69Dvqsvc/rHj67Ob3/25+FfmDYe
dIcAvoCHZZ3z/efwL0wwThK6k8PcJvAwD/7n8M8J3zQZ4wU+05l3NExAmVZANoEtMHdaq+T7Hxz+
5bu5FIF9XB4LgCMZIAfMxn6c4gAoLpYprrJL9CypfnWgz6yRX17v7EwO76DsyI7nhMYqUXelcaqt
pJGKTFmvOtZTah5co9OflR0P5cYwG5K0Mmxg1Eiu94UuHcox10Pg2x4r2soAcRDgTNp5MEh+8wey
1gaLRsPnAko0m4uOGd/t8CRnSXBjpkbvcVwZRmFTOPeEoDwQMxb1G3caexx+4MFTPIWOgRJHJbVZ
lefUN6bN7Hu0mEf4LguAB5LI5uTSHau28R8S4unqKduYaDnp8pVOzzgqq5qye0T+7Iqdnzl2YT6n
rdcDocVx5pMF2pllRSlJFtWwY5X4IzE6tffaRt/C4q+8zaKnjD91tbF8IsfNS7/FPvz7Av7tC8hw
/JcvIJK25H82r/hS03eUNX4s/vR7B07+5uCR9hyfvEvLenvTvnfg4KUhTgFDIhhkYpWmOfdnB852
f4Ptic9B+qZt8We8n3+O2m37N/5XgfyC3M1v2LZ/8BIyfn7XgaP5hxQQIzfFByuGt/qL/wKW8FYQ
kCq6DAb4KtIQHEK87YIxFKz1qIJ5148EHIa+6SXuKbI0FG1kl4HPRAOm38aa3BUftIAW3NWyjtuj
UdRiUiEZ5CUlFdLcz2WKHBIatEM2VS+u6bk7p94ZEI5oizkV/mUb0q1gDjGxuf0ve2ey3TaSdd1X
+V8AuRDoMQV7SqIpiZYlT7BkOY2+bwLA0/876HKVU5VlfzWvGmTlslMiCQYCN+49Zx9sjTlE2GKB
IO6Ta/FChHT9UusLspYxJcg7YDhHakDMsOC7G8BH4LyqsN45ykHm1TsDwn0LQF1TP2KGKBqzNJnP
RoOolmYiLyxBQaLd6rzpIZpspLaJmL7nNoQZ1HHa+JPbfoiMMquOld1W3tHx3e5r5+nikqu4t0DE
pcYJLkLlX1tQxeZ8QmyTDcpiUPsWQj3DiNq9LkxxUfvgq2tM07mqtGFvjrH5cZHoKEsTnSS9Pbqc
TtGJU2Q0fP7ajcKn1Mn51Q0CP0pShLJQp4B8fcW6zRUorcq4JCB2Xpii6UrL2fKfXRVHBXru1xlP
LBT6iDfARJ53K3NeTTcjwDwh7YDVYJIvGcDj4FNbGa/p4Sl+QUHOZ/evqsxB6ubJ4Sx2U8Yuqjwi
ym69MRQB2QXTXRomIzHOfnYolTgWSZq6ns4UKr0p6SbOmnXNn3z/QnM9QpYZJSEaxkF9w9QhiEj1
peueHYIxJxSS9CzAfjBiX+tdniX3+Ej4CNWc8ltq9H4EgXU5gmY7H7guMlXBoTEhBagIZ0hccLdc
lNugJexxX6uZ06fW6SxzmxcLLFZwFN/iEFZgoI8lhqxcPvRLZ1M8xg7pzGESQvDq0nv6mOBk86nR
VrUojEuJDPDlqriu7IKFntFHC7cI7fhNS2jwT+RWvLdYLSJOkNM5ZmqCuKAfWQ1G2/HN+mZPhuBV
iI2Fjqjm3HWRwdVRx+LTDBSm4cijLXAlOVouzt5oo/e1OMWy4SZ0/YkvuKJzYASeH6nHWFqjYi1T
X9nZfJCgGwwtrDfBbXlb1WjF9teUbY24BBPelMn7Tjj+kWaXYcwwQYyGAZJ3VkwoSAWY0CpGgII1
vrtRrRP8IvhR1FfkmT3OHHvAiSI6flnf6Am6YPiJLu6KHTZXf3OVord1Gj5dl/BVqYrFmK67utkV
B+oldBCvY/XlkkgDEstEcPS5WPD3WES5ZFuCff0nSg8uXE8clUlV6SkbirLvfNfVXW8JCL3ImxOl
ar0qDRudjYNnY/NCO7/dNzTtGRwPjrhwiA+fNGXgCWqk6ACNGyKy8tbl5nQqPGJ06ZJdHtuc1WRS
8HF08PLfg7Kbq00EaRILTDO5ybts5PpcTTBXgfWsL+wgCFTMgxsTZ0YIj3+7NCrmok9mlkRVixT5
rebh7RncLjbPaTNG7lprwQ8CUF38tZ7X7t6xW337XfDdTBry9hieD2EwXAaTNqTcLh056xufmwIF
VAv1DuMsO1ZhgJN7mLsJ5GU6+JuEMcLOBCn3QO+DkIMyI72cRBB+j4Uegc4k2om0Z8vQEelcerse
uIKonx9qFnoSGHHWvGQEBu59xvy7sI+Ny9XB6FAxhcRM0pl47HxKuP00EG1jLnzgKctYUZpv8EVB
CRCXUF+W+hhVLnJjsyw4zRchkP6UkNndYBmIk0fJt5QnofXaJQZbswhn1hRcYxb4TIe/WeECt191
6XOHT1ikL80wk29hzxI+YFvgvSoIwMu2osOAdw2dkQDPnaCA8ndKOClfCoyQLbKBOgo3o68Uma4g
ahhcpVKeGowvv0YZcLwktlnd1xQEtfbaxBbpjQWqbT8IxiPb65q3DMhiK73nM6+MRq1/OoLiNCSj
/0RNi3eDnE9eYpSi6YFwUu5t9aRjf0Nt7a3BQav16M8dx6TG8580c+GL/L6lpZ1ANouymqVER7sd
DqnXNRD6Rku2G9AO4mw53F3k9zEdHySX10Tdeb3jitGznhiETOSXNnYbb687a1XFaOIl/u4nkZhl
Sb82mrNPtjTZJ3JL7VJilMkO4IT9yskRH9nQFPciHgz0+uXXElbFoa1VKr3XECcRzGHEDkwiozjJ
xWYjy6kf0PZDGKfDGoMOQC0/x/Oe7cckrkhEAyVEEFUIcFZOtfg3BQYZomLdEO9Hi3Qlv1/S/M9U
J/nLW+W9Fj3xKG2pz5FGH61S567Bc06FwD1JO4ctBoeRNMiHB0DnfK3K4qmKRHuEODVAvJiBp1GH
mFjVLe9Q+epB1DllfknmqL7hGeOdBRiOkHt3NLdtAy26EaI/4b+sbjoQk6uRKcfHxG3wQc1l+Lkh
EE4zqobeBsG8be+udDflHgiGQhSa3Pf9fOjiob5xUx+1wVmPrYoktP5T2WApQfCy1WDTn+lvBGnh
PoSGZeufZjwWTCLdqnBCMoWqgl2V5j1+U9DX+LqMdY1vd204xlLS0sVkEjiNla7qyij2QkB0AGJX
exBHMnOblcbo08Umk2iY5JE2V5atNFcyFwByH8/b2WGGs/dZliAhusGeuPyxf9Ob1vLBm3r3SD4U
j7lkasBWaTXcaik+WmKs7jRgeh+SJfOOrhGyegW6chpFYEpJQkNBX0+YGDOmtC29sju8nroZdJo9
veZWlZKBVHy0Urpct3nTWfdNFpcbre+kB6Sl9ZktmuM3Mv78LzGz2aCTJNsuLLJNY7vJ2oMDvp21
1N/rI42neWJkVHg1eEvLSrHAml1657VxOt9xvZyvae+V22WQIc/xRCeZVn4EdlBvs8Rtd24oP+M/
XNlJ6n6Jmml+iO0Zl1beGFszg8Jg9HZ7T/c3pvwp6bFMxfQGZuKipS6STNl1d14SL/fFQhp55Q4F
w07N2oWkfd+Corc2UdNdGsV8CVqHymjTFUxp+yVki8oK6hNJalRE3XAcCoJysQ5re9uvukPmD9Zt
ZS76iotWQntvbKT/yJmmpvE2ms+JMWXHQhVaZGeS3VHMeUdtycQHHgJMEa2xJKVGcw55a873UcUA
kQHl3uBEuGNASc06Q6+YCI/b27S1GN/OGjyOqVmj8PCBoNowKwpj3Zel/sBcyLut5rz/CDlCu52L
Giak5rn8nKR2/dKPBN2vQ7gNR0xvzS5N+uo5pXynvBuKEdUIscIXo8Uo4EpTO+lOQ+4bKKh15llb
eozK0ZAVsEZd91XLCtwayi8jXMJgx7bttprLsqGnyYxjpo+600lJW9k4cRn0JLSAEUfuwijuD2Np
f63jiPFyL5T5TFexVKU4zMBiX0NoH80aGNz0TEW8obpuqQQTvVzPmZ5tenqHl7BhR2HnbxlDVgKj
YmK4oM2AJBcx0rnOQDBky1zIW8ChCOFqc1BTps5B0N6se1t/GGWWi01k5+1MLd7AP3tIQgEdWqSF
whcv3Rh9ZfOPtnGKWxHLcg3CdyzJfSJJtg2qyAx3vRNrbExtAkooG+SThqiGYEQnNByo/iJet3XP
CSRuNjQtqruk475IQPU+MRXMD4uDn9LHJLtdln4Bfa9cfKkLWxLI3UcZTR5L3CwqSzsmyEdHg420
SPw3OAvRLcbYE3T+7pMGHOgGwOqdk5U4kagGHgumw0zN6cYHA2eX/pg12Hg+dU496IciI1LhqDVi
UVAeM/W3tJqGhuGPUF3uiIMbLDkQI1SzjNkDVIaV9xKSMdjuCTWX9cz2PesIJmzYqAitmH4s9srI
LU0Pok7TmTQyvRnMF6C3PHUNWtnOyrtGMBJBYBc3DaakZovGDg+UbhdYjMfWwExnD9SgwICptkpJ
L5YBkMWzKcGkNR91BSCYDSkuuKZou9PfPdNQ+mFB+I9WfaVD/9ljwtHZ5mBvcIA2XI7R6u9/Ojqj
XMXZAiZmH1Y+BrWiIsrk02KRtPVszTj2t1bhU41U2GxJr5AqauynlsPfaNivaLF374BmnMUbAc/G
u1Attp/eAVF2olrgKu3tCRc+hlvSx9aDL0LjJOhzRRSbYb1LzCSObvo6XEq6WV14ispeXDx9ECeU
rVSVv35Xf3NZ0Eqatk7ZjkDbfSd3L80hJMXBivYlHKNdQ8R6hB+4oiZVGrgVUSRUPkOxUBxpY1S/
/PrVr5Khd9eEl0fy5CGi4uK8ayuW9P+HkvDkvT3nHIVS0cyMqrvGK1K+kHimzY6N1TMvmRtqB6H8
lqWV0/QesfiB9HHmMVsCPeujeN+rE3Td0KT8djXNy1IF9f7mDavr8dc3rORPmJVw1ODnfn+9Rp+Z
kYmWdF+GI+RwPNFDp1AO6HZbHPzNiiYhIOupa16Bas4PTU+vook5yyfV1D4UcCh/847eM+Xo8VID
WaYip5iCx/Bfl5VmN9oyUDcQbkO2T3D1+ve0pJ46WjwdwR7q+CsN4uzAQpiHGuEF2b1MInYCzFSy
6rpancG4sr9+Y+bfvTEVMeA4Hq4u2sZ/fWMu9nj0+028rx3Ix5SanL0GwuZk605URWZXPkKX96zD
XCnX5ETjODtC6hofBmuESXUFCYAF5rSMdYC6WPQcYzVEYpvIWijfkwiigRr0U8OrXg9+fu5sWHJ0
SzJ8pQyOaQx+/X4oRUo7PQyL6gKUcz09QBADOEDA0HRWddxrUmasLRh3TO9st+YE9OvLYbz3QfA9
uQDPHBR0tBD99wgWYqIbNYrTdmZM3hkjrAWjvzeoo0458e7Z+MGRGd6oPZaGcoNPRczbmpNheZx8
h6sVmYLTib0Q9phCFGV7tQz+OYHkjzbX9pBpKC+XbFO6NJAFo2RfRXTAVolbj9EmGpt2v8wKwGIb
Gc0bghnQ0XocCL5eP+z/OtG/60Qrss9P6+LfpKAfsvyVlt1fVKA8ktQP/aMH7Vt/0DFmDMlYCWOV
7fOY+EcP+vuMyEEL6BrXiQ5/9aMHrQZBagegZ23QNf5X/xkPmA3ykBdRP/ffDYFsWuM/735Mopg1
GQA+eQf0Qt8zk9ox88rJEc3R6rVpbVr5tqdWwdPSe/c2pMbqYPswewOUUAsDmtYZtI+cYFMGN1fj
+wSijYNTUfhJuNMGjdMgjPz8xgMHkZ57pyRpo03cF3txymMsovyml6mx9pVRnG5WUhwxEqBsznyo
6WNa3qZ1o9F0jmuinmdiMnfFLHaRVFGlS2zU24I2hv8yYkH39mSLsEn3zcyIWk6cN2fDdinckTjC
SGOQZTL9KVd+VHvJ69hr8fNAr73AL1/B/63JN3BuqTDjnshpxq2WinpKUDIVkhpInvLYgoG0RWK+
1Cdye9h74wlOHME/c2qFe2wYZou5G8485qeSSRtRD0DefXSPcFKK8OQZC0yFIMy5nigW5mKgVgtt
X5cII0dERyIOhf4mZd7JZZPFiU1BTnFoU7aWaYVbuxjaRZsDZ+CwEZSeoRWQ1n2LRlrsLY2Feyit
rWWFkCui4CVjyYjdjJy4oVrSr5yK5s7OVn0RzTbxZziU8F1ZY7QzsilsT27Rawdd4ozRibUIFl8z
A4n1KUi7uDzEGsniEfzmR2QtSETMTgftAK3jXuTS3jp+Pb8S4oFniJ7wCllnTPQYh/AROMot+QPm
ruqs4kAfcthl5dj0QVNWQKrGfDh447RyhxjnT1FWa7rh0QfamiU0+nxaO2Ror60eLXLqRNW+W/zw
vi1k8Yko+J7oxzD3ggUL9Ic8dT5mVRHdm5wKzxKh2T15AuMLsOhpHVGHHds6nu5ZDxWtmyqBXTiF
59yoZiIIas1YyWEARsmBey1F4p58Pwuf4noy91PsaB80aqc+4ASJtsxtzdvQCfOdRkd8WQvyR+Yn
2kr468Pc+dg4onykvZiJgIdVxPk3bcxpRR/FnVYV1eihbBkzERPbFYixyv4gQajuZJ5FTyBxzBt/
cdX4B6XIhXoT8Db6jDBdD2TjfBOStPEANjXtBNo75SbjURPMzJbPEHfdQyvtS4pJp0sHyyRZY3Jv
BT3yCJIhxAXEacP4gWGEcSOmqdpjZwZmk8581xC+23uYquVT203lbgzJa5YAf0RD8nife96Rb7rY
EAZnrWbUc3cLY5b70OniY2lN7SUize15oK1WqEQs4y2tWv1GW0qO+U1jukeZT/7WSus/cfaFe0Bf
zYYYER7loZs++pk3POtOmn+aQWB+MmWfqGghL/vUMHwmFoc7zNH6dkfRZmx8V/bbpHZuSDdF/+cl
+Y4T6Pyh9Ev7KKcOm0w505rHduJrHwTxcoSQMk0G1Kon5zJMJ4xKNTTQChMTq5hKIbY9+C0JmIC1
pTXzppJDvZIhUSFcl55wixx5kKavaruTx0r3yzWoY+PJwv//AXH0x2RpH9Nac79ONlFJSINGnUJD
koq5MuolvUA3t24K2tm3eo8q1km7cO0m0cG3Ovduli3Ag2roHhfyQda0oqs3ZyDou5ZLdTZDf/nS
UNI1gdBypEaFrImCiayPUWzZK6chCiyQRTPj5fGjO8sQw0tvayRV0FVjhKavaFyIBcJqe0QVHL12
Zpz8mUvm5d3Y3CLdlUquM61RbprPBpUTokmXA/Ek5XxrTChArcxBs9X3hsYdZ8X6SdAk37bwLzn6
6l51nzEU4+DZCyo21TUcu0TFbIcJ7eS4kOm0NxQTq5KqrskiaT6Ofeh9yWRBdTckqqvrqTYoYqz5
wdJCGiI0G14Hxn03vkMuHiRKNZQc1FgnEiUIGIC8qNikRf9L9Y5nDlknl47LHCDjogNq0iOg8YKJ
rvBoktQzg0pNGNWpS8gYRpxerXp9emt45j0I6BeHSAs7Eug7zsEp1hoaN/6OrsV0q/UqQ9GrvTer
au1vlWZ9TerGuBW4uQgRacAqA3fZNFTo3OTkb0jUOHe+mWW3sV4B60yXt1jH2dwoYIM1TR8rvX2c
GtpPHjLMVRlykEnIg9wmWEd2erL4941oK4ROBgElVie7faTFpzwbo601JCFZ8a1AnWBbu5Qz+5b7
/S1dSu+hMWBfxKA8LxEgHOaibX2UaYaxCdxCfmdXOCXtrhwJLNOjvSanmRNF4fQ7CIrVPSu3ANHh
y3NCZf21megKBEYtcsoey3uKHDwYvEMsjgTTIKKsbYCumV2ci1Czt7kxVwdR9qgxO31aI+pMbrWW
YBinLKtdP0zD2hqm/oWQFtAxXlUGo5t97jvxJW3qjOQ8Y7kdgT8NgdPJ+Gx5mIbLrsrWFMrGajan
7pswx2wzoG1/THXH3lzb81WEZA/IlAdFRAsfk1F0Jwd27076ZsO7IIEIO6MpNunig+fCR0v7to21
g6R7mlg0ukr5pcXz8LmZ5LCNCBD8WkCA2cwLCC+2vc+xl//ZZkl3AOelutCZChrn30I0zsEMpXCP
lRzdMEX7mtG5sTVAK90S9pO++Sn57H0eazsyQkmZ6cL8Pu1zk1ZkmmwJcmgOsNyIMcYRvTetqtu6
E5WXJit7lxnxeJMUFVPVfKKz1gt06ToNuhXBDePGdLvyrbdlsuK9X3ClitUwx85ejibkG/tusUCZ
lTBK6Bb7xrYS9luj1/fDAPWnTMoUp8ayY4vGymNqzyKxiGWK8bsm2UKFkaN4y/Tq5NbtvavDH+qa
3SILQtjIZ1FU5wcPS9uRFlK0JQrDC8iCNAInKRnGxQDOljzahlZ+Zxaa9uB3k9zlzuDvrTmln2gW
9yRFnum/xdu+0NGbVogGnHwmMncQ6yzJcmSwdbXul7pcWwjbAzsesOiNJlQdzTU/aD0NcPZ29wKT
LtkvKS5I3xZ/NqFDFumMxTyhNYqYGI0eDtCY54E53EtD+G9JMdPW01h+VaftHZI87h2NlCW/J6Br
tAeY6X49HKYCzGRaRloQJYt3LPr5Pk/sz1bofvzfWer/RLvlJPPLs9T5z7JUoWyv71x1mAbUD/7Q
9FjQLlDLIDlHJkc2IWeaH5oelaTA1u8zrkHTZqrWyQ9XnfEHf6QSYX4cw/51pvL/oAHEaUp4AmCk
Cjj4LzQ933ELP3eUPFflX7tCNyx8dYA0/tomyRHhLkWtzyA5y2xeI46FTW/nKuMuJNlJTZSFqTwM
pIPI3iFRzOja9sCOBmV+aRDdreJc13z8/X1ur2NIYFoA2GUAX/5W8xT9IB1CUjkY6Wsr4dkbLHDj
qDy1rqM3PFvrxckNSiET297GXWbmTDzjVUR9Gi879USk4Jvb46wiW+lu6Nwdy/IxNDRmdBbqnU3r
q5xXzr3NI9oR0l/1axKsmFQo7DUfNrtmxVaOSW4s200Gm2jCRRWX+8Rdkj/Jmo7e5ELk7MTPPNtz
lQ6c+oikja/ptMLtYCrSlOt4wqsA20pF2dJFzW9Gk3jbpIr7u1ESeStU+G2os7UEVU8kLgEBGXb8
KB15rhHoN7GHY0VxGJByCqVWqkMSVFXMrtdymTFsM/kgtVU/lg6+iFJF8xoqpNfwufLowcVRLn5x
7lWYLxLu4l5XAb/pQNRvfE39pa4rj5yf8e+pUOBMxu7WoJuIxcEr7pALR/qGCB0KxxayQ7oqGTsi
7uxvBxKHOzvqHwVWZm9HUAWJxAZCD4BMkBl2ZTuYT7iIjC2Oa2/H2Dwl0XgJwzsaw7AcTJ0DYEVy
q22P3YPrQN/aOFdklIJHdQojZcGTcsezysNZd9JqdqTQnS3sHhWCeDBUlEjDizoNfGSAP30Yu9Re
+bCrtM7rV/YVZxUDtjIV4ooueghxLi3vbSrWO+zQn8BuoulXcKxZYbJKBcyaB9BZjmYXewlNS69E
v8qyNH1AlK9/GBR0K0TScgDFTmo69PnCklQoA8bG8Irs8hW9K/VDW3lCs2+0D99E6Gvb6gr9ihX/
i0WOAVIxwboFOhiCB0LRwKisM5rwa6e07ytW20qAFQNxEAeFIo1BAH1eELsFiyKQxQZGJFtRyWQH
nywa4F+IAdZhruhl9M2jQ62IZnZe4ydTlDMXBcA61SCftWIamdkrGtrYsG6uiLRJ0dJqkPzBADFy
nV5harUzQFpXhLVZsdbGKLHgrjlWMUNh88J8Sra4GKQKjBCLBa0tlVd2m/xOcps1IKuPBvw/+Yjb
AG5lYDO7FU+CAMh0o9tpcuPgTb1nsh/GnyZrwfoxYC81t6Vf0RvO0ePw+mNyglxjfPI5S+pBDiF1
XLWhiQoP4qxmP0NXKNODVBLeIKczIMnp1her3LWM7MbHMUksSQx9MlDeRdfsBnxzY/qSZX27lOvl
u9cmtvHdzLXjL+vxasdhmUXRSyGSiP5lLBK+H60qIJpdTTzTvAjGvOJq7/Hk7EY4O0vP2wCB67No
P/ee9TJUpezf3MwXmQN2c/Gx++ZDXx1JUYAITNxG1pv8nxNmhxT/Hq2oWAeWeimzwZlXemMahHL2
LUd4VDDT5n9P6v/Tk9pFsP6rrudDXH398/8duvy1/Pqz/934/oM/ntTiD/LaENmSXYS+9Uqz+seT
2gVbD3hZ97lHeY7T4PzXc5qfQNyuZgyI5n/qfVr8OiQb14Qk/vi/eEYzS/1r31MB6lB6Wybvgfdl
vp/6NOAH28L3K0IzuzJI57iiIUEVj9zCZ1Jt2M+yGMe7XCM5OB3q5zyyVauMkI5qyNmVlzhb17S3
qF+L8pwP+hPMxogzZ96k7GTSWy80Qw8tI3fYiJq7pYEv0VC6p5qw7sCYxDmdZPvqm8UdGV53piZR
fpGu1DN0QnAEczYfBy+gefpt0IfkVHAdV41bA/AsqybQNQ/zm03kDCFmuJT0syM6M/Bb+QqPAzNm
1uItIZmt7ZNvXZ7yfMYMvUHUcHLNaSeZHyCBLL/5WXknxfiAtw/zXTJskYrdEY16xtV9o0fKQ5lq
yI2SV6qIal01y5vNKSAfxRvsiedm7rYcV/JVW8Tmp7BRbjSPYavOHKfC5x+UmncSvfmcjfmryxh5
q2MD0tvsTl2BnqcgjYb8W1oroR8puVszn+kHFlByhsilOpfjJTLlg2pSrzwwZIc299+oAPydiK09
EqubDAbLYVFqXU12XBhdx8WeHA0lrJqy6eLQXpC19Ryb2RHL7mvbpMS72ycAsvQYHKvbWHwgbI8Y
iOazlfNdzWa/bfwaSYaVHRckp8FEjAhkBLpGRsWFMmLcc6Hd9gFlQLxJMr9fgcitmPKyH0eaupZx
8cq5leJImRF6dkTw3x1yTf4DrVnOstPPvSF3WGRvhIc8Uhv1m9qttBWpN99MDA4bWyR3WTbdUDXa
e6/yHRp6fMLKmp+WsOeM2Ds5qChTW2PPAnSeYDyMfWu5be0U49Py1FpNSJtrumAQW09zKVdl3ILF
qZLXcqT1gq3uzauWm9GIlGG7Tcivc5+TSf/iNeYHH4TSypECp2K/x12IxHMaL0tj79FA9yxUcx8V
fEea7uEr76HPkDd1g74TV5zk+8T7bcIUZyVMS0/z1yhM5KD6UxmJN592H0rllsFClB/pqlyadrhY
U/6t0FO2daciEruYLmYoYgBMfU2vgcp5cTRCSaC9r67XXZQOPVvruWrKdMvg8lTblsv5kp/jc9Ks
d1mKpvOMMGnm3Mdy5BFxwoZff05D6mt4W/OaFsJ4b6KDXudTFNLbocE2E7O0b9x5PDaVPULHcLzD
NGpwacDob/CdYfHT6nkLZX48FnHTrQwtN98woH2ex9a5FR7jY1ZNlTTWGptgna79ojHXbrbI19Ct
4PXQqSfMKrWa8ikrw6diose+XqzOTwKk1ytQ0yerzD7T4xxXcKY3dKTnFRbIdd3P2OOsCYdlC3sk
DRLEqkev6tPAceEkaPG5rMhaJVr1qdLo/iBDo3Ey2K+Q8du3siSYoNTSeJODrvDcGZTD4jvbguMz
JIgqPINgACRUsvyX1HirwOQxvi9qprf6ypkMDKouR2neheJ3swwbRhjrCQ0g3FQXe7fBopsz99nV
nNNgNPIQju03TbY3lpMdf3ro/I0CQw2c/3LSwofBGZAj23UW9n4gnaSOBVA9o6k9almANqZHzzqd
Eru5W0Lh/EYqwEPp317N54FmYpayBBgW/v4nuYdvyaF0ZuxPEbf6GrzT0chNdGy0qH7zSu81HJ5C
OUIs5MV0A7PXu1eSrjuZaVhXe6PPXolpygK1HadCziuTAAGabuh6tr++lv+GSVSv6fEAB3yB+8x9
N9yPzNKPvS4EtIRldWN34wWadr7ScBhLzc5X6vPiALhpO3a3X7/0vwkLrp/XV4EmHMRxWb6T8jDi
lgvRaOW+g8W3Tmnfnmey4tR2cZNWabbX/elNdhMZaHIcj+nYcd/6pRm08fwWA6iMyuVmiNBBkOa0
93GkrNKh3RievJEO2zfT1HrFQAH4QXqHzxaB8fgwFdGTbscMzSfrNBDsuZqqyt/ZdlW/RPT4VmBT
5/WvP+nfLCHTojGAdkLotmG8+2KNPPFBxFvlPja6rVXpZ91fkOLT5//N69Aeeb9WeSFokK6NXwk3
07u1KoU38ZesVR+7D0ep80zDb6PTnKCY9nGoe9ldH4niPh/ns9vrxX2szDTWEn1rRvZlVaqkOM/x
NUw3kUYIni+Hi+Y7J7Mdd7HHdm8DLydIlnTmZjKm58g25l0RGTVyo5noaL3tHspsepogPG8HI7GO
feIVG+n0GA/K5FuY2E5QZjnf4uRVu0lLv4XV8uQBhl56ThpTbe7RC+2ROidAD5arLegmcxFLGMNy
dmdC6FBIii1UtM8t9JiVK6ixfn0h/2aHYQav6J3EChn4wf56HRfaho2FD2G/SOTelBMTOxszUQdp
nbn/9WupvtC73QzZFs8p2MKub7+Xk+HRxqhszSUC0vEBIsixqH63YV7vpHevgUjesNAVCHoU73tT
oBKzPtd1LJz+WG+7ZIL5Ey5vaqdPFnPe9cTOZYa19zXjJEM/3rhlfmQQ+gnv+BePcXpgFGMLBT01
92PKQzz22Z3qubij4fNtcSTJ3mGS7XPTAXlhm4i38Rnd5omzGb36o0eDhWa/Fx2sOYEUh7cAIgc8
bdpL9dZojTgw/cbYkSDcB7qRfLOZ6hHimd2NUwZfNJpXxK5RoII5mGy4oyVn8dWo9w9VacQby1xu
fvOd/M0dy3eBuEdnHwa7a/x1AUDDAgY4F+Ve5BwUxrhIVkkPCcFAVnsHJAWiLOXWOp+9U2EDZw+7
Vg9oWnzoU9ZymKHDdsphK8NFQjAXFS0y/VmmtbnG08codHROinSyGkL7RB5CyiiQnahGWgXoYX7S
Dfm2dHqQuMkjeiqqqoYP3GrTLov1p5lCDN5MXO/MXO5AFT5EtqMCKFmfVs3G1zkj9FENOFER5v7O
sJcnv27H7zbV/6jE/JubhGeG+h/9U05v766RjBriAuRY7iU6WEocxGCSt2PR4Qvr6DffiBDvNCuc
3Xg+KYGcSj7y/u2ebCxzpg00lPvW6MqNcLpq7YXpMeRJ5Qu+H4y+TH9nDkgjFAH8+FSAUY7qlgJw
qICFVSXAWCL4mo1Pvw8kMOPecva+dBlEUShGuV8gAfSp9qeyMtdm3b0V6fIw5TRdXfUwZplFZvYa
SlWlSmOVLvpdMwDMnCpjRbm6GUlN3PZ8pdfj5WJNJtQS/kOYEUeG2vxELcdtHQ59kC99fJjwfV0P
QWE5VWvZ43ssB3lJeg6SHp1fAI0c9exFXto+QrNt+fjaRjICxRkL0dE0qdaEO6zRvM2IEwY0c/wJ
8VgsyHoYt8Jqu426jbrJJkZaXpxIHSDsTON+gjqTN1RLepjekXnlrRkBdZuWvlGT2txifdjc+vb0
BhljLdE1o1VL7hKTM4s/UYqj3nxO4xGHmUXMbWXvsZ4egZUel6JpghYXDGPk/MiheFeEPFmSSHHF
uDsc2d+RYvg57mR5zITNCJmUEaOdV+pghD4i2UkgmzcA7E55bz0bJEH85nns/M3tTa1jI7khPA6E
2rvnZE4KSINPpNh37vwGJuuh03nujRyzQpvbWtVf16N21fti2/tUetd7voz77Sw7GTQpP0ZDaw0A
Nd34sHu8sTVdgjIiDE+GV278aZj3uYDWMiYZCLOI6FHoltEbXlP/Dm9AvF4inosMo5ArspevFpdJ
gcYeAyrnaTQpt/TWrFcIGYbVFPUZI0oq64iDYT3dxGbFFxJRZrvpcOmxMgatgZQdGtDKH/K7cRge
LJtggCp3pg3Rlua6kcsNCS14UQvywQRUJbua35xuqbctKniX08E+S5zTyEOEQ+ZwMUnvUtV87/54
vv5PV/gbXaGJNJq1+J858pc/p9fu59baP37ih6jQ/MPWlQld+M4PTsQ/RYUOAEmDWEKPR7wakP2z
uYaxnbAC/gptOGcYjhb/HIIZ9h+IxgGVY4j3KHjAVfwXDTZhXbHqP1UabM02mnwfPZlQOkZDnTd+
Oi3pPfIxaM7kYDVG+2nULDfo8vnNg591Wv4/e2eyZalyZulXqZVztOibQU3O4bR+vO/CfcLyCA+n
B8MAw+Dp68NVqrq6yrxaOc+ZFFLE6cD4m72/jXR2lxkwiTQ1zkMwhdeIltUPXxXdIxjGR4wH/Xmc
aQFWEj3rkNE4zYnjJwfVFtnd2HTGB2EPwIj9FkyKGyYMIjzPTvu7BveLc++6eWnXqIEqKzhBmQrt
GyYjZvvc40SC62uUS+scRDkw/UdqhdEMotS0aNh5kRpqd5MkZeFi90ghQyLKkbJ7rkKscjzbcFda
5yzSvs1QI4mGXZCZbr+HfWeL8+CmeYVVqylZRW6gfGF3zXl6WOegnVEPzWlPrOBCW41MwE00ayE7
mL0TGxsPSnJJDVg8JbNhMAi3glJ1cYbq+6NokvAzBWYEHcDuEaPvVvCFYiiGU8V85LAsRDzwFvpD
yUPoCrDB0mMJimBtFxbqyWkgcnivAHer3dLSbMVhWxzrlGZHNznYuqpxBpjHOtxNZui9zYplROig
ws/7/DEFN8aPNRbXnd20x8KeXooWhV+BmnMDbC89llOKSLur0+wVXBGO3VnlJ8KKrltXXmUI7V77
tG62SKvIQNHoNhsVCRYm/q9BJxMEpQm8nMcghQjkUjunVJcvWg3NZo6s4hyG7s80B4ruJOX4uIQj
qJLFqA8jXynVebsKvKcDkWXINe3mgOD1QS35C2vQLwgSw9XSt9RBZXqzZF2AqHJ4g7ZzrlXbHMuB
pGbE67FeanvTs9+4EsK0MCwud1lat5vSLl9WXkE8SqOF2qN+I3rwr2t/Se6mCEUj2hdQXONabjlJ
XM5jeXCV+43Bu7VZlsZKIXdMETMBJyWqNxkreR0Ok70LmDSc0KvmUNQXb0PSS7Zd8Er8RB6lDrXy
8p9h1iFdk/O8E51nPKSgqpCGpr+J0G5vPWN49IZcPzag8w74GHOEHiI/NuUKY8hNf0OMNY6LxoMs
DArmxLmQ7SUenn1ae+7Wy4zooPzpd+vhFhsyJryoIfG4p2MOz1vnP1skKgRSNfUOLwYpbSvCDKMN
DOwGTjzKdRLETFVBzu5BBNj6yfIacyOr8gU2wGlZSKqre0oRbzBevZnNrFPq4px1DLkNZqFfDnqv
dwDO28KiUisnoIko1Pw198gsL7UqxyufSC0iA2XYoU9eDMa0Pp2/AuDhbVpQfYRyFwoeHxlnBhBn
c3yYLUV+WeWW4s437bphRMVsUzBE2vO0DHdJQMY8COqxeOrB0iIKs4BP5kVrU3WlkoxPZ+DVuLAQ
K1Lk/RqrjpSqRKk7pk3WVikuizRSFenlWs+fneBQ3aVgVc/jkGMKHKZ5QknGpQWzfvZNve14t0DC
+2n4suAKQI+cErH39ThmX3PRQz0IJzImN67ZiemGqreHosbVYm8yN1v2lgJpmDVRzeQ+FOi9DHCc
NmO4ruTBPxf+AS88p4SmxmzNFEWMo8aVhg1xQXTODj0hIV0puQt2uPzQeJpeYDHqm6owQKyXr/aS
QzusypZMpOE8GJ17U5h2GcuKaM7GyD+TPpRxbov8pZYFkjZQWPk1pRrM2XpcnJiOh1K0Tp6RJpZI
awj/uAi3as9WhJo8cNRFIUR8YCFjPBKZFHzYxIrFaUnkw1JHsmDcn3EboyK1dwne8v1czea1nxDH
MSRDH6fDMNxUfdYyycybPVFd80Gudy1THR+3KA7jpMP6bnRVdggqdYd4O8ea3x8ny8zgZ69any5c
8PwlfnM/OfNbM1KruqqOftFH3AfaRTPUl0DknHCAi7EqivCX72xHndzKCpF0Ww5hkJYYmFOQJVcY
g3HFMjzDXouGqTEJGCbdkkhzEq6QQlmcB+F8kyMvu10MU13PeVTQZ4ygkRrETLonIEoF9nfKZnpg
cq835mQT41kU40ZY8kDQKa22M1yTYgVsyAGliJafKxFT6GkoXQ+iqAQhbE0PY7hgOgxbMDCrAIzP
FjGu1wdj7rCVmyrZAjw0N4Ef1b/mVUxmGnTd4yowEz1gyuJbdUbfBUItL4jPCGkkOreK4n7oTgg3
ENob4kt3wTMZju1uYRq0N3sBC2SOCBB1mThnjc72EGr12Si7T2xc1xWkPlTHFbGvE06qyg6aW2YT
JhJTftjGnIv9tArpllVSZ6ziuk405QbRfo7NFN2GEfKZx7IgFLAuOe86/31ZRXrNKtfLyuHdbsvy
yhMJy/0ZxGviEOAu5sK6cA2Qbrqq/aay/CKDPdprsbyngn+1/NYFFrOXXMNWTmxMQxz90Bt+1gKX
q0li4l1S2sk2W6WFkxsqHu4IanwzfUNV9yWi7rc75NW+8igYlHZfazlmhBb0pC2G/FOLREQPS3L4
krAXwD6zf3M5RDfBqnOEwFPcR3YrTua3ArJk7zUhjBzrxIw5TFtO7Vy9EkXDA2NwHvPcRxmf4ngt
NMu10c+rn/aquqxX/eXo1v6+UMG8RR3X7Gms6gstOqTreXG3ypl/9hkoScUEfTNFvIcJ0/rOjLrw
pTftBYRy3/KFLqiMNlkw6oYvTPD21VAWb9z25XC9Bgc+dYHH34V//SjH5OQDCdrSwKT3Y19Nd96Q
FG9B4T96vj9tUSHfuHbbH50xTAENZ4VgoJzwRWd55j5HXgmry8PzigRg5y7AddcoE1jNowI1sazq
2hz6gkUirP3pNbrx4pnfeWMLq71V1jIcoaEGx0B74ftU9ubbiKq3EMlwu5gOUHKlMnUsxODcerWv
yB0sdMPJKgaFqnBmd6Qi4lE9jyvCrB9gQ3gPzNN7c8upaVBi2MLeem5fffXSAefKjZrymzKmXy3T
0j8IYXncMqCx26Pso2Xcomb24zl1Htn/jVvGqReSlYofPRj3n03anasJKzKD7SzddqnzWfm999gQ
Cv4LITqWDqQhUYk1etQn8a36zssMvZT2Zv3LXPXh4lspvmrGEw7PayQs1QH7/B2umivwvENAsp3d
6iPNXMHl7KvgM4HSumXMHNxGg5e/ekK619aYezFWimrn5XSUohVLFcsuqHft4LQP0nGBE858FTew
gIBJmAmE8mAQIxJOGQ51rHSP5n5V3wOCAEK9qvKtVZ8veF8MD33jUHj0lQcmQvkrp1n5yiNu/FFN
2nwsiyE5mtimT6Y3UfEmnX/uGoWVP2e+DGKTRfhLauesOpQx15toyYBNgOhp0XxMMJTzKjrbHdqW
rNZWudFuI2KMLyZsNowMw6KHVxPS6qfHcOUY9i3qoKIYbt00k8+t48mS+68ththBLVTWHmIYqism
YsTStAXtQz9haeCE3dInESG0RMJZOetiVjuoqUN5Bc+/rnfoevznKQkX/0cKLQY1TKh5soajG3Ej
SjwjOBxx3bql69/4JGu+qWBCwgfO4LFaGkhL2GuM66rR+VsCAnyPjx/cfr3o6oQ3hFjTsEjDjQsZ
Ktz0q/HFTDSobv6vR1jA+oxy4RGaaEMR1o0/m9VCAwOdFeiwpFfy22Tz7bcZalU/Ma9gqGoG9mFa
jTnFatEhIiaLoYVVW2EsVb/xpPD202rtIa5VythbkprkxbwE+WWNl7pZ4D7bRXMk/Tm9s8kYnh/C
oJDtrU5hL8VRqs3OL7chpjCKhVpkK3aFfbBtw/ij3MxX5F8ZdJP7CMTgGwc4zm0YyB4lWFZHkKpW
eGClXWPr9zD1sFw1MgYazjnKGgryPWar45D53ivsIFaVsAth+CC4E9ZPFCZJbBpFkl5ypfJuwyUs
C9Y/6RT79khYYgmkg9OHaKYLPjBxHFFlPegOxEhtdcZh8fwsVsNsnLtJipPkmozHwckvoiCkKbHH
4KuWrfvLbEribSWM2OKga/HUl1GSv6FmGbc15Cg4FP66OVkWL2bIHf6G1ZIe/bFe2aJDZmy7XAYv
yK/MXe5zOu9QP5b73u6XD5PC+moihH1T0R+3gTAPLf8s4TjdcC9ELn5k2q0fpsnyzovIp61duyL2
MgtpmZXVzi4tGWIihqM66Mr+oEtlbaUs2hvX7eoYf6L73FNF7gato+3SWMUu5VlHcY7zRdty2I1V
cDJEo+KWxv1hSPNoL0vT/vAIWznCiREbcnVg38LCwuvbZoc8BcIu2zVrN699ft4+m35WEaYx3Cm3
js6iT7NBis87QYVi2lth2/OxAwVCKTWmF9beIQGrrFV3XDfdXkTa23XkpLCeXioTvEOOkiCBX8wK
K6MbMcp3oOpQyaKgPhp54qCa50nSTOCi2UgMPRxKY0bl7jj7NnERbESBcTs4y/wgJlJddFlda9zp
Wy9tHAIlJqPakeSS/RbCd6+TJM85aLsUnoDBvdtz8I+i2M4VYT2LhPMlETnw0Jnm+2wwoxul03JX
NBAlSj8nyKoCCmH2LdI107oLw1oRYNNrcthW/03QFLhzZoZ3wurCm9LoJHZgIBlWlbibAoHjG4a1
YONMazR5nWf1myH6N1xUENJVeHA9bZmgrdSnqXmwhqh+TjPkQL4/VHio2IeRYTU6vBmJJFj+1I/9
pfrwIifbKX4t+DT6BxSzqywlS2vpPpui+tEXar3ekGbuyLwiT1w7zg4JtU0cQUTGWN57HyWWuU1N
NtiWmtmCnkKsT0VqDs+81NXdBbNLw9XSBwfLLAOYa25+qdK0vGP+YJrx6OLL3Clhqpt+oN4GCmbH
3Tr+0WEvTlHXVbuFoN9jWoTm76mhRSuGQh0BdI7xZHQ25omAiYCQv4ZMD+egzouNSTD1GcNsnGWz
IFTbJ2eXfcwZ0ra6X8osBcnU/aRfoxSbG4bG7lLUp2YUqtym7I5f0VD3oOimawegwAul1FMO5Xob
wBy6ynxn2nZ6oXAkJCCZlg7b52jIuFHje2R1yKVm8o4K+6UxOPIK5ZKr7sMamzwnfM00elVwSSSV
m6FiUZl4T0tbkiC+lPZVM2eX3GjeBhH0x7nPHqVvfRHAR/03Ux01qWges9Z+czJilhzVuJ89lqbY
TNmKC6N+0XAovoSojWWfNiHJHEw9KL41qcWbxQczPg/ka7VpYcWDCJN3BbMbLohSCE6ieXroMIW1
jI+ThLHTME1wwNnDUfzXFj2OxoEyOtFDw4HFWsnxWp+PlwTjJpTZAJqee8A3S3m2G0rJJU81rU4S
81OJ4LpkVXCrfJchgYUKlBTpMiePBN87sJ2Q+fduNDNxg1gwhC0u+J/KJvyyU/vBLVoOD6g/50iY
5Xn2eLhazvQrKQGlHUqjhF/hjzhXAZ8jo9fnJQ+gLpnWi+SRtK0sPKGjvc4CRZMi3RkDqGP+GvIO
/SrJsVex9nLBMdkcCb6WajoW7XgMVPdO/smZNTkZaLkwT2VqXCdRT61ToXDGYXUWFl5oSAXBLij9
6iw8xn/YXvotWS8dNiK2p4nbXWSq7mFEfpqw6mNiMTyG/s1952JlYTATnBoXf2BgDNmB3oUB4lIb
t5PtvuZAnq4IpBHxJH123JVDmJcpUkg5tXXU0B9i6Y39CYKuyeRigF1fguNhL3s/GiZjuAQvUNbO
72VqMTkbiKUBsI1gcXB+Jp6yHqfQK5E3YDZED9FOv70+UI+cffh2fFi+gdmNZ9kxjDKtYmslBnBE
AsKYs+Q5ZgGzLI+R31y7Q9Vvk8VxEQjlUzTuAnQDwaYws/K8hhhaRDFDf5rFR2+17dsqSFiTGJfl
F4YmWFBQ842P1q/lbWBWxrHggSexswYaFE8hLwFC8y0qnyKLSRM4S8MF3l7P80/qLG6tVNQfeWGF
t+3kJNcsy8ZfRu5/pRJV+yaCyHvuGEPfL9pNoE4FU7MVuTk9h9ob72w7c5ebVV4AtjSo2wNT0Br/
4uCI1Tnp71drRgA1IdexsPNGbnPcEvhM2aK4ZmLcWCx38RnwMDjmiXqaU++ZCsF77MiL3KfdPBy5
D+adL3uL5ip8mUKS+UTW2I8pjMEt8MFb0I3JR60RxEGJCtGs2zYJSjTpxtVkU9RcqobRajeo7Ioa
YtD7FAARqsvcH4Gycf5s/AEzBsF67FUZElUwopiFUdPUKNwbmhvKu6kFwIxBQL5I4XZXIK1CXJgk
N5rs35nxzQAitzPnwpvfIga/mXLPfFL8A34cduNCNBBYMG7jhKERA2owcs3cXzujGC/BalXdmmLC
X9c1OS43IWAOMuDZDHJMqZiQvqMSGdZUAriy25pT5g12UfCOgj7k1h6L4ShCMJCdoTuK1tDFkJau
MUxu6OhHbxTEhDZmKVDrzWbIL2FEL5XdQ3XKML3GTZqkOmamNj+Qv6BL0El1vluAi8EX7Gm8tc0j
mhK0FrFyxBeC/2bHiuB+NijrF3T1Z1H6A6lSI+GhedLd61TZr0VBBR57ANjp1z3rru9WPlXVqfCh
R9pJxSvT9q7Caf5qoIw9O1nHXGYF417L2RheS2GYN2Y9zQdbsB6nee2d+x5V10NkJLQvElfDlWFk
9k+gLOV56EOF1H/d1BItzl3aNhyrm9oLcdCFfYZ7niRQbsoJiWg8TkwFN45kCX3DhH/geUJCS4UG
zJ49bCqTxy9dk781yLSA3NrfLWnvIgGchb3DBaCfTKIxzwXZBdumyuavStTWW2L1FGqLDx6RSYdE
cBDlRK4Xefc6+l67nwyeumnr8jDjkoppdvKdmfbFQRgT2SmMRq9kooOTmsxhJ0ihvAgLSxeVvWVe
Wvbuz0RXDJpTFsZQZkzu1pduwnEyGPei7MQNeo/wWMOB2PVqEQdEsO7WESVXiSHZBofIk34wvQXY
107iyaS+u8i2m/bjQPXPODNgSmMA38xw/4BjBbjGLoMoh76+Hofol6EsSGFWjXM884bYwIFwjc7F
2zoF6pC8c05QGsM7xMT6NM2eYhcfoMvA1w9vgK5jpGIkAGeQ5x5W1zXmz/IC6+hnE2oCSRM0d0U4
f6RznW1tF35NEhaMFS2Ca+JOzi8wD5J9IK1sJ+zF2Rlc6IdMiX6r5GyfgLIys2nLZrYJPCPv2NFW
jEws2AweKgPDXORbjv4HKk62HGepkcqQBzXehUHLHNiCNRs3nq2qB+1hQJkzHjbEKLTEDGHQuJBx
EU8e6xtmrBaVRpvtrRINRNQuN1658Odmct87er6doO6ASS9fot7+4aQc1tgqdjmqhphJyUfUoIuO
UhYeE2aVGKCmGZPu2u5tq0QL6NZ4jIqHJQR3BzMeOxEKH1wjyy0ecwfzSfcq+q64w2x1TAz7SGE1
HNTiqndDswaxsZ46pN/tzYUKWaNeOAjFg1qH40cdFd39NHb3cKSreWO2IY92a20Es8q4DZ1oxghm
Z6euIZEHyeenawTjdWs3ciM5/1HCLugLQAj/GCbSUNJaX5QQGs149/q9i/2ftfW/W1uDFUPd81+v
rV9+Sxxpwz8trv/+d/6/JwSqFTZLfuS/ezT/n3szcADluIGJA8/yTcvzeaV/uEK8v/EH6CVsSG/U
D6th5P8ScVybkEXW4KhAPBDqKLz/O4vrP2nwbPLIUTIFvENeZN2R//PWGivVuEDRQ28f0k/XWRYS
3ITQ8A/fyd3ft+D/izL5rs2bof/f/7GqSv6wG8fcYqHOBG3LNcty/M+qk2RUne2QyHwci4Z4aYKC
aGB10r43OBzvah+qV7V0K7xuGf4doW39vf7lxaFeIGjjawv4sv/5I2aQzcmTDqNj6kZtyXnVT8z1
LF7XM8sHHjDtRxrVImK6xH6lX+b8tzbAVlLl+E5cSQv2yAhaeKCs3zqd0Z3Hss1u+7BYa5wqYa89
S5LoOBKuxz5IHmpSfuO//gL/0w8RICqwVuUOF9KfdDumJCinHhaWHIu2d9ptl31tAFumAJyfO8xr
28Qq4X4bNfp5y4SoTeEaxiDy4YoOeaTvfIJk7lqmNDSCgPKiiDWbCsvqpFH5sNKZrKc6H5H5NAvS
eqOGVPbXn+FfpEdcBAw2IqBLIUqaP2uBe4iJ4xxMEQEbYoolrlM6NTkf1iybv36lf9Hnra/Exh91
B4EfSEL++RenE+jXxUZ0VE5qou+GVz34YXeWg9Pdmx5Crr9+vT/dRN+Xd0R+KYQqd11IrVfgH6Qf
ttU3DZQPXi/N5T0nSr9ZxvTf4ej+k+/PJbvB8Wh6Q9v5M2kwkhwX1WSEyABBO6Jm+BJOlB/LPnz6
64/zTZL80+3q2RZ0QG48518PhSJFZzNxDR5RGwMDDXqCmyOumXnmh5trZx3DZBiQQR2VDwgnwosg
WDJ2C+LVshFpeu153b2cVyC2r4hZEdZKSVHgc44pUc7ntmrmQ861+QyovEHkv5guFpFiWuTGTXkR
LdZs4hDwQW/7/evkL/nxrz+k8y1l/qdPiSAFrS1G5oCaJvJW3N0ffrXEJmIyW6Q+TrAzGPkQM0wS
Qk/+F9HDLbxUnA7tl64kscRrQDEXb3EkxnncK3aie0Y08kZ8Zxpj3Yw7v8EFbZf5jRfNLnmXhCCz
vttJa7IfLdwwIP7Avm4lxdeTbZbRPlvI/KYN0s9Z2thU/fl8ANNlFSp95zgrj/5AGHM62igM14Bm
ni7ZsSYIe+ekfn4E/DNDKCHSOUOSdOidNnySa+BzYTA3aKwuw4OUJr8yHjzbGuf4idRtYq5Bz3Yb
tUZI4yKuYEeAGRHKpnRFQbuFZ88WbrDgUJVQw15Iy0MsyaaRxt649WBgfc5Athg/EmKd4lU9eIlL
5V74EEwWWpqYCtMFpeaYT2Ls69cgzcovYWUtSiMzmtlGyQxuztTCc26BgP8IAMjHwRqx7UVRdSpm
YreXLvJv/TWKewjzNZmnzqdbRnbdT8Z4INtJ7zY0oPKMPG9jDfZG92SA0cjTnRHIc12zQKygvEGO
ilYjU3PTJgKovcZ8S1XPdMgIGvQjxWX9PuO2KsTWWcPGkc0Qy107bx7BChtMR+YpJaHj4ibElBvf
ieUW8Xc31miA6pmJkN2ZPF9odYk5x7EVnsbFdT4kzKg7IsZ61tbmCNgg6AGAunswb1wRa3z62DnO
R7tGqpeZDYyfoX+9WSu7ZxpRUrhKeCJwpYsNE9X0OJHRnmXOvZ2QMcbZpk4DmPnNbJCispGZ/elI
fnOGa+J+ltV1nngZ7kDC4FVajUxoSCHL6oHwIJPW0CZ4wUxdprCRTh/R1lwnqf+erVHz2TCYD4lF
/Hwh/Vemt8gWmoZpTV9sjTWsfgAev3ekZN+sxwkGXBltWrUQb0/ax2YsQMoPCllXQNfCETWCUK6/
QSytvjJg5B0Yrzbb2QgTxr3ZzJvRCdZ1EkKz0gFODX5XcXEhZ4l5DJUAMkMfmfGUo0ZKffsg+964
8pa2Ja63NbeSjeEHWXsmrOk+CBEbeCFkKrsQtwu7AY6p3uqu5tlyTyzrq6Pl5OYxaLldfGPG5U+k
OHO7cWdDAWMZnGEBG7Jkq82i+SWVm/4oiKz49IN+/uEoOZ1rxgynUkXkq6fCvYCWEWSAlAxiElOd
RnRnt8bMxH6sZpajG3Z/vXVq8ihYutjqfDDjZlpvtLHoZ1eZzd5Zq3sCTsUO6QgpqTOaKpDH+cHy
u+aSM/lmTsCcwcPxdymasRSkTOnue3AY++04Hww/ZJjSm+U+KdRMVJqc2hvipao4YQa9XdSMOqlF
2SJsxK95ypPDWpJwQ/6o2DERtnd8YnkOfFj0kyRH2c7M+WoZzP4VyYN7a3Oj3sw5g7OYVGP0iSZi
it9WIac4qkzatqKQvzK2ZHu/zYOXjM790niB9WSY1BcsT7LbEg/TNlGUfG0L7s9Po4J3R+hJh7Wf
cCpNwORDlbrdj6Jwyrg0lynODepCwxPzoSot5zS5HaGFkK9e2qGvTh2Tg8/FyMxjVYCNLyQfshOU
X37VJucF4eNxnh1x42RLcg56dNXEkkAf9B3Gg0XbiF0kFZ8c+OEtCq8p9kYHNvyw2DvXc9PbJRDM
y1l98XfsqOpfU8aH21E6vJNyjMyDUgMfyfCtdDPAqSNFkHHwzoky79biYGDf1NPmDfbC+tevtlEw
JmdqFW8rEj9CylXJs/K5Xi2HSQU1sHrJAU3vnNYmJRdgDPQ7z7XZMNTdAQigd8Uiz3iYeQEgxizT
CYNhtxh7c+a9A65mBo17bHgwAyC+pCGOD9KEDC6DzPqBtvEKnX9xYP7bHvrCpv+nXnSuPG3C/uJQ
sKBy3IBUYvaI9g4KN4QBVRXZvnWSjNyL8YlJKezAYSBSt5yI88zNO5k0kdqwelAHKdScHfj6g/KX
dMMuu8i+7hRXM1N1lDvgyghONGOJ1B3eBhtgwclKPuLKd3SzGzRcul5O34/3/2lY/23D6vw1yeAl
l2n+J96Q433/pX90rN7fbJcYPx9B8zduiHL2H7wh52+or93AJcBrraz/mCEWkTzG8BC/ueP7VI/o
n//BcCVezMFmudaToW3bxIv9N6TWgfUvXj9ennE5/yTvAvX2nxq6UBFjQM6lRc+KBgojeBvyZCNC
A61Bd8mxZGnSNeYmJGdjXCM3OOvSrbvGcEAmH2+c1s8hByCh84LESnYST+FdtoZ4yDXOo20I59jQ
lp+6ZHhKeAqH23nsPkwGdzKP2Yanz0Aymxd7wCcg6onnjLIN+eklDTFEGYU/CV3eR2MCUmVWy1LR
EVR9m7V7eBn81vhd6kA/88Cr9e8ooD0vznnvTjcMsHcSK06Y6uKKHG8RHnyVNE84TWAFMEIeMW4O
tmVxSrfGk+F62KGWrFE7gYJiE1C4op9YPdiB7egbS2rULmUWklpdhfZVTwfL19La9hHjYAp61mKr
WfqMv03a810STnBOrc5EDd6XP916aa54YMByCRcXn5Zb/pAFDiTPSlzKPI7ECv3Zi20X8wM5YBYV
Zr8aL0Qt7hBgmgHR15l7MinA3ji2eYTjy3zOzD4DgAZKbtMRYR68EG5K9mnga5Dti1xQqegiAcOf
RKtBk2pysG+73AFwb3i+9SS70P0YBSpRGG6TeHNTN7zQdVpPmoUJ3zKHXcougHieqGRUs/lG86ck
SkBMEqsIZiD4UPFUJC+qdxw2u8HQs5JwyExH7EL3yHw6QzkGRK8j/mdCXHhFpjIAx+//WMGjgdDE
DtTfYILi/zdnNX/Hc3CBX0RD721HMEK33sCytXBDBqfe6IeXQbkrwob4eitONQleyBdJEcBvFL1Q
UIIAkuGaaxBJ13qyLY+PUY8KU1DQjssBDC5ZSGuajtCEnhzcIWSoLnW/XEVobPictUWTkFqAvwt3
4QN9QyPRDwGbH8qFhCTUhbyBCbJlyk4LV9O2Vgk5bPQqWIoTBRvRm6VTxCFEbjdmDuvbN4laU5n6
AdzHaRAK9HaKpuiTbAVQkJBM0fDq9Z/NqGarQ4UAqdsCu8PbtPG/Y9rYfvDPa3/98CGzhWUDw5xv
UE6aP1k6hj+uzyhDU20TOdUzAWKWamxdQ/AhEhIj7sJc+ZfvV/SDEW66Mojiopvi2uwUPde2mMiw
mxAshFvH9TANuJOtlgOFqvthUoeTC5Pq9so3pXjrbOq0DeJZSXxy4bn336lWpdMBfya7ACtY4o+k
gnU23IdN6lR8rJnK70IAg//K3Hw2Xr7fZVjR5R+r2UU77lgeb9YTPleZAZHtJpIVys6q7OEY99hE
CevDgLc8Dtj3aS+r9Se10dvynRSrAG2Yo5UD2rdXs2z579G80t3/HsFmtDTfZbsmptFI5odgqjih
ggIYuluTd75fgyi+UOFwRRa+sV5T1qoiSz0jrA8tKsP2KrBqPW4zUWpw6+UwxUNEedLjYH0w12xA
VcziDdLBiKCGVO2Q67SprU3kRuSuh3QkwgtnqOtGh87DBnIx1g1ax1nim/bNILkqojl64cdEWbTC
4h5gTQzEkslevLEl61kUFLaGiRrhokCZtV+g2eFBST1q96H/VRjgM1jVc1tUUaUfQx+dYGBLLmxb
TpIPwxdw8ZkT8OnQxjp4SjxiRYaJROLYixoW1HxlKCs0rT4q6Cj41YmCkZjVtKGzcxPkLxu7L91T
mhbuyWnW73eGO/EiSVm/+GPXKl6wnm7RHLk7qNE23eSAoxfAA+uumhHcydEr5rkKs4wg1jm9b5jW
P1SqRQalyoqw9YB27pkVRLCHADH/doPaOScwaY6FCq3Pygu+Dd862EPeLi4da/DfDlTOJ5gV84ng
BejDjBS3bW48A6KRL/T2fdxgYkbGEBEiBwMWJgtBhBeLZpY/083eDOt516Tm8pskqpI7ALz2FfSw
YE0HCPBP4CV33qAFs3yfKBwRhAYWjSpUmtqD3e0RaEDdqAcKvzxZgouXdjfSJzUeH2Hm7paQlnWj
544YwEGHNwyhHgiosjXALsuR2zJUvXWp2Mp093S/2Yn5LtNSX++RqasY/4+4BiWBs8QYk7tGSU6T
OcC5YYjxgX0aO5kJbscQ9bgSkLs7F1Gy8XhOhNO+TFklH6vJvcs81T3Ma/rBlPYWXaoVPDaEVYPP
ogu+7XA0g+Kr6GrSzPyR2pO+cpPwaUlt/3XsYZm1cIvlwZuaNuL+EJU4ol2MdqUzHbWICKkU9l3f
p2j90fN5O+RNJmF7CxKjpBvMe7T4LcqxwNxVhbQwdDpSI1UayF+qJhMVI8Sy6T0Ruq62KNm8Ym/W
iMOP0OGrcWtYbkU4aNduQ20OTzZ2qbfcRlrBo9ABI1e4rFppJ0/Kd7iqSVF81zzer2CNjzeDbb6v
O/BrwXSa3fOkhQ+UPRkuvb8UsWIo+Tjjer6adWHdl5Y/fCl41e9zlLbdhx7MSt3nvkxIZZFLeUqr
EtFAJ38Qkp78H/bOpLltY4vCf0WVPVmYh0VS9ax5tGzJduwNi5YYACQmYiAJ/vr3NQDKBCQrcVoL
1KuHbJJIagCN7tt3OPecD76v0sRDszCtEioFpAISwRCWwpVtZRdlro/eZ1lhHaNHB2C5sqMZrc+b
q+U2oBhrVuCVgmL11QmsyZEX+datm7rme3IDsOIuYp/+T4VWpRt7NFlcI/mnxUcw440+GIvEPLKN
cn3MdNnvVoa1uaCoGX8jA02bTpJ+mpSpcrFQss8FR+Ix8CMTvm/lq6p55/P1PL8aVabx53pNNY89
V2WgOXL1eDLy/cvcI4TTST5cl3Z25pSkfBa2Rue+ohJe20m6Ma7WfmHwhojWg5jQwyMv1UoK5tUI
DVKWigKjfrR24CMJ1S8TisrvvNCiwq0RpJNCEhgTipNqCtIv11IDlm/COk93wTwTx8LyQBkYngb6
bxFEAz76wfEMCwHArLhLMgNoaBbDqIJUJFSC2w3qVAV8xRmoKZDHnyxlST0zox6p6htEnUhqnLhF
FN3RsAMfwRz340SL1QAOmnAOw5LoxqJebAIDpap+C8sQwm3g1u+VLFtdVrmufIH0DgMFufw1FmiF
FBsE0UdF5H7QC2V1msalz39qRnqpR9vlR99Ex/2wivP1MXR1AZmRdaJelMa8/AA0n0BuYp07NHxf
oSpQfUI/lRZzMyo/+6VPwiQiG2Kq0Ot7m5X3aUXvAKCFDVD0Za5fWGm0OdsowMsN2FdOyDbyHYps
vkZVMYIbBERtCV1JtfBNdkJULA7TjYmyEZIpaHPSov4O8HZ4mtKj8Bn8JD3GcJzfTeaJfZJvlpM5
CRZ1feag23sE3zDCADRKKJtMRSzFom4PHyhkobQkXkIqZZCg8avyciOE5NeahqY8f7O5tmuleRt7
8zgX8vOkOhGirzXpfSFPn9r28szNXCTrhWuVRnkGdxmC9tta254MsXUMvC4FK7miraN0yut1qmpH
E/TPDqsVinMLVIwukS9Z3WwRG9Y/cb5BThJDrrM6hNIzup0XgY4QqJl8pLvEsz6CMoUX2By5ok1h
jlsQr43vC9h0vBMAS6DTVgq+4MJSF4gIb+68Vbi5ArKVH9Ob527ox3AoheMGXGuwP2J5K937E+wg
OOqtTvJ2YrhfPWhbP24nayjl6Wk8WS7K6srMTfNmGftLZIKWy9ERDUTAQpKwuNyoy+rUiYPNrWoW
+b2/jsDFLC9TZ7s5Wrra8n2EesSDhbU8XRXL7EJdmZPTzHM+46itT0jJHK3szPhAyopeGXO1WEBx
Cj9NCA4B4pGTwN1C0bw2MvCo1ApAtUSatf1Y6kr6fbOIQkiuXS2kT5XW1Hd6DGAv1ifbqwUdi7T7
ANq/HbnV9v2I9D4Md2lglt8prZOQruKFDZ65NCbaKfSx+uh8soHOxdftj4kafkkRvfQv43BpT670
WJkWaze93pg4cnCNLctzNLUmgiaqWhwD5fJBvtBLr3wJIv4tW0OHGk9uE9AAJ2ZAuh/iFpD5X7ZC
ttHQM8ezbz0tXd5y+p0XjcTj6zWNft0LYj+TCiu6JlSUDaNfJPToUao0D7/WzjLjfK0TiZqBr91v
K8Sk3Uz924pevyTlwigID6lG7ViBKqRPFhL6qwqSozw5i+GSvqKfMv2aY5ini1GB3BbUgQ8Q+xrG
jbdySv08o546qQ5zKPWja9omEBittZDIdRrZ+yhbqTdIOaPqmmmq+3nlo7q6WiQ4gMY2nuC2RRaQ
Q0/RXQJ69OzvNEsobi83i+wsKEvcTNDrU/jL1sVdDqliDq2OisLiYWzRr/1tSzyxEHRZBGzexETK
V/eEAigW4z6ydQqmYZU/smTiv5ztKr7TYS1HEGAp8MkUM9OvSgSv/ZVHbDQStlMhwCLZ92EL42x+
4s4JHE4dD4Htil/M3htJij5q5quwEOSqg6yziIVr6djXP3q/+Ejh0bQMQfBI8yzJmV6xc4GHTLUB
dKRJ1pdIM6B1msQqIthNSu2nrCdioP16WX0j6KJxA8Cpaf3V5WREcMuQGwEQ5xOnDq0hlGT4Puw9
IbIrBN09NMIseodos379NZ/fnYKu49LaYKDhQ3NWt1qXjirVBkxKA9I81e6tNUQhAXJU+I9hdpYg
ywO3YWETBIzWEWHb6zdX+xQsLvABQ1OgX1NtHbbt3iSv5+ZokkwyxFlUehOgafRK49peLJHsnueE
zYAfePmVUUGJSMsdBZYsLkW/imeH4A42alOi/X968+/SmzChU6f9OR7nS5VEQex18DjN37TZTVUx
xoqJgqKlsGsJEn5kN1VV5Ucgb3VqfQ3mZh+OQw4M5j3bsFh/fP8dHEcZwwME3k9xYF3FY9R+JbnZ
28ysMlOU+CHy1wyEaXRhcPdr0iW6POZkub4po0cvD8GBfd+bjReQOKKovbeJn92gt42yjR5G6YYb
OHPaH6k5lu40WN0ELj1mj6/fqrb+nXuB9BCc9GAIEOsmU9t9mYriW2iGhoqtp7lZOBZkRhSLpl5H
WyzNb/l84zkPfjJxCoVirJaPtpz2ZhXEF4quIKH+mCzpmfKogSPI4tqnk8xTTqHNK2eBo9AVdVVm
Rk7Yo1jp9jzM3fkku3fm1K+wVMnkvloWJ3MtMC9ysI6IoifoIFfzyTIuDjW4Tek0zqhQaCsLIlV0
oHSXCCCMlv7iDhfGW2VUxOOVnRzxENTg6GAC1xGX2kWGDfhUbcLyMpwsSxqV8WLWCHUFyF5d2oiF
HZlgGW8cFZrrb5Qp4RcYeRGJnkLLENcwDf09QL50ezkvwHPfrUkCGfGxvvJgBU9FKQmGCHq6syA/
rb/I/4zVaF9EaM4d17TNH8pZVn2cIY5d5LuSgfhpjTO7p2O6CIrqV3/p9YEOZnuE0Q9JGRfiCeDa
iPdtCrtzbzM8PVL9KK+NEE554vJx9vtvuguhDeAT4TrVF1WOMAHk0fx45LogAB1qHGTY6qu54d4U
/WwSXn+/ZjZf/53OG0wfMahHQV5kwUOxPweYPJ65Y4rrR3o+Cb0h9iYBLKOFRwFDT/ftHWvMOU/y
HTrQ5tpf6U/z/cISeP3N3vDt3Wd8Rr/89sZYgMWEP9W8Y28SxHnE7KA/CnxRXHglTPeAlgDkqRwg
ckvA4fyk9C3cq91L7u8DEK5jMK5iJwzt7Ykhmi/SuNBPq/JXNoABLbyLZwuus75wLPbf3tWACAP6
pNrazA4OwbCWAI3+wluWWwN8Yt2lmqsrL24E2x0TZeJ9Wc0+gKtrYLNg4zVKTgJs/6ZtqiZEyC9u
BBtbCe4TB3Nwa4AyANV+uSVgj4EbWNRp3RffHo2jsYWzDhy+Yd5sbjggW0hQ7BBLyM2CO2YCAFdo
7XbvOQUciywAR0HrqZmlwTkFqExIWwM8Hyj5LE1vbSKfet8m2uaY1JYlMk+NtRjcfiD9JtDGckvB
HpuarYPE6R0JDvAc+JJJmwFaFtfg1gAJSOm3xytQOPVpG+l9fBu32NJop2k//uDeHtyU6G+R+/jO
GK8YoD9A+/rqeYaOgjGERcylcay+hucbIfUtaw01Z2yK/iRN71kAB6/IseHYFCkXcQ3v9aEabx5K
wjcks0SDl2JZ7YnXmwVXSArRA8FZ0SySwW0FClCioUxuK2hsBdweVKCbb83xsn8aODTRIT9oG6S2
6mt4a8GoIYxSs2AYYwwepEU776d3KEBnM7bAY0L/OLzTkMNQ1iAaypiMKBTCZrvWe+/vECHQhkX5
64fPwIQPyD2EDFyTjpXdsa6BfAWZ26x1LOz+XqgTBjuIrdh2A3p/chwOp5jcLtDGCvl3kmbG017f
f39XkERjMMnxNz8fXJxI+chpIpd/fy4YuEAEiQDYXp4FoNeYTI5Nqpr1hA9pFaDCIR0fOJz+Bj3Q
OMH11TsRXAdbSe6U7OqT8zSsvUCVQ1R2pPYC+WNd1H2fciY9i4gQLycCSRObTlhxNdM+pLVAkU02
TjDMMYaV1b73rfctguWOYVhSKYwPNYuuKbiysmuBaEkEi2bPQ7StsQ3rAOXy9u0H5xtppHNkwwTD
Yg24omraeoB9e2CMYUtgy4mm+oEZAugbZMME+CDIi+EA220w1Ht9lEcR0uXEaJfZgCyABqGB7Ovr
5I4dmtTBGTVX7/Vd8ihNaZ5Gmvoa3CIgtynrGRIfoMJuu2QMmpfsnQYkjVgeopeo/fkAPSN6cWTt
oKBGIXX4FAT07CFRAqU0LK7W1poGNws6Hb/SngHKJmwsIEutPexFCSSRIXshsQiSpb4GeCrgvcqu
BbxAi8Y9lCubt+zNgqis0UNo4482O2ZwcTOJHUs6VqCoRM1ExIwvz4I7JsWEL707Owc3C+gGqbJe
oq6TTcYJojPyacXve4mkUxHnRj4IS1xfg7MLRAxCu0gqYjBo3nXokARV9uIs4CiYIrfgKm0JrtmC
A/IXxFqQziQZVNSJCHjV5lv3UuuskDGzjUPZ9lEP6P3pG1SlVwGZNOoGLsC8Fy2CTSKRAxRoZDM9
wysvMQtWE8xK5FC0MVERuHUQRvXFGbhvEagx4iegkbeD5gzQIqjSBRadvaBxOKh7nsD+LCBkNkYH
luXiNBM+pL1gsEtlLaIyNsDWED2+jMGjzmQD9oUzZrcZ6hsOaBZa5gapc0EnQlKhDMZdarZ8L3aw
KUbiHhhCJ7u+Bucj0GQjbxHwEUAYUUNoy+q92IFa1lgQLtJcM7RFoBHTyIbRFFgcF/hNGzLU6cJ9
U2DbyCUiREvO9WmRDCuXglfTJngkjgV6AwDf8E//PKAKSf2G7hN9qHtAAGll7SGpIihHXbPFVghM
W2cR4CGC6VcEJrW+Bhc56riI0vGzCr4InSP2euMb9DNKZN7xG9gKLTijcUkHdSo4hrSHZHM2CnZE
5yd+cm0PBdCpDbAHZxahIRLUQFJnI3k1EPg4yzT9NFd3R5BRAqMFSMUdKhKF4+xZx9SvAtVJMfPy
2L+foJTJIHA20nFKYLmbpX96OPyDbfPU+nHoB+Fj3fQRzPKX2j5+9gu7poDnP29bHc4ff/9N9HR0
flH0ojX3/tET8kenl6EusO/9cFdwr+/T/nn7gs9v3bnX7q12//MsmGVTmPMg7hA9Lu1j3kwjWkf+
E06/T6Pp816MH0/y+2+d59zbBX8zcL7ojStKdNLjZsE2ibsD1+0T8gMvpnHe1Y1uUPmyIx9Ow+Cv
JOsRpTVAZ+mxYffJpo/JbmLF4ms6KeRHjuPZQxE8lEVn8BqdLjv40SycrqfZbH/kBu4rPXLbXXSQ
/HVAh18ZfQ86i6UBlMreBbbJLHjsDMwJL4Jo2ZFPZwmket2RG+ib7MhnzHgQ7J5QLBRVp4Sx+x8v
dss+HXivbfXzx6nfWYBqg1KTfeDzMAziJMh3T1g/cgMAkx46fgymPSvSYO6lR07W3Y/XYJVkh718
bpsa+Iv0wAxQPiyqziQ3mHPZoa8SmHKfTXODZpUd+3oaxB3rIUQM3uB4uZ5mVTiNH/eno4VVyD9y
nk8f/DKfFUVnTWtN5V56/ODBD7xpt7e0qQfLD81ZgMRKZ2W3eAv5sXMYgvIAIcbOpKt1DfctRk9Q
BOoNLUqC0kOj1dGzIS0kT3bkm9n3bNrzntoKnvzQq2n33GoBZPIDrw/OplGa+0H3WG/LTW8x/sUs
y2cdS9VWMd5i8OvZJnjoHGMM/hYn+s1sffAVxq3diqvjg6buIP3cSVb4B4fTLOGk7G7OppXybW5w
NF309z6dKcTDssO/94PujDeJeOlhFyEeSTeqafFB0kNnM6/fvl8njGUHvp0h9gUd97QXJrQJWdnh
P/rJ4+zgPH92tjWpPtnh75LyJwuxrbm/zQ2eL8S2jCs7/D2zP8vzWcelaAE08mNvulFlm1iUHfdT
MfV3W1DYlLYrQHbYV1So9tgs/k1K4DW6cMmhv0w5d2Kv6G5Nqm0idyk7I19meXHw4sM37XnS4wf5
QwKLf8dzazOO0mP/nMPo1Sl/KdP01APyPP+048J46c+6yTXxGw/hbJr98V8AAAD//w==</cx:binary>
              </cx:geoCache>
            </cx:geography>
          </cx:layoutPr>
          <cx:valueColors>
            <cx:maxColor>
              <a:srgbClr val="385F7C"/>
            </cx:maxColor>
          </cx:valueColors>
        </cx:series>
      </cx:plotAreaRegion>
    </cx:plotArea>
    <cx:legend pos="b" align="ctr" overlay="0">
      <cx:spPr>
        <a:ln>
          <a:noFill/>
        </a:ln>
      </cx:spPr>
    </cx:legend>
  </cx:chart>
  <cx:spPr>
    <a:solidFill>
      <a:srgbClr val="F8F9FA"/>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127001</xdr:rowOff>
    </xdr:from>
    <xdr:to>
      <xdr:col>34</xdr:col>
      <xdr:colOff>533400</xdr:colOff>
      <xdr:row>42</xdr:row>
      <xdr:rowOff>76201</xdr:rowOff>
    </xdr:to>
    <xdr:sp macro="" textlink="">
      <xdr:nvSpPr>
        <xdr:cNvPr id="2" name="Rectangle: Rounded Corners 1">
          <a:extLst>
            <a:ext uri="{FF2B5EF4-FFF2-40B4-BE49-F238E27FC236}">
              <a16:creationId xmlns:a16="http://schemas.microsoft.com/office/drawing/2014/main" id="{61CBA008-C04D-4EDC-84BF-3B116A96FF20}"/>
            </a:ext>
          </a:extLst>
        </xdr:cNvPr>
        <xdr:cNvSpPr/>
      </xdr:nvSpPr>
      <xdr:spPr>
        <a:xfrm>
          <a:off x="3111500" y="127001"/>
          <a:ext cx="18059400" cy="7950200"/>
        </a:xfrm>
        <a:prstGeom prst="roundRect">
          <a:avLst>
            <a:gd name="adj" fmla="val 4787"/>
          </a:avLst>
        </a:prstGeom>
        <a:solidFill>
          <a:srgbClr val="CCDC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381000</xdr:colOff>
      <xdr:row>1</xdr:row>
      <xdr:rowOff>114300</xdr:rowOff>
    </xdr:from>
    <xdr:to>
      <xdr:col>34</xdr:col>
      <xdr:colOff>342900</xdr:colOff>
      <xdr:row>40</xdr:row>
      <xdr:rowOff>171450</xdr:rowOff>
    </xdr:to>
    <xdr:sp macro="" textlink="">
      <xdr:nvSpPr>
        <xdr:cNvPr id="3" name="Rectangle: Rounded Corners 2">
          <a:extLst>
            <a:ext uri="{FF2B5EF4-FFF2-40B4-BE49-F238E27FC236}">
              <a16:creationId xmlns:a16="http://schemas.microsoft.com/office/drawing/2014/main" id="{124F283C-50A7-4E1E-B9B0-3719C0F87801}"/>
            </a:ext>
          </a:extLst>
        </xdr:cNvPr>
        <xdr:cNvSpPr/>
      </xdr:nvSpPr>
      <xdr:spPr>
        <a:xfrm>
          <a:off x="3429000" y="304800"/>
          <a:ext cx="17754600" cy="7486650"/>
        </a:xfrm>
        <a:prstGeom prst="roundRect">
          <a:avLst>
            <a:gd name="adj" fmla="val 7605"/>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552450</xdr:colOff>
      <xdr:row>7</xdr:row>
      <xdr:rowOff>57150</xdr:rowOff>
    </xdr:from>
    <xdr:to>
      <xdr:col>14</xdr:col>
      <xdr:colOff>514350</xdr:colOff>
      <xdr:row>14</xdr:row>
      <xdr:rowOff>38100</xdr:rowOff>
    </xdr:to>
    <xdr:sp macro="" textlink="">
      <xdr:nvSpPr>
        <xdr:cNvPr id="4" name="Rectangle: Rounded Corners 3">
          <a:extLst>
            <a:ext uri="{FF2B5EF4-FFF2-40B4-BE49-F238E27FC236}">
              <a16:creationId xmlns:a16="http://schemas.microsoft.com/office/drawing/2014/main" id="{AA2687A9-C88F-4BE2-A6D2-0893146E68C3}"/>
            </a:ext>
          </a:extLst>
        </xdr:cNvPr>
        <xdr:cNvSpPr/>
      </xdr:nvSpPr>
      <xdr:spPr>
        <a:xfrm>
          <a:off x="3600450" y="1390650"/>
          <a:ext cx="5448300" cy="1314450"/>
        </a:xfrm>
        <a:prstGeom prst="roundRect">
          <a:avLst>
            <a:gd name="adj" fmla="val 7971"/>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24</xdr:col>
      <xdr:colOff>361950</xdr:colOff>
      <xdr:row>7</xdr:row>
      <xdr:rowOff>19050</xdr:rowOff>
    </xdr:from>
    <xdr:to>
      <xdr:col>34</xdr:col>
      <xdr:colOff>171450</xdr:colOff>
      <xdr:row>40</xdr:row>
      <xdr:rowOff>38100</xdr:rowOff>
    </xdr:to>
    <xdr:sp macro="" textlink="">
      <xdr:nvSpPr>
        <xdr:cNvPr id="5" name="Rectangle: Rounded Corners 4">
          <a:extLst>
            <a:ext uri="{FF2B5EF4-FFF2-40B4-BE49-F238E27FC236}">
              <a16:creationId xmlns:a16="http://schemas.microsoft.com/office/drawing/2014/main" id="{96C5A844-F922-4DDC-AA03-5D707C0753F4}"/>
            </a:ext>
          </a:extLst>
        </xdr:cNvPr>
        <xdr:cNvSpPr/>
      </xdr:nvSpPr>
      <xdr:spPr>
        <a:xfrm rot="5400000">
          <a:off x="14906625" y="1552575"/>
          <a:ext cx="6305550" cy="5905500"/>
        </a:xfrm>
        <a:prstGeom prst="roundRect">
          <a:avLst>
            <a:gd name="adj" fmla="val 2838"/>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xdr:row>
      <xdr:rowOff>19050</xdr:rowOff>
    </xdr:from>
    <xdr:to>
      <xdr:col>24</xdr:col>
      <xdr:colOff>247650</xdr:colOff>
      <xdr:row>23</xdr:row>
      <xdr:rowOff>114299</xdr:rowOff>
    </xdr:to>
    <xdr:sp macro="" textlink="">
      <xdr:nvSpPr>
        <xdr:cNvPr id="8" name="Rectangle: Rounded Corners 7">
          <a:extLst>
            <a:ext uri="{FF2B5EF4-FFF2-40B4-BE49-F238E27FC236}">
              <a16:creationId xmlns:a16="http://schemas.microsoft.com/office/drawing/2014/main" id="{FDC7B752-06A4-4E89-9AEF-1451CEC9C4D9}"/>
            </a:ext>
          </a:extLst>
        </xdr:cNvPr>
        <xdr:cNvSpPr/>
      </xdr:nvSpPr>
      <xdr:spPr>
        <a:xfrm>
          <a:off x="9144000" y="1352550"/>
          <a:ext cx="5848350" cy="3143249"/>
        </a:xfrm>
        <a:prstGeom prst="roundRect">
          <a:avLst>
            <a:gd name="adj" fmla="val 2908"/>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57150</xdr:colOff>
      <xdr:row>14</xdr:row>
      <xdr:rowOff>133350</xdr:rowOff>
    </xdr:from>
    <xdr:to>
      <xdr:col>14</xdr:col>
      <xdr:colOff>590550</xdr:colOff>
      <xdr:row>40</xdr:row>
      <xdr:rowOff>38100</xdr:rowOff>
    </xdr:to>
    <xdr:sp macro="" textlink="">
      <xdr:nvSpPr>
        <xdr:cNvPr id="9" name="Rectangle: Rounded Corners 8">
          <a:extLst>
            <a:ext uri="{FF2B5EF4-FFF2-40B4-BE49-F238E27FC236}">
              <a16:creationId xmlns:a16="http://schemas.microsoft.com/office/drawing/2014/main" id="{E8C84491-8904-426A-8D45-04F60F9EC9D0}"/>
            </a:ext>
          </a:extLst>
        </xdr:cNvPr>
        <xdr:cNvSpPr/>
      </xdr:nvSpPr>
      <xdr:spPr>
        <a:xfrm>
          <a:off x="3714750" y="2800350"/>
          <a:ext cx="5410200" cy="4857750"/>
        </a:xfrm>
        <a:prstGeom prst="roundRect">
          <a:avLst>
            <a:gd name="adj" fmla="val 2714"/>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24</xdr:row>
      <xdr:rowOff>38100</xdr:rowOff>
    </xdr:from>
    <xdr:to>
      <xdr:col>24</xdr:col>
      <xdr:colOff>247650</xdr:colOff>
      <xdr:row>40</xdr:row>
      <xdr:rowOff>19051</xdr:rowOff>
    </xdr:to>
    <xdr:sp macro="" textlink="">
      <xdr:nvSpPr>
        <xdr:cNvPr id="11" name="Rectangle: Rounded Corners 10">
          <a:extLst>
            <a:ext uri="{FF2B5EF4-FFF2-40B4-BE49-F238E27FC236}">
              <a16:creationId xmlns:a16="http://schemas.microsoft.com/office/drawing/2014/main" id="{A14036A6-DF39-40F3-A3E3-040E2DF21E08}"/>
            </a:ext>
          </a:extLst>
        </xdr:cNvPr>
        <xdr:cNvSpPr/>
      </xdr:nvSpPr>
      <xdr:spPr>
        <a:xfrm>
          <a:off x="9144000" y="4610100"/>
          <a:ext cx="5848350" cy="3028951"/>
        </a:xfrm>
        <a:prstGeom prst="roundRect">
          <a:avLst>
            <a:gd name="adj" fmla="val 3768"/>
          </a:avLst>
        </a:prstGeom>
        <a:solidFill>
          <a:srgbClr val="F8F9F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571500</xdr:colOff>
      <xdr:row>7</xdr:row>
      <xdr:rowOff>133350</xdr:rowOff>
    </xdr:from>
    <xdr:to>
      <xdr:col>14</xdr:col>
      <xdr:colOff>434700</xdr:colOff>
      <xdr:row>13</xdr:row>
      <xdr:rowOff>178350</xdr:rowOff>
    </xdr:to>
    <xdr:sp macro="" textlink="">
      <xdr:nvSpPr>
        <xdr:cNvPr id="13" name="Plaque 12">
          <a:extLst>
            <a:ext uri="{FF2B5EF4-FFF2-40B4-BE49-F238E27FC236}">
              <a16:creationId xmlns:a16="http://schemas.microsoft.com/office/drawing/2014/main" id="{C5C8FAAB-2104-4368-A111-1E97E4BF3A5A}"/>
            </a:ext>
          </a:extLst>
        </xdr:cNvPr>
        <xdr:cNvSpPr/>
      </xdr:nvSpPr>
      <xdr:spPr>
        <a:xfrm>
          <a:off x="7277100" y="1466850"/>
          <a:ext cx="1692000" cy="1188000"/>
        </a:xfrm>
        <a:prstGeom prst="plaque">
          <a:avLst/>
        </a:prstGeom>
        <a:solidFill>
          <a:srgbClr val="E1EAF1">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0</xdr:colOff>
      <xdr:row>7</xdr:row>
      <xdr:rowOff>133350</xdr:rowOff>
    </xdr:from>
    <xdr:to>
      <xdr:col>11</xdr:col>
      <xdr:colOff>472800</xdr:colOff>
      <xdr:row>13</xdr:row>
      <xdr:rowOff>178350</xdr:rowOff>
    </xdr:to>
    <xdr:sp macro="" textlink="">
      <xdr:nvSpPr>
        <xdr:cNvPr id="14" name="Plaque 13">
          <a:extLst>
            <a:ext uri="{FF2B5EF4-FFF2-40B4-BE49-F238E27FC236}">
              <a16:creationId xmlns:a16="http://schemas.microsoft.com/office/drawing/2014/main" id="{8F073C47-FBA2-46F4-980E-65FDDF231E82}"/>
            </a:ext>
          </a:extLst>
        </xdr:cNvPr>
        <xdr:cNvSpPr/>
      </xdr:nvSpPr>
      <xdr:spPr>
        <a:xfrm>
          <a:off x="5486400" y="1466850"/>
          <a:ext cx="1692000" cy="1188000"/>
        </a:xfrm>
        <a:prstGeom prst="plaque">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38100</xdr:colOff>
      <xdr:row>7</xdr:row>
      <xdr:rowOff>133350</xdr:rowOff>
    </xdr:from>
    <xdr:to>
      <xdr:col>8</xdr:col>
      <xdr:colOff>510900</xdr:colOff>
      <xdr:row>13</xdr:row>
      <xdr:rowOff>178350</xdr:rowOff>
    </xdr:to>
    <xdr:sp macro="" textlink="">
      <xdr:nvSpPr>
        <xdr:cNvPr id="15" name="Plaque 14">
          <a:extLst>
            <a:ext uri="{FF2B5EF4-FFF2-40B4-BE49-F238E27FC236}">
              <a16:creationId xmlns:a16="http://schemas.microsoft.com/office/drawing/2014/main" id="{49F5CA6C-416A-4308-BF7A-A609B9B204A2}"/>
            </a:ext>
          </a:extLst>
        </xdr:cNvPr>
        <xdr:cNvSpPr/>
      </xdr:nvSpPr>
      <xdr:spPr>
        <a:xfrm>
          <a:off x="3695700" y="1466850"/>
          <a:ext cx="1692000" cy="1188000"/>
        </a:xfrm>
        <a:prstGeom prst="plaque">
          <a:avLst/>
        </a:prstGeom>
        <a:solidFill>
          <a:srgbClr val="E1EAF1">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571500</xdr:colOff>
      <xdr:row>3</xdr:row>
      <xdr:rowOff>95250</xdr:rowOff>
    </xdr:from>
    <xdr:to>
      <xdr:col>16</xdr:col>
      <xdr:colOff>95250</xdr:colOff>
      <xdr:row>5</xdr:row>
      <xdr:rowOff>152400</xdr:rowOff>
    </xdr:to>
    <xdr:sp macro="" textlink="">
      <xdr:nvSpPr>
        <xdr:cNvPr id="16" name="TextBox 15">
          <a:extLst>
            <a:ext uri="{FF2B5EF4-FFF2-40B4-BE49-F238E27FC236}">
              <a16:creationId xmlns:a16="http://schemas.microsoft.com/office/drawing/2014/main" id="{A2FC2772-43D9-4E78-A1CB-EAF12A5F88FE}"/>
            </a:ext>
          </a:extLst>
        </xdr:cNvPr>
        <xdr:cNvSpPr txBox="1"/>
      </xdr:nvSpPr>
      <xdr:spPr>
        <a:xfrm>
          <a:off x="3619500" y="666750"/>
          <a:ext cx="6229350" cy="438150"/>
        </a:xfrm>
        <a:prstGeom prst="rect">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800" b="1">
              <a:solidFill>
                <a:srgbClr val="385F7C"/>
              </a:solidFill>
              <a:latin typeface="+mn-lt"/>
              <a:ea typeface="+mn-ea"/>
              <a:cs typeface="+mn-cs"/>
            </a:rPr>
            <a:t>FURNITURE SALES  OVERVIEW</a:t>
          </a:r>
        </a:p>
      </xdr:txBody>
    </xdr:sp>
    <xdr:clientData/>
  </xdr:twoCellAnchor>
  <xdr:twoCellAnchor>
    <xdr:from>
      <xdr:col>5</xdr:col>
      <xdr:colOff>571500</xdr:colOff>
      <xdr:row>5</xdr:row>
      <xdr:rowOff>114300</xdr:rowOff>
    </xdr:from>
    <xdr:to>
      <xdr:col>18</xdr:col>
      <xdr:colOff>247650</xdr:colOff>
      <xdr:row>7</xdr:row>
      <xdr:rowOff>19050</xdr:rowOff>
    </xdr:to>
    <xdr:sp macro="" textlink="">
      <xdr:nvSpPr>
        <xdr:cNvPr id="17" name="TextBox 16">
          <a:extLst>
            <a:ext uri="{FF2B5EF4-FFF2-40B4-BE49-F238E27FC236}">
              <a16:creationId xmlns:a16="http://schemas.microsoft.com/office/drawing/2014/main" id="{CE082CB0-3624-45D5-9826-8762C8D2D192}"/>
            </a:ext>
          </a:extLst>
        </xdr:cNvPr>
        <xdr:cNvSpPr txBox="1"/>
      </xdr:nvSpPr>
      <xdr:spPr>
        <a:xfrm>
          <a:off x="3619500" y="1066800"/>
          <a:ext cx="7600950" cy="285750"/>
        </a:xfrm>
        <a:prstGeom prst="rect">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rgbClr val="7F7F7F"/>
              </a:solidFill>
              <a:latin typeface="+mn-lt"/>
              <a:ea typeface="+mn-ea"/>
              <a:cs typeface="+mn-cs"/>
            </a:rPr>
            <a:t>A summary Of </a:t>
          </a:r>
          <a:r>
            <a:rPr lang="en-US" sz="1800">
              <a:solidFill>
                <a:srgbClr val="7F7F7F"/>
              </a:solidFill>
              <a:latin typeface="+mn-lt"/>
              <a:ea typeface="+mn-ea"/>
              <a:cs typeface="+mn-cs"/>
            </a:rPr>
            <a:t>sales</a:t>
          </a:r>
          <a:r>
            <a:rPr lang="en-US" sz="1600">
              <a:solidFill>
                <a:srgbClr val="7F7F7F"/>
              </a:solidFill>
              <a:latin typeface="+mn-lt"/>
              <a:ea typeface="+mn-ea"/>
              <a:cs typeface="+mn-cs"/>
            </a:rPr>
            <a:t> performance, shipping trends and regional distribution across U.S.</a:t>
          </a:r>
        </a:p>
      </xdr:txBody>
    </xdr:sp>
    <xdr:clientData/>
  </xdr:twoCellAnchor>
  <xdr:oneCellAnchor>
    <xdr:from>
      <xdr:col>12</xdr:col>
      <xdr:colOff>440871</xdr:colOff>
      <xdr:row>9</xdr:row>
      <xdr:rowOff>49838</xdr:rowOff>
    </xdr:from>
    <xdr:ext cx="1260000" cy="576000"/>
    <xdr:sp macro="" textlink="quantity">
      <xdr:nvSpPr>
        <xdr:cNvPr id="18" name="TextBox 17">
          <a:extLst>
            <a:ext uri="{FF2B5EF4-FFF2-40B4-BE49-F238E27FC236}">
              <a16:creationId xmlns:a16="http://schemas.microsoft.com/office/drawing/2014/main" id="{721B3576-5915-46CC-982A-26CE7EA39776}"/>
            </a:ext>
          </a:extLst>
        </xdr:cNvPr>
        <xdr:cNvSpPr txBox="1"/>
      </xdr:nvSpPr>
      <xdr:spPr>
        <a:xfrm>
          <a:off x="7870371" y="1764338"/>
          <a:ext cx="1260000" cy="576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C38A86E-8424-424D-80C5-11A7971A183B}" type="TxLink">
            <a:rPr lang="en-US" sz="2400" b="0" i="0" u="none" strike="noStrike">
              <a:solidFill>
                <a:srgbClr val="385F7C"/>
              </a:solidFill>
              <a:latin typeface="Calibri"/>
              <a:cs typeface="Calibri"/>
            </a:rPr>
            <a:pPr/>
            <a:t>8.0K</a:t>
          </a:fld>
          <a:endParaRPr lang="en-US" sz="2400">
            <a:solidFill>
              <a:srgbClr val="385F7C"/>
            </a:solidFill>
          </a:endParaRPr>
        </a:p>
      </xdr:txBody>
    </xdr:sp>
    <xdr:clientData/>
  </xdr:oneCellAnchor>
  <xdr:oneCellAnchor>
    <xdr:from>
      <xdr:col>12</xdr:col>
      <xdr:colOff>304800</xdr:colOff>
      <xdr:row>7</xdr:row>
      <xdr:rowOff>114300</xdr:rowOff>
    </xdr:from>
    <xdr:ext cx="1116000" cy="468000"/>
    <xdr:sp macro="" textlink="">
      <xdr:nvSpPr>
        <xdr:cNvPr id="19" name="TextBox 18">
          <a:extLst>
            <a:ext uri="{FF2B5EF4-FFF2-40B4-BE49-F238E27FC236}">
              <a16:creationId xmlns:a16="http://schemas.microsoft.com/office/drawing/2014/main" id="{E53FC844-3D6F-4500-88F2-7020946C0B69}"/>
            </a:ext>
          </a:extLst>
        </xdr:cNvPr>
        <xdr:cNvSpPr txBox="1"/>
      </xdr:nvSpPr>
      <xdr:spPr>
        <a:xfrm>
          <a:off x="7734300" y="1447800"/>
          <a:ext cx="1116000" cy="468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rgbClr val="7F7F7F"/>
              </a:solidFill>
            </a:rPr>
            <a:t>Quantity</a:t>
          </a:r>
        </a:p>
      </xdr:txBody>
    </xdr:sp>
    <xdr:clientData/>
  </xdr:oneCellAnchor>
  <xdr:oneCellAnchor>
    <xdr:from>
      <xdr:col>6</xdr:col>
      <xdr:colOff>495300</xdr:colOff>
      <xdr:row>7</xdr:row>
      <xdr:rowOff>114300</xdr:rowOff>
    </xdr:from>
    <xdr:ext cx="1116000" cy="468000"/>
    <xdr:sp macro="" textlink="">
      <xdr:nvSpPr>
        <xdr:cNvPr id="20" name="TextBox 19">
          <a:extLst>
            <a:ext uri="{FF2B5EF4-FFF2-40B4-BE49-F238E27FC236}">
              <a16:creationId xmlns:a16="http://schemas.microsoft.com/office/drawing/2014/main" id="{ACD41691-99D0-4F40-86AF-6E31C4B525AA}"/>
            </a:ext>
          </a:extLst>
        </xdr:cNvPr>
        <xdr:cNvSpPr txBox="1"/>
      </xdr:nvSpPr>
      <xdr:spPr>
        <a:xfrm>
          <a:off x="4210050" y="1447800"/>
          <a:ext cx="1116000" cy="468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rgbClr val="7F7F7F"/>
              </a:solidFill>
            </a:rPr>
            <a:t>Sales</a:t>
          </a:r>
        </a:p>
      </xdr:txBody>
    </xdr:sp>
    <xdr:clientData/>
  </xdr:oneCellAnchor>
  <xdr:oneCellAnchor>
    <xdr:from>
      <xdr:col>9</xdr:col>
      <xdr:colOff>466725</xdr:colOff>
      <xdr:row>7</xdr:row>
      <xdr:rowOff>114300</xdr:rowOff>
    </xdr:from>
    <xdr:ext cx="1116000" cy="468000"/>
    <xdr:sp macro="" textlink="">
      <xdr:nvSpPr>
        <xdr:cNvPr id="21" name="TextBox 20">
          <a:extLst>
            <a:ext uri="{FF2B5EF4-FFF2-40B4-BE49-F238E27FC236}">
              <a16:creationId xmlns:a16="http://schemas.microsoft.com/office/drawing/2014/main" id="{0E65C58B-513D-4B7E-8338-274324165F48}"/>
            </a:ext>
          </a:extLst>
        </xdr:cNvPr>
        <xdr:cNvSpPr txBox="1"/>
      </xdr:nvSpPr>
      <xdr:spPr>
        <a:xfrm>
          <a:off x="6038850" y="1447800"/>
          <a:ext cx="1116000" cy="468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rgbClr val="7F7F7F"/>
              </a:solidFill>
            </a:rPr>
            <a:t>Profit</a:t>
          </a:r>
        </a:p>
      </xdr:txBody>
    </xdr:sp>
    <xdr:clientData/>
  </xdr:oneCellAnchor>
  <xdr:oneCellAnchor>
    <xdr:from>
      <xdr:col>24</xdr:col>
      <xdr:colOff>342900</xdr:colOff>
      <xdr:row>7</xdr:row>
      <xdr:rowOff>76200</xdr:rowOff>
    </xdr:from>
    <xdr:ext cx="3143250" cy="400050"/>
    <xdr:sp macro="" textlink="">
      <xdr:nvSpPr>
        <xdr:cNvPr id="22" name="TextBox 21">
          <a:extLst>
            <a:ext uri="{FF2B5EF4-FFF2-40B4-BE49-F238E27FC236}">
              <a16:creationId xmlns:a16="http://schemas.microsoft.com/office/drawing/2014/main" id="{999411C3-70D9-4157-A0D6-D01B5BB828AD}"/>
            </a:ext>
          </a:extLst>
        </xdr:cNvPr>
        <xdr:cNvSpPr txBox="1"/>
      </xdr:nvSpPr>
      <xdr:spPr>
        <a:xfrm>
          <a:off x="15087600" y="1409700"/>
          <a:ext cx="3143250" cy="4000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rgbClr val="385F7C"/>
              </a:solidFill>
            </a:rPr>
            <a:t>Sales</a:t>
          </a:r>
          <a:r>
            <a:rPr lang="en-US" sz="1800" b="1" baseline="0">
              <a:solidFill>
                <a:srgbClr val="385F7C"/>
              </a:solidFill>
            </a:rPr>
            <a:t> Distribution By State</a:t>
          </a:r>
          <a:endParaRPr lang="en-US" sz="1800" b="1">
            <a:solidFill>
              <a:srgbClr val="385F7C"/>
            </a:solidFill>
          </a:endParaRPr>
        </a:p>
      </xdr:txBody>
    </xdr:sp>
    <xdr:clientData/>
  </xdr:oneCellAnchor>
  <xdr:oneCellAnchor>
    <xdr:from>
      <xdr:col>15</xdr:col>
      <xdr:colOff>19050</xdr:colOff>
      <xdr:row>7</xdr:row>
      <xdr:rowOff>114300</xdr:rowOff>
    </xdr:from>
    <xdr:ext cx="1524000" cy="342900"/>
    <xdr:sp macro="" textlink="">
      <xdr:nvSpPr>
        <xdr:cNvPr id="23" name="TextBox 22">
          <a:extLst>
            <a:ext uri="{FF2B5EF4-FFF2-40B4-BE49-F238E27FC236}">
              <a16:creationId xmlns:a16="http://schemas.microsoft.com/office/drawing/2014/main" id="{C7CCDAD1-E9F5-481E-B937-AC490C1463F4}"/>
            </a:ext>
          </a:extLst>
        </xdr:cNvPr>
        <xdr:cNvSpPr txBox="1"/>
      </xdr:nvSpPr>
      <xdr:spPr>
        <a:xfrm>
          <a:off x="9163050" y="1447800"/>
          <a:ext cx="1524000" cy="342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rgbClr val="385F7C"/>
              </a:solidFill>
            </a:rPr>
            <a:t>Sales Trend</a:t>
          </a:r>
        </a:p>
        <a:p>
          <a:endParaRPr lang="en-US" sz="1800" b="1">
            <a:solidFill>
              <a:srgbClr val="385F7C"/>
            </a:solidFill>
          </a:endParaRPr>
        </a:p>
      </xdr:txBody>
    </xdr:sp>
    <xdr:clientData/>
  </xdr:oneCellAnchor>
  <xdr:oneCellAnchor>
    <xdr:from>
      <xdr:col>5</xdr:col>
      <xdr:colOff>571500</xdr:colOff>
      <xdr:row>14</xdr:row>
      <xdr:rowOff>114300</xdr:rowOff>
    </xdr:from>
    <xdr:ext cx="2495550" cy="457200"/>
    <xdr:sp macro="" textlink="">
      <xdr:nvSpPr>
        <xdr:cNvPr id="24" name="TextBox 23">
          <a:extLst>
            <a:ext uri="{FF2B5EF4-FFF2-40B4-BE49-F238E27FC236}">
              <a16:creationId xmlns:a16="http://schemas.microsoft.com/office/drawing/2014/main" id="{79E8F2AA-4F37-4868-A3FB-CFDDECFB11A7}"/>
            </a:ext>
          </a:extLst>
        </xdr:cNvPr>
        <xdr:cNvSpPr txBox="1"/>
      </xdr:nvSpPr>
      <xdr:spPr>
        <a:xfrm>
          <a:off x="3619500" y="2781300"/>
          <a:ext cx="2495550" cy="4572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rgbClr val="385F7C"/>
              </a:solidFill>
            </a:rPr>
            <a:t>Shipping</a:t>
          </a:r>
          <a:r>
            <a:rPr lang="en-US" sz="1800" b="1" baseline="0">
              <a:solidFill>
                <a:srgbClr val="385F7C"/>
              </a:solidFill>
            </a:rPr>
            <a:t> Mode:</a:t>
          </a:r>
          <a:endParaRPr lang="en-US" sz="1800" b="1">
            <a:solidFill>
              <a:srgbClr val="385F7C"/>
            </a:solidFill>
          </a:endParaRPr>
        </a:p>
      </xdr:txBody>
    </xdr:sp>
    <xdr:clientData/>
  </xdr:oneCellAnchor>
  <xdr:oneCellAnchor>
    <xdr:from>
      <xdr:col>15</xdr:col>
      <xdr:colOff>38100</xdr:colOff>
      <xdr:row>24</xdr:row>
      <xdr:rowOff>114300</xdr:rowOff>
    </xdr:from>
    <xdr:ext cx="2495550" cy="400050"/>
    <xdr:sp macro="" textlink="">
      <xdr:nvSpPr>
        <xdr:cNvPr id="25" name="TextBox 24">
          <a:extLst>
            <a:ext uri="{FF2B5EF4-FFF2-40B4-BE49-F238E27FC236}">
              <a16:creationId xmlns:a16="http://schemas.microsoft.com/office/drawing/2014/main" id="{15E9560E-0C9B-408E-B242-BF1908D8C610}"/>
            </a:ext>
          </a:extLst>
        </xdr:cNvPr>
        <xdr:cNvSpPr txBox="1"/>
      </xdr:nvSpPr>
      <xdr:spPr>
        <a:xfrm>
          <a:off x="9182100" y="4686300"/>
          <a:ext cx="2495550" cy="4000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1">
              <a:solidFill>
                <a:srgbClr val="385F7C"/>
              </a:solidFill>
            </a:rPr>
            <a:t>Shipping</a:t>
          </a:r>
          <a:r>
            <a:rPr lang="en-US" sz="1800" b="1" baseline="0">
              <a:solidFill>
                <a:srgbClr val="385F7C"/>
              </a:solidFill>
            </a:rPr>
            <a:t> Duration</a:t>
          </a:r>
          <a:endParaRPr lang="en-US" sz="1800" b="1">
            <a:solidFill>
              <a:srgbClr val="385F7C"/>
            </a:solidFill>
          </a:endParaRPr>
        </a:p>
      </xdr:txBody>
    </xdr:sp>
    <xdr:clientData/>
  </xdr:oneCellAnchor>
  <xdr:oneCellAnchor>
    <xdr:from>
      <xdr:col>9</xdr:col>
      <xdr:colOff>483053</xdr:colOff>
      <xdr:row>9</xdr:row>
      <xdr:rowOff>49838</xdr:rowOff>
    </xdr:from>
    <xdr:ext cx="1260000" cy="576000"/>
    <xdr:sp macro="" textlink="">
      <xdr:nvSpPr>
        <xdr:cNvPr id="27" name="TextBox 26">
          <a:extLst>
            <a:ext uri="{FF2B5EF4-FFF2-40B4-BE49-F238E27FC236}">
              <a16:creationId xmlns:a16="http://schemas.microsoft.com/office/drawing/2014/main" id="{F99A8C17-02A9-48DE-8D06-05E417C0167A}"/>
            </a:ext>
          </a:extLst>
        </xdr:cNvPr>
        <xdr:cNvSpPr txBox="1"/>
      </xdr:nvSpPr>
      <xdr:spPr>
        <a:xfrm>
          <a:off x="6055178" y="1764338"/>
          <a:ext cx="1260000" cy="576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385F7C"/>
              </a:solidFill>
            </a:rPr>
            <a:t>$18.5K</a:t>
          </a:r>
        </a:p>
      </xdr:txBody>
    </xdr:sp>
    <xdr:clientData/>
  </xdr:oneCellAnchor>
  <xdr:oneCellAnchor>
    <xdr:from>
      <xdr:col>6</xdr:col>
      <xdr:colOff>353785</xdr:colOff>
      <xdr:row>9</xdr:row>
      <xdr:rowOff>49838</xdr:rowOff>
    </xdr:from>
    <xdr:ext cx="1260000" cy="576000"/>
    <xdr:sp macro="" textlink="sales">
      <xdr:nvSpPr>
        <xdr:cNvPr id="29" name="TextBox 28">
          <a:extLst>
            <a:ext uri="{FF2B5EF4-FFF2-40B4-BE49-F238E27FC236}">
              <a16:creationId xmlns:a16="http://schemas.microsoft.com/office/drawing/2014/main" id="{2075DCF2-2933-491B-83F4-2FAFED16BBBF}"/>
            </a:ext>
          </a:extLst>
        </xdr:cNvPr>
        <xdr:cNvSpPr txBox="1"/>
      </xdr:nvSpPr>
      <xdr:spPr>
        <a:xfrm>
          <a:off x="4068535" y="1764338"/>
          <a:ext cx="1260000" cy="576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9C72D9DD-E7E9-4C1A-8FCE-668E8FF651A8}" type="TxLink">
            <a:rPr lang="en-US" sz="2400" b="0" i="0" u="none" strike="noStrike">
              <a:solidFill>
                <a:srgbClr val="385F7C"/>
              </a:solidFill>
              <a:latin typeface="Calibri"/>
              <a:cs typeface="Calibri"/>
            </a:rPr>
            <a:pPr/>
            <a:t>$742.0K</a:t>
          </a:fld>
          <a:endParaRPr lang="en-US" sz="2400">
            <a:solidFill>
              <a:srgbClr val="385F7C"/>
            </a:solidFill>
          </a:endParaRPr>
        </a:p>
      </xdr:txBody>
    </xdr:sp>
    <xdr:clientData/>
  </xdr:oneCellAnchor>
  <xdr:oneCellAnchor>
    <xdr:from>
      <xdr:col>6</xdr:col>
      <xdr:colOff>309563</xdr:colOff>
      <xdr:row>12</xdr:row>
      <xdr:rowOff>23811</xdr:rowOff>
    </xdr:from>
    <xdr:ext cx="1224000" cy="432000"/>
    <xdr:sp macro="" textlink="salesyoy">
      <xdr:nvSpPr>
        <xdr:cNvPr id="30" name="TextBox 29">
          <a:extLst>
            <a:ext uri="{FF2B5EF4-FFF2-40B4-BE49-F238E27FC236}">
              <a16:creationId xmlns:a16="http://schemas.microsoft.com/office/drawing/2014/main" id="{62245D48-9DE7-4FDC-AD73-6730B1BF986B}"/>
            </a:ext>
          </a:extLst>
        </xdr:cNvPr>
        <xdr:cNvSpPr txBox="1"/>
      </xdr:nvSpPr>
      <xdr:spPr>
        <a:xfrm>
          <a:off x="3967163" y="2309811"/>
          <a:ext cx="1224000" cy="432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AD21818-E0A1-45B8-A17B-17259472D8B0}" type="TxLink">
            <a:rPr lang="en-US" sz="1800" b="0" i="0" u="none" strike="noStrike">
              <a:solidFill>
                <a:srgbClr val="000000"/>
              </a:solidFill>
              <a:latin typeface="Calibri"/>
              <a:cs typeface="Calibri"/>
            </a:rPr>
            <a:pPr/>
            <a:t>▲8% YoY</a:t>
          </a:fld>
          <a:endParaRPr lang="en-US" sz="1800"/>
        </a:p>
      </xdr:txBody>
    </xdr:sp>
    <xdr:clientData/>
  </xdr:oneCellAnchor>
  <xdr:oneCellAnchor>
    <xdr:from>
      <xdr:col>12</xdr:col>
      <xdr:colOff>319089</xdr:colOff>
      <xdr:row>11</xdr:row>
      <xdr:rowOff>166688</xdr:rowOff>
    </xdr:from>
    <xdr:ext cx="1224000" cy="432000"/>
    <xdr:sp macro="" textlink="quantityyoy">
      <xdr:nvSpPr>
        <xdr:cNvPr id="31" name="TextBox 30">
          <a:extLst>
            <a:ext uri="{FF2B5EF4-FFF2-40B4-BE49-F238E27FC236}">
              <a16:creationId xmlns:a16="http://schemas.microsoft.com/office/drawing/2014/main" id="{1F464EF5-BC6D-4BF0-8A68-AE359EC94B37}"/>
            </a:ext>
          </a:extLst>
        </xdr:cNvPr>
        <xdr:cNvSpPr txBox="1"/>
      </xdr:nvSpPr>
      <xdr:spPr>
        <a:xfrm>
          <a:off x="7634289" y="2262188"/>
          <a:ext cx="1224000" cy="432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A33CE62-8E4B-469A-8415-FD9177A342A7}" type="TxLink">
            <a:rPr lang="en-US" sz="1800" b="0" i="0" u="none" strike="noStrike">
              <a:solidFill>
                <a:srgbClr val="000000"/>
              </a:solidFill>
              <a:latin typeface="Calibri"/>
              <a:cs typeface="Calibri"/>
            </a:rPr>
            <a:pPr/>
            <a:t>▲11% YoY</a:t>
          </a:fld>
          <a:endParaRPr lang="en-US" sz="1800"/>
        </a:p>
      </xdr:txBody>
    </xdr:sp>
    <xdr:clientData/>
  </xdr:oneCellAnchor>
  <xdr:oneCellAnchor>
    <xdr:from>
      <xdr:col>9</xdr:col>
      <xdr:colOff>295779</xdr:colOff>
      <xdr:row>11</xdr:row>
      <xdr:rowOff>166687</xdr:rowOff>
    </xdr:from>
    <xdr:ext cx="1224000" cy="432000"/>
    <xdr:sp macro="" textlink="profityoy">
      <xdr:nvSpPr>
        <xdr:cNvPr id="32" name="TextBox 31">
          <a:extLst>
            <a:ext uri="{FF2B5EF4-FFF2-40B4-BE49-F238E27FC236}">
              <a16:creationId xmlns:a16="http://schemas.microsoft.com/office/drawing/2014/main" id="{6125D89F-5132-45E0-BC3D-563A3ECAA6A9}"/>
            </a:ext>
          </a:extLst>
        </xdr:cNvPr>
        <xdr:cNvSpPr txBox="1"/>
      </xdr:nvSpPr>
      <xdr:spPr>
        <a:xfrm>
          <a:off x="5782179" y="2262187"/>
          <a:ext cx="1224000" cy="432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C267BA6-BC24-41C3-B543-FB659F5D0112}" type="TxLink">
            <a:rPr lang="en-US" sz="1800" b="0" i="0" u="none" strike="noStrike">
              <a:solidFill>
                <a:srgbClr val="000000"/>
              </a:solidFill>
              <a:latin typeface="Calibri"/>
              <a:cs typeface="Calibri"/>
            </a:rPr>
            <a:pPr/>
            <a:t>▼57% YoY</a:t>
          </a:fld>
          <a:endParaRPr lang="en-US" sz="1800"/>
        </a:p>
      </xdr:txBody>
    </xdr:sp>
    <xdr:clientData/>
  </xdr:oneCellAnchor>
  <xdr:twoCellAnchor>
    <xdr:from>
      <xdr:col>15</xdr:col>
      <xdr:colOff>266701</xdr:colOff>
      <xdr:row>11</xdr:row>
      <xdr:rowOff>47625</xdr:rowOff>
    </xdr:from>
    <xdr:to>
      <xdr:col>24</xdr:col>
      <xdr:colOff>214313</xdr:colOff>
      <xdr:row>23</xdr:row>
      <xdr:rowOff>95250</xdr:rowOff>
    </xdr:to>
    <xdr:graphicFrame macro="">
      <xdr:nvGraphicFramePr>
        <xdr:cNvPr id="33" name="Chart 32">
          <a:extLst>
            <a:ext uri="{FF2B5EF4-FFF2-40B4-BE49-F238E27FC236}">
              <a16:creationId xmlns:a16="http://schemas.microsoft.com/office/drawing/2014/main" id="{21588906-3968-4CCA-A757-05F5095A2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1</xdr:colOff>
      <xdr:row>9</xdr:row>
      <xdr:rowOff>34636</xdr:rowOff>
    </xdr:from>
    <xdr:ext cx="4346864" cy="415637"/>
    <xdr:sp macro="" textlink="salestrend">
      <xdr:nvSpPr>
        <xdr:cNvPr id="34" name="TextBox 33">
          <a:extLst>
            <a:ext uri="{FF2B5EF4-FFF2-40B4-BE49-F238E27FC236}">
              <a16:creationId xmlns:a16="http://schemas.microsoft.com/office/drawing/2014/main" id="{7B109A4E-B91F-4784-8EB0-D503960FB277}"/>
            </a:ext>
          </a:extLst>
        </xdr:cNvPr>
        <xdr:cNvSpPr txBox="1"/>
      </xdr:nvSpPr>
      <xdr:spPr>
        <a:xfrm>
          <a:off x="9092046" y="1749136"/>
          <a:ext cx="4346864" cy="41563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249BCFB-4915-44F5-9161-62F32B0ACC07}" type="TxLink">
            <a:rPr lang="en-US" sz="1400" b="0" i="0" u="none" strike="noStrike">
              <a:solidFill>
                <a:srgbClr val="7F7F7F"/>
              </a:solidFill>
              <a:latin typeface="Calibri"/>
              <a:cs typeface="Calibri"/>
            </a:rPr>
            <a:pPr/>
            <a:t>Peak Sales Month: Dec with $121,818 in Sales</a:t>
          </a:fld>
          <a:endParaRPr lang="en-US" sz="2400" b="1">
            <a:solidFill>
              <a:srgbClr val="7F7F7F"/>
            </a:solidFill>
          </a:endParaRPr>
        </a:p>
      </xdr:txBody>
    </xdr:sp>
    <xdr:clientData/>
  </xdr:oneCellAnchor>
  <xdr:twoCellAnchor>
    <xdr:from>
      <xdr:col>15</xdr:col>
      <xdr:colOff>19050</xdr:colOff>
      <xdr:row>28</xdr:row>
      <xdr:rowOff>57150</xdr:rowOff>
    </xdr:from>
    <xdr:to>
      <xdr:col>24</xdr:col>
      <xdr:colOff>207818</xdr:colOff>
      <xdr:row>39</xdr:row>
      <xdr:rowOff>155864</xdr:rowOff>
    </xdr:to>
    <xdr:graphicFrame macro="">
      <xdr:nvGraphicFramePr>
        <xdr:cNvPr id="35" name="Chart 34">
          <a:extLst>
            <a:ext uri="{FF2B5EF4-FFF2-40B4-BE49-F238E27FC236}">
              <a16:creationId xmlns:a16="http://schemas.microsoft.com/office/drawing/2014/main" id="{E7A11793-C25D-4713-A90C-180B0E868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1</xdr:colOff>
      <xdr:row>26</xdr:row>
      <xdr:rowOff>17318</xdr:rowOff>
    </xdr:from>
    <xdr:ext cx="4173682" cy="268431"/>
    <xdr:sp macro="" textlink="shippingduration">
      <xdr:nvSpPr>
        <xdr:cNvPr id="36" name="TextBox 35">
          <a:extLst>
            <a:ext uri="{FF2B5EF4-FFF2-40B4-BE49-F238E27FC236}">
              <a16:creationId xmlns:a16="http://schemas.microsoft.com/office/drawing/2014/main" id="{00012FFA-C579-4420-A90B-A59D31AE3228}"/>
            </a:ext>
          </a:extLst>
        </xdr:cNvPr>
        <xdr:cNvSpPr txBox="1"/>
      </xdr:nvSpPr>
      <xdr:spPr>
        <a:xfrm>
          <a:off x="9092046" y="4970318"/>
          <a:ext cx="4173682" cy="26843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D4AAD18-5282-493F-B345-7DC750091FE5}" type="TxLink">
            <a:rPr lang="en-US" sz="1400" b="0" i="0" u="none" strike="noStrike">
              <a:solidFill>
                <a:srgbClr val="7F7F7F"/>
              </a:solidFill>
              <a:latin typeface="Calibri"/>
              <a:cs typeface="Calibri"/>
            </a:rPr>
            <a:pPr/>
            <a:t>Most orders (28%) were delivered in 4-days.</a:t>
          </a:fld>
          <a:endParaRPr lang="en-US" sz="2400" b="1">
            <a:solidFill>
              <a:srgbClr val="7F7F7F"/>
            </a:solidFill>
          </a:endParaRPr>
        </a:p>
      </xdr:txBody>
    </xdr:sp>
    <xdr:clientData/>
  </xdr:oneCellAnchor>
  <xdr:twoCellAnchor>
    <xdr:from>
      <xdr:col>24</xdr:col>
      <xdr:colOff>381000</xdr:colOff>
      <xdr:row>10</xdr:row>
      <xdr:rowOff>114300</xdr:rowOff>
    </xdr:from>
    <xdr:to>
      <xdr:col>34</xdr:col>
      <xdr:colOff>114300</xdr:colOff>
      <xdr:row>23</xdr:row>
      <xdr:rowOff>57150</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A30297A3-BFE5-4468-AD57-E0292BE12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125700" y="2019300"/>
              <a:ext cx="58293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495300</xdr:colOff>
      <xdr:row>26</xdr:row>
      <xdr:rowOff>38100</xdr:rowOff>
    </xdr:from>
    <xdr:to>
      <xdr:col>34</xdr:col>
      <xdr:colOff>38100</xdr:colOff>
      <xdr:row>40</xdr:row>
      <xdr:rowOff>19050</xdr:rowOff>
    </xdr:to>
    <xdr:graphicFrame macro="">
      <xdr:nvGraphicFramePr>
        <xdr:cNvPr id="41" name="Chart 40">
          <a:extLst>
            <a:ext uri="{FF2B5EF4-FFF2-40B4-BE49-F238E27FC236}">
              <a16:creationId xmlns:a16="http://schemas.microsoft.com/office/drawing/2014/main" id="{D590E1F9-6C39-4317-A96B-03054299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24</xdr:col>
      <xdr:colOff>419100</xdr:colOff>
      <xdr:row>24</xdr:row>
      <xdr:rowOff>57150</xdr:rowOff>
    </xdr:from>
    <xdr:ext cx="5600700" cy="609600"/>
    <xdr:sp macro="" textlink="topcity">
      <xdr:nvSpPr>
        <xdr:cNvPr id="42" name="TextBox 41">
          <a:extLst>
            <a:ext uri="{FF2B5EF4-FFF2-40B4-BE49-F238E27FC236}">
              <a16:creationId xmlns:a16="http://schemas.microsoft.com/office/drawing/2014/main" id="{607CCE20-6D81-42C5-A9D6-1EB5BCECCB85}"/>
            </a:ext>
          </a:extLst>
        </xdr:cNvPr>
        <xdr:cNvSpPr txBox="1"/>
      </xdr:nvSpPr>
      <xdr:spPr>
        <a:xfrm>
          <a:off x="15163800" y="4629150"/>
          <a:ext cx="5600700" cy="609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122B527-00EF-4FC9-90B8-DDC12E9C1B50}" type="TxLink">
            <a:rPr lang="en-US" sz="1400" b="0" i="0" u="none" strike="noStrike">
              <a:solidFill>
                <a:srgbClr val="7F7F7F"/>
              </a:solidFill>
              <a:latin typeface="Calibri"/>
              <a:cs typeface="Calibri"/>
            </a:rPr>
            <a:pPr/>
            <a:t>Top Selling Cities: New York City with $75,691 in Sales</a:t>
          </a:fld>
          <a:endParaRPr lang="en-US" sz="2400" b="0">
            <a:solidFill>
              <a:srgbClr val="7F7F7F"/>
            </a:solidFill>
          </a:endParaRPr>
        </a:p>
      </xdr:txBody>
    </xdr:sp>
    <xdr:clientData/>
  </xdr:oneCellAnchor>
  <xdr:twoCellAnchor>
    <xdr:from>
      <xdr:col>6</xdr:col>
      <xdr:colOff>95250</xdr:colOff>
      <xdr:row>17</xdr:row>
      <xdr:rowOff>171450</xdr:rowOff>
    </xdr:from>
    <xdr:to>
      <xdr:col>14</xdr:col>
      <xdr:colOff>590550</xdr:colOff>
      <xdr:row>26</xdr:row>
      <xdr:rowOff>114300</xdr:rowOff>
    </xdr:to>
    <xdr:graphicFrame macro="">
      <xdr:nvGraphicFramePr>
        <xdr:cNvPr id="43" name="Chart 42">
          <a:extLst>
            <a:ext uri="{FF2B5EF4-FFF2-40B4-BE49-F238E27FC236}">
              <a16:creationId xmlns:a16="http://schemas.microsoft.com/office/drawing/2014/main" id="{C6F978CC-07E2-4692-908B-CA1D9189E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590550</xdr:colOff>
      <xdr:row>19</xdr:row>
      <xdr:rowOff>136526</xdr:rowOff>
    </xdr:from>
    <xdr:to>
      <xdr:col>10</xdr:col>
      <xdr:colOff>349250</xdr:colOff>
      <xdr:row>24</xdr:row>
      <xdr:rowOff>136525</xdr:rowOff>
    </xdr:to>
    <xdr:sp macro="" textlink="">
      <xdr:nvSpPr>
        <xdr:cNvPr id="44" name="Oval 43">
          <a:extLst>
            <a:ext uri="{FF2B5EF4-FFF2-40B4-BE49-F238E27FC236}">
              <a16:creationId xmlns:a16="http://schemas.microsoft.com/office/drawing/2014/main" id="{2F65E46D-716B-4ECF-8053-D37040ED9E98}"/>
            </a:ext>
          </a:extLst>
        </xdr:cNvPr>
        <xdr:cNvSpPr/>
      </xdr:nvSpPr>
      <xdr:spPr>
        <a:xfrm>
          <a:off x="5416550" y="3756026"/>
          <a:ext cx="965200" cy="952499"/>
        </a:xfrm>
        <a:prstGeom prst="ellipse">
          <a:avLst/>
        </a:pr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117764</xdr:colOff>
      <xdr:row>16</xdr:row>
      <xdr:rowOff>57150</xdr:rowOff>
    </xdr:from>
    <xdr:ext cx="3709554" cy="445077"/>
    <xdr:sp macro="" textlink="shippingmode">
      <xdr:nvSpPr>
        <xdr:cNvPr id="45" name="TextBox 44">
          <a:extLst>
            <a:ext uri="{FF2B5EF4-FFF2-40B4-BE49-F238E27FC236}">
              <a16:creationId xmlns:a16="http://schemas.microsoft.com/office/drawing/2014/main" id="{31EA7354-FFE8-4B3B-B1E4-C51B594A31B9}"/>
            </a:ext>
          </a:extLst>
        </xdr:cNvPr>
        <xdr:cNvSpPr txBox="1"/>
      </xdr:nvSpPr>
      <xdr:spPr>
        <a:xfrm>
          <a:off x="3775364" y="3105150"/>
          <a:ext cx="3709554" cy="44507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38176B4-D394-4F45-A648-AFF082989238}" type="TxLink">
            <a:rPr lang="en-US" sz="1400" b="0" i="0" u="none" strike="noStrike">
              <a:solidFill>
                <a:srgbClr val="7F7F7F"/>
              </a:solidFill>
              <a:latin typeface="Calibri"/>
              <a:cs typeface="Calibri"/>
            </a:rPr>
            <a:pPr/>
            <a:t>Most Orders Used Standard Class (59%)</a:t>
          </a:fld>
          <a:endParaRPr lang="en-US" sz="2400" b="1">
            <a:solidFill>
              <a:srgbClr val="7F7F7F"/>
            </a:solidFill>
          </a:endParaRPr>
        </a:p>
      </xdr:txBody>
    </xdr:sp>
    <xdr:clientData/>
  </xdr:oneCellAnchor>
  <xdr:twoCellAnchor>
    <xdr:from>
      <xdr:col>6</xdr:col>
      <xdr:colOff>19050</xdr:colOff>
      <xdr:row>28</xdr:row>
      <xdr:rowOff>76200</xdr:rowOff>
    </xdr:from>
    <xdr:to>
      <xdr:col>14</xdr:col>
      <xdr:colOff>323850</xdr:colOff>
      <xdr:row>40</xdr:row>
      <xdr:rowOff>28160</xdr:rowOff>
    </xdr:to>
    <xdr:graphicFrame macro="">
      <xdr:nvGraphicFramePr>
        <xdr:cNvPr id="47" name="Chart 46">
          <a:extLst>
            <a:ext uri="{FF2B5EF4-FFF2-40B4-BE49-F238E27FC236}">
              <a16:creationId xmlns:a16="http://schemas.microsoft.com/office/drawing/2014/main" id="{25AF95E8-5C56-4F5E-A857-B5FB9A4BD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57150</xdr:colOff>
      <xdr:row>27</xdr:row>
      <xdr:rowOff>19050</xdr:rowOff>
    </xdr:from>
    <xdr:ext cx="4838700" cy="609600"/>
    <xdr:sp macro="" textlink="category">
      <xdr:nvSpPr>
        <xdr:cNvPr id="48" name="TextBox 47">
          <a:extLst>
            <a:ext uri="{FF2B5EF4-FFF2-40B4-BE49-F238E27FC236}">
              <a16:creationId xmlns:a16="http://schemas.microsoft.com/office/drawing/2014/main" id="{6C51E23A-87AF-4185-B8C0-681C1CF85EF3}"/>
            </a:ext>
          </a:extLst>
        </xdr:cNvPr>
        <xdr:cNvSpPr txBox="1"/>
      </xdr:nvSpPr>
      <xdr:spPr>
        <a:xfrm>
          <a:off x="3714750" y="5162550"/>
          <a:ext cx="4838700" cy="609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EB67218-495A-4A5A-AD0B-0C2BF72136DE}" type="TxLink">
            <a:rPr lang="en-US" sz="1400" b="0" i="0" u="none" strike="noStrike">
              <a:solidFill>
                <a:srgbClr val="7F7F7F"/>
              </a:solidFill>
              <a:latin typeface="Calibri"/>
              <a:cs typeface="Calibri"/>
            </a:rPr>
            <a:pPr/>
            <a:t>Highest Sales From category: Chairs ($328,449)</a:t>
          </a:fld>
          <a:endParaRPr lang="en-US" sz="2400" b="1">
            <a:solidFill>
              <a:srgbClr val="7F7F7F"/>
            </a:solidFill>
          </a:endParaRPr>
        </a:p>
      </xdr:txBody>
    </xdr:sp>
    <xdr:clientData/>
  </xdr:oneCellAnchor>
  <xdr:twoCellAnchor editAs="oneCell">
    <xdr:from>
      <xdr:col>18</xdr:col>
      <xdr:colOff>250825</xdr:colOff>
      <xdr:row>3</xdr:row>
      <xdr:rowOff>79374</xdr:rowOff>
    </xdr:from>
    <xdr:to>
      <xdr:col>24</xdr:col>
      <xdr:colOff>206375</xdr:colOff>
      <xdr:row>6</xdr:row>
      <xdr:rowOff>127000</xdr:rowOff>
    </xdr:to>
    <mc:AlternateContent xmlns:mc="http://schemas.openxmlformats.org/markup-compatibility/2006" xmlns:a14="http://schemas.microsoft.com/office/drawing/2010/main">
      <mc:Choice Requires="a14">
        <xdr:graphicFrame macro="">
          <xdr:nvGraphicFramePr>
            <xdr:cNvPr id="50" name="Segment 1">
              <a:extLst>
                <a:ext uri="{FF2B5EF4-FFF2-40B4-BE49-F238E27FC236}">
                  <a16:creationId xmlns:a16="http://schemas.microsoft.com/office/drawing/2014/main" id="{2540FE18-8ECE-4B9E-9762-CD642CB1CB8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109325" y="650874"/>
              <a:ext cx="3702050"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307975</xdr:colOff>
      <xdr:row>3</xdr:row>
      <xdr:rowOff>111125</xdr:rowOff>
    </xdr:from>
    <xdr:to>
      <xdr:col>34</xdr:col>
      <xdr:colOff>85151</xdr:colOff>
      <xdr:row>6</xdr:row>
      <xdr:rowOff>79375</xdr:rowOff>
    </xdr:to>
    <mc:AlternateContent xmlns:mc="http://schemas.openxmlformats.org/markup-compatibility/2006" xmlns:a14="http://schemas.microsoft.com/office/drawing/2010/main">
      <mc:Choice Requires="a14">
        <xdr:graphicFrame macro="">
          <xdr:nvGraphicFramePr>
            <xdr:cNvPr id="51" name="Region 1">
              <a:extLst>
                <a:ext uri="{FF2B5EF4-FFF2-40B4-BE49-F238E27FC236}">
                  <a16:creationId xmlns:a16="http://schemas.microsoft.com/office/drawing/2014/main" id="{2F31B4BC-924E-4B9F-81CC-E0FAB0D08EB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912975" y="682625"/>
              <a:ext cx="5809676" cy="53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581025</xdr:colOff>
      <xdr:row>21</xdr:row>
      <xdr:rowOff>47625</xdr:rowOff>
    </xdr:from>
    <xdr:ext cx="990600" cy="317500"/>
    <xdr:sp macro="" textlink="">
      <xdr:nvSpPr>
        <xdr:cNvPr id="46" name="TextBox 45">
          <a:extLst>
            <a:ext uri="{FF2B5EF4-FFF2-40B4-BE49-F238E27FC236}">
              <a16:creationId xmlns:a16="http://schemas.microsoft.com/office/drawing/2014/main" id="{2997992F-E7FC-46E2-856A-D05F8213C4D8}"/>
            </a:ext>
          </a:extLst>
        </xdr:cNvPr>
        <xdr:cNvSpPr txBox="1"/>
      </xdr:nvSpPr>
      <xdr:spPr>
        <a:xfrm>
          <a:off x="5407025" y="4048125"/>
          <a:ext cx="990600" cy="3175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rgbClr val="385F7C"/>
              </a:solidFill>
            </a:rPr>
            <a:t>Ship</a:t>
          </a:r>
          <a:r>
            <a:rPr lang="en-US" sz="1400" b="0" baseline="0">
              <a:solidFill>
                <a:srgbClr val="385F7C"/>
              </a:solidFill>
            </a:rPr>
            <a:t> Mode</a:t>
          </a:r>
          <a:endParaRPr lang="en-US" sz="1400" b="0">
            <a:solidFill>
              <a:srgbClr val="385F7C"/>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luwafemi" refreshedDate="45833.266322569441" createdVersion="7" refreshedVersion="7" minRefreshableVersion="3" recordCount="2121" xr:uid="{EF1A8C36-CE52-418A-9841-6EC5AC46F83C}">
  <cacheSource type="worksheet">
    <worksheetSource name="Furniture_Sales"/>
  </cacheSource>
  <cacheFields count="22">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1" base="1">
        <rangePr groupBy="months" startDate="2014-01-06T00:00:00" endDate="2017-12-31T00:00:00"/>
        <groupItems count="14">
          <s v="&lt;06/01/2014"/>
          <s v="Jan"/>
          <s v="Feb"/>
          <s v="Mar"/>
          <s v="Apr"/>
          <s v="May"/>
          <s v="Jun"/>
          <s v="Jul"/>
          <s v="Aug"/>
          <s v="Sep"/>
          <s v="Oct"/>
          <s v="Nov"/>
          <s v="Dec"/>
          <s v="&gt;31/12/2017"/>
        </groupItems>
      </fieldGroup>
    </cacheField>
    <cacheField name="Ship Date" numFmtId="14">
      <sharedItems containsSemiMixedTypes="0" containsNonDate="0" containsDate="1" containsString="0" minDate="2014-01-10T00:00:00" maxDate="2018-01-06T00:00:00"/>
    </cacheField>
    <cacheField name="duration" numFmtId="0">
      <sharedItems count="8">
        <s v="3-days"/>
        <s v="7-days"/>
        <s v="5-days"/>
        <s v="2-days"/>
        <s v="4-days"/>
        <s v="1-days"/>
        <s v="6-days"/>
        <s v="0-days"/>
      </sharedItems>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Month" numFmtId="0">
      <sharedItems count="12">
        <s v="Nov"/>
        <s v="Oct"/>
        <s v="Jun"/>
        <s v="Jul"/>
        <s v="Sep"/>
        <s v="Dec"/>
        <s v="Apr"/>
        <s v="May"/>
        <s v="Jan"/>
        <s v="Mar"/>
        <s v="Aug"/>
        <s v="Feb"/>
      </sharedItems>
    </cacheField>
    <cacheField name="Quarters" numFmtId="0" databaseField="0">
      <fieldGroup base="1">
        <rangePr groupBy="quarters" startDate="2014-01-06T00:00:00" endDate="2017-12-31T00:00:00"/>
        <groupItems count="6">
          <s v="&lt;06/01/2014"/>
          <s v="Qtr1"/>
          <s v="Qtr2"/>
          <s v="Qtr3"/>
          <s v="Qtr4"/>
          <s v="&gt;31/12/2017"/>
        </groupItems>
      </fieldGroup>
    </cacheField>
    <cacheField name="Years" numFmtId="0" databaseField="0">
      <fieldGroup base="1">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1800910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d v="2016-11-11T00:00:00"/>
    <x v="0"/>
    <x v="0"/>
    <s v="CG-12520"/>
    <s v="Claire Gute"/>
    <x v="0"/>
    <s v="United States"/>
    <x v="0"/>
    <x v="0"/>
    <x v="0"/>
    <s v="FUR-BO-10001798"/>
    <s v="Furniture"/>
    <x v="0"/>
    <s v="Bush Somerset Collection Bookcase"/>
    <n v="261.95999999999998"/>
    <n v="2"/>
    <n v="41.913600000000002"/>
    <x v="0"/>
  </r>
  <r>
    <s v="CA-2016-152156"/>
    <x v="0"/>
    <d v="2016-11-11T00:00:00"/>
    <x v="0"/>
    <x v="0"/>
    <s v="CG-12520"/>
    <s v="Claire Gute"/>
    <x v="0"/>
    <s v="United States"/>
    <x v="0"/>
    <x v="0"/>
    <x v="0"/>
    <s v="FUR-CH-10000454"/>
    <s v="Furniture"/>
    <x v="1"/>
    <s v="Hon Deluxe Fabric Upholstered Stacking Chairs, Rounded Back"/>
    <n v="731.94"/>
    <n v="3"/>
    <n v="219.58199999999999"/>
    <x v="0"/>
  </r>
  <r>
    <s v="US-2015-108966"/>
    <x v="1"/>
    <d v="2015-10-18T00:00:00"/>
    <x v="1"/>
    <x v="1"/>
    <s v="SO-20335"/>
    <s v="Sean O'Donnell"/>
    <x v="0"/>
    <s v="United States"/>
    <x v="1"/>
    <x v="1"/>
    <x v="0"/>
    <s v="FUR-TA-10000577"/>
    <s v="Furniture"/>
    <x v="2"/>
    <s v="Bretford CR4500 Series Slim Rectangular Table"/>
    <n v="957.57749999999999"/>
    <n v="5"/>
    <n v="-383.03100000000001"/>
    <x v="1"/>
  </r>
  <r>
    <s v="CA-2014-115812"/>
    <x v="2"/>
    <d v="2014-06-14T00:00:00"/>
    <x v="2"/>
    <x v="1"/>
    <s v="BH-11710"/>
    <s v="Brosina Hoffman"/>
    <x v="0"/>
    <s v="United States"/>
    <x v="2"/>
    <x v="2"/>
    <x v="1"/>
    <s v="FUR-FU-10001487"/>
    <s v="Furniture"/>
    <x v="3"/>
    <s v="Eldon Expressions Wood and Plastic Desk Accessories, Cherry Wood"/>
    <n v="48.86"/>
    <n v="7"/>
    <n v="14.1694"/>
    <x v="2"/>
  </r>
  <r>
    <s v="CA-2014-115812"/>
    <x v="2"/>
    <d v="2014-06-14T00:00:00"/>
    <x v="2"/>
    <x v="1"/>
    <s v="BH-11710"/>
    <s v="Brosina Hoffman"/>
    <x v="0"/>
    <s v="United States"/>
    <x v="2"/>
    <x v="2"/>
    <x v="1"/>
    <s v="FUR-TA-10001539"/>
    <s v="Furniture"/>
    <x v="2"/>
    <s v="Chromcraft Rectangular Conference Tables"/>
    <n v="1706.184"/>
    <n v="9"/>
    <n v="85.309200000000004"/>
    <x v="2"/>
  </r>
  <r>
    <s v="US-2017-156909"/>
    <x v="3"/>
    <d v="2017-07-18T00:00:00"/>
    <x v="3"/>
    <x v="0"/>
    <s v="SF-20065"/>
    <s v="Sandra Flanagan"/>
    <x v="0"/>
    <s v="United States"/>
    <x v="3"/>
    <x v="3"/>
    <x v="2"/>
    <s v="FUR-CH-10002774"/>
    <s v="Furniture"/>
    <x v="1"/>
    <s v="Global Deluxe Stacking Chair, Gray"/>
    <n v="71.372"/>
    <n v="2"/>
    <n v="-1.0196000000000001"/>
    <x v="3"/>
  </r>
  <r>
    <s v="CA-2015-106320"/>
    <x v="4"/>
    <d v="2015-09-30T00:00:00"/>
    <x v="2"/>
    <x v="1"/>
    <s v="EB-13870"/>
    <s v="Emily Burns"/>
    <x v="0"/>
    <s v="United States"/>
    <x v="4"/>
    <x v="4"/>
    <x v="1"/>
    <s v="FUR-TA-10000577"/>
    <s v="Furniture"/>
    <x v="2"/>
    <s v="Bretford CR4500 Series Slim Rectangular Table"/>
    <n v="1044.6300000000001"/>
    <n v="3"/>
    <n v="240.26490000000001"/>
    <x v="4"/>
  </r>
  <r>
    <s v="US-2015-150630"/>
    <x v="5"/>
    <d v="2015-09-21T00:00:00"/>
    <x v="4"/>
    <x v="1"/>
    <s v="TB-21520"/>
    <s v="Tracy Blumstein"/>
    <x v="0"/>
    <s v="United States"/>
    <x v="3"/>
    <x v="3"/>
    <x v="2"/>
    <s v="FUR-BO-10004834"/>
    <s v="Furniture"/>
    <x v="0"/>
    <s v="Riverside Palais Royal Lawyers Bookcase, Royale Cherry Finish"/>
    <n v="3083.43"/>
    <n v="7"/>
    <n v="-1665.0522000000001"/>
    <x v="4"/>
  </r>
  <r>
    <s v="US-2015-150630"/>
    <x v="5"/>
    <d v="2015-09-21T00:00:00"/>
    <x v="4"/>
    <x v="1"/>
    <s v="TB-21520"/>
    <s v="Tracy Blumstein"/>
    <x v="0"/>
    <s v="United States"/>
    <x v="3"/>
    <x v="3"/>
    <x v="2"/>
    <s v="FUR-FU-10004848"/>
    <s v="Furniture"/>
    <x v="3"/>
    <s v="Howard Miller 13-3/4&quot; Diameter Brushed Chrome Round Wall Clock"/>
    <n v="124.2"/>
    <n v="3"/>
    <n v="15.525"/>
    <x v="4"/>
  </r>
  <r>
    <s v="CA-2016-117590"/>
    <x v="6"/>
    <d v="2016-12-10T00:00:00"/>
    <x v="3"/>
    <x v="2"/>
    <s v="GH-14485"/>
    <s v="Gene Hale"/>
    <x v="1"/>
    <s v="United States"/>
    <x v="5"/>
    <x v="5"/>
    <x v="3"/>
    <s v="FUR-FU-10003664"/>
    <s v="Furniture"/>
    <x v="3"/>
    <s v="Electrix Architect's Clamp-On Swing Arm Lamp, Black"/>
    <n v="190.92"/>
    <n v="5"/>
    <n v="-147.96299999999999"/>
    <x v="5"/>
  </r>
  <r>
    <s v="CA-2015-117415"/>
    <x v="7"/>
    <d v="2015-12-31T00:00:00"/>
    <x v="4"/>
    <x v="1"/>
    <s v="SN-20710"/>
    <s v="Steve Nguyen"/>
    <x v="2"/>
    <s v="United States"/>
    <x v="6"/>
    <x v="5"/>
    <x v="3"/>
    <s v="FUR-BO-10002545"/>
    <s v="Furniture"/>
    <x v="0"/>
    <s v="Atlantic Metals Mobile 3-Shelf Bookcases, Custom Colors"/>
    <n v="532.39919999999995"/>
    <n v="3"/>
    <n v="-46.976399999999998"/>
    <x v="5"/>
  </r>
  <r>
    <s v="CA-2015-117415"/>
    <x v="7"/>
    <d v="2015-12-31T00:00:00"/>
    <x v="4"/>
    <x v="1"/>
    <s v="SN-20710"/>
    <s v="Steve Nguyen"/>
    <x v="2"/>
    <s v="United States"/>
    <x v="6"/>
    <x v="5"/>
    <x v="3"/>
    <s v="FUR-CH-10004218"/>
    <s v="Furniture"/>
    <x v="1"/>
    <s v="Global Fabric Manager's Chair, Dark Gray"/>
    <n v="212.05799999999999"/>
    <n v="3"/>
    <n v="-15.147"/>
    <x v="5"/>
  </r>
  <r>
    <s v="CA-2015-115742"/>
    <x v="8"/>
    <d v="2015-04-22T00:00:00"/>
    <x v="4"/>
    <x v="1"/>
    <s v="DP-13000"/>
    <s v="Darren Powers"/>
    <x v="0"/>
    <s v="United States"/>
    <x v="7"/>
    <x v="6"/>
    <x v="3"/>
    <s v="FUR-FU-10001706"/>
    <s v="Furniture"/>
    <x v="3"/>
    <s v="Longer-Life Soft White Bulbs"/>
    <n v="6.16"/>
    <n v="2"/>
    <n v="2.9567999999999999"/>
    <x v="6"/>
  </r>
  <r>
    <s v="CA-2015-115742"/>
    <x v="8"/>
    <d v="2015-04-22T00:00:00"/>
    <x v="4"/>
    <x v="1"/>
    <s v="DP-13000"/>
    <s v="Darren Powers"/>
    <x v="0"/>
    <s v="United States"/>
    <x v="7"/>
    <x v="6"/>
    <x v="3"/>
    <s v="FUR-CH-10003061"/>
    <s v="Furniture"/>
    <x v="1"/>
    <s v="Global Leather Task Chair, Black"/>
    <n v="89.99"/>
    <n v="1"/>
    <n v="17.098099999999999"/>
    <x v="6"/>
  </r>
  <r>
    <s v="CA-2016-111682"/>
    <x v="9"/>
    <d v="2016-06-18T00:00:00"/>
    <x v="5"/>
    <x v="2"/>
    <s v="TB-21055"/>
    <s v="Ted Butterfield"/>
    <x v="0"/>
    <s v="United States"/>
    <x v="8"/>
    <x v="7"/>
    <x v="2"/>
    <s v="FUR-CH-10003968"/>
    <s v="Furniture"/>
    <x v="1"/>
    <s v="Novimex Turbo Task Chair"/>
    <n v="319.41000000000003"/>
    <n v="5"/>
    <n v="7.0979999999999999"/>
    <x v="2"/>
  </r>
  <r>
    <s v="CA-2015-135545"/>
    <x v="10"/>
    <d v="2015-11-30T00:00:00"/>
    <x v="6"/>
    <x v="1"/>
    <s v="KM-16720"/>
    <s v="Kunst Miller"/>
    <x v="0"/>
    <s v="United States"/>
    <x v="2"/>
    <x v="2"/>
    <x v="1"/>
    <s v="FUR-FU-10000397"/>
    <s v="Furniture"/>
    <x v="3"/>
    <s v="Luxo Economy Swing Arm Lamp"/>
    <n v="79.760000000000005"/>
    <n v="4"/>
    <n v="22.332799999999999"/>
    <x v="0"/>
  </r>
  <r>
    <s v="US-2015-164175"/>
    <x v="11"/>
    <d v="2015-05-05T00:00:00"/>
    <x v="2"/>
    <x v="1"/>
    <s v="PS-18970"/>
    <s v="Paul Stevenson"/>
    <x v="2"/>
    <s v="United States"/>
    <x v="9"/>
    <x v="8"/>
    <x v="3"/>
    <s v="FUR-CH-10001146"/>
    <s v="Furniture"/>
    <x v="1"/>
    <s v="Global Value Mid-Back Manager's Chair, Gray"/>
    <n v="213.11500000000001"/>
    <n v="5"/>
    <n v="-15.2225"/>
    <x v="6"/>
  </r>
  <r>
    <s v="US-2015-134026"/>
    <x v="12"/>
    <d v="2015-05-02T00:00:00"/>
    <x v="6"/>
    <x v="1"/>
    <s v="JE-15745"/>
    <s v="Joel Eaton"/>
    <x v="0"/>
    <s v="United States"/>
    <x v="10"/>
    <x v="9"/>
    <x v="0"/>
    <s v="FUR-CH-10000513"/>
    <s v="Furniture"/>
    <x v="1"/>
    <s v="High-Back Leather Manager's Chair"/>
    <n v="831.93600000000004"/>
    <n v="8"/>
    <n v="-114.3912"/>
    <x v="6"/>
  </r>
  <r>
    <s v="US-2015-134026"/>
    <x v="12"/>
    <d v="2015-05-02T00:00:00"/>
    <x v="6"/>
    <x v="1"/>
    <s v="JE-15745"/>
    <s v="Joel Eaton"/>
    <x v="0"/>
    <s v="United States"/>
    <x v="10"/>
    <x v="9"/>
    <x v="0"/>
    <s v="FUR-FU-10003708"/>
    <s v="Furniture"/>
    <x v="3"/>
    <s v="Tenex Traditional Chairmats for Medium Pile Carpet, Standard Lip, 36&quot; x 48&quot;"/>
    <n v="97.04"/>
    <n v="2"/>
    <n v="1.2130000000000001"/>
    <x v="6"/>
  </r>
  <r>
    <s v="US-2017-118038"/>
    <x v="13"/>
    <d v="2017-12-11T00:00:00"/>
    <x v="3"/>
    <x v="2"/>
    <s v="KB-16600"/>
    <s v="Ken Brennan"/>
    <x v="1"/>
    <s v="United States"/>
    <x v="6"/>
    <x v="5"/>
    <x v="3"/>
    <s v="FUR-FU-10000260"/>
    <s v="Furniture"/>
    <x v="3"/>
    <s v="6&quot; Cubicle Wall Clock, Black"/>
    <n v="9.7080000000000002"/>
    <n v="3"/>
    <n v="-5.8247999999999998"/>
    <x v="5"/>
  </r>
  <r>
    <s v="US-2014-147606"/>
    <x v="14"/>
    <d v="2014-12-01T00:00:00"/>
    <x v="2"/>
    <x v="0"/>
    <s v="JE-15745"/>
    <s v="Joel Eaton"/>
    <x v="0"/>
    <s v="United States"/>
    <x v="6"/>
    <x v="5"/>
    <x v="3"/>
    <s v="FUR-FU-10003194"/>
    <s v="Furniture"/>
    <x v="3"/>
    <s v="Eldon Expressions Desk Accessory, Wood Pencil Holder, Oak"/>
    <n v="19.3"/>
    <n v="5"/>
    <n v="-14.475"/>
    <x v="0"/>
  </r>
  <r>
    <s v="CA-2017-140088"/>
    <x v="15"/>
    <d v="2017-05-30T00:00:00"/>
    <x v="3"/>
    <x v="0"/>
    <s v="PO-18865"/>
    <s v="Patrick O'Donnell"/>
    <x v="0"/>
    <s v="United States"/>
    <x v="11"/>
    <x v="10"/>
    <x v="0"/>
    <s v="FUR-CH-10000863"/>
    <s v="Furniture"/>
    <x v="1"/>
    <s v="Novimex Swivel Fabric Task Chair"/>
    <n v="301.95999999999998"/>
    <n v="2"/>
    <n v="33.215600000000002"/>
    <x v="7"/>
  </r>
  <r>
    <s v="CA-2015-149587"/>
    <x v="16"/>
    <d v="2015-02-05T00:00:00"/>
    <x v="2"/>
    <x v="0"/>
    <s v="KB-16315"/>
    <s v="Karl Braun"/>
    <x v="0"/>
    <s v="United States"/>
    <x v="12"/>
    <x v="11"/>
    <x v="3"/>
    <s v="FUR-FU-10003799"/>
    <s v="Furniture"/>
    <x v="3"/>
    <s v="Seth Thomas 13 1/2&quot; Wall Clock"/>
    <n v="53.34"/>
    <n v="3"/>
    <n v="16.535399999999999"/>
    <x v="8"/>
  </r>
  <r>
    <s v="CA-2017-161018"/>
    <x v="17"/>
    <d v="2017-11-11T00:00:00"/>
    <x v="3"/>
    <x v="0"/>
    <s v="PN-18775"/>
    <s v="Parhena Norris"/>
    <x v="2"/>
    <s v="United States"/>
    <x v="13"/>
    <x v="7"/>
    <x v="2"/>
    <s v="FUR-FU-10000629"/>
    <s v="Furniture"/>
    <x v="3"/>
    <s v="9-3/4 Diameter Round Wall Clock"/>
    <n v="96.53"/>
    <n v="7"/>
    <n v="40.5426"/>
    <x v="0"/>
  </r>
  <r>
    <s v="US-2015-156867"/>
    <x v="18"/>
    <d v="2015-11-17T00:00:00"/>
    <x v="4"/>
    <x v="1"/>
    <s v="LC-16870"/>
    <s v="Lena Cacioppo"/>
    <x v="0"/>
    <s v="United States"/>
    <x v="14"/>
    <x v="12"/>
    <x v="1"/>
    <s v="FUR-FU-10004006"/>
    <s v="Furniture"/>
    <x v="3"/>
    <s v="Deflect-o DuraMat Lighweight, Studded, Beveled Mat for Low Pile Carpeting"/>
    <n v="102.36"/>
    <n v="3"/>
    <n v="-3.8384999999999998"/>
    <x v="0"/>
  </r>
  <r>
    <s v="CA-2017-146780"/>
    <x v="19"/>
    <d v="2017-12-30T00:00:00"/>
    <x v="2"/>
    <x v="1"/>
    <s v="CV-12805"/>
    <s v="Cynthia Voltz"/>
    <x v="1"/>
    <s v="United States"/>
    <x v="13"/>
    <x v="7"/>
    <x v="2"/>
    <s v="FUR-FU-10001934"/>
    <s v="Furniture"/>
    <x v="3"/>
    <s v="Magnifier Swing Arm Lamp"/>
    <n v="41.96"/>
    <n v="2"/>
    <n v="10.909599999999999"/>
    <x v="5"/>
  </r>
  <r>
    <s v="CA-2015-110457"/>
    <x v="20"/>
    <d v="2015-03-06T00:00:00"/>
    <x v="4"/>
    <x v="1"/>
    <s v="DK-13090"/>
    <s v="Dave Kipp"/>
    <x v="0"/>
    <s v="United States"/>
    <x v="15"/>
    <x v="13"/>
    <x v="1"/>
    <s v="FUR-TA-10001768"/>
    <s v="Furniture"/>
    <x v="2"/>
    <s v="Hon Racetrack Conference Tables"/>
    <n v="787.53"/>
    <n v="3"/>
    <n v="165.38130000000001"/>
    <x v="9"/>
  </r>
  <r>
    <s v="CA-2016-103730"/>
    <x v="21"/>
    <d v="2016-06-15T00:00:00"/>
    <x v="0"/>
    <x v="2"/>
    <s v="SC-20725"/>
    <s v="Steven Cartwright"/>
    <x v="0"/>
    <s v="United States"/>
    <x v="16"/>
    <x v="14"/>
    <x v="2"/>
    <s v="FUR-FU-10002157"/>
    <s v="Furniture"/>
    <x v="3"/>
    <s v="Artistic Insta-Plaque"/>
    <n v="47.04"/>
    <n v="3"/>
    <n v="18.345600000000001"/>
    <x v="2"/>
  </r>
  <r>
    <s v="US-2014-152030"/>
    <x v="22"/>
    <d v="2014-12-28T00:00:00"/>
    <x v="3"/>
    <x v="0"/>
    <s v="AD-10180"/>
    <s v="Alan Dominguez"/>
    <x v="2"/>
    <s v="United States"/>
    <x v="6"/>
    <x v="5"/>
    <x v="3"/>
    <s v="FUR-CH-10004063"/>
    <s v="Furniture"/>
    <x v="1"/>
    <s v="Global Deluxe High-Back Manager's Chair"/>
    <n v="600.55799999999999"/>
    <n v="3"/>
    <n v="-8.5793999999999997"/>
    <x v="5"/>
  </r>
  <r>
    <s v="US-2014-134614"/>
    <x v="23"/>
    <d v="2014-09-25T00:00:00"/>
    <x v="2"/>
    <x v="1"/>
    <s v="PF-19165"/>
    <s v="Philip Fox"/>
    <x v="0"/>
    <s v="United States"/>
    <x v="17"/>
    <x v="8"/>
    <x v="3"/>
    <s v="FUR-TA-10004534"/>
    <s v="Furniture"/>
    <x v="2"/>
    <s v="Bevis 44 x 96 Conference Tables"/>
    <n v="617.70000000000005"/>
    <n v="6"/>
    <n v="-407.68200000000002"/>
    <x v="4"/>
  </r>
  <r>
    <s v="US-2016-125969"/>
    <x v="24"/>
    <d v="2016-11-10T00:00:00"/>
    <x v="4"/>
    <x v="0"/>
    <s v="LS-16975"/>
    <s v="Lindsay Shagiari"/>
    <x v="2"/>
    <s v="United States"/>
    <x v="2"/>
    <x v="2"/>
    <x v="1"/>
    <s v="FUR-CH-10001146"/>
    <s v="Furniture"/>
    <x v="1"/>
    <s v="Global Task Chair, Black"/>
    <n v="81.424000000000007"/>
    <n v="2"/>
    <n v="-9.1601999999999997"/>
    <x v="0"/>
  </r>
  <r>
    <s v="US-2016-125969"/>
    <x v="24"/>
    <d v="2016-11-10T00:00:00"/>
    <x v="4"/>
    <x v="0"/>
    <s v="LS-16975"/>
    <s v="Lindsay Shagiari"/>
    <x v="2"/>
    <s v="United States"/>
    <x v="2"/>
    <x v="2"/>
    <x v="1"/>
    <s v="FUR-FU-10003773"/>
    <s v="Furniture"/>
    <x v="3"/>
    <s v="Eldon Cleatmat Plus Chair Mats for High Pile Carpets"/>
    <n v="238.56"/>
    <n v="3"/>
    <n v="26.241599999999998"/>
    <x v="0"/>
  </r>
  <r>
    <s v="CA-2016-145583"/>
    <x v="25"/>
    <d v="2016-10-19T00:00:00"/>
    <x v="6"/>
    <x v="1"/>
    <s v="LC-16885"/>
    <s v="Lena Creighton"/>
    <x v="0"/>
    <s v="United States"/>
    <x v="18"/>
    <x v="2"/>
    <x v="1"/>
    <s v="FUR-FU-10001706"/>
    <s v="Furniture"/>
    <x v="3"/>
    <s v="Longer-Life Soft White Bulbs"/>
    <n v="43.12"/>
    <n v="14"/>
    <n v="20.697600000000001"/>
    <x v="1"/>
  </r>
  <r>
    <s v="CA-2016-110366"/>
    <x v="26"/>
    <d v="2016-09-07T00:00:00"/>
    <x v="3"/>
    <x v="0"/>
    <s v="JD-15895"/>
    <s v="Jonathan Doherty"/>
    <x v="1"/>
    <s v="United States"/>
    <x v="3"/>
    <x v="3"/>
    <x v="2"/>
    <s v="FUR-FU-10004848"/>
    <s v="Furniture"/>
    <x v="3"/>
    <s v="Howard Miller 13-3/4&quot; Diameter Brushed Chrome Round Wall Clock"/>
    <n v="82.8"/>
    <n v="2"/>
    <n v="10.35"/>
    <x v="4"/>
  </r>
  <r>
    <s v="CA-2014-110072"/>
    <x v="27"/>
    <d v="2014-10-28T00:00:00"/>
    <x v="6"/>
    <x v="1"/>
    <s v="MG-17680"/>
    <s v="Maureen Gastineau"/>
    <x v="2"/>
    <s v="United States"/>
    <x v="19"/>
    <x v="15"/>
    <x v="2"/>
    <s v="FUR-FU-10000521"/>
    <s v="Furniture"/>
    <x v="3"/>
    <s v="Seth Thomas 14&quot; Putty-Colored Wall Clock"/>
    <n v="93.888000000000005"/>
    <n v="4"/>
    <n v="12.909599999999999"/>
    <x v="1"/>
  </r>
  <r>
    <s v="CA-2016-114489"/>
    <x v="28"/>
    <d v="2016-12-09T00:00:00"/>
    <x v="4"/>
    <x v="1"/>
    <s v="JE-16165"/>
    <s v="Justin Ellison"/>
    <x v="1"/>
    <s v="United States"/>
    <x v="20"/>
    <x v="16"/>
    <x v="3"/>
    <s v="FUR-CH-10000454"/>
    <s v="Furniture"/>
    <x v="1"/>
    <s v="Hon Deluxe Fabric Upholstered Stacking Chairs, Rounded Back"/>
    <n v="1951.84"/>
    <n v="8"/>
    <n v="585.55200000000002"/>
    <x v="5"/>
  </r>
  <r>
    <s v="CA-2014-104269"/>
    <x v="29"/>
    <d v="2014-03-06T00:00:00"/>
    <x v="2"/>
    <x v="0"/>
    <s v="DB-13060"/>
    <s v="Dave Brooks"/>
    <x v="0"/>
    <s v="United States"/>
    <x v="15"/>
    <x v="13"/>
    <x v="1"/>
    <s v="FUR-CH-10004063"/>
    <s v="Furniture"/>
    <x v="1"/>
    <s v="Global Deluxe High-Back Manager's Chair"/>
    <n v="457.56799999999998"/>
    <n v="2"/>
    <n v="51.476399999999998"/>
    <x v="9"/>
  </r>
  <r>
    <s v="CA-2014-139892"/>
    <x v="30"/>
    <d v="2014-09-12T00:00:00"/>
    <x v="4"/>
    <x v="1"/>
    <s v="BM-11140"/>
    <s v="Becky Martin"/>
    <x v="0"/>
    <s v="United States"/>
    <x v="21"/>
    <x v="5"/>
    <x v="3"/>
    <s v="FUR-CH-10004287"/>
    <s v="Furniture"/>
    <x v="1"/>
    <s v="SAFCO Arco Folding Chair"/>
    <n v="1740.06"/>
    <n v="9"/>
    <n v="-24.858000000000001"/>
    <x v="4"/>
  </r>
  <r>
    <s v="CA-2014-118962"/>
    <x v="31"/>
    <d v="2014-08-09T00:00:00"/>
    <x v="4"/>
    <x v="1"/>
    <s v="CS-12130"/>
    <s v="Chad Sievert"/>
    <x v="0"/>
    <s v="United States"/>
    <x v="2"/>
    <x v="2"/>
    <x v="1"/>
    <s v="FUR-CH-10003817"/>
    <s v="Furniture"/>
    <x v="1"/>
    <s v="Global Value Steno Chair, Gray"/>
    <n v="340.14400000000001"/>
    <n v="7"/>
    <n v="21.259"/>
    <x v="10"/>
  </r>
  <r>
    <s v="US-2015-101511"/>
    <x v="32"/>
    <d v="2015-11-23T00:00:00"/>
    <x v="3"/>
    <x v="0"/>
    <s v="JE-15745"/>
    <s v="Joel Eaton"/>
    <x v="0"/>
    <s v="United States"/>
    <x v="19"/>
    <x v="15"/>
    <x v="2"/>
    <s v="FUR-CH-10004698"/>
    <s v="Furniture"/>
    <x v="1"/>
    <s v="Padded Folding Chairs, Black, 4/Carton"/>
    <n v="396.80200000000002"/>
    <n v="7"/>
    <n v="-11.337199999999999"/>
    <x v="0"/>
  </r>
  <r>
    <s v="CA-2015-102281"/>
    <x v="33"/>
    <d v="2015-10-14T00:00:00"/>
    <x v="3"/>
    <x v="2"/>
    <s v="MP-17470"/>
    <s v="Mark Packer"/>
    <x v="2"/>
    <s v="United States"/>
    <x v="13"/>
    <x v="7"/>
    <x v="2"/>
    <s v="FUR-BO-10002613"/>
    <s v="Furniture"/>
    <x v="0"/>
    <s v="Atlantic Metals Mobile 4-Shelf Bookcases, Custom Colors"/>
    <n v="899.13599999999997"/>
    <n v="4"/>
    <n v="112.392"/>
    <x v="1"/>
  </r>
  <r>
    <s v="CA-2015-102281"/>
    <x v="33"/>
    <d v="2015-10-14T00:00:00"/>
    <x v="3"/>
    <x v="2"/>
    <s v="MP-17470"/>
    <s v="Mark Packer"/>
    <x v="2"/>
    <s v="United States"/>
    <x v="13"/>
    <x v="7"/>
    <x v="2"/>
    <s v="FUR-BO-10002545"/>
    <s v="Furniture"/>
    <x v="0"/>
    <s v="Atlantic Metals Mobile 3-Shelf Bookcases, Custom Colors"/>
    <n v="626.35199999999998"/>
    <n v="3"/>
    <n v="46.976399999999998"/>
    <x v="1"/>
  </r>
  <r>
    <s v="CA-2014-133690"/>
    <x v="34"/>
    <d v="2014-08-05T00:00:00"/>
    <x v="3"/>
    <x v="2"/>
    <s v="BS-11755"/>
    <s v="Bruce Stewart"/>
    <x v="0"/>
    <s v="United States"/>
    <x v="22"/>
    <x v="12"/>
    <x v="1"/>
    <s v="FUR-TA-10004289"/>
    <s v="Furniture"/>
    <x v="2"/>
    <s v="BoxOffice By Design Rectangular and Half-Moon Meeting Room Tables"/>
    <n v="218.75"/>
    <n v="2"/>
    <n v="-161.875"/>
    <x v="10"/>
  </r>
  <r>
    <s v="CA-2017-126382"/>
    <x v="35"/>
    <d v="2017-06-07T00:00:00"/>
    <x v="4"/>
    <x v="1"/>
    <s v="HK-14890"/>
    <s v="Heather Kirkland"/>
    <x v="1"/>
    <s v="United States"/>
    <x v="20"/>
    <x v="9"/>
    <x v="0"/>
    <s v="FUR-FU-10002960"/>
    <s v="Furniture"/>
    <x v="3"/>
    <s v="Eldon 200 Class Desk Accessories, Burgundy"/>
    <n v="35.167999999999999"/>
    <n v="7"/>
    <n v="9.6712000000000007"/>
    <x v="2"/>
  </r>
  <r>
    <s v="CA-2015-146262"/>
    <x v="36"/>
    <d v="2015-01-09T00:00:00"/>
    <x v="1"/>
    <x v="1"/>
    <s v="VW-21775"/>
    <s v="Victoria Wilson"/>
    <x v="1"/>
    <s v="United States"/>
    <x v="23"/>
    <x v="15"/>
    <x v="2"/>
    <s v="FUR-BO-10004695"/>
    <s v="Furniture"/>
    <x v="0"/>
    <s v="O'Sullivan 2-Door Barrister Bookcase in Odessa Pine"/>
    <n v="452.45"/>
    <n v="5"/>
    <n v="-244.32300000000001"/>
    <x v="8"/>
  </r>
  <r>
    <s v="CA-2015-169397"/>
    <x v="37"/>
    <d v="2015-12-27T00:00:00"/>
    <x v="0"/>
    <x v="2"/>
    <s v="JB-15925"/>
    <s v="Joni Blumstein"/>
    <x v="0"/>
    <s v="United States"/>
    <x v="24"/>
    <x v="15"/>
    <x v="2"/>
    <s v="FUR-FU-10000087"/>
    <s v="Furniture"/>
    <x v="3"/>
    <s v="Executive Impressions 14&quot; Two-Color Numerals Wall Clock"/>
    <n v="72.703999999999994"/>
    <n v="4"/>
    <n v="19.084800000000001"/>
    <x v="5"/>
  </r>
  <r>
    <s v="CA-2015-163055"/>
    <x v="38"/>
    <d v="2015-08-16T00:00:00"/>
    <x v="1"/>
    <x v="1"/>
    <s v="DS-13180"/>
    <s v="David Smith"/>
    <x v="1"/>
    <s v="United States"/>
    <x v="25"/>
    <x v="17"/>
    <x v="3"/>
    <s v="FUR-TA-10003748"/>
    <s v="Furniture"/>
    <x v="2"/>
    <s v="Bevis 36 x 72 Conference Tables"/>
    <n v="622.45000000000005"/>
    <n v="5"/>
    <n v="136.93899999999999"/>
    <x v="10"/>
  </r>
  <r>
    <s v="US-2015-145436"/>
    <x v="39"/>
    <d v="2015-03-04T00:00:00"/>
    <x v="4"/>
    <x v="1"/>
    <s v="VD-21670"/>
    <s v="Valerie Dominguez"/>
    <x v="0"/>
    <s v="United States"/>
    <x v="11"/>
    <x v="9"/>
    <x v="0"/>
    <s v="FUR-CH-10004860"/>
    <s v="Furniture"/>
    <x v="1"/>
    <s v="Global Low Back Tilter Chair"/>
    <n v="161.56800000000001"/>
    <n v="2"/>
    <n v="-28.2744"/>
    <x v="11"/>
  </r>
  <r>
    <s v="US-2015-145436"/>
    <x v="39"/>
    <d v="2015-03-04T00:00:00"/>
    <x v="4"/>
    <x v="1"/>
    <s v="VD-21670"/>
    <s v="Valerie Dominguez"/>
    <x v="0"/>
    <s v="United States"/>
    <x v="11"/>
    <x v="9"/>
    <x v="0"/>
    <s v="FUR-CH-10004477"/>
    <s v="Furniture"/>
    <x v="1"/>
    <s v="Global Push Button Manager's Chair, Indigo"/>
    <n v="389.69600000000003"/>
    <n v="8"/>
    <n v="43.840800000000002"/>
    <x v="11"/>
  </r>
  <r>
    <s v="US-2017-100930"/>
    <x v="40"/>
    <d v="2017-04-12T00:00:00"/>
    <x v="2"/>
    <x v="1"/>
    <s v="CS-12400"/>
    <s v="Christopher Schild"/>
    <x v="2"/>
    <s v="United States"/>
    <x v="26"/>
    <x v="1"/>
    <x v="0"/>
    <s v="FUR-TA-10001705"/>
    <s v="Furniture"/>
    <x v="2"/>
    <s v="Bush Advantage Collection Round Conference Table"/>
    <n v="233.86"/>
    <n v="2"/>
    <n v="-102.048"/>
    <x v="6"/>
  </r>
  <r>
    <s v="US-2017-100930"/>
    <x v="40"/>
    <d v="2017-04-12T00:00:00"/>
    <x v="2"/>
    <x v="1"/>
    <s v="CS-12400"/>
    <s v="Christopher Schild"/>
    <x v="2"/>
    <s v="United States"/>
    <x v="26"/>
    <x v="1"/>
    <x v="0"/>
    <s v="FUR-TA-10003473"/>
    <s v="Furniture"/>
    <x v="2"/>
    <s v="Bretford Rectangular Conference Table Tops"/>
    <n v="620.61450000000002"/>
    <n v="3"/>
    <n v="-248.2458"/>
    <x v="6"/>
  </r>
  <r>
    <s v="US-2017-100930"/>
    <x v="40"/>
    <d v="2017-04-12T00:00:00"/>
    <x v="2"/>
    <x v="1"/>
    <s v="CS-12400"/>
    <s v="Christopher Schild"/>
    <x v="2"/>
    <s v="United States"/>
    <x v="26"/>
    <x v="1"/>
    <x v="0"/>
    <s v="FUR-FU-10004017"/>
    <s v="Furniture"/>
    <x v="3"/>
    <s v="Tenex Contemporary Contur Chairmats for Low and Medium Pile Carpet, Computer, 39&quot; x 49&quot;"/>
    <n v="258.072"/>
    <n v="3"/>
    <n v="0"/>
    <x v="6"/>
  </r>
  <r>
    <s v="CA-2016-157749"/>
    <x v="41"/>
    <d v="2016-06-09T00:00:00"/>
    <x v="2"/>
    <x v="0"/>
    <s v="KL-16645"/>
    <s v="Ken Lonsdale"/>
    <x v="0"/>
    <s v="United States"/>
    <x v="9"/>
    <x v="8"/>
    <x v="3"/>
    <s v="FUR-FU-10000576"/>
    <s v="Furniture"/>
    <x v="3"/>
    <s v="Luxo Professional Fluorescent Magnifier Lamp with Clamp-Mount Base"/>
    <n v="419.68"/>
    <n v="5"/>
    <n v="-356.72800000000001"/>
    <x v="2"/>
  </r>
  <r>
    <s v="CA-2016-157749"/>
    <x v="41"/>
    <d v="2016-06-09T00:00:00"/>
    <x v="2"/>
    <x v="0"/>
    <s v="KL-16645"/>
    <s v="Ken Lonsdale"/>
    <x v="0"/>
    <s v="United States"/>
    <x v="9"/>
    <x v="8"/>
    <x v="3"/>
    <s v="FUR-FU-10004351"/>
    <s v="Furniture"/>
    <x v="3"/>
    <s v="Staple-based wall hangings"/>
    <n v="11.688000000000001"/>
    <n v="3"/>
    <n v="-4.6752000000000002"/>
    <x v="2"/>
  </r>
  <r>
    <s v="CA-2016-157749"/>
    <x v="41"/>
    <d v="2016-06-09T00:00:00"/>
    <x v="2"/>
    <x v="0"/>
    <s v="KL-16645"/>
    <s v="Ken Lonsdale"/>
    <x v="0"/>
    <s v="United States"/>
    <x v="9"/>
    <x v="8"/>
    <x v="3"/>
    <s v="FUR-TA-10002607"/>
    <s v="Furniture"/>
    <x v="2"/>
    <s v="KI Conference Tables"/>
    <n v="177.22499999999999"/>
    <n v="5"/>
    <n v="-120.51300000000001"/>
    <x v="2"/>
  </r>
  <r>
    <s v="CA-2016-157749"/>
    <x v="41"/>
    <d v="2016-06-09T00:00:00"/>
    <x v="2"/>
    <x v="0"/>
    <s v="KL-16645"/>
    <s v="Ken Lonsdale"/>
    <x v="0"/>
    <s v="United States"/>
    <x v="9"/>
    <x v="8"/>
    <x v="3"/>
    <s v="FUR-FU-10002505"/>
    <s v="Furniture"/>
    <x v="3"/>
    <s v="Eldon 100 Class Desk Accessories"/>
    <n v="4.0439999999999996"/>
    <n v="3"/>
    <n v="-2.8308"/>
    <x v="2"/>
  </r>
  <r>
    <s v="CA-2014-131926"/>
    <x v="42"/>
    <d v="2014-06-06T00:00:00"/>
    <x v="2"/>
    <x v="0"/>
    <s v="DW-13480"/>
    <s v="Dianna Wilson"/>
    <x v="2"/>
    <s v="United States"/>
    <x v="27"/>
    <x v="11"/>
    <x v="3"/>
    <s v="FUR-CH-10004063"/>
    <s v="Furniture"/>
    <x v="1"/>
    <s v="Global Deluxe High-Back Manager's Chair"/>
    <n v="2001.86"/>
    <n v="7"/>
    <n v="580.5394"/>
    <x v="2"/>
  </r>
  <r>
    <s v="CA-2016-154739"/>
    <x v="43"/>
    <d v="2016-12-15T00:00:00"/>
    <x v="2"/>
    <x v="0"/>
    <s v="LH-17155"/>
    <s v="Logan Haushalter"/>
    <x v="0"/>
    <s v="United States"/>
    <x v="28"/>
    <x v="2"/>
    <x v="1"/>
    <s v="FUR-CH-10002965"/>
    <s v="Furniture"/>
    <x v="1"/>
    <s v="Global Leather Highback Executive Chair with Pneumatic Height Adjustment, Black"/>
    <n v="321.56799999999998"/>
    <n v="2"/>
    <n v="28.1372"/>
    <x v="5"/>
  </r>
  <r>
    <s v="US-2015-159982"/>
    <x v="44"/>
    <d v="2015-12-04T00:00:00"/>
    <x v="6"/>
    <x v="1"/>
    <s v="DR-12880"/>
    <s v="Dan Reichenbach"/>
    <x v="1"/>
    <s v="United States"/>
    <x v="9"/>
    <x v="8"/>
    <x v="3"/>
    <s v="FUR-FU-10002505"/>
    <s v="Furniture"/>
    <x v="3"/>
    <s v="Eldon 100 Class Desk Accessories"/>
    <n v="12.132"/>
    <n v="9"/>
    <n v="-8.4923999999999999"/>
    <x v="0"/>
  </r>
  <r>
    <s v="CA-2015-155334"/>
    <x v="45"/>
    <d v="2015-07-31T00:00:00"/>
    <x v="5"/>
    <x v="2"/>
    <s v="HA-14920"/>
    <s v="Helen Andreada"/>
    <x v="0"/>
    <s v="United States"/>
    <x v="28"/>
    <x v="2"/>
    <x v="1"/>
    <s v="FUR-FU-10003274"/>
    <s v="Furniture"/>
    <x v="3"/>
    <s v="Regeneration Desk Collection"/>
    <n v="5.28"/>
    <n v="3"/>
    <n v="2.3231999999999999"/>
    <x v="3"/>
  </r>
  <r>
    <s v="CA-2015-130890"/>
    <x v="46"/>
    <d v="2015-11-06T00:00:00"/>
    <x v="4"/>
    <x v="1"/>
    <s v="JO-15280"/>
    <s v="Jas O'Carroll"/>
    <x v="0"/>
    <s v="United States"/>
    <x v="2"/>
    <x v="2"/>
    <x v="1"/>
    <s v="FUR-TA-10002903"/>
    <s v="Furniture"/>
    <x v="2"/>
    <s v="Bevis Round Bullnose 29&quot; High Table Top"/>
    <n v="1038.8399999999999"/>
    <n v="5"/>
    <n v="51.942"/>
    <x v="0"/>
  </r>
  <r>
    <s v="CA-2016-110772"/>
    <x v="47"/>
    <d v="2016-11-24T00:00:00"/>
    <x v="4"/>
    <x v="0"/>
    <s v="NZ-18565"/>
    <s v="Nick Zandusky"/>
    <x v="2"/>
    <s v="United States"/>
    <x v="29"/>
    <x v="15"/>
    <x v="2"/>
    <s v="FUR-BO-10004709"/>
    <s v="Furniture"/>
    <x v="0"/>
    <s v="Bush Westfield Collection Bookcases, Medium Cherry Finish"/>
    <n v="86.97"/>
    <n v="3"/>
    <n v="-48.703200000000002"/>
    <x v="0"/>
  </r>
  <r>
    <s v="CA-2014-111451"/>
    <x v="22"/>
    <d v="2014-12-28T00:00:00"/>
    <x v="3"/>
    <x v="2"/>
    <s v="KL-16555"/>
    <s v="Kelly Lampkin"/>
    <x v="1"/>
    <s v="United States"/>
    <x v="30"/>
    <x v="12"/>
    <x v="1"/>
    <s v="FUR-FU-10004091"/>
    <s v="Furniture"/>
    <x v="3"/>
    <s v="Howard Miller 13&quot; Diameter Goldtone Round Wall Clock"/>
    <n v="300.416"/>
    <n v="8"/>
    <n v="78.859200000000001"/>
    <x v="5"/>
  </r>
  <r>
    <s v="CA-2014-111451"/>
    <x v="22"/>
    <d v="2014-12-28T00:00:00"/>
    <x v="3"/>
    <x v="2"/>
    <s v="KL-16555"/>
    <s v="Kelly Lampkin"/>
    <x v="1"/>
    <s v="United States"/>
    <x v="30"/>
    <x v="12"/>
    <x v="1"/>
    <s v="FUR-CH-10001891"/>
    <s v="Furniture"/>
    <x v="1"/>
    <s v="Global Deluxe Office Fabric Chairs"/>
    <n v="230.352"/>
    <n v="3"/>
    <n v="20.155799999999999"/>
    <x v="5"/>
  </r>
  <r>
    <s v="CA-2014-111451"/>
    <x v="22"/>
    <d v="2014-12-28T00:00:00"/>
    <x v="3"/>
    <x v="2"/>
    <s v="KL-16555"/>
    <s v="Kelly Lampkin"/>
    <x v="1"/>
    <s v="United States"/>
    <x v="30"/>
    <x v="12"/>
    <x v="1"/>
    <s v="FUR-FU-10002918"/>
    <s v="Furniture"/>
    <x v="3"/>
    <s v="Eldon ClusterMat Chair Mat with Cordless Antistatic Protection"/>
    <n v="218.352"/>
    <n v="3"/>
    <n v="-24.564599999999999"/>
    <x v="5"/>
  </r>
  <r>
    <s v="CA-2016-142545"/>
    <x v="48"/>
    <d v="2016-11-03T00:00:00"/>
    <x v="6"/>
    <x v="1"/>
    <s v="JD-15895"/>
    <s v="Jonathan Doherty"/>
    <x v="1"/>
    <s v="United States"/>
    <x v="31"/>
    <x v="18"/>
    <x v="2"/>
    <s v="FUR-FU-10001861"/>
    <s v="Furniture"/>
    <x v="3"/>
    <s v="Floodlight Indoor Halogen Bulbs, 1 Bulb per Pack, 60 Watts"/>
    <n v="77.599999999999994"/>
    <n v="4"/>
    <n v="38.024000000000001"/>
    <x v="1"/>
  </r>
  <r>
    <s v="US-2017-152380"/>
    <x v="49"/>
    <d v="2017-11-23T00:00:00"/>
    <x v="4"/>
    <x v="1"/>
    <s v="JH-15910"/>
    <s v="Jonathan Howell"/>
    <x v="0"/>
    <s v="United States"/>
    <x v="9"/>
    <x v="8"/>
    <x v="3"/>
    <s v="FUR-TA-10002533"/>
    <s v="Furniture"/>
    <x v="2"/>
    <s v="BPI Conference Tables"/>
    <n v="219.07499999999999"/>
    <n v="3"/>
    <n v="-131.44499999999999"/>
    <x v="0"/>
  </r>
  <r>
    <s v="CA-2015-144253"/>
    <x v="50"/>
    <d v="2015-05-09T00:00:00"/>
    <x v="2"/>
    <x v="0"/>
    <s v="AS-10225"/>
    <s v="Alan Schoenberger"/>
    <x v="1"/>
    <s v="United States"/>
    <x v="13"/>
    <x v="7"/>
    <x v="2"/>
    <s v="FUR-FU-10002671"/>
    <s v="Furniture"/>
    <x v="3"/>
    <s v="Electrix 20W Halogen Replacement Bulb for Zoom-In Desk Lamp"/>
    <n v="26.8"/>
    <n v="2"/>
    <n v="12.864000000000001"/>
    <x v="7"/>
  </r>
  <r>
    <s v="CA-2016-142902"/>
    <x v="51"/>
    <d v="2016-09-14T00:00:00"/>
    <x v="3"/>
    <x v="0"/>
    <s v="BP-11185"/>
    <s v="Ben Peterman"/>
    <x v="1"/>
    <s v="United States"/>
    <x v="32"/>
    <x v="12"/>
    <x v="1"/>
    <s v="FUR-FU-10001918"/>
    <s v="Furniture"/>
    <x v="3"/>
    <s v="C-Line Cubicle Keepers Polyproplyene Holder With Velcro Backings"/>
    <n v="15.135999999999999"/>
    <n v="4"/>
    <n v="3.5948000000000002"/>
    <x v="4"/>
  </r>
  <r>
    <s v="CA-2016-142902"/>
    <x v="51"/>
    <d v="2016-09-14T00:00:00"/>
    <x v="3"/>
    <x v="0"/>
    <s v="BP-11185"/>
    <s v="Ben Peterman"/>
    <x v="1"/>
    <s v="United States"/>
    <x v="32"/>
    <x v="12"/>
    <x v="1"/>
    <s v="FUR-CH-10004086"/>
    <s v="Furniture"/>
    <x v="1"/>
    <s v="Hon 4070 Series Pagoda Armless Upholstered Stacking Chairs"/>
    <n v="466.76799999999997"/>
    <n v="2"/>
    <n v="52.511400000000002"/>
    <x v="4"/>
  </r>
  <r>
    <s v="CA-2016-142902"/>
    <x v="51"/>
    <d v="2016-09-14T00:00:00"/>
    <x v="3"/>
    <x v="0"/>
    <s v="BP-11185"/>
    <s v="Ben Peterman"/>
    <x v="1"/>
    <s v="United States"/>
    <x v="32"/>
    <x v="12"/>
    <x v="1"/>
    <s v="FUR-FU-10001756"/>
    <s v="Furniture"/>
    <x v="3"/>
    <s v="Eldon Expressions Desk Accessory, Wood Photo Frame, Mahogany"/>
    <n v="15.231999999999999"/>
    <n v="1"/>
    <n v="1.7136"/>
    <x v="4"/>
  </r>
  <r>
    <s v="CA-2014-120887"/>
    <x v="52"/>
    <d v="2014-10-03T00:00:00"/>
    <x v="6"/>
    <x v="1"/>
    <s v="TS-21205"/>
    <s v="Thomas Seio"/>
    <x v="1"/>
    <s v="United States"/>
    <x v="33"/>
    <x v="18"/>
    <x v="2"/>
    <s v="FUR-FU-10001588"/>
    <s v="Furniture"/>
    <x v="3"/>
    <s v="Deflect-o SuperTray Unbreakable Stackable Tray, Letter, Black"/>
    <n v="87.54"/>
    <n v="3"/>
    <n v="37.642200000000003"/>
    <x v="4"/>
  </r>
  <r>
    <s v="CA-2014-164973"/>
    <x v="53"/>
    <d v="2014-11-09T00:00:00"/>
    <x v="2"/>
    <x v="1"/>
    <s v="NM-18445"/>
    <s v="Nathan Mautz"/>
    <x v="2"/>
    <s v="United States"/>
    <x v="13"/>
    <x v="7"/>
    <x v="2"/>
    <s v="FUR-CH-10002602"/>
    <s v="Furniture"/>
    <x v="1"/>
    <s v="DMI Arturo Collection Mission-style Design Wood Chair"/>
    <n v="135.88200000000001"/>
    <n v="1"/>
    <n v="24.1568"/>
    <x v="0"/>
  </r>
  <r>
    <s v="CA-2017-153339"/>
    <x v="54"/>
    <d v="2017-11-05T00:00:00"/>
    <x v="3"/>
    <x v="0"/>
    <s v="DJ-13510"/>
    <s v="Don Jones"/>
    <x v="1"/>
    <s v="United States"/>
    <x v="34"/>
    <x v="9"/>
    <x v="0"/>
    <s v="FUR-FU-10001967"/>
    <s v="Furniture"/>
    <x v="3"/>
    <s v="Telescoping Adjustable Floor Lamp"/>
    <n v="15.992000000000001"/>
    <n v="1"/>
    <n v="0.99950000000000006"/>
    <x v="0"/>
  </r>
  <r>
    <s v="US-2016-141544"/>
    <x v="55"/>
    <d v="2016-09-01T00:00:00"/>
    <x v="3"/>
    <x v="2"/>
    <s v="PO-18850"/>
    <s v="Patrick O'Brill"/>
    <x v="0"/>
    <s v="United States"/>
    <x v="3"/>
    <x v="3"/>
    <x v="2"/>
    <s v="FUR-CH-10003312"/>
    <s v="Furniture"/>
    <x v="1"/>
    <s v="Hon 2090 ÒPillow SoftÓ Series Mid Back Swivel/Tilt Chairs"/>
    <n v="786.74400000000003"/>
    <n v="4"/>
    <n v="-258.5016"/>
    <x v="10"/>
  </r>
  <r>
    <s v="CA-2014-129924"/>
    <x v="56"/>
    <d v="2014-07-17T00:00:00"/>
    <x v="2"/>
    <x v="1"/>
    <s v="AC-10420"/>
    <s v="Alyssa Crouse"/>
    <x v="1"/>
    <s v="United States"/>
    <x v="28"/>
    <x v="2"/>
    <x v="1"/>
    <s v="FUR-TA-10004575"/>
    <s v="Furniture"/>
    <x v="2"/>
    <s v="Hon 5100 Series Wood Tables"/>
    <n v="698.35199999999998"/>
    <n v="3"/>
    <n v="-17.4588"/>
    <x v="3"/>
  </r>
  <r>
    <s v="CA-2016-138520"/>
    <x v="57"/>
    <d v="2016-04-13T00:00:00"/>
    <x v="2"/>
    <x v="1"/>
    <s v="JL-15505"/>
    <s v="Jeremy Lonsdale"/>
    <x v="0"/>
    <s v="United States"/>
    <x v="13"/>
    <x v="7"/>
    <x v="2"/>
    <s v="FUR-BO-10002268"/>
    <s v="Furniture"/>
    <x v="0"/>
    <s v="Sauder Barrister Bookcases"/>
    <n v="388.70400000000001"/>
    <n v="6"/>
    <n v="-4.8587999999999996"/>
    <x v="6"/>
  </r>
  <r>
    <s v="CA-2017-144904"/>
    <x v="58"/>
    <d v="2017-10-01T00:00:00"/>
    <x v="6"/>
    <x v="1"/>
    <s v="KW-16435"/>
    <s v="Katrina Willman"/>
    <x v="0"/>
    <s v="United States"/>
    <x v="13"/>
    <x v="7"/>
    <x v="2"/>
    <s v="FUR-CH-10000785"/>
    <s v="Furniture"/>
    <x v="1"/>
    <s v="Global Ergonomic Managers Chair"/>
    <n v="488.64600000000002"/>
    <n v="3"/>
    <n v="86.870400000000004"/>
    <x v="4"/>
  </r>
  <r>
    <s v="CA-2017-144904"/>
    <x v="58"/>
    <d v="2017-10-01T00:00:00"/>
    <x v="6"/>
    <x v="1"/>
    <s v="KW-16435"/>
    <s v="Katrina Willman"/>
    <x v="0"/>
    <s v="United States"/>
    <x v="13"/>
    <x v="7"/>
    <x v="2"/>
    <s v="FUR-FU-10000023"/>
    <s v="Furniture"/>
    <x v="3"/>
    <s v="Eldon Wave Desk Accessories"/>
    <n v="47.12"/>
    <n v="8"/>
    <n v="20.732800000000001"/>
    <x v="4"/>
  </r>
  <r>
    <s v="CA-2016-155516"/>
    <x v="59"/>
    <d v="2016-10-21T00:00:00"/>
    <x v="7"/>
    <x v="3"/>
    <s v="MK-17905"/>
    <s v="Michael Kennedy"/>
    <x v="1"/>
    <s v="United States"/>
    <x v="35"/>
    <x v="19"/>
    <x v="2"/>
    <s v="FUR-BO-10002545"/>
    <s v="Furniture"/>
    <x v="0"/>
    <s v="Atlantic Metals Mobile 3-Shelf Bookcases, Custom Colors"/>
    <n v="1043.92"/>
    <n v="4"/>
    <n v="271.41919999999999"/>
    <x v="1"/>
  </r>
  <r>
    <s v="US-2017-134481"/>
    <x v="60"/>
    <d v="2017-09-01T00:00:00"/>
    <x v="2"/>
    <x v="1"/>
    <s v="AR-10405"/>
    <s v="Allen Rosenblatt"/>
    <x v="1"/>
    <s v="United States"/>
    <x v="20"/>
    <x v="20"/>
    <x v="2"/>
    <s v="FUR-TA-10004915"/>
    <s v="Furniture"/>
    <x v="2"/>
    <s v="Office Impressions End Table, 20-1/2&quot;H x 24&quot;W x 20&quot;D"/>
    <n v="1488.424"/>
    <n v="7"/>
    <n v="-297.6848"/>
    <x v="10"/>
  </r>
  <r>
    <s v="US-2015-168935"/>
    <x v="61"/>
    <d v="2015-12-02T00:00:00"/>
    <x v="2"/>
    <x v="1"/>
    <s v="DO-13435"/>
    <s v="Denny Ordway"/>
    <x v="0"/>
    <s v="United States"/>
    <x v="36"/>
    <x v="1"/>
    <x v="0"/>
    <s v="FUR-TA-10000617"/>
    <s v="Furniture"/>
    <x v="2"/>
    <s v="Hon Practical Foundations 30 x 60 Training Table, Light Gray/Charcoal"/>
    <n v="375.45749999999998"/>
    <n v="3"/>
    <n v="-157.0095"/>
    <x v="0"/>
  </r>
  <r>
    <s v="CA-2015-122756"/>
    <x v="62"/>
    <d v="2015-12-07T00:00:00"/>
    <x v="4"/>
    <x v="1"/>
    <s v="DK-13225"/>
    <s v="Dean Katz"/>
    <x v="1"/>
    <s v="United States"/>
    <x v="3"/>
    <x v="3"/>
    <x v="2"/>
    <s v="FUR-FU-10001935"/>
    <s v="Furniture"/>
    <x v="3"/>
    <s v="3M Hangers With Command Adhesive"/>
    <n v="2.96"/>
    <n v="1"/>
    <n v="0.77700000000000002"/>
    <x v="5"/>
  </r>
  <r>
    <s v="CA-2016-108987"/>
    <x v="63"/>
    <d v="2016-09-10T00:00:00"/>
    <x v="3"/>
    <x v="0"/>
    <s v="AG-10675"/>
    <s v="Anna Gayman"/>
    <x v="0"/>
    <s v="United States"/>
    <x v="6"/>
    <x v="5"/>
    <x v="3"/>
    <s v="FUR-BO-10004834"/>
    <s v="Furniture"/>
    <x v="0"/>
    <s v="Riverside Palais Royal Lawyers Bookcase, Royale Cherry Finish"/>
    <n v="2396.2656000000002"/>
    <n v="4"/>
    <n v="-317.15280000000001"/>
    <x v="4"/>
  </r>
  <r>
    <s v="CA-2017-117457"/>
    <x v="64"/>
    <d v="2017-12-12T00:00:00"/>
    <x v="4"/>
    <x v="1"/>
    <s v="KH-16510"/>
    <s v="Keith Herrera"/>
    <x v="0"/>
    <s v="United States"/>
    <x v="28"/>
    <x v="2"/>
    <x v="1"/>
    <s v="FUR-TA-10002041"/>
    <s v="Furniture"/>
    <x v="2"/>
    <s v="Bevis Round Conference Table Top, X-Base"/>
    <n v="1004.024"/>
    <n v="7"/>
    <n v="-112.95269999999999"/>
    <x v="5"/>
  </r>
  <r>
    <s v="CA-2017-117457"/>
    <x v="64"/>
    <d v="2017-12-12T00:00:00"/>
    <x v="4"/>
    <x v="1"/>
    <s v="KH-16510"/>
    <s v="Keith Herrera"/>
    <x v="0"/>
    <s v="United States"/>
    <x v="28"/>
    <x v="2"/>
    <x v="1"/>
    <s v="FUR-BO-10001972"/>
    <s v="Furniture"/>
    <x v="0"/>
    <s v="O'Sullivan 4-Shelf Bookcase in Odessa Pine"/>
    <n v="1336.829"/>
    <n v="13"/>
    <n v="31.454799999999999"/>
    <x v="5"/>
  </r>
  <r>
    <s v="CA-2017-117457"/>
    <x v="64"/>
    <d v="2017-12-12T00:00:00"/>
    <x v="4"/>
    <x v="1"/>
    <s v="KH-16510"/>
    <s v="Keith Herrera"/>
    <x v="0"/>
    <s v="United States"/>
    <x v="28"/>
    <x v="2"/>
    <x v="1"/>
    <s v="FUR-CH-10003956"/>
    <s v="Furniture"/>
    <x v="1"/>
    <s v="Novimex High-Tech Fabric Mesh Task Chair"/>
    <n v="113.568"/>
    <n v="2"/>
    <n v="-18.454799999999999"/>
    <x v="5"/>
  </r>
  <r>
    <s v="CA-2017-142636"/>
    <x v="54"/>
    <d v="2017-11-07T00:00:00"/>
    <x v="4"/>
    <x v="1"/>
    <s v="KC-16675"/>
    <s v="Kimberly Carter"/>
    <x v="1"/>
    <s v="United States"/>
    <x v="15"/>
    <x v="13"/>
    <x v="1"/>
    <s v="FUR-CH-10001891"/>
    <s v="Furniture"/>
    <x v="1"/>
    <s v="Global Deluxe Office Fabric Chairs"/>
    <n v="307.13600000000002"/>
    <n v="4"/>
    <n v="26.874400000000001"/>
    <x v="0"/>
  </r>
  <r>
    <s v="CA-2016-148796"/>
    <x v="65"/>
    <d v="2016-04-18T00:00:00"/>
    <x v="4"/>
    <x v="1"/>
    <s v="PB-19150"/>
    <s v="Philip Brown"/>
    <x v="0"/>
    <s v="United States"/>
    <x v="2"/>
    <x v="2"/>
    <x v="1"/>
    <s v="FUR-CH-10004886"/>
    <s v="Furniture"/>
    <x v="1"/>
    <s v="Bevis Steel Folding Chairs"/>
    <n v="383.8"/>
    <n v="5"/>
    <n v="38.380000000000003"/>
    <x v="6"/>
  </r>
  <r>
    <s v="CA-2017-125388"/>
    <x v="66"/>
    <d v="2017-10-23T00:00:00"/>
    <x v="4"/>
    <x v="1"/>
    <s v="MP-17965"/>
    <s v="Michael Paige"/>
    <x v="1"/>
    <s v="United States"/>
    <x v="37"/>
    <x v="20"/>
    <x v="2"/>
    <s v="FUR-FU-10004712"/>
    <s v="Furniture"/>
    <x v="3"/>
    <s v="Westinghouse Mesh Shade Clip-On Gooseneck Lamp, Black"/>
    <n v="56.56"/>
    <n v="4"/>
    <n v="14.7056"/>
    <x v="1"/>
  </r>
  <r>
    <s v="CA-2017-155705"/>
    <x v="67"/>
    <d v="2017-08-23T00:00:00"/>
    <x v="3"/>
    <x v="0"/>
    <s v="NF-18385"/>
    <s v="Natalie Fritzler"/>
    <x v="0"/>
    <s v="United States"/>
    <x v="38"/>
    <x v="21"/>
    <x v="0"/>
    <s v="FUR-CH-10000015"/>
    <s v="Furniture"/>
    <x v="1"/>
    <s v="Hon Multipurpose Stacking Arm Chairs"/>
    <n v="866.4"/>
    <n v="4"/>
    <n v="225.26400000000001"/>
    <x v="10"/>
  </r>
  <r>
    <s v="CA-2017-149160"/>
    <x v="68"/>
    <d v="2017-11-26T00:00:00"/>
    <x v="0"/>
    <x v="0"/>
    <s v="JM-15265"/>
    <s v="Janet Molinari"/>
    <x v="1"/>
    <s v="United States"/>
    <x v="39"/>
    <x v="17"/>
    <x v="3"/>
    <s v="FUR-FU-10003347"/>
    <s v="Furniture"/>
    <x v="3"/>
    <s v="Coloredge Poster Frame"/>
    <n v="28.4"/>
    <n v="2"/>
    <n v="11.076000000000001"/>
    <x v="0"/>
  </r>
  <r>
    <s v="CA-2017-157252"/>
    <x v="69"/>
    <d v="2017-01-23T00:00:00"/>
    <x v="0"/>
    <x v="0"/>
    <s v="CV-12805"/>
    <s v="Cynthia Voltz"/>
    <x v="1"/>
    <s v="United States"/>
    <x v="13"/>
    <x v="7"/>
    <x v="2"/>
    <s v="FUR-CH-10003396"/>
    <s v="Furniture"/>
    <x v="1"/>
    <s v="Global Deluxe Steno Chair"/>
    <n v="207.846"/>
    <n v="3"/>
    <n v="2.3094000000000001"/>
    <x v="8"/>
  </r>
  <r>
    <s v="CA-2016-115756"/>
    <x v="26"/>
    <d v="2016-09-07T00:00:00"/>
    <x v="3"/>
    <x v="0"/>
    <s v="PK-19075"/>
    <s v="Pete Kriz"/>
    <x v="0"/>
    <s v="United States"/>
    <x v="25"/>
    <x v="17"/>
    <x v="3"/>
    <s v="FUR-FU-10000246"/>
    <s v="Furniture"/>
    <x v="3"/>
    <s v="Aluminum Document Frame"/>
    <n v="12.22"/>
    <n v="1"/>
    <n v="3.6659999999999999"/>
    <x v="4"/>
  </r>
  <r>
    <s v="CA-2016-115756"/>
    <x v="26"/>
    <d v="2016-09-07T00:00:00"/>
    <x v="3"/>
    <x v="0"/>
    <s v="PK-19075"/>
    <s v="Pete Kriz"/>
    <x v="0"/>
    <s v="United States"/>
    <x v="25"/>
    <x v="17"/>
    <x v="3"/>
    <s v="FUR-CH-10002372"/>
    <s v="Furniture"/>
    <x v="1"/>
    <s v="Office Star - Ergonomically Designed Knee Chair"/>
    <n v="242.94"/>
    <n v="3"/>
    <n v="29.152799999999999"/>
    <x v="4"/>
  </r>
  <r>
    <s v="CA-2017-154214"/>
    <x v="70"/>
    <d v="2017-03-25T00:00:00"/>
    <x v="2"/>
    <x v="0"/>
    <s v="TB-21595"/>
    <s v="Troy Blackwell"/>
    <x v="0"/>
    <s v="United States"/>
    <x v="29"/>
    <x v="6"/>
    <x v="3"/>
    <s v="FUR-FU-10000206"/>
    <s v="Furniture"/>
    <x v="3"/>
    <s v="GE General Purpose, Extra Long Life, Showcase &amp; Floodlight Incandescent Bulbs"/>
    <n v="2.91"/>
    <n v="1"/>
    <n v="1.3676999999999999"/>
    <x v="9"/>
  </r>
  <r>
    <s v="CA-2017-147277"/>
    <x v="71"/>
    <d v="2017-10-24T00:00:00"/>
    <x v="4"/>
    <x v="1"/>
    <s v="EB-13705"/>
    <s v="Ed Braxton"/>
    <x v="1"/>
    <s v="United States"/>
    <x v="40"/>
    <x v="15"/>
    <x v="2"/>
    <s v="FUR-TA-10001539"/>
    <s v="Furniture"/>
    <x v="2"/>
    <s v="Chromcraft Rectangular Conference Tables"/>
    <n v="284.36399999999998"/>
    <n v="2"/>
    <n v="-75.830399999999997"/>
    <x v="1"/>
  </r>
  <r>
    <s v="US-2014-110674"/>
    <x v="72"/>
    <d v="2014-02-18T00:00:00"/>
    <x v="6"/>
    <x v="1"/>
    <s v="SC-20095"/>
    <s v="Sanjit Chand"/>
    <x v="0"/>
    <s v="United States"/>
    <x v="41"/>
    <x v="2"/>
    <x v="1"/>
    <s v="FUR-CH-10000225"/>
    <s v="Furniture"/>
    <x v="1"/>
    <s v="Global Geo Office Task Chair, Gray"/>
    <n v="129.56800000000001"/>
    <n v="2"/>
    <n v="-24.294"/>
    <x v="11"/>
  </r>
  <r>
    <s v="US-2016-157945"/>
    <x v="73"/>
    <d v="2016-10-01T00:00:00"/>
    <x v="2"/>
    <x v="1"/>
    <s v="NF-18385"/>
    <s v="Natalie Fritzler"/>
    <x v="0"/>
    <s v="United States"/>
    <x v="42"/>
    <x v="8"/>
    <x v="3"/>
    <s v="FUR-CH-10002331"/>
    <s v="Furniture"/>
    <x v="1"/>
    <s v="Hon 4700 Series Mobuis Mid-Back Task Chairs with Adjustable Arms"/>
    <n v="747.55799999999999"/>
    <n v="3"/>
    <n v="-96.114599999999996"/>
    <x v="4"/>
  </r>
  <r>
    <s v="CA-2016-109869"/>
    <x v="74"/>
    <d v="2016-04-29T00:00:00"/>
    <x v="1"/>
    <x v="1"/>
    <s v="TN-21040"/>
    <s v="Tanja Norvell"/>
    <x v="2"/>
    <s v="United States"/>
    <x v="43"/>
    <x v="22"/>
    <x v="1"/>
    <s v="FUR-FU-10000023"/>
    <s v="Furniture"/>
    <x v="3"/>
    <s v="Eldon Wave Desk Accessories"/>
    <n v="23.56"/>
    <n v="5"/>
    <n v="7.0679999999999996"/>
    <x v="6"/>
  </r>
  <r>
    <s v="CA-2016-109869"/>
    <x v="74"/>
    <d v="2016-04-29T00:00:00"/>
    <x v="1"/>
    <x v="1"/>
    <s v="TN-21040"/>
    <s v="Tanja Norvell"/>
    <x v="2"/>
    <s v="United States"/>
    <x v="43"/>
    <x v="22"/>
    <x v="1"/>
    <s v="FUR-TA-10001889"/>
    <s v="Furniture"/>
    <x v="2"/>
    <s v="Bush Advantage Collection Racetrack Conference Table"/>
    <n v="1272.6300000000001"/>
    <n v="6"/>
    <n v="-814.48320000000001"/>
    <x v="6"/>
  </r>
  <r>
    <s v="US-2015-101399"/>
    <x v="75"/>
    <d v="2015-01-24T00:00:00"/>
    <x v="1"/>
    <x v="1"/>
    <s v="JS-15940"/>
    <s v="Joni Sundaresam"/>
    <x v="2"/>
    <s v="United States"/>
    <x v="44"/>
    <x v="8"/>
    <x v="3"/>
    <s v="FUR-FU-10002918"/>
    <s v="Furniture"/>
    <x v="3"/>
    <s v="Eldon ClusterMat Chair Mat with Cordless Antistatic Protection"/>
    <n v="254.744"/>
    <n v="7"/>
    <n v="-312.06139999999999"/>
    <x v="8"/>
  </r>
  <r>
    <s v="CA-2017-154907"/>
    <x v="76"/>
    <d v="2017-04-04T00:00:00"/>
    <x v="4"/>
    <x v="1"/>
    <s v="DS-13180"/>
    <s v="David Smith"/>
    <x v="1"/>
    <s v="United States"/>
    <x v="45"/>
    <x v="5"/>
    <x v="3"/>
    <s v="FUR-BO-10002824"/>
    <s v="Furniture"/>
    <x v="0"/>
    <s v="Bush Mission Pointe Library"/>
    <n v="205.33279999999999"/>
    <n v="2"/>
    <n v="-36.235199999999999"/>
    <x v="9"/>
  </r>
  <r>
    <s v="CA-2014-144666"/>
    <x v="77"/>
    <d v="2014-11-11T00:00:00"/>
    <x v="3"/>
    <x v="0"/>
    <s v="JP-15520"/>
    <s v="Jeremy Pistek"/>
    <x v="0"/>
    <s v="United States"/>
    <x v="28"/>
    <x v="2"/>
    <x v="1"/>
    <s v="FUR-BO-10001601"/>
    <s v="Furniture"/>
    <x v="0"/>
    <s v="Sauder Mission Library with Doors, Fruitwood Finish"/>
    <n v="222.666"/>
    <n v="2"/>
    <n v="10.478400000000001"/>
    <x v="0"/>
  </r>
  <r>
    <s v="CA-2016-152632"/>
    <x v="78"/>
    <d v="2016-11-02T00:00:00"/>
    <x v="6"/>
    <x v="1"/>
    <s v="JE-15475"/>
    <s v="Jeremy Ellison"/>
    <x v="0"/>
    <s v="United States"/>
    <x v="8"/>
    <x v="7"/>
    <x v="2"/>
    <s v="FUR-FU-10002671"/>
    <s v="Furniture"/>
    <x v="3"/>
    <s v="Electrix 20W Halogen Replacement Bulb for Zoom-In Desk Lamp"/>
    <n v="40.200000000000003"/>
    <n v="3"/>
    <n v="19.295999999999999"/>
    <x v="1"/>
  </r>
  <r>
    <s v="CA-2017-140963"/>
    <x v="79"/>
    <d v="2017-06-13T00:00:00"/>
    <x v="0"/>
    <x v="2"/>
    <s v="MT-18070"/>
    <s v="Michelle Tran"/>
    <x v="2"/>
    <s v="United States"/>
    <x v="2"/>
    <x v="2"/>
    <x v="1"/>
    <s v="FUR-BO-10001337"/>
    <s v="Furniture"/>
    <x v="0"/>
    <s v="O'Sullivan Living Dimensions 2-Shelf Bookcases"/>
    <n v="514.16499999999996"/>
    <n v="5"/>
    <n v="-30.245000000000001"/>
    <x v="2"/>
  </r>
  <r>
    <s v="US-2016-120929"/>
    <x v="80"/>
    <d v="2016-03-21T00:00:00"/>
    <x v="0"/>
    <x v="0"/>
    <s v="RO-19780"/>
    <s v="Rose O'Brian"/>
    <x v="0"/>
    <s v="United States"/>
    <x v="10"/>
    <x v="9"/>
    <x v="0"/>
    <s v="FUR-TA-10001857"/>
    <s v="Furniture"/>
    <x v="2"/>
    <s v="Balt Solid Wood Rectangular Table"/>
    <n v="189.88200000000001"/>
    <n v="3"/>
    <n v="-94.941000000000003"/>
    <x v="9"/>
  </r>
  <r>
    <s v="CA-2016-126158"/>
    <x v="81"/>
    <d v="2016-07-31T00:00:00"/>
    <x v="6"/>
    <x v="1"/>
    <s v="SC-20095"/>
    <s v="Sanjit Chand"/>
    <x v="0"/>
    <s v="United States"/>
    <x v="46"/>
    <x v="2"/>
    <x v="1"/>
    <s v="FUR-FU-10004864"/>
    <s v="Furniture"/>
    <x v="3"/>
    <s v="Howard Miller 14-1/2&quot; Diameter Chrome Round Wall Clock"/>
    <n v="255.76"/>
    <n v="4"/>
    <n v="81.843199999999996"/>
    <x v="3"/>
  </r>
  <r>
    <s v="CA-2016-126158"/>
    <x v="81"/>
    <d v="2016-07-31T00:00:00"/>
    <x v="6"/>
    <x v="1"/>
    <s v="SC-20095"/>
    <s v="Sanjit Chand"/>
    <x v="0"/>
    <s v="United States"/>
    <x v="46"/>
    <x v="2"/>
    <x v="1"/>
    <s v="FUR-CH-10002602"/>
    <s v="Furniture"/>
    <x v="1"/>
    <s v="DMI Arturo Collection Mission-style Design Wood Chair"/>
    <n v="241.56800000000001"/>
    <n v="2"/>
    <n v="18.117599999999999"/>
    <x v="3"/>
  </r>
  <r>
    <s v="CA-2016-126158"/>
    <x v="81"/>
    <d v="2016-07-31T00:00:00"/>
    <x v="6"/>
    <x v="1"/>
    <s v="SC-20095"/>
    <s v="Sanjit Chand"/>
    <x v="0"/>
    <s v="United States"/>
    <x v="46"/>
    <x v="2"/>
    <x v="1"/>
    <s v="FUR-FU-10000073"/>
    <s v="Furniture"/>
    <x v="3"/>
    <s v="Deflect-O Glasstique Clear Desk Accessories"/>
    <n v="69.3"/>
    <n v="9"/>
    <n v="22.869"/>
    <x v="3"/>
  </r>
  <r>
    <s v="US-2016-105578"/>
    <x v="82"/>
    <d v="2016-06-04T00:00:00"/>
    <x v="2"/>
    <x v="1"/>
    <s v="MY-17380"/>
    <s v="Maribeth Yedwab"/>
    <x v="1"/>
    <s v="United States"/>
    <x v="47"/>
    <x v="12"/>
    <x v="1"/>
    <s v="FUR-CH-10001215"/>
    <s v="Furniture"/>
    <x v="1"/>
    <s v="Global Troy Executive Leather Low-Back Tilter"/>
    <n v="801.56799999999998"/>
    <n v="2"/>
    <n v="50.097999999999999"/>
    <x v="7"/>
  </r>
  <r>
    <s v="CA-2017-135307"/>
    <x v="83"/>
    <d v="2017-11-27T00:00:00"/>
    <x v="5"/>
    <x v="2"/>
    <s v="LS-17245"/>
    <s v="Lynn Smith"/>
    <x v="0"/>
    <s v="United States"/>
    <x v="48"/>
    <x v="23"/>
    <x v="3"/>
    <s v="FUR-FU-10001290"/>
    <s v="Furniture"/>
    <x v="3"/>
    <s v="Executive Impressions Supervisor Wall Clock"/>
    <n v="126.3"/>
    <n v="3"/>
    <n v="40.415999999999997"/>
    <x v="0"/>
  </r>
  <r>
    <s v="CA-2017-145142"/>
    <x v="84"/>
    <d v="2017-01-25T00:00:00"/>
    <x v="3"/>
    <x v="2"/>
    <s v="MC-17605"/>
    <s v="Matt Connell"/>
    <x v="1"/>
    <s v="United States"/>
    <x v="25"/>
    <x v="17"/>
    <x v="3"/>
    <s v="FUR-TA-10001857"/>
    <s v="Furniture"/>
    <x v="2"/>
    <s v="Balt Solid Wood Rectangular Table"/>
    <n v="210.98"/>
    <n v="2"/>
    <n v="21.097999999999999"/>
    <x v="8"/>
  </r>
  <r>
    <s v="CA-2017-113558"/>
    <x v="85"/>
    <d v="2017-10-26T00:00:00"/>
    <x v="2"/>
    <x v="1"/>
    <s v="PH-18790"/>
    <s v="Patricia Hirasaki"/>
    <x v="2"/>
    <s v="United States"/>
    <x v="49"/>
    <x v="1"/>
    <x v="0"/>
    <s v="FUR-CH-10003379"/>
    <s v="Furniture"/>
    <x v="1"/>
    <s v="Global Commerce Series High-Back Swivel/Tilt Chairs"/>
    <n v="683.952"/>
    <n v="3"/>
    <n v="42.747"/>
    <x v="1"/>
  </r>
  <r>
    <s v="CA-2017-113558"/>
    <x v="85"/>
    <d v="2017-10-26T00:00:00"/>
    <x v="2"/>
    <x v="1"/>
    <s v="PH-18790"/>
    <s v="Patricia Hirasaki"/>
    <x v="2"/>
    <s v="United States"/>
    <x v="49"/>
    <x v="1"/>
    <x v="0"/>
    <s v="FUR-FU-10001756"/>
    <s v="Furniture"/>
    <x v="3"/>
    <s v="Eldon Expressions Desk Accessory, Wood Photo Frame, Mahogany"/>
    <n v="45.695999999999998"/>
    <n v="3"/>
    <n v="5.1407999999999996"/>
    <x v="1"/>
  </r>
  <r>
    <s v="CA-2015-102848"/>
    <x v="86"/>
    <d v="2015-11-09T00:00:00"/>
    <x v="3"/>
    <x v="0"/>
    <s v="KB-16240"/>
    <s v="Karen Bern"/>
    <x v="1"/>
    <s v="United States"/>
    <x v="2"/>
    <x v="2"/>
    <x v="1"/>
    <s v="FUR-CH-10000595"/>
    <s v="Furniture"/>
    <x v="1"/>
    <s v="Safco Contoured Stacking Chairs"/>
    <n v="190.72"/>
    <n v="1"/>
    <n v="11.92"/>
    <x v="0"/>
  </r>
  <r>
    <s v="US-2017-129441"/>
    <x v="87"/>
    <d v="2017-09-11T00:00:00"/>
    <x v="4"/>
    <x v="1"/>
    <s v="JC-15340"/>
    <s v="Jasper Cacioppo"/>
    <x v="0"/>
    <s v="United States"/>
    <x v="2"/>
    <x v="2"/>
    <x v="1"/>
    <s v="FUR-FU-10000448"/>
    <s v="Furniture"/>
    <x v="3"/>
    <s v="Tenex Chairmats For Use With Carpeted Floors"/>
    <n v="47.94"/>
    <n v="3"/>
    <n v="2.3969999999999998"/>
    <x v="4"/>
  </r>
  <r>
    <s v="CA-2015-134894"/>
    <x v="88"/>
    <d v="2015-12-11T00:00:00"/>
    <x v="4"/>
    <x v="1"/>
    <s v="DK-12985"/>
    <s v="Darren Koutras"/>
    <x v="0"/>
    <s v="United States"/>
    <x v="0"/>
    <x v="0"/>
    <x v="0"/>
    <s v="FUR-CH-10002647"/>
    <s v="Furniture"/>
    <x v="1"/>
    <s v="Situations Contoured Folding Chairs, 4/Set"/>
    <n v="283.92"/>
    <n v="4"/>
    <n v="70.98"/>
    <x v="5"/>
  </r>
  <r>
    <s v="CA-2014-103849"/>
    <x v="89"/>
    <d v="2014-05-16T00:00:00"/>
    <x v="2"/>
    <x v="1"/>
    <s v="PG-18895"/>
    <s v="Paul Gonzalez"/>
    <x v="0"/>
    <s v="United States"/>
    <x v="50"/>
    <x v="5"/>
    <x v="3"/>
    <s v="FUR-FU-10000723"/>
    <s v="Furniture"/>
    <x v="3"/>
    <s v="Deflect-o EconoMat Studded, No Bevel Mat for Low Pile Carpeting"/>
    <n v="66.111999999999995"/>
    <n v="4"/>
    <n v="-84.2928"/>
    <x v="7"/>
  </r>
  <r>
    <s v="CA-2016-136406"/>
    <x v="90"/>
    <d v="2016-04-17T00:00:00"/>
    <x v="3"/>
    <x v="0"/>
    <s v="BD-11320"/>
    <s v="Bill Donatelli"/>
    <x v="0"/>
    <s v="United States"/>
    <x v="28"/>
    <x v="2"/>
    <x v="1"/>
    <s v="FUR-CH-10002024"/>
    <s v="Furniture"/>
    <x v="1"/>
    <s v="HON 5400 Series Task Chairs for Big and Tall"/>
    <n v="1121.568"/>
    <n v="2"/>
    <n v="0"/>
    <x v="6"/>
  </r>
  <r>
    <s v="CA-2017-112774"/>
    <x v="91"/>
    <d v="2017-09-12T00:00:00"/>
    <x v="5"/>
    <x v="2"/>
    <s v="RC-19960"/>
    <s v="Ryan Crowe"/>
    <x v="0"/>
    <s v="United States"/>
    <x v="51"/>
    <x v="1"/>
    <x v="0"/>
    <s v="FUR-FU-10003039"/>
    <s v="Furniture"/>
    <x v="3"/>
    <s v="Howard Miller 11-1/2&quot; Diameter Grantwood Wall Clock"/>
    <n v="34.503999999999998"/>
    <n v="1"/>
    <n v="6.0381999999999998"/>
    <x v="4"/>
  </r>
  <r>
    <s v="CA-2016-113243"/>
    <x v="92"/>
    <d v="2016-06-15T00:00:00"/>
    <x v="2"/>
    <x v="1"/>
    <s v="OT-18730"/>
    <s v="Olvera Toch"/>
    <x v="0"/>
    <s v="United States"/>
    <x v="2"/>
    <x v="2"/>
    <x v="1"/>
    <s v="FUR-TA-10004256"/>
    <s v="Furniture"/>
    <x v="2"/>
    <s v="Bretford ÒJust In TimeÓ Height-Adjustable Multi-Task Work Tables"/>
    <n v="1335.68"/>
    <n v="4"/>
    <n v="-217.048"/>
    <x v="2"/>
  </r>
  <r>
    <s v="CA-2017-118731"/>
    <x v="93"/>
    <d v="2017-11-22T00:00:00"/>
    <x v="3"/>
    <x v="0"/>
    <s v="LP-17080"/>
    <s v="Liz Pelletier"/>
    <x v="0"/>
    <s v="United States"/>
    <x v="28"/>
    <x v="2"/>
    <x v="1"/>
    <s v="FUR-FU-10003347"/>
    <s v="Furniture"/>
    <x v="3"/>
    <s v="Coloredge Poster Frame"/>
    <n v="42.6"/>
    <n v="3"/>
    <n v="16.614000000000001"/>
    <x v="0"/>
  </r>
  <r>
    <s v="CA-2014-145576"/>
    <x v="94"/>
    <d v="2014-09-18T00:00:00"/>
    <x v="4"/>
    <x v="0"/>
    <s v="CA-12775"/>
    <s v="Cynthia Arntzen"/>
    <x v="0"/>
    <s v="United States"/>
    <x v="26"/>
    <x v="1"/>
    <x v="0"/>
    <s v="FUR-FU-10004020"/>
    <s v="Furniture"/>
    <x v="3"/>
    <s v="Advantus Panel Wall Acrylic Frame"/>
    <n v="13.128"/>
    <n v="3"/>
    <n v="3.7743000000000002"/>
    <x v="4"/>
  </r>
  <r>
    <s v="CA-2017-156951"/>
    <x v="95"/>
    <d v="2017-10-08T00:00:00"/>
    <x v="1"/>
    <x v="1"/>
    <s v="EB-13840"/>
    <s v="Ellis Ballard"/>
    <x v="1"/>
    <s v="United States"/>
    <x v="15"/>
    <x v="13"/>
    <x v="1"/>
    <s v="FUR-CH-10004997"/>
    <s v="Furniture"/>
    <x v="1"/>
    <s v="Hon Every-Day Series Multi-Task Chairs"/>
    <n v="451.15199999999999"/>
    <n v="3"/>
    <n v="0"/>
    <x v="1"/>
  </r>
  <r>
    <s v="CA-2017-118640"/>
    <x v="96"/>
    <d v="2017-07-26T00:00:00"/>
    <x v="6"/>
    <x v="1"/>
    <s v="CS-11950"/>
    <s v="Carlos Soltero"/>
    <x v="0"/>
    <s v="United States"/>
    <x v="9"/>
    <x v="8"/>
    <x v="3"/>
    <s v="FUR-FU-10001475"/>
    <s v="Furniture"/>
    <x v="3"/>
    <s v="Contract Clock, 14&quot;, Brown"/>
    <n v="8.7919999999999998"/>
    <n v="1"/>
    <n v="-5.7148000000000003"/>
    <x v="3"/>
  </r>
  <r>
    <s v="CA-2015-128139"/>
    <x v="97"/>
    <d v="2015-07-09T00:00:00"/>
    <x v="6"/>
    <x v="1"/>
    <s v="BD-11725"/>
    <s v="Bruce Degenhardt"/>
    <x v="0"/>
    <s v="United States"/>
    <x v="52"/>
    <x v="0"/>
    <x v="0"/>
    <s v="FUR-CH-10003956"/>
    <s v="Furniture"/>
    <x v="1"/>
    <s v="Novimex High-Tech Fabric Mesh Task Chair"/>
    <n v="70.98"/>
    <n v="1"/>
    <n v="4.9686000000000003"/>
    <x v="3"/>
  </r>
  <r>
    <s v="CA-2014-131450"/>
    <x v="98"/>
    <d v="2014-08-15T00:00:00"/>
    <x v="1"/>
    <x v="1"/>
    <s v="LR-16915"/>
    <s v="Lena Radford"/>
    <x v="0"/>
    <s v="United States"/>
    <x v="53"/>
    <x v="2"/>
    <x v="1"/>
    <s v="FUR-FU-10001979"/>
    <s v="Furniture"/>
    <x v="3"/>
    <s v="Dana Halogen Swing-Arm Architect Lamp"/>
    <n v="327.76"/>
    <n v="8"/>
    <n v="91.772800000000004"/>
    <x v="10"/>
  </r>
  <r>
    <s v="CA-2014-149958"/>
    <x v="99"/>
    <d v="2014-03-19T00:00:00"/>
    <x v="4"/>
    <x v="1"/>
    <s v="AS-10240"/>
    <s v="Alan Shonely"/>
    <x v="0"/>
    <s v="United States"/>
    <x v="26"/>
    <x v="1"/>
    <x v="0"/>
    <s v="FUR-FU-10001756"/>
    <s v="Furniture"/>
    <x v="3"/>
    <s v="Eldon Expressions Desk Accessory, Wood Photo Frame, Mahogany"/>
    <n v="45.695999999999998"/>
    <n v="3"/>
    <n v="5.1407999999999996"/>
    <x v="9"/>
  </r>
  <r>
    <s v="CA-2017-117947"/>
    <x v="100"/>
    <d v="2017-08-23T00:00:00"/>
    <x v="2"/>
    <x v="0"/>
    <s v="NG-18355"/>
    <s v="Nat Gilpin"/>
    <x v="1"/>
    <s v="United States"/>
    <x v="13"/>
    <x v="7"/>
    <x v="2"/>
    <s v="FUR-FU-10003849"/>
    <s v="Furniture"/>
    <x v="3"/>
    <s v="DAX Metal Frame, Desktop, Stepped-Edge"/>
    <n v="40.479999999999997"/>
    <n v="2"/>
    <n v="15.7872"/>
    <x v="10"/>
  </r>
  <r>
    <s v="CA-2017-117947"/>
    <x v="100"/>
    <d v="2017-08-23T00:00:00"/>
    <x v="2"/>
    <x v="0"/>
    <s v="NG-18355"/>
    <s v="Nat Gilpin"/>
    <x v="1"/>
    <s v="United States"/>
    <x v="13"/>
    <x v="7"/>
    <x v="2"/>
    <s v="FUR-FU-10000010"/>
    <s v="Furniture"/>
    <x v="3"/>
    <s v="DAX Value U-Channel Document Frames, Easel Back"/>
    <n v="9.94"/>
    <n v="2"/>
    <n v="3.0813999999999999"/>
    <x v="10"/>
  </r>
  <r>
    <s v="CA-2017-117947"/>
    <x v="100"/>
    <d v="2017-08-23T00:00:00"/>
    <x v="2"/>
    <x v="0"/>
    <s v="NG-18355"/>
    <s v="Nat Gilpin"/>
    <x v="1"/>
    <s v="United States"/>
    <x v="13"/>
    <x v="7"/>
    <x v="2"/>
    <s v="FUR-FU-10000521"/>
    <s v="Furniture"/>
    <x v="3"/>
    <s v="Seth Thomas 14&quot; Putty-Colored Wall Clock"/>
    <n v="88.02"/>
    <n v="3"/>
    <n v="27.286200000000001"/>
    <x v="10"/>
  </r>
  <r>
    <s v="CA-2015-138009"/>
    <x v="101"/>
    <d v="2015-12-03T00:00:00"/>
    <x v="4"/>
    <x v="1"/>
    <s v="SF-20965"/>
    <s v="Sylvia Foulston"/>
    <x v="1"/>
    <s v="United States"/>
    <x v="54"/>
    <x v="17"/>
    <x v="3"/>
    <s v="FUR-CH-10004853"/>
    <s v="Furniture"/>
    <x v="1"/>
    <s v="Global Manager's Adjustable Task Chair, Storm"/>
    <n v="301.95999999999998"/>
    <n v="2"/>
    <n v="87.568399999999997"/>
    <x v="0"/>
  </r>
  <r>
    <s v="CA-2017-163020"/>
    <x v="102"/>
    <d v="2017-09-19T00:00:00"/>
    <x v="4"/>
    <x v="1"/>
    <s v="MO-17800"/>
    <s v="Meg O'Connel"/>
    <x v="2"/>
    <s v="United States"/>
    <x v="13"/>
    <x v="7"/>
    <x v="2"/>
    <s v="FUR-FU-10000221"/>
    <s v="Furniture"/>
    <x v="3"/>
    <s v="Master Caster Door Stop, Brown"/>
    <n v="35.56"/>
    <n v="7"/>
    <n v="12.090400000000001"/>
    <x v="4"/>
  </r>
  <r>
    <s v="CA-2015-168004"/>
    <x v="103"/>
    <d v="2015-10-09T00:00:00"/>
    <x v="2"/>
    <x v="0"/>
    <s v="DJ-13420"/>
    <s v="Denny Joy"/>
    <x v="1"/>
    <s v="United States"/>
    <x v="55"/>
    <x v="24"/>
    <x v="0"/>
    <s v="FUR-CH-10001482"/>
    <s v="Furniture"/>
    <x v="1"/>
    <s v="Office Star - Mesh Screen back chair with Vinyl seat"/>
    <n v="392.94"/>
    <n v="3"/>
    <n v="43.223399999999998"/>
    <x v="1"/>
  </r>
  <r>
    <s v="CA-2016-115917"/>
    <x v="104"/>
    <d v="2016-05-25T00:00:00"/>
    <x v="2"/>
    <x v="1"/>
    <s v="RB-19465"/>
    <s v="Rick Bensley"/>
    <x v="2"/>
    <s v="United States"/>
    <x v="56"/>
    <x v="2"/>
    <x v="1"/>
    <s v="FUR-FU-10000576"/>
    <s v="Furniture"/>
    <x v="3"/>
    <s v="Luxo Professional Fluorescent Magnifier Lamp with Clamp-Mount Base"/>
    <n v="1049.2"/>
    <n v="5"/>
    <n v="272.79199999999997"/>
    <x v="7"/>
  </r>
  <r>
    <s v="CA-2016-147067"/>
    <x v="105"/>
    <d v="2016-12-22T00:00:00"/>
    <x v="4"/>
    <x v="1"/>
    <s v="JD-16150"/>
    <s v="Justin Deggeller"/>
    <x v="1"/>
    <s v="United States"/>
    <x v="12"/>
    <x v="11"/>
    <x v="3"/>
    <s v="FUR-FU-10000732"/>
    <s v="Furniture"/>
    <x v="3"/>
    <s v="Eldon 200 Class Desk Accessories"/>
    <n v="18.84"/>
    <n v="3"/>
    <n v="6.0288000000000004"/>
    <x v="5"/>
  </r>
  <r>
    <s v="CA-2016-160745"/>
    <x v="106"/>
    <d v="2016-12-16T00:00:00"/>
    <x v="2"/>
    <x v="0"/>
    <s v="AR-10825"/>
    <s v="Anthony Rawles"/>
    <x v="1"/>
    <s v="United States"/>
    <x v="57"/>
    <x v="13"/>
    <x v="1"/>
    <s v="FUR-FU-10001935"/>
    <s v="Furniture"/>
    <x v="3"/>
    <s v="3M Hangers With Command Adhesive"/>
    <n v="14.8"/>
    <n v="4"/>
    <n v="6.0679999999999996"/>
    <x v="5"/>
  </r>
  <r>
    <s v="US-2016-156097"/>
    <x v="107"/>
    <d v="2016-09-19T00:00:00"/>
    <x v="7"/>
    <x v="3"/>
    <s v="EH-14125"/>
    <s v="Eugene Hildebrand"/>
    <x v="2"/>
    <s v="United States"/>
    <x v="14"/>
    <x v="8"/>
    <x v="3"/>
    <s v="FUR-CH-10001215"/>
    <s v="Furniture"/>
    <x v="1"/>
    <s v="Global Troy Executive Leather Low-Back Tilter"/>
    <n v="701.37199999999996"/>
    <n v="2"/>
    <n v="-50.097999999999999"/>
    <x v="4"/>
  </r>
  <r>
    <s v="CA-2015-146563"/>
    <x v="108"/>
    <d v="2015-08-28T00:00:00"/>
    <x v="4"/>
    <x v="1"/>
    <s v="CB-12025"/>
    <s v="Cassandra Brandow"/>
    <x v="0"/>
    <s v="United States"/>
    <x v="58"/>
    <x v="5"/>
    <x v="3"/>
    <s v="FUR-TA-10001768"/>
    <s v="Furniture"/>
    <x v="2"/>
    <s v="Hon Racetrack Conference Tables"/>
    <n v="918.78499999999997"/>
    <n v="5"/>
    <n v="-118.12949999999999"/>
    <x v="10"/>
  </r>
  <r>
    <s v="CA-2014-156314"/>
    <x v="109"/>
    <d v="2014-12-26T00:00:00"/>
    <x v="3"/>
    <x v="2"/>
    <s v="RP-19390"/>
    <s v="Resi Pšlking"/>
    <x v="0"/>
    <s v="United States"/>
    <x v="59"/>
    <x v="15"/>
    <x v="2"/>
    <s v="FUR-FU-10003096"/>
    <s v="Furniture"/>
    <x v="3"/>
    <s v="Master Giant Foot Doorstop, Safety Yellow"/>
    <n v="30.36"/>
    <n v="5"/>
    <n v="8.7285000000000004"/>
    <x v="5"/>
  </r>
  <r>
    <s v="US-2017-106663"/>
    <x v="110"/>
    <d v="2017-06-13T00:00:00"/>
    <x v="4"/>
    <x v="1"/>
    <s v="MO-17800"/>
    <s v="Meg O'Connel"/>
    <x v="2"/>
    <s v="United States"/>
    <x v="9"/>
    <x v="8"/>
    <x v="3"/>
    <s v="FUR-FU-10002759"/>
    <s v="Furniture"/>
    <x v="3"/>
    <s v="12-1/2 Diameter Round Wall Clock"/>
    <n v="23.975999999999999"/>
    <n v="3"/>
    <n v="-14.3856"/>
    <x v="2"/>
  </r>
  <r>
    <s v="US-2017-106663"/>
    <x v="110"/>
    <d v="2017-06-13T00:00:00"/>
    <x v="4"/>
    <x v="1"/>
    <s v="MO-17800"/>
    <s v="Meg O'Connel"/>
    <x v="2"/>
    <s v="United States"/>
    <x v="9"/>
    <x v="8"/>
    <x v="3"/>
    <s v="FUR-TA-10000688"/>
    <s v="Furniture"/>
    <x v="2"/>
    <s v="Chromcraft Bull-Nose Wood Round Conference Table Top, Wood Base"/>
    <n v="108.925"/>
    <n v="1"/>
    <n v="-71.890500000000003"/>
    <x v="2"/>
  </r>
  <r>
    <s v="US-2017-119438"/>
    <x v="111"/>
    <d v="2017-03-23T00:00:00"/>
    <x v="2"/>
    <x v="1"/>
    <s v="CD-11980"/>
    <s v="Carol Darley"/>
    <x v="0"/>
    <s v="United States"/>
    <x v="60"/>
    <x v="5"/>
    <x v="3"/>
    <s v="FUR-FU-10003553"/>
    <s v="Furniture"/>
    <x v="3"/>
    <s v="Howard Miller 13-1/2&quot; Diameter Rosebrook Wall Clock"/>
    <n v="82.524000000000001"/>
    <n v="3"/>
    <n v="-41.262"/>
    <x v="9"/>
  </r>
  <r>
    <s v="CA-2017-161480"/>
    <x v="19"/>
    <d v="2017-12-29T00:00:00"/>
    <x v="4"/>
    <x v="1"/>
    <s v="RA-19285"/>
    <s v="Ralph Arnett"/>
    <x v="0"/>
    <s v="United States"/>
    <x v="13"/>
    <x v="7"/>
    <x v="2"/>
    <s v="FUR-BO-10004015"/>
    <s v="Furniture"/>
    <x v="0"/>
    <s v="Bush Andora Bookcase, Maple/Graphite Gray Finish"/>
    <n v="191.98400000000001"/>
    <n v="2"/>
    <n v="4.7995999999999999"/>
    <x v="5"/>
  </r>
  <r>
    <s v="US-2014-117135"/>
    <x v="112"/>
    <d v="2014-06-23T00:00:00"/>
    <x v="3"/>
    <x v="0"/>
    <s v="NP-18325"/>
    <s v="Naresj Patel"/>
    <x v="0"/>
    <s v="United States"/>
    <x v="61"/>
    <x v="25"/>
    <x v="0"/>
    <s v="FUR-FU-10004071"/>
    <s v="Furniture"/>
    <x v="3"/>
    <s v="Luxo Professional Magnifying Clamp-On Fluorescent Lamps"/>
    <n v="104.01"/>
    <n v="1"/>
    <n v="14.561400000000001"/>
    <x v="2"/>
  </r>
  <r>
    <s v="CA-2017-114552"/>
    <x v="113"/>
    <d v="2017-09-08T00:00:00"/>
    <x v="6"/>
    <x v="1"/>
    <s v="Dl-13600"/>
    <s v="Dorris liebe"/>
    <x v="1"/>
    <s v="United States"/>
    <x v="59"/>
    <x v="15"/>
    <x v="2"/>
    <s v="FUR-FU-10002960"/>
    <s v="Furniture"/>
    <x v="3"/>
    <s v="Eldon 200 Class Desk Accessories, Burgundy"/>
    <n v="15.071999999999999"/>
    <n v="3"/>
    <n v="4.1448"/>
    <x v="4"/>
  </r>
  <r>
    <s v="CA-2016-163755"/>
    <x v="114"/>
    <d v="2016-11-08T00:00:00"/>
    <x v="4"/>
    <x v="0"/>
    <s v="AS-10285"/>
    <s v="Alejandro Savely"/>
    <x v="1"/>
    <s v="United States"/>
    <x v="15"/>
    <x v="13"/>
    <x v="1"/>
    <s v="FUR-FU-10003394"/>
    <s v="Furniture"/>
    <x v="3"/>
    <s v="Tenex &quot;The Solids&quot; Textured Chair Mats"/>
    <n v="209.88"/>
    <n v="3"/>
    <n v="35.679600000000001"/>
    <x v="0"/>
  </r>
  <r>
    <s v="CA-2015-142027"/>
    <x v="115"/>
    <d v="2015-04-14T00:00:00"/>
    <x v="2"/>
    <x v="1"/>
    <s v="JK-15370"/>
    <s v="Jay Kimmel"/>
    <x v="0"/>
    <s v="United States"/>
    <x v="62"/>
    <x v="2"/>
    <x v="1"/>
    <s v="FUR-TA-10002774"/>
    <s v="Furniture"/>
    <x v="2"/>
    <s v="Laminate Occasional Tables"/>
    <n v="369.91199999999998"/>
    <n v="3"/>
    <n v="-13.871700000000001"/>
    <x v="6"/>
  </r>
  <r>
    <s v="CA-2014-112158"/>
    <x v="116"/>
    <d v="2014-12-04T00:00:00"/>
    <x v="3"/>
    <x v="2"/>
    <s v="DP-13165"/>
    <s v="David Philippe"/>
    <x v="0"/>
    <s v="United States"/>
    <x v="13"/>
    <x v="7"/>
    <x v="2"/>
    <s v="FUR-BO-10003272"/>
    <s v="Furniture"/>
    <x v="0"/>
    <s v="O'Sullivan Living Dimensions 5-Shelf Bookcases"/>
    <n v="883.92"/>
    <n v="5"/>
    <n v="-110.49"/>
    <x v="5"/>
  </r>
  <r>
    <s v="CA-2014-130092"/>
    <x v="117"/>
    <d v="2014-01-14T00:00:00"/>
    <x v="0"/>
    <x v="2"/>
    <s v="SV-20365"/>
    <s v="Seth Vernon"/>
    <x v="0"/>
    <s v="United States"/>
    <x v="63"/>
    <x v="14"/>
    <x v="2"/>
    <s v="FUR-FU-10000010"/>
    <s v="Furniture"/>
    <x v="3"/>
    <s v="DAX Value U-Channel Document Frames, Easel Back"/>
    <n v="9.94"/>
    <n v="2"/>
    <n v="3.0813999999999999"/>
    <x v="8"/>
  </r>
  <r>
    <s v="CA-2017-108910"/>
    <x v="118"/>
    <d v="2017-09-29T00:00:00"/>
    <x v="2"/>
    <x v="1"/>
    <s v="KC-16540"/>
    <s v="Kelly Collister"/>
    <x v="0"/>
    <s v="United States"/>
    <x v="19"/>
    <x v="15"/>
    <x v="2"/>
    <s v="FUR-FU-10002253"/>
    <s v="Furniture"/>
    <x v="3"/>
    <s v="Howard Miller 13&quot; Diameter Pewter Finish Round Wall Clock"/>
    <n v="103.056"/>
    <n v="3"/>
    <n v="24.4758"/>
    <x v="4"/>
  </r>
  <r>
    <s v="CA-2014-104472"/>
    <x v="119"/>
    <d v="2014-06-07T00:00:00"/>
    <x v="2"/>
    <x v="1"/>
    <s v="CK-12325"/>
    <s v="Christine Kargatis"/>
    <x v="2"/>
    <s v="United States"/>
    <x v="4"/>
    <x v="4"/>
    <x v="1"/>
    <s v="FUR-FU-10000246"/>
    <s v="Furniture"/>
    <x v="3"/>
    <s v="Aluminum Document Frame"/>
    <n v="73.319999999999993"/>
    <n v="6"/>
    <n v="21.995999999999999"/>
    <x v="2"/>
  </r>
  <r>
    <s v="CA-2016-142335"/>
    <x v="120"/>
    <d v="2016-12-19T00:00:00"/>
    <x v="4"/>
    <x v="1"/>
    <s v="MP-17965"/>
    <s v="Michael Paige"/>
    <x v="1"/>
    <s v="United States"/>
    <x v="25"/>
    <x v="17"/>
    <x v="3"/>
    <s v="FUR-TA-10000198"/>
    <s v="Furniture"/>
    <x v="2"/>
    <s v="Chromcraft Bull-Nose Wood Oval Conference Tables &amp; Bases"/>
    <n v="1652.94"/>
    <n v="3"/>
    <n v="231.41159999999999"/>
    <x v="5"/>
  </r>
  <r>
    <s v="CA-2014-117429"/>
    <x v="121"/>
    <d v="2014-10-13T00:00:00"/>
    <x v="6"/>
    <x v="1"/>
    <s v="MR-17545"/>
    <s v="Mathew Reese"/>
    <x v="2"/>
    <s v="United States"/>
    <x v="3"/>
    <x v="3"/>
    <x v="2"/>
    <s v="FUR-FU-10000222"/>
    <s v="Furniture"/>
    <x v="3"/>
    <s v="Seth Thomas 16&quot; Steel Case Clock"/>
    <n v="129.91999999999999"/>
    <n v="5"/>
    <n v="21.111999999999998"/>
    <x v="1"/>
  </r>
  <r>
    <s v="US-2016-150861"/>
    <x v="122"/>
    <d v="2016-12-06T00:00:00"/>
    <x v="0"/>
    <x v="2"/>
    <s v="EG-13900"/>
    <s v="Emily Grady"/>
    <x v="0"/>
    <s v="United States"/>
    <x v="64"/>
    <x v="7"/>
    <x v="2"/>
    <s v="FUR-TA-10002228"/>
    <s v="Furniture"/>
    <x v="2"/>
    <s v="Bevis Traditional Conference Table Top, Plinth Base"/>
    <n v="400.03199999999998"/>
    <n v="2"/>
    <n v="-153.34559999999999"/>
    <x v="5"/>
  </r>
  <r>
    <s v="US-2016-150861"/>
    <x v="122"/>
    <d v="2016-12-06T00:00:00"/>
    <x v="0"/>
    <x v="2"/>
    <s v="EG-13900"/>
    <s v="Emily Grady"/>
    <x v="0"/>
    <s v="United States"/>
    <x v="64"/>
    <x v="7"/>
    <x v="2"/>
    <s v="FUR-CH-10002965"/>
    <s v="Furniture"/>
    <x v="1"/>
    <s v="Global Leather Highback Executive Chair with Pneumatic Height Adjustment, Black"/>
    <n v="542.64599999999996"/>
    <n v="3"/>
    <n v="102.49979999999999"/>
    <x v="5"/>
  </r>
  <r>
    <s v="CA-2017-131954"/>
    <x v="123"/>
    <d v="2017-01-25T00:00:00"/>
    <x v="4"/>
    <x v="1"/>
    <s v="DS-13030"/>
    <s v="Darrin Sayre"/>
    <x v="2"/>
    <s v="United States"/>
    <x v="15"/>
    <x v="13"/>
    <x v="1"/>
    <s v="FUR-BO-10001619"/>
    <s v="Furniture"/>
    <x v="0"/>
    <s v="O'Sullivan Cherrywood Estates Traditional Bookcase"/>
    <n v="84.98"/>
    <n v="1"/>
    <n v="18.695599999999999"/>
    <x v="8"/>
  </r>
  <r>
    <s v="CA-2014-124429"/>
    <x v="124"/>
    <d v="2014-05-27T00:00:00"/>
    <x v="7"/>
    <x v="3"/>
    <s v="MH-17785"/>
    <s v="Maya Herman"/>
    <x v="1"/>
    <s v="United States"/>
    <x v="53"/>
    <x v="2"/>
    <x v="1"/>
    <s v="FUR-TA-10002607"/>
    <s v="Furniture"/>
    <x v="2"/>
    <s v="KI Conference Tables"/>
    <n v="567.12"/>
    <n v="10"/>
    <n v="-28.356000000000002"/>
    <x v="7"/>
  </r>
  <r>
    <s v="CA-2017-126074"/>
    <x v="125"/>
    <d v="2017-10-06T00:00:00"/>
    <x v="4"/>
    <x v="1"/>
    <s v="RF-19735"/>
    <s v="Roland Fjeld"/>
    <x v="0"/>
    <s v="United States"/>
    <x v="65"/>
    <x v="17"/>
    <x v="3"/>
    <s v="FUR-FU-10003577"/>
    <s v="Furniture"/>
    <x v="3"/>
    <s v="Nu-Dell Leatherette Frames"/>
    <n v="157.74"/>
    <n v="11"/>
    <n v="56.7864"/>
    <x v="1"/>
  </r>
  <r>
    <s v="CA-2015-135272"/>
    <x v="88"/>
    <d v="2015-12-12T00:00:00"/>
    <x v="2"/>
    <x v="1"/>
    <s v="MS-17830"/>
    <s v="Melanie Seite"/>
    <x v="0"/>
    <s v="United States"/>
    <x v="2"/>
    <x v="2"/>
    <x v="1"/>
    <s v="FUR-FU-10002759"/>
    <s v="Furniture"/>
    <x v="3"/>
    <s v="12-1/2 Diameter Round Wall Clock"/>
    <n v="79.92"/>
    <n v="4"/>
    <n v="28.7712"/>
    <x v="5"/>
  </r>
  <r>
    <s v="CA-2016-140928"/>
    <x v="126"/>
    <d v="2016-09-22T00:00:00"/>
    <x v="4"/>
    <x v="1"/>
    <s v="NB-18655"/>
    <s v="Nona Balk"/>
    <x v="1"/>
    <s v="United States"/>
    <x v="51"/>
    <x v="1"/>
    <x v="0"/>
    <s v="FUR-TA-10001095"/>
    <s v="Furniture"/>
    <x v="2"/>
    <s v="Chromcraft Round Conference Tables"/>
    <n v="383.43799999999999"/>
    <n v="4"/>
    <n v="-167.3184"/>
    <x v="4"/>
  </r>
  <r>
    <s v="CA-2014-106810"/>
    <x v="127"/>
    <d v="2014-05-20T00:00:00"/>
    <x v="6"/>
    <x v="1"/>
    <s v="AJ-10795"/>
    <s v="Anthony Johnson"/>
    <x v="1"/>
    <s v="United States"/>
    <x v="66"/>
    <x v="1"/>
    <x v="0"/>
    <s v="FUR-FU-10004306"/>
    <s v="Furniture"/>
    <x v="3"/>
    <s v="Electrix Halogen Magnifier Lamp"/>
    <n v="310.88"/>
    <n v="2"/>
    <n v="23.315999999999999"/>
    <x v="7"/>
  </r>
  <r>
    <s v="CA-2016-157245"/>
    <x v="128"/>
    <d v="2016-05-24T00:00:00"/>
    <x v="2"/>
    <x v="1"/>
    <s v="LE-16810"/>
    <s v="Laurel Elliston"/>
    <x v="0"/>
    <s v="United States"/>
    <x v="58"/>
    <x v="25"/>
    <x v="0"/>
    <s v="FUR-CH-10003746"/>
    <s v="Furniture"/>
    <x v="1"/>
    <s v="Hon 4070 Series Pagoda Round Back Stacking Chairs"/>
    <n v="641.96"/>
    <n v="2"/>
    <n v="179.74879999999999"/>
    <x v="7"/>
  </r>
  <r>
    <s v="CA-2017-104220"/>
    <x v="129"/>
    <d v="2017-02-05T00:00:00"/>
    <x v="6"/>
    <x v="1"/>
    <s v="BV-11245"/>
    <s v="Benjamin Venier"/>
    <x v="1"/>
    <s v="United States"/>
    <x v="67"/>
    <x v="26"/>
    <x v="3"/>
    <s v="FUR-FU-10002597"/>
    <s v="Furniture"/>
    <x v="3"/>
    <s v="C-Line Magnetic Cubicle Keepers, Clear Polypropylene"/>
    <n v="34.58"/>
    <n v="7"/>
    <n v="14.5236"/>
    <x v="8"/>
  </r>
  <r>
    <s v="CA-2015-144267"/>
    <x v="130"/>
    <d v="2015-08-23T00:00:00"/>
    <x v="3"/>
    <x v="2"/>
    <s v="NZ-18565"/>
    <s v="Nick Zandusky"/>
    <x v="2"/>
    <s v="United States"/>
    <x v="28"/>
    <x v="2"/>
    <x v="1"/>
    <s v="FUR-CH-10002335"/>
    <s v="Furniture"/>
    <x v="1"/>
    <s v="Hon GuestStacker Chair"/>
    <n v="544.00800000000004"/>
    <n v="3"/>
    <n v="40.800600000000003"/>
    <x v="10"/>
  </r>
  <r>
    <s v="US-2015-157014"/>
    <x v="131"/>
    <d v="2015-10-06T00:00:00"/>
    <x v="0"/>
    <x v="0"/>
    <s v="BM-11785"/>
    <s v="Bryan Mills"/>
    <x v="0"/>
    <s v="United States"/>
    <x v="29"/>
    <x v="15"/>
    <x v="2"/>
    <s v="FUR-BO-10004409"/>
    <s v="Furniture"/>
    <x v="0"/>
    <s v="Safco Value Mate Series Steel Bookcases, Baked Enamel Finish on Steel, Gray"/>
    <n v="35.49"/>
    <n v="1"/>
    <n v="-15.615600000000001"/>
    <x v="1"/>
  </r>
  <r>
    <s v="CA-2015-154620"/>
    <x v="132"/>
    <d v="2015-12-16T00:00:00"/>
    <x v="4"/>
    <x v="1"/>
    <s v="LT-17110"/>
    <s v="Liz Thompson"/>
    <x v="0"/>
    <s v="United States"/>
    <x v="68"/>
    <x v="2"/>
    <x v="1"/>
    <s v="FUR-CH-10004675"/>
    <s v="Furniture"/>
    <x v="1"/>
    <s v="Lifetime Advantage Folding Chairs, 4/Carton"/>
    <n v="348.928"/>
    <n v="2"/>
    <n v="34.892800000000001"/>
    <x v="5"/>
  </r>
  <r>
    <s v="CA-2015-115938"/>
    <x v="133"/>
    <d v="2015-06-30T00:00:00"/>
    <x v="4"/>
    <x v="1"/>
    <s v="SA-20830"/>
    <s v="Sue Ann Reed"/>
    <x v="0"/>
    <s v="United States"/>
    <x v="52"/>
    <x v="25"/>
    <x v="0"/>
    <s v="FUR-CH-10003199"/>
    <s v="Furniture"/>
    <x v="1"/>
    <s v="Office Star - Contemporary Task Swivel Chair"/>
    <n v="332.94"/>
    <n v="3"/>
    <n v="79.905600000000007"/>
    <x v="2"/>
  </r>
  <r>
    <s v="CA-2015-101910"/>
    <x v="61"/>
    <d v="2015-12-03T00:00:00"/>
    <x v="6"/>
    <x v="1"/>
    <s v="CD-11920"/>
    <s v="Carlos Daly"/>
    <x v="0"/>
    <s v="United States"/>
    <x v="69"/>
    <x v="2"/>
    <x v="1"/>
    <s v="FUR-CH-10002647"/>
    <s v="Furniture"/>
    <x v="1"/>
    <s v="Situations Contoured Folding Chairs, 4/Set"/>
    <n v="283.92"/>
    <n v="5"/>
    <n v="17.745000000000001"/>
    <x v="0"/>
  </r>
  <r>
    <s v="CA-2017-105809"/>
    <x v="134"/>
    <d v="2017-02-23T00:00:00"/>
    <x v="0"/>
    <x v="2"/>
    <s v="HW-14935"/>
    <s v="Helen Wasserman"/>
    <x v="1"/>
    <s v="United States"/>
    <x v="53"/>
    <x v="2"/>
    <x v="1"/>
    <s v="FUR-FU-10004090"/>
    <s v="Furniture"/>
    <x v="3"/>
    <s v="Executive Impressions 14&quot; Contract Wall Clock"/>
    <n v="22.23"/>
    <n v="1"/>
    <n v="7.3358999999999996"/>
    <x v="11"/>
  </r>
  <r>
    <s v="CA-2017-135783"/>
    <x v="135"/>
    <d v="2017-04-24T00:00:00"/>
    <x v="3"/>
    <x v="2"/>
    <s v="GM-14440"/>
    <s v="Gary McGarr"/>
    <x v="0"/>
    <s v="United States"/>
    <x v="28"/>
    <x v="2"/>
    <x v="1"/>
    <s v="FUR-FU-10000794"/>
    <s v="Furniture"/>
    <x v="3"/>
    <s v="Eldon Stackable Tray, Side-Load, Legal, Smoke"/>
    <n v="18.28"/>
    <n v="2"/>
    <n v="6.2152000000000003"/>
    <x v="6"/>
  </r>
  <r>
    <s v="CA-2015-140921"/>
    <x v="136"/>
    <d v="2015-02-05T00:00:00"/>
    <x v="3"/>
    <x v="2"/>
    <s v="AA-10375"/>
    <s v="Allen Armold"/>
    <x v="0"/>
    <s v="United States"/>
    <x v="70"/>
    <x v="27"/>
    <x v="3"/>
    <s v="FUR-FU-10003347"/>
    <s v="Furniture"/>
    <x v="3"/>
    <s v="Coloredge Poster Frame"/>
    <n v="28.4"/>
    <n v="2"/>
    <n v="11.076000000000001"/>
    <x v="11"/>
  </r>
  <r>
    <s v="CA-2014-151995"/>
    <x v="137"/>
    <d v="2014-10-15T00:00:00"/>
    <x v="3"/>
    <x v="2"/>
    <s v="ZC-21910"/>
    <s v="Zuschuss Carroll"/>
    <x v="0"/>
    <s v="United States"/>
    <x v="71"/>
    <x v="13"/>
    <x v="1"/>
    <s v="FUR-TA-10002903"/>
    <s v="Furniture"/>
    <x v="2"/>
    <s v="Bevis Round Bullnose 29&quot; High Table Top"/>
    <n v="1298.55"/>
    <n v="5"/>
    <n v="311.65199999999999"/>
    <x v="1"/>
  </r>
  <r>
    <s v="CA-2017-143686"/>
    <x v="138"/>
    <d v="2017-05-14T00:00:00"/>
    <x v="7"/>
    <x v="3"/>
    <s v="PJ-19015"/>
    <s v="Pauline Johnson"/>
    <x v="0"/>
    <s v="United States"/>
    <x v="72"/>
    <x v="2"/>
    <x v="1"/>
    <s v="FUR-FU-10000794"/>
    <s v="Furniture"/>
    <x v="3"/>
    <s v="Eldon Stackable Tray, Side-Load, Legal, Smoke"/>
    <n v="18.28"/>
    <n v="2"/>
    <n v="6.2152000000000003"/>
    <x v="7"/>
  </r>
  <r>
    <s v="CA-2014-140858"/>
    <x v="139"/>
    <d v="2014-07-02T00:00:00"/>
    <x v="4"/>
    <x v="1"/>
    <s v="CA-12775"/>
    <s v="Cynthia Arntzen"/>
    <x v="0"/>
    <s v="United States"/>
    <x v="3"/>
    <x v="3"/>
    <x v="2"/>
    <s v="FUR-CH-10001394"/>
    <s v="Furniture"/>
    <x v="1"/>
    <s v="Global Leather Executive Chair"/>
    <n v="1228.4649999999999"/>
    <n v="5"/>
    <n v="0"/>
    <x v="2"/>
  </r>
  <r>
    <s v="CA-2017-129462"/>
    <x v="140"/>
    <d v="2017-06-21T00:00:00"/>
    <x v="2"/>
    <x v="0"/>
    <s v="JE-15745"/>
    <s v="Joel Eaton"/>
    <x v="0"/>
    <s v="United States"/>
    <x v="73"/>
    <x v="0"/>
    <x v="0"/>
    <s v="FUR-CH-10000665"/>
    <s v="Furniture"/>
    <x v="1"/>
    <s v="Global Airflow Leather Mesh Back Chair, Black"/>
    <n v="301.95999999999998"/>
    <n v="2"/>
    <n v="90.587999999999994"/>
    <x v="2"/>
  </r>
  <r>
    <s v="CA-2015-100454"/>
    <x v="141"/>
    <d v="2015-11-25T00:00:00"/>
    <x v="2"/>
    <x v="1"/>
    <s v="BM-11650"/>
    <s v="Brian Moss"/>
    <x v="1"/>
    <s v="United States"/>
    <x v="13"/>
    <x v="7"/>
    <x v="2"/>
    <s v="FUR-BO-10001519"/>
    <s v="Furniture"/>
    <x v="0"/>
    <s v="O'Sullivan 3-Shelf Heavy-Duty Bookcases"/>
    <n v="186.048"/>
    <n v="4"/>
    <n v="9.3024000000000004"/>
    <x v="0"/>
  </r>
  <r>
    <s v="CA-2015-114300"/>
    <x v="142"/>
    <d v="2015-10-17T00:00:00"/>
    <x v="4"/>
    <x v="1"/>
    <s v="AF-10885"/>
    <s v="Art Foster"/>
    <x v="0"/>
    <s v="United States"/>
    <x v="74"/>
    <x v="0"/>
    <x v="0"/>
    <s v="FUR-CH-10001891"/>
    <s v="Furniture"/>
    <x v="1"/>
    <s v="Global Deluxe Office Fabric Chairs"/>
    <n v="287.94"/>
    <n v="3"/>
    <n v="77.743799999999993"/>
    <x v="1"/>
  </r>
  <r>
    <s v="CA-2017-107503"/>
    <x v="143"/>
    <d v="2017-01-06T00:00:00"/>
    <x v="2"/>
    <x v="1"/>
    <s v="GA-14725"/>
    <s v="Guy Armstrong"/>
    <x v="0"/>
    <s v="United States"/>
    <x v="75"/>
    <x v="15"/>
    <x v="2"/>
    <s v="FUR-FU-10003878"/>
    <s v="Furniture"/>
    <x v="3"/>
    <s v="Linden 10&quot; Round Wall Clock, Black"/>
    <n v="48.896000000000001"/>
    <n v="4"/>
    <n v="8.5568000000000008"/>
    <x v="8"/>
  </r>
  <r>
    <s v="CA-2016-123274"/>
    <x v="144"/>
    <d v="2016-02-24T00:00:00"/>
    <x v="2"/>
    <x v="1"/>
    <s v="GT-14710"/>
    <s v="Greg Tran"/>
    <x v="0"/>
    <s v="United States"/>
    <x v="13"/>
    <x v="7"/>
    <x v="2"/>
    <s v="FUR-FU-10004090"/>
    <s v="Furniture"/>
    <x v="3"/>
    <s v="Executive Impressions 14&quot; Contract Wall Clock"/>
    <n v="44.46"/>
    <n v="2"/>
    <n v="14.671799999999999"/>
    <x v="11"/>
  </r>
  <r>
    <s v="CA-2014-149020"/>
    <x v="145"/>
    <d v="2014-01-15T00:00:00"/>
    <x v="2"/>
    <x v="1"/>
    <s v="AJ-10780"/>
    <s v="Anthony Jacobs"/>
    <x v="1"/>
    <s v="United States"/>
    <x v="76"/>
    <x v="25"/>
    <x v="0"/>
    <s v="FUR-FU-10000965"/>
    <s v="Furniture"/>
    <x v="3"/>
    <s v="Howard Miller 11-1/2&quot; Diameter Ridgewood Wall Clock"/>
    <n v="51.94"/>
    <n v="1"/>
    <n v="21.295400000000001"/>
    <x v="8"/>
  </r>
  <r>
    <s v="CA-2016-116736"/>
    <x v="146"/>
    <d v="2016-01-21T00:00:00"/>
    <x v="4"/>
    <x v="1"/>
    <s v="CC-12430"/>
    <s v="Chuck Clark"/>
    <x v="2"/>
    <s v="United States"/>
    <x v="41"/>
    <x v="28"/>
    <x v="2"/>
    <s v="FUR-FU-10004017"/>
    <s v="Furniture"/>
    <x v="3"/>
    <s v="Tenex Contemporary Contur Chairmats for Low and Medium Pile Carpet, Computer, 39&quot; x 49&quot;"/>
    <n v="322.58999999999997"/>
    <n v="3"/>
    <n v="64.518000000000001"/>
    <x v="8"/>
  </r>
  <r>
    <s v="CA-2017-111689"/>
    <x v="147"/>
    <d v="2017-12-02T00:00:00"/>
    <x v="3"/>
    <x v="0"/>
    <s v="HP-14815"/>
    <s v="Harold Pawlan"/>
    <x v="2"/>
    <s v="United States"/>
    <x v="13"/>
    <x v="7"/>
    <x v="2"/>
    <s v="FUR-CH-10004287"/>
    <s v="Furniture"/>
    <x v="1"/>
    <s v="SAFCO Arco Folding Chair"/>
    <n v="1242.9000000000001"/>
    <n v="5"/>
    <n v="262.39"/>
    <x v="0"/>
  </r>
  <r>
    <s v="CA-2016-165148"/>
    <x v="148"/>
    <d v="2016-10-24T00:00:00"/>
    <x v="3"/>
    <x v="2"/>
    <s v="PM-19135"/>
    <s v="Peter McVee"/>
    <x v="2"/>
    <s v="United States"/>
    <x v="25"/>
    <x v="17"/>
    <x v="3"/>
    <s v="FUR-FU-10000732"/>
    <s v="Furniture"/>
    <x v="3"/>
    <s v="Eldon 200 Class Desk Accessories"/>
    <n v="31.4"/>
    <n v="5"/>
    <n v="10.048"/>
    <x v="1"/>
  </r>
  <r>
    <s v="CA-2014-134061"/>
    <x v="149"/>
    <d v="2014-05-04T00:00:00"/>
    <x v="2"/>
    <x v="1"/>
    <s v="LL-16840"/>
    <s v="Lauren Leatherbury"/>
    <x v="0"/>
    <s v="United States"/>
    <x v="77"/>
    <x v="7"/>
    <x v="2"/>
    <s v="FUR-FU-10001424"/>
    <s v="Furniture"/>
    <x v="3"/>
    <s v="Dax Clear Box Frame"/>
    <n v="17.46"/>
    <n v="2"/>
    <n v="5.9363999999999999"/>
    <x v="6"/>
  </r>
  <r>
    <s v="CA-2017-143259"/>
    <x v="150"/>
    <d v="2018-01-03T00:00:00"/>
    <x v="4"/>
    <x v="1"/>
    <s v="PO-18865"/>
    <s v="Patrick O'Donnell"/>
    <x v="0"/>
    <s v="United States"/>
    <x v="13"/>
    <x v="7"/>
    <x v="2"/>
    <s v="FUR-BO-10003441"/>
    <s v="Furniture"/>
    <x v="0"/>
    <s v="Bush Westfield Collection Bookcases, Fully Assembled"/>
    <n v="323.13600000000002"/>
    <n v="4"/>
    <n v="12.117599999999999"/>
    <x v="5"/>
  </r>
  <r>
    <s v="CA-2015-133627"/>
    <x v="151"/>
    <d v="2015-06-07T00:00:00"/>
    <x v="1"/>
    <x v="1"/>
    <s v="SC-20050"/>
    <s v="Sample Company A"/>
    <x v="2"/>
    <s v="United States"/>
    <x v="78"/>
    <x v="19"/>
    <x v="2"/>
    <s v="FUR-FU-10001935"/>
    <s v="Furniture"/>
    <x v="3"/>
    <s v="3M Hangers With Command Adhesive"/>
    <n v="22.2"/>
    <n v="6"/>
    <n v="9.1020000000000003"/>
    <x v="7"/>
  </r>
  <r>
    <s v="CA-2017-102519"/>
    <x v="152"/>
    <d v="2017-11-29T00:00:00"/>
    <x v="3"/>
    <x v="2"/>
    <s v="BM-11650"/>
    <s v="Brian Moss"/>
    <x v="1"/>
    <s v="United States"/>
    <x v="79"/>
    <x v="16"/>
    <x v="3"/>
    <s v="FUR-FU-10004091"/>
    <s v="Furniture"/>
    <x v="3"/>
    <s v="Howard Miller 13&quot; Diameter Goldtone Round Wall Clock"/>
    <n v="46.94"/>
    <n v="1"/>
    <n v="19.2454"/>
    <x v="0"/>
  </r>
  <r>
    <s v="US-2014-141215"/>
    <x v="153"/>
    <d v="2014-06-21T00:00:00"/>
    <x v="6"/>
    <x v="1"/>
    <s v="KL-16555"/>
    <s v="Kelly Lampkin"/>
    <x v="1"/>
    <s v="United States"/>
    <x v="21"/>
    <x v="5"/>
    <x v="3"/>
    <s v="FUR-TA-10001520"/>
    <s v="Furniture"/>
    <x v="2"/>
    <s v="Lesro Sheffield Collection Coffee Table, End Table, Center Table, Corner Table"/>
    <n v="99.918000000000006"/>
    <n v="2"/>
    <n v="-18.5562"/>
    <x v="2"/>
  </r>
  <r>
    <s v="US-2014-141215"/>
    <x v="153"/>
    <d v="2014-06-21T00:00:00"/>
    <x v="6"/>
    <x v="1"/>
    <s v="KL-16555"/>
    <s v="Kelly Lampkin"/>
    <x v="1"/>
    <s v="United States"/>
    <x v="21"/>
    <x v="5"/>
    <x v="3"/>
    <s v="FUR-CH-10003379"/>
    <s v="Furniture"/>
    <x v="1"/>
    <s v="Global Commerce Series High-Back Swivel/Tilt Chairs"/>
    <n v="797.94399999999996"/>
    <n v="4"/>
    <n v="-56.996000000000002"/>
    <x v="2"/>
  </r>
  <r>
    <s v="CA-2016-142958"/>
    <x v="154"/>
    <d v="2016-12-20T00:00:00"/>
    <x v="1"/>
    <x v="1"/>
    <s v="RW-19630"/>
    <s v="Rob Williams"/>
    <x v="1"/>
    <s v="United States"/>
    <x v="80"/>
    <x v="2"/>
    <x v="1"/>
    <s v="FUR-TA-10000577"/>
    <s v="Furniture"/>
    <x v="2"/>
    <s v="Bretford CR4500 Series Slim Rectangular Table"/>
    <n v="1114.2719999999999"/>
    <n v="4"/>
    <n v="41.785200000000003"/>
    <x v="5"/>
  </r>
  <r>
    <s v="US-2015-140200"/>
    <x v="155"/>
    <d v="2015-07-28T00:00:00"/>
    <x v="3"/>
    <x v="2"/>
    <s v="CA-12775"/>
    <s v="Cynthia Arntzen"/>
    <x v="0"/>
    <s v="United States"/>
    <x v="81"/>
    <x v="22"/>
    <x v="1"/>
    <s v="FUR-TA-10002356"/>
    <s v="Furniture"/>
    <x v="2"/>
    <s v="Bevis Boat-Shaped Conference Table"/>
    <n v="393.16500000000002"/>
    <n v="3"/>
    <n v="-204.44579999999999"/>
    <x v="3"/>
  </r>
  <r>
    <s v="US-2017-110576"/>
    <x v="156"/>
    <d v="2017-12-02T00:00:00"/>
    <x v="4"/>
    <x v="1"/>
    <s v="RB-19795"/>
    <s v="Ross Baird"/>
    <x v="2"/>
    <s v="United States"/>
    <x v="3"/>
    <x v="3"/>
    <x v="2"/>
    <s v="FUR-FU-10003601"/>
    <s v="Furniture"/>
    <x v="3"/>
    <s v="Deflect-o RollaMat Studded, Beveled Mat for Medium Pile Carpeting"/>
    <n v="516.48800000000006"/>
    <n v="7"/>
    <n v="-12.9122"/>
    <x v="0"/>
  </r>
  <r>
    <s v="US-2017-110576"/>
    <x v="156"/>
    <d v="2017-12-02T00:00:00"/>
    <x v="4"/>
    <x v="1"/>
    <s v="RB-19795"/>
    <s v="Ross Baird"/>
    <x v="2"/>
    <s v="United States"/>
    <x v="3"/>
    <x v="3"/>
    <x v="2"/>
    <s v="FUR-FU-10000576"/>
    <s v="Furniture"/>
    <x v="3"/>
    <s v="Luxo Professional Fluorescent Magnifier Lamp with Clamp-Mount Base"/>
    <n v="1007.232"/>
    <n v="6"/>
    <n v="75.542400000000001"/>
    <x v="0"/>
  </r>
  <r>
    <s v="US-2017-110576"/>
    <x v="156"/>
    <d v="2017-12-02T00:00:00"/>
    <x v="4"/>
    <x v="1"/>
    <s v="RB-19795"/>
    <s v="Ross Baird"/>
    <x v="2"/>
    <s v="United States"/>
    <x v="3"/>
    <x v="3"/>
    <x v="2"/>
    <s v="FUR-TA-10004154"/>
    <s v="Furniture"/>
    <x v="2"/>
    <s v="Riverside Furniture Oval Coffee Table, Oval End Table, End Table with Drawer"/>
    <n v="2065.3200000000002"/>
    <n v="12"/>
    <n v="-619.596"/>
    <x v="0"/>
  </r>
  <r>
    <s v="CA-2017-131156"/>
    <x v="157"/>
    <d v="2017-04-07T00:00:00"/>
    <x v="4"/>
    <x v="1"/>
    <s v="KH-16360"/>
    <s v="Katherine Hughes"/>
    <x v="0"/>
    <s v="United States"/>
    <x v="3"/>
    <x v="3"/>
    <x v="2"/>
    <s v="FUR-FU-10001940"/>
    <s v="Furniture"/>
    <x v="3"/>
    <s v="Staple-based wall hangings"/>
    <n v="25.472000000000001"/>
    <n v="4"/>
    <n v="7.6416000000000004"/>
    <x v="6"/>
  </r>
  <r>
    <s v="CA-2017-136539"/>
    <x v="158"/>
    <d v="2018-01-01T00:00:00"/>
    <x v="4"/>
    <x v="1"/>
    <s v="GH-14665"/>
    <s v="Greg Hansen"/>
    <x v="0"/>
    <s v="United States"/>
    <x v="82"/>
    <x v="5"/>
    <x v="3"/>
    <s v="FUR-BO-10004709"/>
    <s v="Furniture"/>
    <x v="0"/>
    <s v="Bush Westfield Collection Bookcases, Medium Cherry Finish"/>
    <n v="78.852800000000002"/>
    <n v="2"/>
    <n v="-11.596"/>
    <x v="5"/>
  </r>
  <r>
    <s v="CA-2015-112571"/>
    <x v="159"/>
    <d v="2015-09-22T00:00:00"/>
    <x v="7"/>
    <x v="3"/>
    <s v="DL-12925"/>
    <s v="Daniel Lacy"/>
    <x v="0"/>
    <s v="United States"/>
    <x v="64"/>
    <x v="2"/>
    <x v="1"/>
    <s v="FUR-FU-10004188"/>
    <s v="Furniture"/>
    <x v="3"/>
    <s v="Luxo Professional Combination Clamp-On Lamps"/>
    <n v="204.6"/>
    <n v="2"/>
    <n v="53.195999999999998"/>
    <x v="4"/>
  </r>
  <r>
    <s v="CA-2017-152142"/>
    <x v="160"/>
    <d v="2017-11-19T00:00:00"/>
    <x v="2"/>
    <x v="1"/>
    <s v="LW-16990"/>
    <s v="Lindsay Williams"/>
    <x v="1"/>
    <s v="United States"/>
    <x v="28"/>
    <x v="2"/>
    <x v="1"/>
    <s v="FUR-CH-10002965"/>
    <s v="Furniture"/>
    <x v="1"/>
    <s v="Global Leather Highback Executive Chair with Pneumatic Height Adjustment, Black"/>
    <n v="321.56799999999998"/>
    <n v="2"/>
    <n v="28.1372"/>
    <x v="0"/>
  </r>
  <r>
    <s v="CA-2014-115791"/>
    <x v="161"/>
    <d v="2014-01-18T00:00:00"/>
    <x v="3"/>
    <x v="0"/>
    <s v="DL-13315"/>
    <s v="Delfina Latchford"/>
    <x v="0"/>
    <s v="United States"/>
    <x v="3"/>
    <x v="3"/>
    <x v="2"/>
    <s v="FUR-FU-10001095"/>
    <s v="Furniture"/>
    <x v="3"/>
    <s v="DAX Black Cherry Wood-Tone Poster Frame"/>
    <n v="127.104"/>
    <n v="6"/>
    <n v="28.598400000000002"/>
    <x v="8"/>
  </r>
  <r>
    <s v="CA-2016-144939"/>
    <x v="162"/>
    <d v="2016-10-08T00:00:00"/>
    <x v="2"/>
    <x v="1"/>
    <s v="EB-13870"/>
    <s v="Emily Burns"/>
    <x v="0"/>
    <s v="United States"/>
    <x v="13"/>
    <x v="7"/>
    <x v="2"/>
    <s v="FUR-CH-10003199"/>
    <s v="Furniture"/>
    <x v="1"/>
    <s v="Office Star - Contemporary Task Swivel Chair"/>
    <n v="599.29200000000003"/>
    <n v="6"/>
    <n v="93.223200000000006"/>
    <x v="1"/>
  </r>
  <r>
    <s v="CA-2014-163419"/>
    <x v="163"/>
    <d v="2014-11-14T00:00:00"/>
    <x v="0"/>
    <x v="0"/>
    <s v="TZ-21580"/>
    <s v="Tracy Zic"/>
    <x v="0"/>
    <s v="United States"/>
    <x v="74"/>
    <x v="12"/>
    <x v="1"/>
    <s v="FUR-CH-10000665"/>
    <s v="Furniture"/>
    <x v="1"/>
    <s v="Global Airflow Leather Mesh Back Chair, Black"/>
    <n v="603.91999999999996"/>
    <n v="5"/>
    <n v="75.489999999999995"/>
    <x v="0"/>
  </r>
  <r>
    <s v="CA-2017-167899"/>
    <x v="164"/>
    <d v="2017-05-26T00:00:00"/>
    <x v="2"/>
    <x v="1"/>
    <s v="JG-15805"/>
    <s v="John Grady"/>
    <x v="1"/>
    <s v="United States"/>
    <x v="83"/>
    <x v="7"/>
    <x v="2"/>
    <s v="FUR-FU-10004071"/>
    <s v="Furniture"/>
    <x v="3"/>
    <s v="Luxo Professional Magnifying Clamp-On Fluorescent Lamps"/>
    <n v="520.04999999999995"/>
    <n v="5"/>
    <n v="72.807000000000002"/>
    <x v="7"/>
  </r>
  <r>
    <s v="CA-2015-153549"/>
    <x v="165"/>
    <d v="2015-03-31T00:00:00"/>
    <x v="3"/>
    <x v="0"/>
    <s v="SL-20155"/>
    <s v="Sara Luxemburg"/>
    <x v="2"/>
    <s v="United States"/>
    <x v="51"/>
    <x v="1"/>
    <x v="0"/>
    <s v="FUR-CH-10004086"/>
    <s v="Furniture"/>
    <x v="1"/>
    <s v="Hon 4070 Series Pagoda Armless Upholstered Stacking Chairs"/>
    <n v="1166.92"/>
    <n v="5"/>
    <n v="131.27850000000001"/>
    <x v="9"/>
  </r>
  <r>
    <s v="CA-2015-162537"/>
    <x v="166"/>
    <d v="2015-11-03T00:00:00"/>
    <x v="6"/>
    <x v="1"/>
    <s v="RD-19585"/>
    <s v="Rob Dowd"/>
    <x v="0"/>
    <s v="United States"/>
    <x v="0"/>
    <x v="0"/>
    <x v="0"/>
    <s v="FUR-FU-10002885"/>
    <s v="Furniture"/>
    <x v="3"/>
    <s v="Magna Visual Magnetic Picture Hangers"/>
    <n v="24.1"/>
    <n v="5"/>
    <n v="9.1579999999999995"/>
    <x v="1"/>
  </r>
  <r>
    <s v="CA-2015-162537"/>
    <x v="166"/>
    <d v="2015-11-03T00:00:00"/>
    <x v="6"/>
    <x v="1"/>
    <s v="RD-19585"/>
    <s v="Rob Dowd"/>
    <x v="0"/>
    <s v="United States"/>
    <x v="0"/>
    <x v="0"/>
    <x v="0"/>
    <s v="FUR-FU-10001918"/>
    <s v="Furniture"/>
    <x v="3"/>
    <s v="C-Line Cubicle Keepers Polyproplyene Holder With Velcro Backings"/>
    <n v="33.11"/>
    <n v="7"/>
    <n v="12.9129"/>
    <x v="1"/>
  </r>
  <r>
    <s v="CA-2015-124891"/>
    <x v="167"/>
    <d v="2015-07-31T00:00:00"/>
    <x v="7"/>
    <x v="3"/>
    <s v="RH-19495"/>
    <s v="Rick Hansen"/>
    <x v="0"/>
    <s v="United States"/>
    <x v="13"/>
    <x v="7"/>
    <x v="2"/>
    <s v="FUR-TA-10002903"/>
    <s v="Furniture"/>
    <x v="2"/>
    <s v="Bevis Round Bullnose 29&quot; High Table Top"/>
    <n v="1090.7819999999999"/>
    <n v="7"/>
    <n v="-290.87520000000001"/>
    <x v="3"/>
  </r>
  <r>
    <s v="CA-2014-158540"/>
    <x v="168"/>
    <d v="2014-11-26T00:00:00"/>
    <x v="3"/>
    <x v="2"/>
    <s v="VG-21790"/>
    <s v="Vivek Gonzalez"/>
    <x v="0"/>
    <s v="United States"/>
    <x v="53"/>
    <x v="2"/>
    <x v="1"/>
    <s v="FUR-FU-10001602"/>
    <s v="Furniture"/>
    <x v="3"/>
    <s v="Eldon Delta Triangular Chair Mat, 52&quot; x 58&quot;, Clear"/>
    <n v="151.72"/>
    <n v="4"/>
    <n v="27.3096"/>
    <x v="0"/>
  </r>
  <r>
    <s v="CA-2017-118437"/>
    <x v="169"/>
    <d v="2017-06-21T00:00:00"/>
    <x v="4"/>
    <x v="0"/>
    <s v="PF-19165"/>
    <s v="Philip Fox"/>
    <x v="0"/>
    <s v="United States"/>
    <x v="84"/>
    <x v="13"/>
    <x v="1"/>
    <s v="FUR-FU-10004848"/>
    <s v="Furniture"/>
    <x v="3"/>
    <s v="Howard Miller 13-3/4&quot; Diameter Brushed Chrome Round Wall Clock"/>
    <n v="155.25"/>
    <n v="3"/>
    <n v="46.575000000000003"/>
    <x v="2"/>
  </r>
  <r>
    <s v="US-2015-126214"/>
    <x v="170"/>
    <d v="2015-12-24T00:00:00"/>
    <x v="0"/>
    <x v="0"/>
    <s v="JS-15880"/>
    <s v="John Stevenson"/>
    <x v="0"/>
    <s v="United States"/>
    <x v="15"/>
    <x v="13"/>
    <x v="1"/>
    <s v="FUR-TA-10003748"/>
    <s v="Furniture"/>
    <x v="2"/>
    <s v="Bevis 36 x 72 Conference Tables"/>
    <n v="1618.37"/>
    <n v="13"/>
    <n v="356.04140000000001"/>
    <x v="5"/>
  </r>
  <r>
    <s v="CA-2015-108665"/>
    <x v="171"/>
    <d v="2015-07-10T00:00:00"/>
    <x v="4"/>
    <x v="1"/>
    <s v="KM-16225"/>
    <s v="Kalyca Meade"/>
    <x v="1"/>
    <s v="United States"/>
    <x v="13"/>
    <x v="7"/>
    <x v="2"/>
    <s v="FUR-FU-10002191"/>
    <s v="Furniture"/>
    <x v="3"/>
    <s v="G.E. Halogen Desk Lamp Bulbs"/>
    <n v="13.96"/>
    <n v="2"/>
    <n v="6.7008000000000001"/>
    <x v="3"/>
  </r>
  <r>
    <s v="CA-2015-108665"/>
    <x v="171"/>
    <d v="2015-07-10T00:00:00"/>
    <x v="4"/>
    <x v="1"/>
    <s v="KM-16225"/>
    <s v="Kalyca Meade"/>
    <x v="1"/>
    <s v="United States"/>
    <x v="13"/>
    <x v="7"/>
    <x v="2"/>
    <s v="FUR-FU-10000965"/>
    <s v="Furniture"/>
    <x v="3"/>
    <s v="Howard Miller 11-1/2&quot; Diameter Ridgewood Wall Clock"/>
    <n v="155.82"/>
    <n v="3"/>
    <n v="63.886200000000002"/>
    <x v="3"/>
  </r>
  <r>
    <s v="CA-2015-124450"/>
    <x v="172"/>
    <d v="2015-05-03T00:00:00"/>
    <x v="6"/>
    <x v="1"/>
    <s v="GT-14710"/>
    <s v="Greg Tran"/>
    <x v="0"/>
    <s v="United States"/>
    <x v="85"/>
    <x v="29"/>
    <x v="2"/>
    <s v="FUR-CH-10000309"/>
    <s v="Furniture"/>
    <x v="1"/>
    <s v="Global Comet Stacking Arm Chair"/>
    <n v="1267.53"/>
    <n v="3"/>
    <n v="316.88249999999999"/>
    <x v="6"/>
  </r>
  <r>
    <s v="CA-2014-163552"/>
    <x v="173"/>
    <d v="2014-07-15T00:00:00"/>
    <x v="4"/>
    <x v="1"/>
    <s v="LA-16780"/>
    <s v="Laura Armstrong"/>
    <x v="1"/>
    <s v="United States"/>
    <x v="33"/>
    <x v="18"/>
    <x v="2"/>
    <s v="FUR-CH-10003379"/>
    <s v="Furniture"/>
    <x v="1"/>
    <s v="Global Commerce Series High-Back Swivel/Tilt Chairs"/>
    <n v="854.94"/>
    <n v="3"/>
    <n v="213.73500000000001"/>
    <x v="3"/>
  </r>
  <r>
    <s v="CA-2014-163552"/>
    <x v="173"/>
    <d v="2014-07-15T00:00:00"/>
    <x v="4"/>
    <x v="1"/>
    <s v="LA-16780"/>
    <s v="Laura Armstrong"/>
    <x v="1"/>
    <s v="United States"/>
    <x v="33"/>
    <x v="18"/>
    <x v="2"/>
    <s v="FUR-FU-10000629"/>
    <s v="Furniture"/>
    <x v="3"/>
    <s v="9-3/4 Diameter Round Wall Clock"/>
    <n v="124.11"/>
    <n v="9"/>
    <n v="52.126199999999997"/>
    <x v="3"/>
  </r>
  <r>
    <s v="CA-2016-113061"/>
    <x v="74"/>
    <d v="2016-04-26T00:00:00"/>
    <x v="4"/>
    <x v="1"/>
    <s v="EL-13735"/>
    <s v="Ed Ludwig"/>
    <x v="2"/>
    <s v="United States"/>
    <x v="86"/>
    <x v="23"/>
    <x v="3"/>
    <s v="FUR-FU-10003975"/>
    <s v="Furniture"/>
    <x v="3"/>
    <s v="Eldon Advantage Chair Mats for Low to Medium Pile Carpets"/>
    <n v="86.62"/>
    <n v="2"/>
    <n v="8.6620000000000008"/>
    <x v="6"/>
  </r>
  <r>
    <s v="CA-2016-127670"/>
    <x v="174"/>
    <d v="2016-03-24T00:00:00"/>
    <x v="4"/>
    <x v="1"/>
    <s v="RD-19660"/>
    <s v="Robert Dilbeck"/>
    <x v="2"/>
    <s v="United States"/>
    <x v="87"/>
    <x v="23"/>
    <x v="3"/>
    <s v="FUR-TA-10001095"/>
    <s v="Furniture"/>
    <x v="2"/>
    <s v="Chromcraft Round Conference Tables"/>
    <n v="697.16"/>
    <n v="4"/>
    <n v="146.40360000000001"/>
    <x v="9"/>
  </r>
  <r>
    <s v="CA-2016-102981"/>
    <x v="175"/>
    <d v="2016-09-09T00:00:00"/>
    <x v="0"/>
    <x v="0"/>
    <s v="MO-17500"/>
    <s v="Mary O'Rourke"/>
    <x v="0"/>
    <s v="United States"/>
    <x v="13"/>
    <x v="7"/>
    <x v="2"/>
    <s v="FUR-BO-10001811"/>
    <s v="Furniture"/>
    <x v="0"/>
    <s v="Atlantic Metals Mobile 5-Shelf Bookcases, Custom Colors"/>
    <n v="722.35199999999998"/>
    <n v="3"/>
    <n v="90.293999999999997"/>
    <x v="4"/>
  </r>
  <r>
    <s v="CA-2017-152702"/>
    <x v="176"/>
    <d v="2017-10-16T00:00:00"/>
    <x v="4"/>
    <x v="1"/>
    <s v="SN-20710"/>
    <s v="Steve Nguyen"/>
    <x v="2"/>
    <s v="United States"/>
    <x v="88"/>
    <x v="8"/>
    <x v="3"/>
    <s v="FUR-CH-10002304"/>
    <s v="Furniture"/>
    <x v="1"/>
    <s v="Global Stack Chair without Arms, Black"/>
    <n v="254.60400000000001"/>
    <n v="14"/>
    <n v="-18.186"/>
    <x v="1"/>
  </r>
  <r>
    <s v="CA-2016-169103"/>
    <x v="177"/>
    <d v="2016-03-13T00:00:00"/>
    <x v="2"/>
    <x v="1"/>
    <s v="ZC-21910"/>
    <s v="Zuschuss Carroll"/>
    <x v="0"/>
    <s v="United States"/>
    <x v="89"/>
    <x v="1"/>
    <x v="0"/>
    <s v="FUR-FU-10004006"/>
    <s v="Furniture"/>
    <x v="3"/>
    <s v="Deflect-o DuraMat Lighweight, Studded, Beveled Mat for Low Pile Carpeting"/>
    <n v="102.36"/>
    <n v="3"/>
    <n v="-3.8384999999999998"/>
    <x v="9"/>
  </r>
  <r>
    <s v="US-2015-153500"/>
    <x v="97"/>
    <d v="2015-07-05T00:00:00"/>
    <x v="3"/>
    <x v="2"/>
    <s v="DG-13300"/>
    <s v="Deirdre Greer"/>
    <x v="1"/>
    <s v="United States"/>
    <x v="3"/>
    <x v="3"/>
    <x v="2"/>
    <s v="FUR-FU-10000293"/>
    <s v="Furniture"/>
    <x v="3"/>
    <s v="Eldon Antistatic Chair Mats for Low to Medium Pile Carpets"/>
    <n v="168.464"/>
    <n v="2"/>
    <n v="-29.481200000000001"/>
    <x v="3"/>
  </r>
  <r>
    <s v="US-2015-153500"/>
    <x v="97"/>
    <d v="2015-07-05T00:00:00"/>
    <x v="3"/>
    <x v="2"/>
    <s v="DG-13300"/>
    <s v="Deirdre Greer"/>
    <x v="1"/>
    <s v="United States"/>
    <x v="3"/>
    <x v="3"/>
    <x v="2"/>
    <s v="FUR-FU-10004460"/>
    <s v="Furniture"/>
    <x v="3"/>
    <s v="Howard Miller 12&quot; Round Wall Clock"/>
    <n v="282.88799999999998"/>
    <n v="9"/>
    <n v="56.577599999999997"/>
    <x v="3"/>
  </r>
  <r>
    <s v="CA-2015-110667"/>
    <x v="178"/>
    <d v="2015-04-08T00:00:00"/>
    <x v="4"/>
    <x v="1"/>
    <s v="NF-18595"/>
    <s v="Nicole Fjeld"/>
    <x v="2"/>
    <s v="United States"/>
    <x v="13"/>
    <x v="7"/>
    <x v="2"/>
    <s v="FUR-FU-10004622"/>
    <s v="Furniture"/>
    <x v="3"/>
    <s v="Eldon Advantage Foldable Chair Mats for Low Pile Carpets"/>
    <n v="108.4"/>
    <n v="2"/>
    <n v="22.763999999999999"/>
    <x v="6"/>
  </r>
  <r>
    <s v="US-2015-125374"/>
    <x v="179"/>
    <d v="2015-03-29T00:00:00"/>
    <x v="6"/>
    <x v="1"/>
    <s v="JD-16060"/>
    <s v="Julia Dunbar"/>
    <x v="0"/>
    <s v="United States"/>
    <x v="6"/>
    <x v="5"/>
    <x v="3"/>
    <s v="FUR-CH-10003396"/>
    <s v="Furniture"/>
    <x v="1"/>
    <s v="Global Deluxe Steno Chair"/>
    <n v="107.77200000000001"/>
    <n v="2"/>
    <n v="-29.252400000000002"/>
    <x v="9"/>
  </r>
  <r>
    <s v="CA-2016-157686"/>
    <x v="180"/>
    <d v="2016-10-02T00:00:00"/>
    <x v="5"/>
    <x v="2"/>
    <s v="BD-11620"/>
    <s v="Brian DeCherney"/>
    <x v="0"/>
    <s v="United States"/>
    <x v="28"/>
    <x v="2"/>
    <x v="1"/>
    <s v="FUR-CH-10001146"/>
    <s v="Furniture"/>
    <x v="1"/>
    <s v="Global Value Mid-Back Manager's Chair, Gray"/>
    <n v="194.84800000000001"/>
    <n v="4"/>
    <n v="12.178000000000001"/>
    <x v="1"/>
  </r>
  <r>
    <s v="CA-2015-110016"/>
    <x v="101"/>
    <d v="2015-12-04T00:00:00"/>
    <x v="2"/>
    <x v="1"/>
    <s v="BT-11395"/>
    <s v="Bill Tyler"/>
    <x v="1"/>
    <s v="United States"/>
    <x v="25"/>
    <x v="17"/>
    <x v="3"/>
    <s v="FUR-CH-10002880"/>
    <s v="Furniture"/>
    <x v="1"/>
    <s v="Global High-Back Leather Tilter, Burgundy"/>
    <n v="1106.9100000000001"/>
    <n v="9"/>
    <n v="121.76009999999999"/>
    <x v="0"/>
  </r>
  <r>
    <s v="US-2016-143819"/>
    <x v="181"/>
    <d v="2016-03-05T00:00:00"/>
    <x v="4"/>
    <x v="1"/>
    <s v="KD-16270"/>
    <s v="Karen Daniels"/>
    <x v="0"/>
    <s v="United States"/>
    <x v="90"/>
    <x v="7"/>
    <x v="2"/>
    <s v="FUR-TA-10001095"/>
    <s v="Furniture"/>
    <x v="2"/>
    <s v="Chromcraft Round Conference Tables"/>
    <n v="836.59199999999998"/>
    <n v="8"/>
    <n v="-264.92079999999999"/>
    <x v="9"/>
  </r>
  <r>
    <s v="CA-2017-158407"/>
    <x v="182"/>
    <d v="2017-06-10T00:00:00"/>
    <x v="6"/>
    <x v="1"/>
    <s v="LW-16990"/>
    <s v="Lindsay Williams"/>
    <x v="1"/>
    <s v="United States"/>
    <x v="91"/>
    <x v="30"/>
    <x v="0"/>
    <s v="FUR-FU-10001967"/>
    <s v="Furniture"/>
    <x v="3"/>
    <s v="Telescoping Adjustable Floor Lamp"/>
    <n v="31.984000000000002"/>
    <n v="2"/>
    <n v="1.9990000000000001"/>
    <x v="2"/>
  </r>
  <r>
    <s v="CA-2014-159338"/>
    <x v="183"/>
    <d v="2014-06-28T00:00:00"/>
    <x v="0"/>
    <x v="2"/>
    <s v="NS-18640"/>
    <s v="Noel Staavos"/>
    <x v="1"/>
    <s v="United States"/>
    <x v="2"/>
    <x v="2"/>
    <x v="1"/>
    <s v="FUR-TA-10004147"/>
    <s v="Furniture"/>
    <x v="2"/>
    <s v="Hon 4060 Series Tables"/>
    <n v="447.84"/>
    <n v="5"/>
    <n v="11.196"/>
    <x v="2"/>
  </r>
  <r>
    <s v="CA-2016-107216"/>
    <x v="184"/>
    <d v="2016-06-17T00:00:00"/>
    <x v="0"/>
    <x v="2"/>
    <s v="PV-18985"/>
    <s v="Paul Van Hugh"/>
    <x v="2"/>
    <s v="United States"/>
    <x v="28"/>
    <x v="2"/>
    <x v="1"/>
    <s v="FUR-FU-10000206"/>
    <s v="Furniture"/>
    <x v="3"/>
    <s v="GE General Purpose, Extra Long Life, Showcase &amp; Floodlight Incandescent Bulbs"/>
    <n v="8.73"/>
    <n v="3"/>
    <n v="4.1031000000000004"/>
    <x v="2"/>
  </r>
  <r>
    <s v="US-2016-110156"/>
    <x v="185"/>
    <d v="2016-11-24T00:00:00"/>
    <x v="2"/>
    <x v="1"/>
    <s v="EH-13945"/>
    <s v="Eric Hoffmann"/>
    <x v="0"/>
    <s v="United States"/>
    <x v="6"/>
    <x v="5"/>
    <x v="3"/>
    <s v="FUR-FU-10000206"/>
    <s v="Furniture"/>
    <x v="3"/>
    <s v="GE General Purpose, Extra Long Life, Showcase &amp; Floodlight Incandescent Bulbs"/>
    <n v="2.3279999999999998"/>
    <n v="2"/>
    <n v="-0.75660000000000005"/>
    <x v="0"/>
  </r>
  <r>
    <s v="CA-2017-140585"/>
    <x v="186"/>
    <d v="2017-12-23T00:00:00"/>
    <x v="2"/>
    <x v="0"/>
    <s v="RA-19915"/>
    <s v="Russell Applegate"/>
    <x v="0"/>
    <s v="United States"/>
    <x v="92"/>
    <x v="2"/>
    <x v="1"/>
    <s v="FUR-BO-10002206"/>
    <s v="Furniture"/>
    <x v="0"/>
    <s v="Bush Saratoga Collection 5-Shelf Bookcase, Hanover Cherry, *Special Order"/>
    <n v="119.833"/>
    <n v="1"/>
    <n v="-12.6882"/>
    <x v="5"/>
  </r>
  <r>
    <s v="US-2014-147627"/>
    <x v="187"/>
    <d v="2014-01-26T00:00:00"/>
    <x v="6"/>
    <x v="1"/>
    <s v="HL-15040"/>
    <s v="Hunter Lopez"/>
    <x v="0"/>
    <s v="United States"/>
    <x v="93"/>
    <x v="31"/>
    <x v="0"/>
    <s v="FUR-FU-10003194"/>
    <s v="Furniture"/>
    <x v="3"/>
    <s v="Eldon Expressions Desk Accessory, Wood Pencil Holder, Oak"/>
    <n v="38.6"/>
    <n v="4"/>
    <n v="11.58"/>
    <x v="8"/>
  </r>
  <r>
    <s v="US-2014-147627"/>
    <x v="187"/>
    <d v="2014-01-26T00:00:00"/>
    <x v="6"/>
    <x v="1"/>
    <s v="HL-15040"/>
    <s v="Hunter Lopez"/>
    <x v="0"/>
    <s v="United States"/>
    <x v="93"/>
    <x v="31"/>
    <x v="0"/>
    <s v="FUR-CH-10002331"/>
    <s v="Furniture"/>
    <x v="1"/>
    <s v="Hon 4700 Series Mobuis Mid-Back Task Chairs with Adjustable Arms"/>
    <n v="1067.94"/>
    <n v="3"/>
    <n v="224.26740000000001"/>
    <x v="8"/>
  </r>
  <r>
    <s v="CA-2016-112102"/>
    <x v="188"/>
    <d v="2016-04-16T00:00:00"/>
    <x v="4"/>
    <x v="1"/>
    <s v="BD-11605"/>
    <s v="Brian Dahlen"/>
    <x v="0"/>
    <s v="United States"/>
    <x v="76"/>
    <x v="25"/>
    <x v="0"/>
    <s v="FUR-TA-10004086"/>
    <s v="Furniture"/>
    <x v="2"/>
    <s v="KI Adjustable-Height Table"/>
    <n v="343.92"/>
    <n v="4"/>
    <n v="75.662400000000005"/>
    <x v="6"/>
  </r>
  <r>
    <s v="CA-2014-146969"/>
    <x v="189"/>
    <d v="2014-10-03T00:00:00"/>
    <x v="4"/>
    <x v="1"/>
    <s v="AP-10915"/>
    <s v="Arthur Prichep"/>
    <x v="0"/>
    <s v="United States"/>
    <x v="2"/>
    <x v="2"/>
    <x v="1"/>
    <s v="FUR-FU-10004188"/>
    <s v="Furniture"/>
    <x v="3"/>
    <s v="Luxo Professional Combination Clamp-On Lamps"/>
    <n v="204.6"/>
    <n v="2"/>
    <n v="53.195999999999998"/>
    <x v="4"/>
  </r>
  <r>
    <s v="CA-2015-113971"/>
    <x v="190"/>
    <d v="2015-05-14T00:00:00"/>
    <x v="6"/>
    <x v="1"/>
    <s v="CB-12535"/>
    <s v="Claudia Bergmann"/>
    <x v="1"/>
    <s v="United States"/>
    <x v="94"/>
    <x v="15"/>
    <x v="2"/>
    <s v="FUR-FU-10001852"/>
    <s v="Furniture"/>
    <x v="3"/>
    <s v="Eldon Regeneration Recycled Desk Accessories, Smoke"/>
    <n v="8.3520000000000003"/>
    <n v="6"/>
    <n v="1.2527999999999999"/>
    <x v="7"/>
  </r>
  <r>
    <s v="CA-2014-136567"/>
    <x v="191"/>
    <d v="2014-12-21T00:00:00"/>
    <x v="5"/>
    <x v="2"/>
    <s v="PS-19045"/>
    <s v="Penelope Sewall"/>
    <x v="2"/>
    <s v="United States"/>
    <x v="95"/>
    <x v="25"/>
    <x v="0"/>
    <s v="FUR-TA-10001932"/>
    <s v="Furniture"/>
    <x v="2"/>
    <s v="Chromcraft 48&quot; x 96&quot; Racetrack Double Pedestal Table"/>
    <n v="2244.48"/>
    <n v="7"/>
    <n v="493.78559999999999"/>
    <x v="5"/>
  </r>
  <r>
    <s v="CA-2014-136567"/>
    <x v="191"/>
    <d v="2014-12-21T00:00:00"/>
    <x v="5"/>
    <x v="2"/>
    <s v="PS-19045"/>
    <s v="Penelope Sewall"/>
    <x v="2"/>
    <s v="United States"/>
    <x v="95"/>
    <x v="25"/>
    <x v="0"/>
    <s v="FUR-TA-10000617"/>
    <s v="Furniture"/>
    <x v="2"/>
    <s v="Hon Practical Foundations 30 x 60 Training Table, Light Gray/Charcoal"/>
    <n v="455.1"/>
    <n v="2"/>
    <n v="100.122"/>
    <x v="5"/>
  </r>
  <r>
    <s v="CA-2016-149314"/>
    <x v="192"/>
    <d v="2016-07-07T00:00:00"/>
    <x v="2"/>
    <x v="0"/>
    <s v="GB-14530"/>
    <s v="George Bell"/>
    <x v="1"/>
    <s v="United States"/>
    <x v="2"/>
    <x v="2"/>
    <x v="1"/>
    <s v="FUR-CH-10002126"/>
    <s v="Furniture"/>
    <x v="1"/>
    <s v="Hon Deluxe Fabric Upholstered Stacking Chairs"/>
    <n v="195.184"/>
    <n v="1"/>
    <n v="19.5184"/>
    <x v="3"/>
  </r>
  <r>
    <s v="CA-2017-145226"/>
    <x v="64"/>
    <d v="2017-12-10T00:00:00"/>
    <x v="3"/>
    <x v="0"/>
    <s v="DL-13315"/>
    <s v="Delfina Latchford"/>
    <x v="0"/>
    <s v="United States"/>
    <x v="13"/>
    <x v="7"/>
    <x v="2"/>
    <s v="FUR-FU-10004952"/>
    <s v="Furniture"/>
    <x v="3"/>
    <s v="C-Line Cubicle Keepers Polyproplyene Holder w/Velcro Back, 8-1/2x11, 25/Bx"/>
    <n v="109.48"/>
    <n v="2"/>
    <n v="33.938800000000001"/>
    <x v="5"/>
  </r>
  <r>
    <s v="CA-2016-113621"/>
    <x v="193"/>
    <d v="2016-12-05T00:00:00"/>
    <x v="4"/>
    <x v="1"/>
    <s v="JE-15745"/>
    <s v="Joel Eaton"/>
    <x v="0"/>
    <s v="United States"/>
    <x v="96"/>
    <x v="32"/>
    <x v="2"/>
    <s v="FUR-CH-10001270"/>
    <s v="Furniture"/>
    <x v="1"/>
    <s v="Harbour Creations Steel Folding Chair"/>
    <n v="172.5"/>
    <n v="2"/>
    <n v="51.75"/>
    <x v="5"/>
  </r>
  <r>
    <s v="CA-2017-117212"/>
    <x v="194"/>
    <d v="2017-02-28T00:00:00"/>
    <x v="3"/>
    <x v="0"/>
    <s v="BT-11530"/>
    <s v="Bradley Talbott"/>
    <x v="2"/>
    <s v="United States"/>
    <x v="2"/>
    <x v="2"/>
    <x v="1"/>
    <s v="FUR-CH-10003973"/>
    <s v="Furniture"/>
    <x v="1"/>
    <s v="GuestStacker Chair with Chrome Finish Legs"/>
    <n v="892.22400000000005"/>
    <n v="3"/>
    <n v="89.222399999999993"/>
    <x v="11"/>
  </r>
  <r>
    <s v="US-2015-130519"/>
    <x v="195"/>
    <d v="2015-09-15T00:00:00"/>
    <x v="7"/>
    <x v="3"/>
    <s v="NG-18355"/>
    <s v="Nat Gilpin"/>
    <x v="1"/>
    <s v="United States"/>
    <x v="97"/>
    <x v="1"/>
    <x v="0"/>
    <s v="FUR-FU-10002268"/>
    <s v="Furniture"/>
    <x v="3"/>
    <s v="Ultra Door Push Plate"/>
    <n v="15.712"/>
    <n v="4"/>
    <n v="2.5531999999999999"/>
    <x v="4"/>
  </r>
  <r>
    <s v="US-2015-130519"/>
    <x v="195"/>
    <d v="2015-09-15T00:00:00"/>
    <x v="7"/>
    <x v="3"/>
    <s v="NG-18355"/>
    <s v="Nat Gilpin"/>
    <x v="1"/>
    <s v="United States"/>
    <x v="97"/>
    <x v="1"/>
    <x v="0"/>
    <s v="FUR-FU-10003394"/>
    <s v="Furniture"/>
    <x v="3"/>
    <s v="Tenex &quot;The Solids&quot; Textured Chair Mats"/>
    <n v="55.968000000000004"/>
    <n v="1"/>
    <n v="-2.0988000000000002"/>
    <x v="4"/>
  </r>
  <r>
    <s v="CA-2016-130946"/>
    <x v="57"/>
    <d v="2016-04-12T00:00:00"/>
    <x v="4"/>
    <x v="1"/>
    <s v="ZC-21910"/>
    <s v="Zuschuss Carroll"/>
    <x v="0"/>
    <s v="United States"/>
    <x v="6"/>
    <x v="5"/>
    <x v="3"/>
    <s v="FUR-CH-10004540"/>
    <s v="Furniture"/>
    <x v="1"/>
    <s v="Global Chrome Stack Chair"/>
    <n v="95.983999999999995"/>
    <n v="4"/>
    <n v="-4.1135999999999999"/>
    <x v="6"/>
  </r>
  <r>
    <s v="CA-2016-114727"/>
    <x v="196"/>
    <d v="2016-07-24T00:00:00"/>
    <x v="6"/>
    <x v="1"/>
    <s v="LS-16945"/>
    <s v="Linda Southworth"/>
    <x v="1"/>
    <s v="United States"/>
    <x v="22"/>
    <x v="12"/>
    <x v="1"/>
    <s v="FUR-CH-10002335"/>
    <s v="Furniture"/>
    <x v="1"/>
    <s v="Hon GuestStacker Chair"/>
    <n v="544.00800000000004"/>
    <n v="3"/>
    <n v="40.800600000000003"/>
    <x v="3"/>
  </r>
  <r>
    <s v="CA-2016-114727"/>
    <x v="196"/>
    <d v="2016-07-24T00:00:00"/>
    <x v="6"/>
    <x v="1"/>
    <s v="LS-16945"/>
    <s v="Linda Southworth"/>
    <x v="1"/>
    <s v="United States"/>
    <x v="22"/>
    <x v="12"/>
    <x v="1"/>
    <s v="FUR-CH-10002331"/>
    <s v="Furniture"/>
    <x v="1"/>
    <s v="Hon 4700 Series Mobuis Mid-Back Task Chairs with Adjustable Arms"/>
    <n v="854.35199999999998"/>
    <n v="3"/>
    <n v="10.679399999999999"/>
    <x v="3"/>
  </r>
  <r>
    <s v="CA-2016-137050"/>
    <x v="197"/>
    <d v="2016-07-18T00:00:00"/>
    <x v="4"/>
    <x v="0"/>
    <s v="SW-20755"/>
    <s v="Steven Ward"/>
    <x v="1"/>
    <s v="United States"/>
    <x v="13"/>
    <x v="7"/>
    <x v="2"/>
    <s v="FUR-BO-10004695"/>
    <s v="Furniture"/>
    <x v="0"/>
    <s v="O'Sullivan 2-Door Barrister Bookcase in Odessa Pine"/>
    <n v="579.13599999999997"/>
    <n v="4"/>
    <n v="21.717600000000001"/>
    <x v="3"/>
  </r>
  <r>
    <s v="US-2017-118087"/>
    <x v="198"/>
    <d v="2017-09-13T00:00:00"/>
    <x v="4"/>
    <x v="1"/>
    <s v="SP-20620"/>
    <s v="Stefania Perrino"/>
    <x v="1"/>
    <s v="United States"/>
    <x v="3"/>
    <x v="3"/>
    <x v="2"/>
    <s v="FUR-CH-10004860"/>
    <s v="Furniture"/>
    <x v="1"/>
    <s v="Global Low Back Tilter Chair"/>
    <n v="141.37200000000001"/>
    <n v="2"/>
    <n v="-48.470399999999998"/>
    <x v="4"/>
  </r>
  <r>
    <s v="US-2017-118087"/>
    <x v="198"/>
    <d v="2017-09-13T00:00:00"/>
    <x v="4"/>
    <x v="1"/>
    <s v="SP-20620"/>
    <s v="Stefania Perrino"/>
    <x v="1"/>
    <s v="United States"/>
    <x v="3"/>
    <x v="3"/>
    <x v="2"/>
    <s v="FUR-FU-10001867"/>
    <s v="Furniture"/>
    <x v="3"/>
    <s v="Eldon Expressions Punched Metal &amp; Wood Desk Accessories, Pewter &amp; Cherry"/>
    <n v="17.024000000000001"/>
    <n v="2"/>
    <n v="1.7023999999999999"/>
    <x v="4"/>
  </r>
  <r>
    <s v="CA-2016-126004"/>
    <x v="199"/>
    <d v="2016-12-05T00:00:00"/>
    <x v="5"/>
    <x v="2"/>
    <s v="BM-11140"/>
    <s v="Becky Martin"/>
    <x v="0"/>
    <s v="United States"/>
    <x v="13"/>
    <x v="7"/>
    <x v="2"/>
    <s v="FUR-FU-10001602"/>
    <s v="Furniture"/>
    <x v="3"/>
    <s v="Eldon Delta Triangular Chair Mat, 52&quot; x 58&quot;, Clear"/>
    <n v="113.79"/>
    <n v="3"/>
    <n v="20.482199999999999"/>
    <x v="5"/>
  </r>
  <r>
    <s v="CA-2017-100013"/>
    <x v="200"/>
    <d v="2017-11-11T00:00:00"/>
    <x v="2"/>
    <x v="1"/>
    <s v="ZC-21910"/>
    <s v="Zuschuss Carroll"/>
    <x v="0"/>
    <s v="United States"/>
    <x v="2"/>
    <x v="2"/>
    <x v="1"/>
    <s v="FUR-FU-10001424"/>
    <s v="Furniture"/>
    <x v="3"/>
    <s v="Dax Clear Box Frame"/>
    <n v="8.73"/>
    <n v="1"/>
    <n v="2.9681999999999999"/>
    <x v="0"/>
  </r>
  <r>
    <s v="CA-2016-144344"/>
    <x v="48"/>
    <d v="2016-10-28T00:00:00"/>
    <x v="7"/>
    <x v="3"/>
    <s v="PG-18820"/>
    <s v="Patrick Gardner"/>
    <x v="0"/>
    <s v="United States"/>
    <x v="98"/>
    <x v="1"/>
    <x v="0"/>
    <s v="FUR-FU-10000076"/>
    <s v="Furniture"/>
    <x v="3"/>
    <s v="24-Hour Round Wall Clock"/>
    <n v="47.951999999999998"/>
    <n v="3"/>
    <n v="13.786199999999999"/>
    <x v="1"/>
  </r>
  <r>
    <s v="CA-2016-144344"/>
    <x v="48"/>
    <d v="2016-10-28T00:00:00"/>
    <x v="7"/>
    <x v="3"/>
    <s v="PG-18820"/>
    <s v="Patrick Gardner"/>
    <x v="0"/>
    <s v="United States"/>
    <x v="98"/>
    <x v="1"/>
    <x v="0"/>
    <s v="FUR-FU-10003268"/>
    <s v="Furniture"/>
    <x v="3"/>
    <s v="Eldon Radial Chair Mat for Low to Medium Pile Carpets"/>
    <n v="63.968000000000004"/>
    <n v="2"/>
    <n v="0"/>
    <x v="1"/>
  </r>
  <r>
    <s v="CA-2016-144344"/>
    <x v="48"/>
    <d v="2016-10-28T00:00:00"/>
    <x v="7"/>
    <x v="3"/>
    <s v="PG-18820"/>
    <s v="Patrick Gardner"/>
    <x v="0"/>
    <s v="United States"/>
    <x v="98"/>
    <x v="1"/>
    <x v="0"/>
    <s v="FUR-FU-10003553"/>
    <s v="Furniture"/>
    <x v="3"/>
    <s v="Howard Miller 13-1/2&quot; Diameter Rosebrook Wall Clock"/>
    <n v="165.048"/>
    <n v="3"/>
    <n v="41.262"/>
    <x v="1"/>
  </r>
  <r>
    <s v="CA-2014-127012"/>
    <x v="201"/>
    <d v="2014-08-15T00:00:00"/>
    <x v="4"/>
    <x v="1"/>
    <s v="GM-14680"/>
    <s v="Greg Matthias"/>
    <x v="0"/>
    <s v="United States"/>
    <x v="15"/>
    <x v="13"/>
    <x v="1"/>
    <s v="FUR-FU-10003691"/>
    <s v="Furniture"/>
    <x v="3"/>
    <s v="Eldon Image Series Desk Accessories, Ebony"/>
    <n v="12.35"/>
    <n v="1"/>
    <n v="5.4340000000000002"/>
    <x v="10"/>
  </r>
  <r>
    <s v="CA-2014-168494"/>
    <x v="202"/>
    <d v="2014-12-14T00:00:00"/>
    <x v="3"/>
    <x v="0"/>
    <s v="NP-18700"/>
    <s v="Nora Preis"/>
    <x v="0"/>
    <s v="United States"/>
    <x v="99"/>
    <x v="2"/>
    <x v="1"/>
    <s v="FUR-TA-10004619"/>
    <s v="Furniture"/>
    <x v="2"/>
    <s v="Hon Non-Folding Utility Tables"/>
    <n v="764.68799999999999"/>
    <n v="6"/>
    <n v="95.585999999999999"/>
    <x v="5"/>
  </r>
  <r>
    <s v="CA-2014-168494"/>
    <x v="202"/>
    <d v="2014-12-14T00:00:00"/>
    <x v="3"/>
    <x v="0"/>
    <s v="NP-18700"/>
    <s v="Nora Preis"/>
    <x v="0"/>
    <s v="United States"/>
    <x v="99"/>
    <x v="2"/>
    <x v="1"/>
    <s v="FUR-TA-10003473"/>
    <s v="Furniture"/>
    <x v="2"/>
    <s v="Bretford Rectangular Conference Table Tops"/>
    <n v="3610.848"/>
    <n v="12"/>
    <n v="135.4068"/>
    <x v="5"/>
  </r>
  <r>
    <s v="CA-2014-168494"/>
    <x v="202"/>
    <d v="2014-12-14T00:00:00"/>
    <x v="3"/>
    <x v="0"/>
    <s v="NP-18700"/>
    <s v="Nora Preis"/>
    <x v="0"/>
    <s v="United States"/>
    <x v="99"/>
    <x v="2"/>
    <x v="1"/>
    <s v="FUR-BO-10004467"/>
    <s v="Furniture"/>
    <x v="0"/>
    <s v="Bestar Classic Bookcase"/>
    <n v="254.97450000000001"/>
    <n v="3"/>
    <n v="11.998799999999999"/>
    <x v="5"/>
  </r>
  <r>
    <s v="CA-2017-115602"/>
    <x v="186"/>
    <d v="2017-12-24T00:00:00"/>
    <x v="6"/>
    <x v="1"/>
    <s v="DJ-13630"/>
    <s v="Doug Jacobs"/>
    <x v="0"/>
    <s v="United States"/>
    <x v="13"/>
    <x v="7"/>
    <x v="2"/>
    <s v="FUR-CH-10001708"/>
    <s v="Furniture"/>
    <x v="1"/>
    <s v="Office Star - Contemporary Swivel Chair with Padded Adjustable Arms and Flex Back"/>
    <n v="1141.9380000000001"/>
    <n v="9"/>
    <n v="139.5702"/>
    <x v="5"/>
  </r>
  <r>
    <s v="CA-2017-144638"/>
    <x v="203"/>
    <d v="2017-03-14T00:00:00"/>
    <x v="4"/>
    <x v="1"/>
    <s v="MH-18115"/>
    <s v="Mick Hernandez"/>
    <x v="2"/>
    <s v="United States"/>
    <x v="100"/>
    <x v="3"/>
    <x v="2"/>
    <s v="FUR-FU-10003724"/>
    <s v="Furniture"/>
    <x v="3"/>
    <s v="Westinghouse Clip-On Gooseneck Lamps"/>
    <n v="6.6959999999999997"/>
    <n v="1"/>
    <n v="0.50219999999999998"/>
    <x v="9"/>
  </r>
  <r>
    <s v="CA-2017-144638"/>
    <x v="203"/>
    <d v="2017-03-14T00:00:00"/>
    <x v="4"/>
    <x v="1"/>
    <s v="MH-18115"/>
    <s v="Mick Hernandez"/>
    <x v="2"/>
    <s v="United States"/>
    <x v="100"/>
    <x v="3"/>
    <x v="2"/>
    <s v="FUR-FU-10003535"/>
    <s v="Furniture"/>
    <x v="3"/>
    <s v="Howard Miller Distant Time Traveler Alarm Clock"/>
    <n v="43.872"/>
    <n v="2"/>
    <n v="11.516400000000001"/>
    <x v="9"/>
  </r>
  <r>
    <s v="CA-2016-155992"/>
    <x v="180"/>
    <d v="2016-10-02T00:00:00"/>
    <x v="5"/>
    <x v="2"/>
    <s v="CC-12220"/>
    <s v="Chris Cortes"/>
    <x v="0"/>
    <s v="United States"/>
    <x v="101"/>
    <x v="6"/>
    <x v="3"/>
    <s v="FUR-FU-10003724"/>
    <s v="Furniture"/>
    <x v="3"/>
    <s v="Westinghouse Clip-On Gooseneck Lamps"/>
    <n v="41.85"/>
    <n v="5"/>
    <n v="10.881"/>
    <x v="1"/>
  </r>
  <r>
    <s v="US-2014-167738"/>
    <x v="109"/>
    <d v="2014-12-29T00:00:00"/>
    <x v="2"/>
    <x v="1"/>
    <s v="JC-16105"/>
    <s v="Julie Creighton"/>
    <x v="1"/>
    <s v="United States"/>
    <x v="2"/>
    <x v="2"/>
    <x v="1"/>
    <s v="FUR-CH-10001146"/>
    <s v="Furniture"/>
    <x v="1"/>
    <s v="Global Value Mid-Back Manager's Chair, Gray"/>
    <n v="292.27199999999999"/>
    <n v="6"/>
    <n v="18.266999999999999"/>
    <x v="5"/>
  </r>
  <r>
    <s v="CA-2017-121412"/>
    <x v="204"/>
    <d v="2017-09-27T00:00:00"/>
    <x v="4"/>
    <x v="1"/>
    <s v="BG-11695"/>
    <s v="Brooke Gillingham"/>
    <x v="1"/>
    <s v="United States"/>
    <x v="74"/>
    <x v="12"/>
    <x v="1"/>
    <s v="FUR-FU-10000246"/>
    <s v="Furniture"/>
    <x v="3"/>
    <s v="Aluminum Document Frame"/>
    <n v="29.327999999999999"/>
    <n v="3"/>
    <n v="3.6659999999999999"/>
    <x v="4"/>
  </r>
  <r>
    <s v="CA-2016-119186"/>
    <x v="205"/>
    <d v="2016-05-26T00:00:00"/>
    <x v="7"/>
    <x v="3"/>
    <s v="MS-17710"/>
    <s v="Maurice Satty"/>
    <x v="0"/>
    <s v="United States"/>
    <x v="50"/>
    <x v="5"/>
    <x v="3"/>
    <s v="FUR-CH-10001973"/>
    <s v="Furniture"/>
    <x v="1"/>
    <s v="Office Star Flex Back Scooter Chair with White Frame"/>
    <n v="388.43"/>
    <n v="5"/>
    <n v="-88.784000000000006"/>
    <x v="7"/>
  </r>
  <r>
    <s v="CA-2016-154711"/>
    <x v="206"/>
    <d v="2016-11-26T00:00:00"/>
    <x v="4"/>
    <x v="1"/>
    <s v="TB-21355"/>
    <s v="Todd Boyes"/>
    <x v="1"/>
    <s v="United States"/>
    <x v="13"/>
    <x v="7"/>
    <x v="2"/>
    <s v="FUR-FU-10000397"/>
    <s v="Furniture"/>
    <x v="3"/>
    <s v="Luxo Economy Swing Arm Lamp"/>
    <n v="39.880000000000003"/>
    <n v="2"/>
    <n v="11.166399999999999"/>
    <x v="0"/>
  </r>
  <r>
    <s v="CA-2016-137043"/>
    <x v="207"/>
    <d v="2016-12-25T00:00:00"/>
    <x v="3"/>
    <x v="0"/>
    <s v="LC-17140"/>
    <s v="Logan Currie"/>
    <x v="0"/>
    <s v="United States"/>
    <x v="76"/>
    <x v="25"/>
    <x v="0"/>
    <s v="FUR-FU-10003664"/>
    <s v="Furniture"/>
    <x v="3"/>
    <s v="Electrix Architect's Clamp-On Swing Arm Lamp, Black"/>
    <n v="572.76"/>
    <n v="6"/>
    <n v="166.10040000000001"/>
    <x v="5"/>
  </r>
  <r>
    <s v="CA-2016-137043"/>
    <x v="207"/>
    <d v="2016-12-25T00:00:00"/>
    <x v="3"/>
    <x v="0"/>
    <s v="LC-17140"/>
    <s v="Logan Currie"/>
    <x v="0"/>
    <s v="United States"/>
    <x v="76"/>
    <x v="25"/>
    <x v="0"/>
    <s v="FUR-FU-10003664"/>
    <s v="Furniture"/>
    <x v="3"/>
    <s v="Electrix Architect's Clamp-On Swing Arm Lamp, Black"/>
    <n v="286.38"/>
    <n v="3"/>
    <n v="83.050200000000004"/>
    <x v="5"/>
  </r>
  <r>
    <s v="CA-2015-115847"/>
    <x v="208"/>
    <d v="2015-09-24T00:00:00"/>
    <x v="2"/>
    <x v="0"/>
    <s v="TC-21535"/>
    <s v="Tracy Collins"/>
    <x v="2"/>
    <s v="United States"/>
    <x v="58"/>
    <x v="25"/>
    <x v="0"/>
    <s v="FUR-BO-10003433"/>
    <s v="Furniture"/>
    <x v="0"/>
    <s v="Sauder Cornerstone Collection Library"/>
    <n v="61.96"/>
    <n v="2"/>
    <n v="4.3372000000000002"/>
    <x v="4"/>
  </r>
  <r>
    <s v="US-2017-126179"/>
    <x v="209"/>
    <d v="2017-07-07T00:00:00"/>
    <x v="4"/>
    <x v="1"/>
    <s v="CS-12460"/>
    <s v="Chuck Sachs"/>
    <x v="0"/>
    <s v="United States"/>
    <x v="29"/>
    <x v="24"/>
    <x v="0"/>
    <s v="FUR-FU-10002554"/>
    <s v="Furniture"/>
    <x v="3"/>
    <s v="Westinghouse Floor Lamp with Metal Mesh Shade, Black"/>
    <n v="23.99"/>
    <n v="1"/>
    <n v="5.5176999999999996"/>
    <x v="3"/>
  </r>
  <r>
    <s v="CA-2016-141397"/>
    <x v="210"/>
    <d v="2016-06-21T00:00:00"/>
    <x v="5"/>
    <x v="2"/>
    <s v="RC-19825"/>
    <s v="Roy Collins"/>
    <x v="0"/>
    <s v="United States"/>
    <x v="102"/>
    <x v="2"/>
    <x v="1"/>
    <s v="FUR-CH-10003846"/>
    <s v="Furniture"/>
    <x v="1"/>
    <s v="Hon Valutask Swivel Chairs"/>
    <n v="161.56800000000001"/>
    <n v="2"/>
    <n v="-8.0784000000000002"/>
    <x v="2"/>
  </r>
  <r>
    <s v="US-2016-134488"/>
    <x v="211"/>
    <d v="2016-10-01T00:00:00"/>
    <x v="1"/>
    <x v="1"/>
    <s v="PK-19075"/>
    <s v="Pete Kriz"/>
    <x v="0"/>
    <s v="United States"/>
    <x v="29"/>
    <x v="15"/>
    <x v="2"/>
    <s v="FUR-CH-10003199"/>
    <s v="Furniture"/>
    <x v="1"/>
    <s v="Office Star - Contemporary Task Swivel Chair"/>
    <n v="155.37200000000001"/>
    <n v="2"/>
    <n v="-13.317600000000001"/>
    <x v="4"/>
  </r>
  <r>
    <s v="CA-2016-145919"/>
    <x v="105"/>
    <d v="2016-12-23T00:00:00"/>
    <x v="2"/>
    <x v="1"/>
    <s v="HG-14965"/>
    <s v="Henry Goldwyn"/>
    <x v="1"/>
    <s v="United States"/>
    <x v="2"/>
    <x v="2"/>
    <x v="1"/>
    <s v="FUR-FU-10004960"/>
    <s v="Furniture"/>
    <x v="3"/>
    <s v="Seth Thomas 12&quot; Clock w/ Goldtone Case"/>
    <n v="183.84"/>
    <n v="8"/>
    <n v="62.505600000000001"/>
    <x v="5"/>
  </r>
  <r>
    <s v="CA-2015-120439"/>
    <x v="212"/>
    <d v="2015-06-18T00:00:00"/>
    <x v="4"/>
    <x v="1"/>
    <s v="AD-10180"/>
    <s v="Alan Dominguez"/>
    <x v="2"/>
    <s v="United States"/>
    <x v="3"/>
    <x v="3"/>
    <x v="2"/>
    <s v="FUR-FU-10001867"/>
    <s v="Furniture"/>
    <x v="3"/>
    <s v="Eldon Expressions Punched Metal &amp; Wood Desk Accessories, Pewter &amp; Cherry"/>
    <n v="51.072000000000003"/>
    <n v="6"/>
    <n v="5.1071999999999997"/>
    <x v="2"/>
  </r>
  <r>
    <s v="CA-2016-142762"/>
    <x v="213"/>
    <d v="2016-05-27T00:00:00"/>
    <x v="4"/>
    <x v="1"/>
    <s v="LD-17005"/>
    <s v="Lisa DeCherney"/>
    <x v="0"/>
    <s v="United States"/>
    <x v="28"/>
    <x v="2"/>
    <x v="1"/>
    <s v="FUR-FU-10003691"/>
    <s v="Furniture"/>
    <x v="3"/>
    <s v="Eldon Image Series Desk Accessories, Ebony"/>
    <n v="37.049999999999997"/>
    <n v="3"/>
    <n v="16.302"/>
    <x v="7"/>
  </r>
  <r>
    <s v="US-2017-123281"/>
    <x v="214"/>
    <d v="2017-04-07T00:00:00"/>
    <x v="2"/>
    <x v="1"/>
    <s v="JF-15190"/>
    <s v="Jamie Frazer"/>
    <x v="0"/>
    <s v="United States"/>
    <x v="2"/>
    <x v="2"/>
    <x v="1"/>
    <s v="FUR-FU-10003724"/>
    <s v="Furniture"/>
    <x v="3"/>
    <s v="Westinghouse Clip-On Gooseneck Lamps"/>
    <n v="25.11"/>
    <n v="3"/>
    <n v="6.5286"/>
    <x v="6"/>
  </r>
  <r>
    <s v="CA-2017-100524"/>
    <x v="76"/>
    <d v="2017-04-02T00:00:00"/>
    <x v="3"/>
    <x v="0"/>
    <s v="CM-12115"/>
    <s v="Chad McGuire"/>
    <x v="0"/>
    <s v="United States"/>
    <x v="13"/>
    <x v="7"/>
    <x v="2"/>
    <s v="FUR-FU-10004018"/>
    <s v="Furniture"/>
    <x v="3"/>
    <s v="Tensor Computer Mounted Lamp"/>
    <n v="29.78"/>
    <n v="2"/>
    <n v="8.0405999999999995"/>
    <x v="9"/>
  </r>
  <r>
    <s v="CA-2014-153976"/>
    <x v="215"/>
    <d v="2014-10-08T00:00:00"/>
    <x v="2"/>
    <x v="0"/>
    <s v="BP-11290"/>
    <s v="Beth Paige"/>
    <x v="0"/>
    <s v="United States"/>
    <x v="103"/>
    <x v="8"/>
    <x v="3"/>
    <s v="FUR-CH-10002880"/>
    <s v="Furniture"/>
    <x v="1"/>
    <s v="Global High-Back Leather Tilter, Burgundy"/>
    <n v="258.279"/>
    <n v="3"/>
    <n v="-70.104299999999995"/>
    <x v="1"/>
  </r>
  <r>
    <s v="CA-2017-162978"/>
    <x v="216"/>
    <d v="2017-05-09T00:00:00"/>
    <x v="2"/>
    <x v="1"/>
    <s v="LW-16990"/>
    <s v="Lindsay Williams"/>
    <x v="1"/>
    <s v="United States"/>
    <x v="28"/>
    <x v="2"/>
    <x v="1"/>
    <s v="FUR-TA-10003473"/>
    <s v="Furniture"/>
    <x v="2"/>
    <s v="Bretford Rectangular Conference Table Tops"/>
    <n v="300.904"/>
    <n v="1"/>
    <n v="11.283899999999999"/>
    <x v="7"/>
  </r>
  <r>
    <s v="CA-2017-160045"/>
    <x v="217"/>
    <d v="2017-04-27T00:00:00"/>
    <x v="5"/>
    <x v="2"/>
    <s v="LB-16735"/>
    <s v="Larry Blacks"/>
    <x v="0"/>
    <s v="United States"/>
    <x v="50"/>
    <x v="5"/>
    <x v="3"/>
    <s v="FUR-FU-10000010"/>
    <s v="Furniture"/>
    <x v="3"/>
    <s v="DAX Value U-Channel Document Frames, Easel Back"/>
    <n v="1.988"/>
    <n v="1"/>
    <n v="-1.4413"/>
    <x v="6"/>
  </r>
  <r>
    <s v="US-2014-151925"/>
    <x v="218"/>
    <d v="2014-10-01T00:00:00"/>
    <x v="2"/>
    <x v="0"/>
    <s v="KT-16465"/>
    <s v="Kean Takahito"/>
    <x v="0"/>
    <s v="United States"/>
    <x v="2"/>
    <x v="2"/>
    <x v="1"/>
    <s v="FUR-CH-10002961"/>
    <s v="Furniture"/>
    <x v="1"/>
    <s v="Leather Task Chair, Black"/>
    <n v="145.56800000000001"/>
    <n v="2"/>
    <n v="0"/>
    <x v="4"/>
  </r>
  <r>
    <s v="US-2017-155425"/>
    <x v="219"/>
    <d v="2017-11-11T00:00:00"/>
    <x v="5"/>
    <x v="2"/>
    <s v="AB-10600"/>
    <s v="Ann Blume"/>
    <x v="1"/>
    <s v="United States"/>
    <x v="104"/>
    <x v="22"/>
    <x v="1"/>
    <s v="FUR-CH-10003312"/>
    <s v="Furniture"/>
    <x v="1"/>
    <s v="Hon 2090 ÒPillow SoftÓ Series Mid Back Swivel/Tilt Chairs"/>
    <n v="899.13599999999997"/>
    <n v="4"/>
    <n v="-146.1096"/>
    <x v="0"/>
  </r>
  <r>
    <s v="CA-2017-133249"/>
    <x v="220"/>
    <d v="2017-07-11T00:00:00"/>
    <x v="0"/>
    <x v="2"/>
    <s v="SZ-20035"/>
    <s v="Sam Zeldin"/>
    <x v="2"/>
    <s v="United States"/>
    <x v="105"/>
    <x v="2"/>
    <x v="1"/>
    <s v="FUR-FU-10001588"/>
    <s v="Furniture"/>
    <x v="3"/>
    <s v="Deflect-o SuperTray Unbreakable Stackable Tray, Letter, Black"/>
    <n v="145.9"/>
    <n v="5"/>
    <n v="62.737000000000002"/>
    <x v="3"/>
  </r>
  <r>
    <s v="US-2015-103471"/>
    <x v="37"/>
    <d v="2015-12-28T00:00:00"/>
    <x v="4"/>
    <x v="1"/>
    <s v="JR-15670"/>
    <s v="Jim Radford"/>
    <x v="0"/>
    <s v="United States"/>
    <x v="30"/>
    <x v="12"/>
    <x v="1"/>
    <s v="FUR-BO-10002613"/>
    <s v="Furniture"/>
    <x v="0"/>
    <s v="Atlantic Metals Mobile 4-Shelf Bookcases, Custom Colors"/>
    <n v="590.05799999999999"/>
    <n v="7"/>
    <n v="-786.74400000000003"/>
    <x v="5"/>
  </r>
  <r>
    <s v="CA-2015-120362"/>
    <x v="221"/>
    <d v="2015-09-19T00:00:00"/>
    <x v="2"/>
    <x v="1"/>
    <s v="CA-12265"/>
    <s v="Christina Anderson"/>
    <x v="0"/>
    <s v="United States"/>
    <x v="106"/>
    <x v="4"/>
    <x v="1"/>
    <s v="FUR-TA-10003008"/>
    <s v="Furniture"/>
    <x v="2"/>
    <s v="Lesro Round Back Collection Coffee Table, End Table"/>
    <n v="912.75"/>
    <n v="5"/>
    <n v="118.6575"/>
    <x v="4"/>
  </r>
  <r>
    <s v="US-2016-100566"/>
    <x v="222"/>
    <d v="2016-09-09T00:00:00"/>
    <x v="6"/>
    <x v="1"/>
    <s v="JK-16120"/>
    <s v="Julie Kriz"/>
    <x v="2"/>
    <s v="United States"/>
    <x v="14"/>
    <x v="8"/>
    <x v="3"/>
    <s v="FUR-FU-10003394"/>
    <s v="Furniture"/>
    <x v="3"/>
    <s v="Tenex &quot;The Solids&quot; Textured Chair Mats"/>
    <n v="83.951999999999998"/>
    <n v="3"/>
    <n v="-90.248400000000004"/>
    <x v="4"/>
  </r>
  <r>
    <s v="US-2016-108504"/>
    <x v="223"/>
    <d v="2016-02-05T00:00:00"/>
    <x v="7"/>
    <x v="3"/>
    <s v="PP-18955"/>
    <s v="Paul Prost"/>
    <x v="2"/>
    <s v="United States"/>
    <x v="107"/>
    <x v="24"/>
    <x v="0"/>
    <s v="FUR-FU-10004091"/>
    <s v="Furniture"/>
    <x v="3"/>
    <s v="Eldon 200 Class Desk Accessories, Black"/>
    <n v="18.84"/>
    <n v="3"/>
    <n v="7.1592000000000002"/>
    <x v="11"/>
  </r>
  <r>
    <s v="US-2016-108504"/>
    <x v="223"/>
    <d v="2016-02-05T00:00:00"/>
    <x v="7"/>
    <x v="3"/>
    <s v="PP-18955"/>
    <s v="Paul Prost"/>
    <x v="2"/>
    <s v="United States"/>
    <x v="107"/>
    <x v="24"/>
    <x v="0"/>
    <s v="FUR-BO-10004015"/>
    <s v="Furniture"/>
    <x v="0"/>
    <s v="Bush Andora Bookcase, Maple/Graphite Gray Finish"/>
    <n v="239.98"/>
    <n v="2"/>
    <n v="52.7956"/>
    <x v="11"/>
  </r>
  <r>
    <s v="US-2017-117247"/>
    <x v="224"/>
    <d v="2017-10-14T00:00:00"/>
    <x v="2"/>
    <x v="1"/>
    <s v="CK-12760"/>
    <s v="Cyma Kinney"/>
    <x v="1"/>
    <s v="United States"/>
    <x v="14"/>
    <x v="8"/>
    <x v="3"/>
    <s v="FUR-TA-10002958"/>
    <s v="Furniture"/>
    <x v="2"/>
    <s v="Bevis Oval Conference Table, Walnut"/>
    <n v="652.45000000000005"/>
    <n v="5"/>
    <n v="-430.61700000000002"/>
    <x v="1"/>
  </r>
  <r>
    <s v="US-2017-117247"/>
    <x v="224"/>
    <d v="2017-10-14T00:00:00"/>
    <x v="2"/>
    <x v="1"/>
    <s v="CK-12760"/>
    <s v="Cyma Kinney"/>
    <x v="1"/>
    <s v="United States"/>
    <x v="14"/>
    <x v="8"/>
    <x v="3"/>
    <s v="FUR-TA-10001676"/>
    <s v="Furniture"/>
    <x v="2"/>
    <s v="Hon 61000 Series Interactive Training Tables"/>
    <n v="66.644999999999996"/>
    <n v="3"/>
    <n v="-42.652799999999999"/>
    <x v="1"/>
  </r>
  <r>
    <s v="US-2016-161396"/>
    <x v="225"/>
    <d v="2016-04-25T00:00:00"/>
    <x v="6"/>
    <x v="1"/>
    <s v="GM-14455"/>
    <s v="Gary Mitchum"/>
    <x v="2"/>
    <s v="United States"/>
    <x v="29"/>
    <x v="15"/>
    <x v="2"/>
    <s v="FUR-TA-10002622"/>
    <s v="Furniture"/>
    <x v="2"/>
    <s v="Bush Andora Conference Table, Maple/Graphite Gray Finish"/>
    <n v="205.17599999999999"/>
    <n v="2"/>
    <n v="-58.133200000000002"/>
    <x v="6"/>
  </r>
  <r>
    <s v="US-2014-118486"/>
    <x v="226"/>
    <d v="2014-04-08T00:00:00"/>
    <x v="3"/>
    <x v="2"/>
    <s v="SD-20485"/>
    <s v="Shirley Daniels"/>
    <x v="2"/>
    <s v="United States"/>
    <x v="3"/>
    <x v="3"/>
    <x v="2"/>
    <s v="FUR-TA-10001039"/>
    <s v="Furniture"/>
    <x v="2"/>
    <s v="KI Adjustable-Height Table"/>
    <n v="154.76400000000001"/>
    <n v="3"/>
    <n v="-36.111600000000003"/>
    <x v="6"/>
  </r>
  <r>
    <s v="CA-2016-130407"/>
    <x v="227"/>
    <d v="2016-09-06T00:00:00"/>
    <x v="4"/>
    <x v="1"/>
    <s v="KD-16270"/>
    <s v="Karen Daniels"/>
    <x v="0"/>
    <s v="United States"/>
    <x v="13"/>
    <x v="7"/>
    <x v="2"/>
    <s v="FUR-FU-10001967"/>
    <s v="Furniture"/>
    <x v="3"/>
    <s v="Telescoping Adjustable Floor Lamp"/>
    <n v="39.979999999999997"/>
    <n v="2"/>
    <n v="9.9949999999999992"/>
    <x v="4"/>
  </r>
  <r>
    <s v="US-2016-122245"/>
    <x v="228"/>
    <d v="2016-09-30T00:00:00"/>
    <x v="2"/>
    <x v="1"/>
    <s v="AB-10105"/>
    <s v="Adrian Barton"/>
    <x v="0"/>
    <s v="United States"/>
    <x v="43"/>
    <x v="22"/>
    <x v="1"/>
    <s v="FUR-TA-10002356"/>
    <s v="Furniture"/>
    <x v="2"/>
    <s v="Bevis Boat-Shaped Conference Table"/>
    <n v="393.16500000000002"/>
    <n v="3"/>
    <n v="-204.44579999999999"/>
    <x v="4"/>
  </r>
  <r>
    <s v="CA-2016-136329"/>
    <x v="229"/>
    <d v="2016-07-13T00:00:00"/>
    <x v="4"/>
    <x v="1"/>
    <s v="JD-15895"/>
    <s v="Jonathan Doherty"/>
    <x v="1"/>
    <s v="United States"/>
    <x v="13"/>
    <x v="7"/>
    <x v="2"/>
    <s v="FUR-CH-10002335"/>
    <s v="Furniture"/>
    <x v="1"/>
    <s v="Hon GuestStacker Chair"/>
    <n v="408.00599999999997"/>
    <n v="2"/>
    <n v="72.534400000000005"/>
    <x v="3"/>
  </r>
  <r>
    <s v="CA-2016-136329"/>
    <x v="229"/>
    <d v="2016-07-13T00:00:00"/>
    <x v="4"/>
    <x v="1"/>
    <s v="JD-15895"/>
    <s v="Jonathan Doherty"/>
    <x v="1"/>
    <s v="United States"/>
    <x v="13"/>
    <x v="7"/>
    <x v="2"/>
    <s v="FUR-FU-10000723"/>
    <s v="Furniture"/>
    <x v="3"/>
    <s v="Deflect-o EconoMat Studded, No Bevel Mat for Low Pile Carpeting"/>
    <n v="165.28"/>
    <n v="4"/>
    <n v="14.8752"/>
    <x v="3"/>
  </r>
  <r>
    <s v="CA-2017-115994"/>
    <x v="230"/>
    <d v="2017-01-31T00:00:00"/>
    <x v="0"/>
    <x v="0"/>
    <s v="BT-11305"/>
    <s v="Beth Thompson"/>
    <x v="2"/>
    <s v="United States"/>
    <x v="46"/>
    <x v="2"/>
    <x v="1"/>
    <s v="FUR-FU-10003976"/>
    <s v="Furniture"/>
    <x v="3"/>
    <s v="DAX Executive Solid Wood Document Frame, Desktop or Hang, Mahogany, 5 x 7"/>
    <n v="37.74"/>
    <n v="3"/>
    <n v="12.8316"/>
    <x v="8"/>
  </r>
  <r>
    <s v="CA-2015-126697"/>
    <x v="231"/>
    <d v="2015-09-24T00:00:00"/>
    <x v="0"/>
    <x v="2"/>
    <s v="SV-20815"/>
    <s v="Stuart Van"/>
    <x v="1"/>
    <s v="United States"/>
    <x v="6"/>
    <x v="5"/>
    <x v="3"/>
    <s v="FUR-FU-10001706"/>
    <s v="Furniture"/>
    <x v="3"/>
    <s v="Longer-Life Soft White Bulbs"/>
    <n v="4.9279999999999999"/>
    <n v="4"/>
    <n v="-1.4783999999999999"/>
    <x v="4"/>
  </r>
  <r>
    <s v="CA-2014-120768"/>
    <x v="232"/>
    <d v="2014-12-21T00:00:00"/>
    <x v="3"/>
    <x v="0"/>
    <s v="IM-15070"/>
    <s v="Irene Maddox"/>
    <x v="0"/>
    <s v="United States"/>
    <x v="73"/>
    <x v="33"/>
    <x v="0"/>
    <s v="FUR-CH-10000513"/>
    <s v="Furniture"/>
    <x v="1"/>
    <s v="High-Back Leather Manager's Chair"/>
    <n v="1819.86"/>
    <n v="14"/>
    <n v="163.78739999999999"/>
    <x v="5"/>
  </r>
  <r>
    <s v="CA-2015-139731"/>
    <x v="233"/>
    <d v="2015-10-15T00:00:00"/>
    <x v="7"/>
    <x v="3"/>
    <s v="JE-15745"/>
    <s v="Joel Eaton"/>
    <x v="0"/>
    <s v="United States"/>
    <x v="45"/>
    <x v="5"/>
    <x v="3"/>
    <s v="FUR-CH-10002024"/>
    <s v="Furniture"/>
    <x v="1"/>
    <s v="HON 5400 Series Task Chairs for Big and Tall"/>
    <n v="2453.4299999999998"/>
    <n v="5"/>
    <n v="-350.49"/>
    <x v="1"/>
  </r>
  <r>
    <s v="CA-2017-102337"/>
    <x v="234"/>
    <d v="2017-06-16T00:00:00"/>
    <x v="0"/>
    <x v="2"/>
    <s v="SD-20485"/>
    <s v="Shirley Daniels"/>
    <x v="2"/>
    <s v="United States"/>
    <x v="9"/>
    <x v="8"/>
    <x v="3"/>
    <s v="FUR-CH-10004289"/>
    <s v="Furniture"/>
    <x v="1"/>
    <s v="Global Super Steno Chair"/>
    <n v="470.30200000000002"/>
    <n v="7"/>
    <n v="-87.341800000000006"/>
    <x v="2"/>
  </r>
  <r>
    <s v="CA-2017-148474"/>
    <x v="235"/>
    <d v="2017-06-19T00:00:00"/>
    <x v="1"/>
    <x v="1"/>
    <s v="ME-17320"/>
    <s v="Maria Etezadi"/>
    <x v="2"/>
    <s v="United States"/>
    <x v="29"/>
    <x v="24"/>
    <x v="0"/>
    <s v="FUR-TA-10002530"/>
    <s v="Furniture"/>
    <x v="2"/>
    <s v="Iceberg OfficeWorks 42&quot; Round Tables"/>
    <n v="452.94"/>
    <n v="3"/>
    <n v="67.941000000000003"/>
    <x v="2"/>
  </r>
  <r>
    <s v="CA-2014-155271"/>
    <x v="236"/>
    <d v="2014-05-04T00:00:00"/>
    <x v="7"/>
    <x v="3"/>
    <s v="AA-10480"/>
    <s v="Andrew Allen"/>
    <x v="0"/>
    <s v="United States"/>
    <x v="108"/>
    <x v="19"/>
    <x v="2"/>
    <s v="FUR-FU-10001473"/>
    <s v="Furniture"/>
    <x v="3"/>
    <s v="DAX Wood Document Frame"/>
    <n v="27.46"/>
    <n v="2"/>
    <n v="9.8856000000000002"/>
    <x v="7"/>
  </r>
  <r>
    <s v="US-2016-128902"/>
    <x v="237"/>
    <d v="2016-03-15T00:00:00"/>
    <x v="4"/>
    <x v="1"/>
    <s v="MB-18085"/>
    <s v="Mick Brown"/>
    <x v="0"/>
    <s v="United States"/>
    <x v="109"/>
    <x v="18"/>
    <x v="2"/>
    <s v="FUR-TA-10001095"/>
    <s v="Furniture"/>
    <x v="2"/>
    <s v="Chromcraft Round Conference Tables"/>
    <n v="244.006"/>
    <n v="2"/>
    <n v="-31.372199999999999"/>
    <x v="9"/>
  </r>
  <r>
    <s v="CA-2016-152289"/>
    <x v="238"/>
    <d v="2016-08-28T00:00:00"/>
    <x v="3"/>
    <x v="2"/>
    <s v="LC-16930"/>
    <s v="Linda Cazamias"/>
    <x v="1"/>
    <s v="United States"/>
    <x v="102"/>
    <x v="5"/>
    <x v="3"/>
    <s v="FUR-CH-10002126"/>
    <s v="Furniture"/>
    <x v="1"/>
    <s v="Hon Deluxe Fabric Upholstered Stacking Chairs"/>
    <n v="1024.7159999999999"/>
    <n v="6"/>
    <n v="-29.2776"/>
    <x v="10"/>
  </r>
  <r>
    <s v="CA-2014-151708"/>
    <x v="98"/>
    <d v="2014-08-14T00:00:00"/>
    <x v="6"/>
    <x v="1"/>
    <s v="MB-17305"/>
    <s v="Maria Bertelson"/>
    <x v="0"/>
    <s v="United States"/>
    <x v="110"/>
    <x v="22"/>
    <x v="1"/>
    <s v="FUR-FU-10001602"/>
    <s v="Furniture"/>
    <x v="3"/>
    <s v="Eldon Delta Triangular Chair Mat, 52&quot; x 58&quot;, Clear"/>
    <n v="121.376"/>
    <n v="4"/>
    <n v="-3.0344000000000002"/>
    <x v="10"/>
  </r>
  <r>
    <s v="CA-2017-139199"/>
    <x v="13"/>
    <d v="2017-12-13T00:00:00"/>
    <x v="4"/>
    <x v="1"/>
    <s v="DK-12835"/>
    <s v="Damala Kotsonis"/>
    <x v="1"/>
    <s v="United States"/>
    <x v="25"/>
    <x v="17"/>
    <x v="3"/>
    <s v="FUR-CH-10000847"/>
    <s v="Furniture"/>
    <x v="1"/>
    <s v="Global Executive Mid-Back Manager's Chair"/>
    <n v="872.94"/>
    <n v="3"/>
    <n v="226.96440000000001"/>
    <x v="5"/>
  </r>
  <r>
    <s v="US-2015-105676"/>
    <x v="239"/>
    <d v="2015-12-02T00:00:00"/>
    <x v="5"/>
    <x v="3"/>
    <s v="NM-18520"/>
    <s v="Neoma Murray"/>
    <x v="0"/>
    <s v="United States"/>
    <x v="6"/>
    <x v="5"/>
    <x v="3"/>
    <s v="FUR-FU-10004270"/>
    <s v="Furniture"/>
    <x v="3"/>
    <s v="Eldon Image Series Desk Accessories, Burgundy"/>
    <n v="6.6879999999999997"/>
    <n v="4"/>
    <n v="-4.0128000000000004"/>
    <x v="5"/>
  </r>
  <r>
    <s v="CA-2015-140410"/>
    <x v="240"/>
    <d v="2015-11-07T00:00:00"/>
    <x v="4"/>
    <x v="1"/>
    <s v="CM-12655"/>
    <s v="Corinna Mitchell"/>
    <x v="2"/>
    <s v="United States"/>
    <x v="2"/>
    <x v="2"/>
    <x v="1"/>
    <s v="FUR-FU-10003347"/>
    <s v="Furniture"/>
    <x v="3"/>
    <s v="Coloredge Poster Frame"/>
    <n v="42.6"/>
    <n v="3"/>
    <n v="16.614000000000001"/>
    <x v="0"/>
  </r>
  <r>
    <s v="CA-2017-166436"/>
    <x v="241"/>
    <d v="2017-11-28T00:00:00"/>
    <x v="4"/>
    <x v="1"/>
    <s v="TS-21370"/>
    <s v="Todd Sumrall"/>
    <x v="1"/>
    <s v="United States"/>
    <x v="13"/>
    <x v="7"/>
    <x v="2"/>
    <s v="FUR-CH-10000785"/>
    <s v="Furniture"/>
    <x v="1"/>
    <s v="Global Ergonomic Managers Chair"/>
    <n v="977.29200000000003"/>
    <n v="6"/>
    <n v="173.74080000000001"/>
    <x v="0"/>
  </r>
  <r>
    <s v="CA-2017-139661"/>
    <x v="242"/>
    <d v="2017-11-03T00:00:00"/>
    <x v="4"/>
    <x v="1"/>
    <s v="JW-15220"/>
    <s v="Jane Waco"/>
    <x v="1"/>
    <s v="United States"/>
    <x v="57"/>
    <x v="13"/>
    <x v="1"/>
    <s v="FUR-FU-10002885"/>
    <s v="Furniture"/>
    <x v="3"/>
    <s v="Magna Visual Magnetic Picture Hangers"/>
    <n v="9.64"/>
    <n v="2"/>
    <n v="3.6631999999999998"/>
    <x v="1"/>
  </r>
  <r>
    <s v="CA-2016-100468"/>
    <x v="243"/>
    <d v="2016-12-01T00:00:00"/>
    <x v="1"/>
    <x v="1"/>
    <s v="AT-10435"/>
    <s v="Alyssa Tate"/>
    <x v="2"/>
    <s v="United States"/>
    <x v="2"/>
    <x v="2"/>
    <x v="1"/>
    <s v="FUR-FU-10000010"/>
    <s v="Furniture"/>
    <x v="3"/>
    <s v="DAX Value U-Channel Document Frames, Easel Back"/>
    <n v="9.94"/>
    <n v="2"/>
    <n v="3.0813999999999999"/>
    <x v="0"/>
  </r>
  <r>
    <s v="CA-2015-153388"/>
    <x v="244"/>
    <d v="2015-08-07T00:00:00"/>
    <x v="6"/>
    <x v="1"/>
    <s v="PC-19000"/>
    <s v="Pauline Chand"/>
    <x v="2"/>
    <s v="United States"/>
    <x v="2"/>
    <x v="2"/>
    <x v="1"/>
    <s v="FUR-TA-10003715"/>
    <s v="Furniture"/>
    <x v="2"/>
    <s v="Hon 2111 Invitation Series Corner Table"/>
    <n v="1004.976"/>
    <n v="6"/>
    <n v="-175.8708"/>
    <x v="10"/>
  </r>
  <r>
    <s v="CA-2017-103611"/>
    <x v="245"/>
    <d v="2017-09-15T00:00:00"/>
    <x v="0"/>
    <x v="2"/>
    <s v="JM-15535"/>
    <s v="Jessica Myrick"/>
    <x v="0"/>
    <s v="United States"/>
    <x v="2"/>
    <x v="2"/>
    <x v="1"/>
    <s v="FUR-FU-10004270"/>
    <s v="Furniture"/>
    <x v="3"/>
    <s v="Eldon Image Series Desk Accessories, Burgundy"/>
    <n v="8.36"/>
    <n v="2"/>
    <n v="3.0095999999999998"/>
    <x v="4"/>
  </r>
  <r>
    <s v="US-2017-160759"/>
    <x v="246"/>
    <d v="2017-12-17T00:00:00"/>
    <x v="6"/>
    <x v="1"/>
    <s v="AI-10855"/>
    <s v="Arianne Irving"/>
    <x v="0"/>
    <s v="United States"/>
    <x v="3"/>
    <x v="3"/>
    <x v="2"/>
    <s v="FUR-CH-10002961"/>
    <s v="Furniture"/>
    <x v="1"/>
    <s v="Leather Task Chair, Black"/>
    <n v="63.686"/>
    <n v="1"/>
    <n v="-9.0980000000000008"/>
    <x v="5"/>
  </r>
  <r>
    <s v="CA-2017-148446"/>
    <x v="247"/>
    <d v="2017-12-14T00:00:00"/>
    <x v="4"/>
    <x v="0"/>
    <s v="MC-17845"/>
    <s v="Michael Chen"/>
    <x v="0"/>
    <s v="United States"/>
    <x v="111"/>
    <x v="34"/>
    <x v="1"/>
    <s v="FUR-TA-10004256"/>
    <s v="Furniture"/>
    <x v="2"/>
    <s v="Bretford ÒJust In TimeÓ Height-Adjustable Multi-Task Work Tables"/>
    <n v="1669.6"/>
    <n v="4"/>
    <n v="116.872"/>
    <x v="5"/>
  </r>
  <r>
    <s v="CA-2015-144806"/>
    <x v="248"/>
    <d v="2015-12-11T00:00:00"/>
    <x v="2"/>
    <x v="1"/>
    <s v="GH-14425"/>
    <s v="Gary Hwang"/>
    <x v="0"/>
    <s v="United States"/>
    <x v="104"/>
    <x v="22"/>
    <x v="1"/>
    <s v="FUR-FU-10002253"/>
    <s v="Furniture"/>
    <x v="3"/>
    <s v="Howard Miller 13&quot; Diameter Pewter Finish Round Wall Clock"/>
    <n v="206.11199999999999"/>
    <n v="6"/>
    <n v="48.951599999999999"/>
    <x v="5"/>
  </r>
  <r>
    <s v="CA-2016-122392"/>
    <x v="249"/>
    <d v="2016-07-27T00:00:00"/>
    <x v="2"/>
    <x v="1"/>
    <s v="CJ-12010"/>
    <s v="Caroline Jumper"/>
    <x v="0"/>
    <s v="United States"/>
    <x v="112"/>
    <x v="3"/>
    <x v="2"/>
    <s v="FUR-FU-10002456"/>
    <s v="Furniture"/>
    <x v="3"/>
    <s v="Master Caster Door Stop, Large Neon Orange"/>
    <n v="11.648"/>
    <n v="2"/>
    <n v="3.3488000000000002"/>
    <x v="3"/>
  </r>
  <r>
    <s v="CA-2017-124086"/>
    <x v="250"/>
    <d v="2017-02-14T00:00:00"/>
    <x v="4"/>
    <x v="1"/>
    <s v="MP-18175"/>
    <s v="Mike Pelletier"/>
    <x v="2"/>
    <s v="United States"/>
    <x v="113"/>
    <x v="2"/>
    <x v="1"/>
    <s v="FUR-BO-10004015"/>
    <s v="Furniture"/>
    <x v="0"/>
    <s v="Bush Andora Bookcase, Maple/Graphite Gray Finish"/>
    <n v="203.983"/>
    <n v="2"/>
    <n v="16.7986"/>
    <x v="11"/>
  </r>
  <r>
    <s v="CA-2017-121888"/>
    <x v="102"/>
    <d v="2017-09-17T00:00:00"/>
    <x v="3"/>
    <x v="0"/>
    <s v="CL-11890"/>
    <s v="Carl Ludwig"/>
    <x v="0"/>
    <s v="United States"/>
    <x v="114"/>
    <x v="20"/>
    <x v="2"/>
    <s v="FUR-BO-10002545"/>
    <s v="Furniture"/>
    <x v="0"/>
    <s v="Atlantic Metals Mobile 3-Shelf Bookcases, Custom Colors"/>
    <n v="782.94"/>
    <n v="3"/>
    <n v="203.56440000000001"/>
    <x v="4"/>
  </r>
  <r>
    <s v="CA-2014-166884"/>
    <x v="251"/>
    <d v="2014-03-16T00:00:00"/>
    <x v="2"/>
    <x v="0"/>
    <s v="CK-12205"/>
    <s v="Chloris Kastensmidt"/>
    <x v="0"/>
    <s v="United States"/>
    <x v="29"/>
    <x v="15"/>
    <x v="2"/>
    <s v="FUR-FU-10003981"/>
    <s v="Furniture"/>
    <x v="3"/>
    <s v="Eldon Wave Desk Accessories"/>
    <n v="8.32"/>
    <n v="5"/>
    <n v="2.2879999999999998"/>
    <x v="9"/>
  </r>
  <r>
    <s v="CA-2014-150245"/>
    <x v="252"/>
    <d v="2015-01-04T00:00:00"/>
    <x v="4"/>
    <x v="0"/>
    <s v="PC-18745"/>
    <s v="Pamela Coakley"/>
    <x v="1"/>
    <s v="United States"/>
    <x v="115"/>
    <x v="7"/>
    <x v="2"/>
    <s v="FUR-BO-10002613"/>
    <s v="Furniture"/>
    <x v="0"/>
    <s v="Atlantic Metals Mobile 4-Shelf Bookcases, Custom Colors"/>
    <n v="1573.4880000000001"/>
    <n v="7"/>
    <n v="196.68600000000001"/>
    <x v="5"/>
  </r>
  <r>
    <s v="CA-2015-112116"/>
    <x v="253"/>
    <d v="2015-03-18T00:00:00"/>
    <x v="3"/>
    <x v="0"/>
    <s v="JE-15475"/>
    <s v="Jeremy Ellison"/>
    <x v="0"/>
    <s v="United States"/>
    <x v="15"/>
    <x v="13"/>
    <x v="1"/>
    <s v="FUR-TA-10001039"/>
    <s v="Furniture"/>
    <x v="2"/>
    <s v="KI Adjustable-Height Table"/>
    <n v="171.96"/>
    <n v="2"/>
    <n v="44.709600000000002"/>
    <x v="9"/>
  </r>
  <r>
    <s v="US-2017-102890"/>
    <x v="254"/>
    <d v="2017-06-30T00:00:00"/>
    <x v="7"/>
    <x v="3"/>
    <s v="SG-20470"/>
    <s v="Sheri Gordon"/>
    <x v="0"/>
    <s v="United States"/>
    <x v="13"/>
    <x v="7"/>
    <x v="2"/>
    <s v="FUR-TA-10000577"/>
    <s v="Furniture"/>
    <x v="2"/>
    <s v="Bretford CR4500 Series Slim Rectangular Table"/>
    <n v="1044.6300000000001"/>
    <n v="5"/>
    <n v="-295.9785"/>
    <x v="2"/>
  </r>
  <r>
    <s v="US-2014-157385"/>
    <x v="255"/>
    <d v="2014-11-25T00:00:00"/>
    <x v="3"/>
    <x v="2"/>
    <s v="SC-20095"/>
    <s v="Sanjit Chand"/>
    <x v="0"/>
    <s v="United States"/>
    <x v="2"/>
    <x v="2"/>
    <x v="1"/>
    <s v="FUR-CH-10000863"/>
    <s v="Furniture"/>
    <x v="1"/>
    <s v="Novimex Swivel Fabric Task Chair"/>
    <n v="603.91999999999996"/>
    <n v="5"/>
    <n v="-67.941000000000003"/>
    <x v="0"/>
  </r>
  <r>
    <s v="US-2014-157385"/>
    <x v="255"/>
    <d v="2014-11-25T00:00:00"/>
    <x v="3"/>
    <x v="2"/>
    <s v="SC-20095"/>
    <s v="Sanjit Chand"/>
    <x v="0"/>
    <s v="United States"/>
    <x v="2"/>
    <x v="2"/>
    <x v="1"/>
    <s v="FUR-CH-10000595"/>
    <s v="Furniture"/>
    <x v="1"/>
    <s v="Safco Contoured Stacking Chairs"/>
    <n v="381.44"/>
    <n v="2"/>
    <n v="23.84"/>
    <x v="0"/>
  </r>
  <r>
    <s v="CA-2014-101602"/>
    <x v="256"/>
    <d v="2014-12-18T00:00:00"/>
    <x v="0"/>
    <x v="2"/>
    <s v="MC-18100"/>
    <s v="Mick Crebagga"/>
    <x v="0"/>
    <s v="United States"/>
    <x v="116"/>
    <x v="5"/>
    <x v="3"/>
    <s v="FUR-CH-10004675"/>
    <s v="Furniture"/>
    <x v="1"/>
    <s v="Lifetime Advantage Folding Chairs, 4/Carton"/>
    <n v="763.28"/>
    <n v="5"/>
    <n v="-21.808"/>
    <x v="5"/>
  </r>
  <r>
    <s v="CA-2015-131338"/>
    <x v="38"/>
    <d v="2015-08-12T00:00:00"/>
    <x v="0"/>
    <x v="2"/>
    <s v="NP-18325"/>
    <s v="Naresj Patel"/>
    <x v="0"/>
    <s v="United States"/>
    <x v="13"/>
    <x v="7"/>
    <x v="2"/>
    <s v="FUR-TA-10002607"/>
    <s v="Furniture"/>
    <x v="2"/>
    <s v="KI Conference Tables"/>
    <n v="382.80599999999998"/>
    <n v="9"/>
    <n v="-153.1224"/>
    <x v="10"/>
  </r>
  <r>
    <s v="CA-2015-131338"/>
    <x v="38"/>
    <d v="2015-08-12T00:00:00"/>
    <x v="0"/>
    <x v="2"/>
    <s v="NP-18325"/>
    <s v="Naresj Patel"/>
    <x v="0"/>
    <s v="United States"/>
    <x v="13"/>
    <x v="7"/>
    <x v="2"/>
    <s v="FUR-FU-10002157"/>
    <s v="Furniture"/>
    <x v="3"/>
    <s v="Artistic Insta-Plaque"/>
    <n v="47.04"/>
    <n v="3"/>
    <n v="18.345600000000001"/>
    <x v="10"/>
  </r>
  <r>
    <s v="CA-2015-131338"/>
    <x v="38"/>
    <d v="2015-08-12T00:00:00"/>
    <x v="0"/>
    <x v="2"/>
    <s v="NP-18325"/>
    <s v="Naresj Patel"/>
    <x v="0"/>
    <s v="United States"/>
    <x v="13"/>
    <x v="7"/>
    <x v="2"/>
    <s v="FUR-FU-10001706"/>
    <s v="Furniture"/>
    <x v="3"/>
    <s v="Longer-Life Soft White Bulbs"/>
    <n v="6.16"/>
    <n v="2"/>
    <n v="2.9567999999999999"/>
    <x v="10"/>
  </r>
  <r>
    <s v="CA-2015-118423"/>
    <x v="257"/>
    <d v="2015-03-27T00:00:00"/>
    <x v="0"/>
    <x v="2"/>
    <s v="DP-13390"/>
    <s v="Dennis Pardue"/>
    <x v="2"/>
    <s v="United States"/>
    <x v="117"/>
    <x v="8"/>
    <x v="3"/>
    <s v="FUR-BO-10000362"/>
    <s v="Furniture"/>
    <x v="0"/>
    <s v="Sauder Inglewood Library Bookcases"/>
    <n v="359.05799999999999"/>
    <n v="3"/>
    <n v="-35.905799999999999"/>
    <x v="9"/>
  </r>
  <r>
    <s v="CA-2017-149181"/>
    <x v="258"/>
    <d v="2017-05-12T00:00:00"/>
    <x v="4"/>
    <x v="1"/>
    <s v="MD-17350"/>
    <s v="Maribeth Dona"/>
    <x v="0"/>
    <s v="United States"/>
    <x v="29"/>
    <x v="15"/>
    <x v="2"/>
    <s v="FUR-CH-10004540"/>
    <s v="Furniture"/>
    <x v="1"/>
    <s v="Global Chrome Stack Chair"/>
    <n v="47.991999999999997"/>
    <n v="2"/>
    <n v="-2.0568"/>
    <x v="7"/>
  </r>
  <r>
    <s v="CA-2017-132234"/>
    <x v="259"/>
    <d v="2017-10-18T00:00:00"/>
    <x v="3"/>
    <x v="2"/>
    <s v="MY-17380"/>
    <s v="Maribeth Yedwab"/>
    <x v="1"/>
    <s v="United States"/>
    <x v="13"/>
    <x v="7"/>
    <x v="2"/>
    <s v="FUR-FU-10001290"/>
    <s v="Furniture"/>
    <x v="3"/>
    <s v="Executive Impressions Supervisor Wall Clock"/>
    <n v="547.29999999999995"/>
    <n v="13"/>
    <n v="175.136"/>
    <x v="1"/>
  </r>
  <r>
    <s v="CA-2017-158876"/>
    <x v="49"/>
    <d v="2017-11-21T00:00:00"/>
    <x v="3"/>
    <x v="0"/>
    <s v="AB-10150"/>
    <s v="Aimee Bixby"/>
    <x v="0"/>
    <s v="United States"/>
    <x v="118"/>
    <x v="5"/>
    <x v="3"/>
    <s v="FUR-FU-10001967"/>
    <s v="Furniture"/>
    <x v="3"/>
    <s v="Telescoping Adjustable Floor Lamp"/>
    <n v="15.992000000000001"/>
    <n v="2"/>
    <n v="-13.993"/>
    <x v="0"/>
  </r>
  <r>
    <s v="CA-2016-164672"/>
    <x v="260"/>
    <d v="2016-05-13T00:00:00"/>
    <x v="2"/>
    <x v="0"/>
    <s v="GB-14530"/>
    <s v="George Bell"/>
    <x v="1"/>
    <s v="United States"/>
    <x v="63"/>
    <x v="14"/>
    <x v="2"/>
    <s v="FUR-FU-10001488"/>
    <s v="Furniture"/>
    <x v="3"/>
    <s v="Tenex 46&quot; x 60&quot; Computer Anti-Static Chairmat, Rectangular Shaped"/>
    <n v="211.96"/>
    <n v="2"/>
    <n v="42.392000000000003"/>
    <x v="7"/>
  </r>
  <r>
    <s v="CA-2014-156349"/>
    <x v="261"/>
    <d v="2014-05-30T00:00:00"/>
    <x v="4"/>
    <x v="1"/>
    <s v="ML-17395"/>
    <s v="Marina Lichtenstein"/>
    <x v="1"/>
    <s v="United States"/>
    <x v="2"/>
    <x v="2"/>
    <x v="1"/>
    <s v="FUR-BO-10000362"/>
    <s v="Furniture"/>
    <x v="0"/>
    <s v="Sauder Inglewood Library Bookcases"/>
    <n v="290.666"/>
    <n v="2"/>
    <n v="27.3568"/>
    <x v="7"/>
  </r>
  <r>
    <s v="CA-2017-108560"/>
    <x v="220"/>
    <d v="2017-07-15T00:00:00"/>
    <x v="1"/>
    <x v="1"/>
    <s v="JC-15385"/>
    <s v="Jenna Caffey"/>
    <x v="0"/>
    <s v="United States"/>
    <x v="119"/>
    <x v="13"/>
    <x v="1"/>
    <s v="FUR-FU-10002937"/>
    <s v="Furniture"/>
    <x v="3"/>
    <s v="GE 48&quot; Fluorescent Tube, Cool White Energy Saver, 34 Watts, 30/Box"/>
    <n v="198.46"/>
    <n v="2"/>
    <n v="99.23"/>
    <x v="3"/>
  </r>
  <r>
    <s v="CA-2015-143119"/>
    <x v="262"/>
    <d v="2015-09-30T00:00:00"/>
    <x v="6"/>
    <x v="1"/>
    <s v="MC-17275"/>
    <s v="Marc Crier"/>
    <x v="0"/>
    <s v="United States"/>
    <x v="120"/>
    <x v="35"/>
    <x v="0"/>
    <s v="FUR-CH-10001270"/>
    <s v="Furniture"/>
    <x v="1"/>
    <s v="Harbour Creations Steel Folding Chair"/>
    <n v="517.5"/>
    <n v="6"/>
    <n v="155.25"/>
    <x v="4"/>
  </r>
  <r>
    <s v="CA-2017-101049"/>
    <x v="263"/>
    <d v="2017-06-25T00:00:00"/>
    <x v="4"/>
    <x v="0"/>
    <s v="AS-10240"/>
    <s v="Alan Shonely"/>
    <x v="0"/>
    <s v="United States"/>
    <x v="59"/>
    <x v="15"/>
    <x v="2"/>
    <s v="FUR-FU-10004415"/>
    <s v="Furniture"/>
    <x v="3"/>
    <s v="Stacking Tray, Side-Loading, Legal, Smoke"/>
    <n v="17.920000000000002"/>
    <n v="5"/>
    <n v="2.464"/>
    <x v="2"/>
  </r>
  <r>
    <s v="CA-2016-157266"/>
    <x v="205"/>
    <d v="2016-06-01T00:00:00"/>
    <x v="6"/>
    <x v="1"/>
    <s v="TB-21280"/>
    <s v="Toby Braunhardt"/>
    <x v="0"/>
    <s v="United States"/>
    <x v="85"/>
    <x v="29"/>
    <x v="2"/>
    <s v="FUR-FU-10000629"/>
    <s v="Furniture"/>
    <x v="3"/>
    <s v="9-3/4 Diameter Round Wall Clock"/>
    <n v="41.37"/>
    <n v="3"/>
    <n v="17.375399999999999"/>
    <x v="7"/>
  </r>
  <r>
    <s v="CA-2014-127159"/>
    <x v="264"/>
    <d v="2014-05-15T00:00:00"/>
    <x v="0"/>
    <x v="2"/>
    <s v="HL-15040"/>
    <s v="Hunter Lopez"/>
    <x v="0"/>
    <s v="United States"/>
    <x v="79"/>
    <x v="16"/>
    <x v="3"/>
    <s v="FUR-FU-10000010"/>
    <s v="Furniture"/>
    <x v="3"/>
    <s v="DAX Value U-Channel Document Frames, Easel Back"/>
    <n v="34.79"/>
    <n v="7"/>
    <n v="10.7849"/>
    <x v="7"/>
  </r>
  <r>
    <s v="US-2015-157154"/>
    <x v="265"/>
    <d v="2015-01-15T00:00:00"/>
    <x v="2"/>
    <x v="1"/>
    <s v="MM-17920"/>
    <s v="Michael Moore"/>
    <x v="0"/>
    <s v="United States"/>
    <x v="13"/>
    <x v="7"/>
    <x v="2"/>
    <s v="FUR-TA-10001889"/>
    <s v="Furniture"/>
    <x v="2"/>
    <s v="Bush Advantage Collection Racetrack Conference Table"/>
    <n v="1018.104"/>
    <n v="4"/>
    <n v="-373.3048"/>
    <x v="8"/>
  </r>
  <r>
    <s v="CA-2015-143077"/>
    <x v="5"/>
    <d v="2015-09-21T00:00:00"/>
    <x v="4"/>
    <x v="1"/>
    <s v="SF-20965"/>
    <s v="Sylvia Foulston"/>
    <x v="1"/>
    <s v="United States"/>
    <x v="6"/>
    <x v="5"/>
    <x v="3"/>
    <s v="FUR-FU-10003535"/>
    <s v="Furniture"/>
    <x v="3"/>
    <s v="Howard Miller Distant Time Traveler Alarm Clock"/>
    <n v="21.936"/>
    <n v="2"/>
    <n v="-10.419600000000001"/>
    <x v="4"/>
  </r>
  <r>
    <s v="CA-2014-122882"/>
    <x v="266"/>
    <d v="2014-09-13T00:00:00"/>
    <x v="6"/>
    <x v="1"/>
    <s v="SB-20290"/>
    <s v="Sean Braxton"/>
    <x v="1"/>
    <s v="United States"/>
    <x v="3"/>
    <x v="3"/>
    <x v="2"/>
    <s v="FUR-FU-10000758"/>
    <s v="Furniture"/>
    <x v="3"/>
    <s v="DAX Natural Wood-Tone Poster Frame"/>
    <n v="42.368000000000002"/>
    <n v="2"/>
    <n v="8.4735999999999994"/>
    <x v="4"/>
  </r>
  <r>
    <s v="CA-2016-147585"/>
    <x v="267"/>
    <d v="2016-11-12T00:00:00"/>
    <x v="2"/>
    <x v="1"/>
    <s v="CB-12535"/>
    <s v="Claudia Bergmann"/>
    <x v="1"/>
    <s v="United States"/>
    <x v="28"/>
    <x v="2"/>
    <x v="1"/>
    <s v="FUR-FU-10002597"/>
    <s v="Furniture"/>
    <x v="3"/>
    <s v="C-Line Magnetic Cubicle Keepers, Clear Polypropylene"/>
    <n v="14.82"/>
    <n v="3"/>
    <n v="6.2244000000000002"/>
    <x v="0"/>
  </r>
  <r>
    <s v="CA-2017-143798"/>
    <x v="247"/>
    <d v="2017-12-12T00:00:00"/>
    <x v="3"/>
    <x v="2"/>
    <s v="AW-10840"/>
    <s v="Anthony Witt"/>
    <x v="0"/>
    <s v="United States"/>
    <x v="3"/>
    <x v="3"/>
    <x v="2"/>
    <s v="FUR-FU-10004306"/>
    <s v="Furniture"/>
    <x v="3"/>
    <s v="Electrix Halogen Magnifier Lamp"/>
    <n v="310.88"/>
    <n v="2"/>
    <n v="23.315999999999999"/>
    <x v="5"/>
  </r>
  <r>
    <s v="CA-2014-142839"/>
    <x v="268"/>
    <d v="2014-08-20T00:00:00"/>
    <x v="4"/>
    <x v="1"/>
    <s v="TS-21610"/>
    <s v="Troy Staebel"/>
    <x v="0"/>
    <s v="United States"/>
    <x v="3"/>
    <x v="3"/>
    <x v="2"/>
    <s v="FUR-TA-10001539"/>
    <s v="Furniture"/>
    <x v="2"/>
    <s v="Chromcraft Rectangular Conference Tables"/>
    <n v="853.09199999999998"/>
    <n v="6"/>
    <n v="-227.49119999999999"/>
    <x v="10"/>
  </r>
  <r>
    <s v="US-2016-154361"/>
    <x v="269"/>
    <d v="2016-03-19T00:00:00"/>
    <x v="2"/>
    <x v="1"/>
    <s v="HZ-14950"/>
    <s v="Henia Zydlo"/>
    <x v="0"/>
    <s v="United States"/>
    <x v="29"/>
    <x v="15"/>
    <x v="2"/>
    <s v="FUR-FU-10004020"/>
    <s v="Furniture"/>
    <x v="3"/>
    <s v="Advantus Panel Wall Acrylic Frame"/>
    <n v="21.88"/>
    <n v="5"/>
    <n v="6.2904999999999998"/>
    <x v="9"/>
  </r>
  <r>
    <s v="CA-2014-135657"/>
    <x v="270"/>
    <d v="2014-06-07T00:00:00"/>
    <x v="4"/>
    <x v="0"/>
    <s v="SC-20725"/>
    <s v="Steven Cartwright"/>
    <x v="0"/>
    <s v="United States"/>
    <x v="15"/>
    <x v="13"/>
    <x v="1"/>
    <s v="FUR-TA-10004086"/>
    <s v="Furniture"/>
    <x v="2"/>
    <s v="KI Adjustable-Height Table"/>
    <n v="515.88"/>
    <n v="6"/>
    <n v="113.4936"/>
    <x v="2"/>
  </r>
  <r>
    <s v="CA-2015-114069"/>
    <x v="271"/>
    <d v="2015-07-15T00:00:00"/>
    <x v="3"/>
    <x v="0"/>
    <s v="ND-18370"/>
    <s v="Natalie DeCherney"/>
    <x v="0"/>
    <s v="United States"/>
    <x v="13"/>
    <x v="7"/>
    <x v="2"/>
    <s v="FUR-CH-10000595"/>
    <s v="Furniture"/>
    <x v="1"/>
    <s v="Safco Contoured Stacking Chairs"/>
    <n v="1931.04"/>
    <n v="9"/>
    <n v="321.83999999999997"/>
    <x v="3"/>
  </r>
  <r>
    <s v="CA-2017-123491"/>
    <x v="242"/>
    <d v="2017-11-05T00:00:00"/>
    <x v="6"/>
    <x v="1"/>
    <s v="JK-15205"/>
    <s v="Jamie Kunitz"/>
    <x v="0"/>
    <s v="United States"/>
    <x v="28"/>
    <x v="2"/>
    <x v="1"/>
    <s v="FUR-CH-10003061"/>
    <s v="Furniture"/>
    <x v="1"/>
    <s v="Global Leather Task Chair, Black"/>
    <n v="71.992000000000004"/>
    <n v="1"/>
    <n v="-0.89990000000000003"/>
    <x v="1"/>
  </r>
  <r>
    <s v="US-2017-124968"/>
    <x v="272"/>
    <d v="2017-09-13T00:00:00"/>
    <x v="2"/>
    <x v="0"/>
    <s v="MM-18055"/>
    <s v="Michelle Moray"/>
    <x v="0"/>
    <s v="United States"/>
    <x v="9"/>
    <x v="8"/>
    <x v="3"/>
    <s v="FUR-TA-10004289"/>
    <s v="Furniture"/>
    <x v="2"/>
    <s v="BoxOffice By Design Rectangular and Half-Moon Meeting Room Tables"/>
    <n v="765.625"/>
    <n v="7"/>
    <n v="-566.5625"/>
    <x v="4"/>
  </r>
  <r>
    <s v="CA-2017-104003"/>
    <x v="273"/>
    <d v="2017-10-13T00:00:00"/>
    <x v="6"/>
    <x v="1"/>
    <s v="DC-13285"/>
    <s v="Debra Catini"/>
    <x v="0"/>
    <s v="United States"/>
    <x v="28"/>
    <x v="2"/>
    <x v="1"/>
    <s v="FUR-BO-10003965"/>
    <s v="Furniture"/>
    <x v="0"/>
    <s v="O'Sullivan Manor Hill 2-Door Library in Brianna Oak"/>
    <n v="307.666"/>
    <n v="2"/>
    <n v="-14.478400000000001"/>
    <x v="1"/>
  </r>
  <r>
    <s v="CA-2016-169943"/>
    <x v="128"/>
    <d v="2016-05-24T00:00:00"/>
    <x v="2"/>
    <x v="1"/>
    <s v="BN-11515"/>
    <s v="Bradley Nguyen"/>
    <x v="0"/>
    <s v="United States"/>
    <x v="13"/>
    <x v="7"/>
    <x v="2"/>
    <s v="FUR-FU-10002088"/>
    <s v="Furniture"/>
    <x v="3"/>
    <s v="Nu-Dell Float Frame 11 x 14 1/2"/>
    <n v="35.92"/>
    <n v="4"/>
    <n v="15.086399999999999"/>
    <x v="7"/>
  </r>
  <r>
    <s v="CA-2016-169943"/>
    <x v="128"/>
    <d v="2016-05-24T00:00:00"/>
    <x v="2"/>
    <x v="1"/>
    <s v="BN-11515"/>
    <s v="Bradley Nguyen"/>
    <x v="0"/>
    <s v="United States"/>
    <x v="13"/>
    <x v="7"/>
    <x v="2"/>
    <s v="FUR-FU-10000010"/>
    <s v="Furniture"/>
    <x v="3"/>
    <s v="DAX Value U-Channel Document Frames, Easel Back"/>
    <n v="39.76"/>
    <n v="8"/>
    <n v="12.3256"/>
    <x v="7"/>
  </r>
  <r>
    <s v="US-2015-123218"/>
    <x v="274"/>
    <d v="2015-12-25T00:00:00"/>
    <x v="2"/>
    <x v="1"/>
    <s v="KD-16345"/>
    <s v="Katherine Ducich"/>
    <x v="0"/>
    <s v="United States"/>
    <x v="9"/>
    <x v="8"/>
    <x v="3"/>
    <s v="FUR-BO-10003966"/>
    <s v="Furniture"/>
    <x v="0"/>
    <s v="Sauder Facets Collection Library, Sky Alder Finish"/>
    <n v="359.05799999999999"/>
    <n v="3"/>
    <n v="-71.811599999999999"/>
    <x v="5"/>
  </r>
  <r>
    <s v="US-2017-164056"/>
    <x v="275"/>
    <d v="2017-05-04T00:00:00"/>
    <x v="2"/>
    <x v="0"/>
    <s v="FM-14215"/>
    <s v="Filia McAdams"/>
    <x v="1"/>
    <s v="United States"/>
    <x v="24"/>
    <x v="15"/>
    <x v="2"/>
    <s v="FUR-TA-10001307"/>
    <s v="Furniture"/>
    <x v="2"/>
    <s v="SAFCO PlanMaster Heigh-Adjustable Drafting Table Base, 43w x 30d x 30-37h, Black"/>
    <n v="1048.3499999999999"/>
    <n v="5"/>
    <n v="-69.89"/>
    <x v="6"/>
  </r>
  <r>
    <s v="CA-2017-152807"/>
    <x v="242"/>
    <d v="2017-11-03T00:00:00"/>
    <x v="4"/>
    <x v="1"/>
    <s v="MC-18100"/>
    <s v="Mick Crebagga"/>
    <x v="0"/>
    <s v="United States"/>
    <x v="3"/>
    <x v="3"/>
    <x v="2"/>
    <s v="FUR-FU-10004415"/>
    <s v="Furniture"/>
    <x v="3"/>
    <s v="Stacking Tray, Side-Loading, Legal, Smoke"/>
    <n v="7.1680000000000001"/>
    <n v="2"/>
    <n v="0.98560000000000003"/>
    <x v="1"/>
  </r>
  <r>
    <s v="CA-2015-139094"/>
    <x v="276"/>
    <d v="2015-11-27T00:00:00"/>
    <x v="2"/>
    <x v="1"/>
    <s v="MO-17800"/>
    <s v="Meg O'Connel"/>
    <x v="2"/>
    <s v="United States"/>
    <x v="21"/>
    <x v="5"/>
    <x v="3"/>
    <s v="FUR-TA-10004607"/>
    <s v="Furniture"/>
    <x v="2"/>
    <s v="Hon 2111 Invitation Series Straight Table"/>
    <n v="206.96199999999999"/>
    <n v="2"/>
    <n v="-32.522599999999997"/>
    <x v="0"/>
  </r>
  <r>
    <s v="CA-2017-168837"/>
    <x v="277"/>
    <d v="2017-10-17T00:00:00"/>
    <x v="0"/>
    <x v="2"/>
    <s v="JW-15955"/>
    <s v="Joni Wasserman"/>
    <x v="0"/>
    <s v="United States"/>
    <x v="121"/>
    <x v="2"/>
    <x v="1"/>
    <s v="FUR-FU-10001918"/>
    <s v="Furniture"/>
    <x v="3"/>
    <s v="C-Line Cubicle Keepers Polyproplyene Holder With Velcro Backings"/>
    <n v="9.4600000000000009"/>
    <n v="2"/>
    <n v="3.6894"/>
    <x v="1"/>
  </r>
  <r>
    <s v="CA-2015-130785"/>
    <x v="278"/>
    <d v="2015-09-09T00:00:00"/>
    <x v="4"/>
    <x v="1"/>
    <s v="AG-10900"/>
    <s v="Arthur Gainer"/>
    <x v="0"/>
    <s v="United States"/>
    <x v="53"/>
    <x v="2"/>
    <x v="1"/>
    <s v="FUR-BO-10000330"/>
    <s v="Furniture"/>
    <x v="0"/>
    <s v="Sauder Camden County Barrister Bookcase, Planked Cherry Finish"/>
    <n v="411.33199999999999"/>
    <n v="4"/>
    <n v="-4.8391999999999999"/>
    <x v="4"/>
  </r>
  <r>
    <s v="CA-2015-130785"/>
    <x v="278"/>
    <d v="2015-09-09T00:00:00"/>
    <x v="4"/>
    <x v="1"/>
    <s v="AG-10900"/>
    <s v="Arthur Gainer"/>
    <x v="0"/>
    <s v="United States"/>
    <x v="53"/>
    <x v="2"/>
    <x v="1"/>
    <s v="FUR-BO-10003159"/>
    <s v="Furniture"/>
    <x v="0"/>
    <s v="Sauder Camden County Collection Libraries, Planked Cherry Finish"/>
    <n v="293.19900000000001"/>
    <n v="3"/>
    <n v="-20.696400000000001"/>
    <x v="4"/>
  </r>
  <r>
    <s v="CA-2016-110254"/>
    <x v="279"/>
    <d v="2016-08-08T00:00:00"/>
    <x v="4"/>
    <x v="1"/>
    <s v="ML-17755"/>
    <s v="Max Ludwig"/>
    <x v="2"/>
    <s v="United States"/>
    <x v="122"/>
    <x v="25"/>
    <x v="0"/>
    <s v="FUR-FU-10001591"/>
    <s v="Furniture"/>
    <x v="3"/>
    <s v="Advantus Panel Wall Certificate Holder - 8.5x11"/>
    <n v="109.8"/>
    <n v="9"/>
    <n v="46.116"/>
    <x v="10"/>
  </r>
  <r>
    <s v="CA-2014-120474"/>
    <x v="280"/>
    <d v="2014-12-03T00:00:00"/>
    <x v="3"/>
    <x v="2"/>
    <s v="RP-19390"/>
    <s v="Resi Pšlking"/>
    <x v="0"/>
    <s v="United States"/>
    <x v="123"/>
    <x v="16"/>
    <x v="3"/>
    <s v="FUR-CH-10001854"/>
    <s v="Furniture"/>
    <x v="1"/>
    <s v="Office Star - Professional Matrix Back Chair with 2-to-1 Synchro Tilt and Mesh Fabric Seat"/>
    <n v="2807.84"/>
    <n v="8"/>
    <n v="673.88160000000005"/>
    <x v="5"/>
  </r>
  <r>
    <s v="CA-2016-100965"/>
    <x v="281"/>
    <d v="2016-07-11T00:00:00"/>
    <x v="4"/>
    <x v="1"/>
    <s v="RM-19375"/>
    <s v="Raymond Messe"/>
    <x v="0"/>
    <s v="United States"/>
    <x v="124"/>
    <x v="2"/>
    <x v="1"/>
    <s v="FUR-FU-10003039"/>
    <s v="Furniture"/>
    <x v="3"/>
    <s v="Howard Miller 11-1/2&quot; Diameter Grantwood Wall Clock"/>
    <n v="215.65"/>
    <n v="5"/>
    <n v="73.320999999999998"/>
    <x v="3"/>
  </r>
  <r>
    <s v="CA-2016-149461"/>
    <x v="282"/>
    <d v="2016-11-19T00:00:00"/>
    <x v="6"/>
    <x v="1"/>
    <s v="AS-10135"/>
    <s v="Adrian Shami"/>
    <x v="2"/>
    <s v="United States"/>
    <x v="83"/>
    <x v="13"/>
    <x v="1"/>
    <s v="FUR-FU-10004270"/>
    <s v="Furniture"/>
    <x v="3"/>
    <s v="Eldon Image Series Desk Accessories, Burgundy"/>
    <n v="4.18"/>
    <n v="1"/>
    <n v="1.5047999999999999"/>
    <x v="0"/>
  </r>
  <r>
    <s v="CA-2016-165484"/>
    <x v="283"/>
    <d v="2016-10-29T00:00:00"/>
    <x v="6"/>
    <x v="1"/>
    <s v="HK-14890"/>
    <s v="Heather Kirkland"/>
    <x v="1"/>
    <s v="United States"/>
    <x v="9"/>
    <x v="8"/>
    <x v="3"/>
    <s v="FUR-FU-10001196"/>
    <s v="Furniture"/>
    <x v="3"/>
    <s v="DAX Cubicle Frames - 8x10"/>
    <n v="16.155999999999999"/>
    <n v="7"/>
    <n v="-12.117000000000001"/>
    <x v="1"/>
  </r>
  <r>
    <s v="CA-2014-132612"/>
    <x v="2"/>
    <d v="2014-06-11T00:00:00"/>
    <x v="3"/>
    <x v="0"/>
    <s v="FO-14305"/>
    <s v="Frank Olsen"/>
    <x v="0"/>
    <s v="United States"/>
    <x v="95"/>
    <x v="25"/>
    <x v="0"/>
    <s v="FUR-TA-10004534"/>
    <s v="Furniture"/>
    <x v="2"/>
    <s v="Bevis 44 x 96 Conference Tables"/>
    <n v="1441.3"/>
    <n v="7"/>
    <n v="245.02099999999999"/>
    <x v="2"/>
  </r>
  <r>
    <s v="US-2017-161193"/>
    <x v="93"/>
    <d v="2017-11-26T00:00:00"/>
    <x v="6"/>
    <x v="1"/>
    <s v="BT-11680"/>
    <s v="Brian Thompson"/>
    <x v="0"/>
    <s v="United States"/>
    <x v="19"/>
    <x v="15"/>
    <x v="2"/>
    <s v="FUR-FU-10001861"/>
    <s v="Furniture"/>
    <x v="3"/>
    <s v="Floodlight Indoor Halogen Bulbs, 1 Bulb per Pack, 60 Watts"/>
    <n v="77.599999999999994"/>
    <n v="5"/>
    <n v="28.13"/>
    <x v="0"/>
  </r>
  <r>
    <s v="US-2017-161193"/>
    <x v="93"/>
    <d v="2017-11-26T00:00:00"/>
    <x v="6"/>
    <x v="1"/>
    <s v="BT-11680"/>
    <s v="Brian Thompson"/>
    <x v="0"/>
    <s v="United States"/>
    <x v="19"/>
    <x v="15"/>
    <x v="2"/>
    <s v="FUR-FU-10000206"/>
    <s v="Furniture"/>
    <x v="3"/>
    <s v="GE General Purpose, Extra Long Life, Showcase &amp; Floodlight Incandescent Bulbs"/>
    <n v="4.6559999999999997"/>
    <n v="2"/>
    <n v="1.5713999999999999"/>
    <x v="0"/>
  </r>
  <r>
    <s v="CA-2015-131597"/>
    <x v="221"/>
    <d v="2015-09-18T00:00:00"/>
    <x v="4"/>
    <x v="1"/>
    <s v="SP-20620"/>
    <s v="Stefania Perrino"/>
    <x v="1"/>
    <s v="United States"/>
    <x v="2"/>
    <x v="2"/>
    <x v="1"/>
    <s v="FUR-TA-10002607"/>
    <s v="Furniture"/>
    <x v="2"/>
    <s v="KI Conference Tables"/>
    <n v="170.136"/>
    <n v="3"/>
    <n v="-8.5068000000000001"/>
    <x v="4"/>
  </r>
  <r>
    <s v="US-2014-130379"/>
    <x v="284"/>
    <d v="2014-05-29T00:00:00"/>
    <x v="4"/>
    <x v="1"/>
    <s v="JL-15235"/>
    <s v="Janet Lee"/>
    <x v="0"/>
    <s v="United States"/>
    <x v="9"/>
    <x v="8"/>
    <x v="3"/>
    <s v="FUR-FU-10002553"/>
    <s v="Furniture"/>
    <x v="3"/>
    <s v="Electrix Incandescent Magnifying Lamp, Black"/>
    <n v="29.32"/>
    <n v="2"/>
    <n v="-24.189"/>
    <x v="7"/>
  </r>
  <r>
    <s v="CA-2016-168956"/>
    <x v="285"/>
    <d v="2016-02-20T00:00:00"/>
    <x v="4"/>
    <x v="1"/>
    <s v="EA-14035"/>
    <s v="Erin Ashbrook"/>
    <x v="1"/>
    <s v="United States"/>
    <x v="9"/>
    <x v="8"/>
    <x v="3"/>
    <s v="FUR-CH-10004754"/>
    <s v="Furniture"/>
    <x v="1"/>
    <s v="Global Stack Chair with Arms, Black"/>
    <n v="62.957999999999998"/>
    <n v="3"/>
    <n v="-2.6981999999999999"/>
    <x v="11"/>
  </r>
  <r>
    <s v="CA-2016-167507"/>
    <x v="286"/>
    <d v="2016-12-28T00:00:00"/>
    <x v="6"/>
    <x v="1"/>
    <s v="SA-20830"/>
    <s v="Sue Ann Reed"/>
    <x v="0"/>
    <s v="United States"/>
    <x v="125"/>
    <x v="36"/>
    <x v="1"/>
    <s v="FUR-FU-10001935"/>
    <s v="Furniture"/>
    <x v="3"/>
    <s v="3M Hangers With Command Adhesive"/>
    <n v="11.84"/>
    <n v="4"/>
    <n v="3.1080000000000001"/>
    <x v="5"/>
  </r>
  <r>
    <s v="CA-2016-167507"/>
    <x v="286"/>
    <d v="2016-12-28T00:00:00"/>
    <x v="6"/>
    <x v="1"/>
    <s v="SA-20830"/>
    <s v="Sue Ann Reed"/>
    <x v="0"/>
    <s v="United States"/>
    <x v="125"/>
    <x v="36"/>
    <x v="1"/>
    <s v="FUR-FU-10002878"/>
    <s v="Furniture"/>
    <x v="3"/>
    <s v="Seth Thomas 14&quot; Day/Date Wall Clock"/>
    <n v="22.783999999999999"/>
    <n v="1"/>
    <n v="4.8415999999999997"/>
    <x v="5"/>
  </r>
  <r>
    <s v="CA-2017-145884"/>
    <x v="85"/>
    <d v="2017-10-21T00:00:00"/>
    <x v="7"/>
    <x v="3"/>
    <s v="SL-20155"/>
    <s v="Sara Luxemburg"/>
    <x v="2"/>
    <s v="United States"/>
    <x v="126"/>
    <x v="37"/>
    <x v="3"/>
    <s v="FUR-TA-10002356"/>
    <s v="Furniture"/>
    <x v="2"/>
    <s v="Bevis Boat-Shaped Conference Table"/>
    <n v="262.11"/>
    <n v="1"/>
    <n v="62.906399999999998"/>
    <x v="1"/>
  </r>
  <r>
    <s v="CA-2015-131422"/>
    <x v="287"/>
    <d v="2015-11-09T00:00:00"/>
    <x v="4"/>
    <x v="1"/>
    <s v="GB-14530"/>
    <s v="George Bell"/>
    <x v="1"/>
    <s v="United States"/>
    <x v="91"/>
    <x v="30"/>
    <x v="0"/>
    <s v="FUR-CH-10001270"/>
    <s v="Furniture"/>
    <x v="1"/>
    <s v="Harbour Creations Steel Folding Chair"/>
    <n v="207"/>
    <n v="3"/>
    <n v="25.875"/>
    <x v="0"/>
  </r>
  <r>
    <s v="CA-2014-117345"/>
    <x v="288"/>
    <d v="2014-08-05T00:00:00"/>
    <x v="4"/>
    <x v="1"/>
    <s v="BF-10975"/>
    <s v="Barbara Fisher"/>
    <x v="1"/>
    <s v="United States"/>
    <x v="127"/>
    <x v="30"/>
    <x v="0"/>
    <s v="FUR-FU-10000629"/>
    <s v="Furniture"/>
    <x v="3"/>
    <s v="9-3/4 Diameter Round Wall Clock"/>
    <n v="44.128"/>
    <n v="4"/>
    <n v="12.135199999999999"/>
    <x v="10"/>
  </r>
  <r>
    <s v="CA-2016-157763"/>
    <x v="196"/>
    <d v="2016-07-23T00:00:00"/>
    <x v="2"/>
    <x v="1"/>
    <s v="KH-16330"/>
    <s v="Katharine Harms"/>
    <x v="1"/>
    <s v="United States"/>
    <x v="128"/>
    <x v="0"/>
    <x v="0"/>
    <s v="FUR-CH-10000988"/>
    <s v="Furniture"/>
    <x v="1"/>
    <s v="Hon Olson Stacker Stools"/>
    <n v="140.81"/>
    <n v="1"/>
    <n v="39.4268"/>
    <x v="3"/>
  </r>
  <r>
    <s v="CA-2015-135391"/>
    <x v="289"/>
    <d v="2015-02-11T00:00:00"/>
    <x v="3"/>
    <x v="0"/>
    <s v="FA-14230"/>
    <s v="Frank Atkinson"/>
    <x v="1"/>
    <s v="United States"/>
    <x v="21"/>
    <x v="5"/>
    <x v="3"/>
    <s v="FUR-FU-10001986"/>
    <s v="Furniture"/>
    <x v="3"/>
    <s v="Dana Fluorescent Magnifying Lamp, White, 36&quot;"/>
    <n v="40.783999999999999"/>
    <n v="2"/>
    <n v="-30.588000000000001"/>
    <x v="11"/>
  </r>
  <r>
    <s v="US-2017-158512"/>
    <x v="290"/>
    <d v="2017-01-17T00:00:00"/>
    <x v="2"/>
    <x v="0"/>
    <s v="DA-13450"/>
    <s v="Dianna Arnett"/>
    <x v="2"/>
    <s v="United States"/>
    <x v="85"/>
    <x v="29"/>
    <x v="2"/>
    <s v="FUR-FU-10004973"/>
    <s v="Furniture"/>
    <x v="3"/>
    <s v="Flat Face Poster Frame"/>
    <n v="37.68"/>
    <n v="2"/>
    <n v="15.8256"/>
    <x v="8"/>
  </r>
  <r>
    <s v="CA-2017-128370"/>
    <x v="291"/>
    <d v="2017-09-10T00:00:00"/>
    <x v="7"/>
    <x v="3"/>
    <s v="FH-14275"/>
    <s v="Frank Hawley"/>
    <x v="1"/>
    <s v="United States"/>
    <x v="2"/>
    <x v="2"/>
    <x v="1"/>
    <s v="FUR-CH-10002602"/>
    <s v="Furniture"/>
    <x v="1"/>
    <s v="DMI Arturo Collection Mission-style Design Wood Chair"/>
    <n v="362.35199999999998"/>
    <n v="3"/>
    <n v="27.176400000000001"/>
    <x v="4"/>
  </r>
  <r>
    <s v="US-2017-121251"/>
    <x v="292"/>
    <d v="2017-03-27T00:00:00"/>
    <x v="5"/>
    <x v="2"/>
    <s v="GM-14440"/>
    <s v="Gary McGarr"/>
    <x v="0"/>
    <s v="United States"/>
    <x v="13"/>
    <x v="7"/>
    <x v="2"/>
    <s v="FUR-BO-10001918"/>
    <s v="Furniture"/>
    <x v="0"/>
    <s v="Sauder Forest Hills Library with Doors, Woodland Oak Finish"/>
    <n v="257.56799999999998"/>
    <n v="2"/>
    <n v="-28.976400000000002"/>
    <x v="9"/>
  </r>
  <r>
    <s v="US-2016-100839"/>
    <x v="25"/>
    <d v="2016-10-17T00:00:00"/>
    <x v="4"/>
    <x v="1"/>
    <s v="NC-18625"/>
    <s v="Noah Childs"/>
    <x v="1"/>
    <s v="United States"/>
    <x v="14"/>
    <x v="12"/>
    <x v="1"/>
    <s v="FUR-TA-10004575"/>
    <s v="Furniture"/>
    <x v="2"/>
    <s v="Hon 5100 Series Wood Tables"/>
    <n v="727.45"/>
    <n v="5"/>
    <n v="-465.56799999999998"/>
    <x v="1"/>
  </r>
  <r>
    <s v="US-2016-100839"/>
    <x v="25"/>
    <d v="2016-10-17T00:00:00"/>
    <x v="4"/>
    <x v="1"/>
    <s v="NC-18625"/>
    <s v="Noah Childs"/>
    <x v="1"/>
    <s v="United States"/>
    <x v="14"/>
    <x v="12"/>
    <x v="1"/>
    <s v="FUR-FU-10001617"/>
    <s v="Furniture"/>
    <x v="3"/>
    <s v="Executive Impressions 8-1/2&quot; Career Panel/Partition Cubicle Clock"/>
    <n v="24.96"/>
    <n v="3"/>
    <n v="4.3680000000000003"/>
    <x v="1"/>
  </r>
  <r>
    <s v="CA-2017-118857"/>
    <x v="293"/>
    <d v="2017-04-18T00:00:00"/>
    <x v="0"/>
    <x v="2"/>
    <s v="AH-10075"/>
    <s v="Adam Hart"/>
    <x v="1"/>
    <s v="United States"/>
    <x v="0"/>
    <x v="34"/>
    <x v="1"/>
    <s v="FUR-FU-10004460"/>
    <s v="Furniture"/>
    <x v="3"/>
    <s v="Howard Miller 12&quot; Round Wall Clock"/>
    <n v="196.45"/>
    <n v="5"/>
    <n v="70.721999999999994"/>
    <x v="6"/>
  </r>
  <r>
    <s v="CA-2014-116932"/>
    <x v="294"/>
    <d v="2014-07-25T00:00:00"/>
    <x v="4"/>
    <x v="1"/>
    <s v="ME-18010"/>
    <s v="Michelle Ellison"/>
    <x v="1"/>
    <s v="United States"/>
    <x v="28"/>
    <x v="2"/>
    <x v="1"/>
    <s v="FUR-CH-10001215"/>
    <s v="Furniture"/>
    <x v="1"/>
    <s v="Global Troy Executive Leather Low-Back Tilter"/>
    <n v="801.56799999999998"/>
    <n v="2"/>
    <n v="50.097999999999999"/>
    <x v="3"/>
  </r>
  <r>
    <s v="CA-2014-116932"/>
    <x v="294"/>
    <d v="2014-07-25T00:00:00"/>
    <x v="4"/>
    <x v="1"/>
    <s v="ME-18010"/>
    <s v="Michelle Ellison"/>
    <x v="1"/>
    <s v="United States"/>
    <x v="28"/>
    <x v="2"/>
    <x v="1"/>
    <s v="FUR-TA-10004175"/>
    <s v="Furniture"/>
    <x v="2"/>
    <s v="Hon 30&quot; x 60&quot; Table with Locking Drawer"/>
    <n v="272.84800000000001"/>
    <n v="1"/>
    <n v="27.284800000000001"/>
    <x v="3"/>
  </r>
  <r>
    <s v="CA-2017-142888"/>
    <x v="295"/>
    <d v="2017-11-25T00:00:00"/>
    <x v="4"/>
    <x v="1"/>
    <s v="BP-11230"/>
    <s v="Benjamin Patterson"/>
    <x v="0"/>
    <s v="United States"/>
    <x v="129"/>
    <x v="13"/>
    <x v="1"/>
    <s v="FUR-TA-10004767"/>
    <s v="Furniture"/>
    <x v="2"/>
    <s v="Safco Drafting Table"/>
    <n v="70.98"/>
    <n v="1"/>
    <n v="20.584199999999999"/>
    <x v="0"/>
  </r>
  <r>
    <s v="US-2016-112977"/>
    <x v="296"/>
    <d v="2016-03-16T00:00:00"/>
    <x v="6"/>
    <x v="1"/>
    <s v="CJ-12010"/>
    <s v="Caroline Jumper"/>
    <x v="0"/>
    <s v="United States"/>
    <x v="62"/>
    <x v="7"/>
    <x v="2"/>
    <s v="FUR-BO-10003272"/>
    <s v="Furniture"/>
    <x v="0"/>
    <s v="O'Sullivan Living Dimensions 5-Shelf Bookcases"/>
    <n v="176.78399999999999"/>
    <n v="1"/>
    <n v="-22.097999999999999"/>
    <x v="9"/>
  </r>
  <r>
    <s v="CA-2017-118885"/>
    <x v="297"/>
    <d v="2018-01-02T00:00:00"/>
    <x v="4"/>
    <x v="1"/>
    <s v="JG-15160"/>
    <s v="James Galang"/>
    <x v="0"/>
    <s v="United States"/>
    <x v="2"/>
    <x v="2"/>
    <x v="1"/>
    <s v="FUR-CH-10002880"/>
    <s v="Furniture"/>
    <x v="1"/>
    <s v="Global High-Back Leather Tilter, Burgundy"/>
    <n v="393.56799999999998"/>
    <n v="4"/>
    <n v="-44.276400000000002"/>
    <x v="5"/>
  </r>
  <r>
    <s v="CA-2015-109512"/>
    <x v="298"/>
    <d v="2015-03-05T00:00:00"/>
    <x v="7"/>
    <x v="3"/>
    <s v="LF-17185"/>
    <s v="Luke Foster"/>
    <x v="0"/>
    <s v="United States"/>
    <x v="13"/>
    <x v="7"/>
    <x v="2"/>
    <s v="FUR-CH-10001146"/>
    <s v="Furniture"/>
    <x v="1"/>
    <s v="Global Value Mid-Back Manager's Chair, Gray"/>
    <n v="383.60700000000003"/>
    <n v="7"/>
    <n v="63.9345"/>
    <x v="9"/>
  </r>
  <r>
    <s v="CA-2016-147578"/>
    <x v="74"/>
    <d v="2016-04-26T00:00:00"/>
    <x v="4"/>
    <x v="0"/>
    <s v="PG-18895"/>
    <s v="Paul Gonzalez"/>
    <x v="0"/>
    <s v="United States"/>
    <x v="28"/>
    <x v="2"/>
    <x v="1"/>
    <s v="FUR-FU-10001889"/>
    <s v="Furniture"/>
    <x v="3"/>
    <s v="Ultra Door Pull Handle"/>
    <n v="31.56"/>
    <n v="3"/>
    <n v="10.4148"/>
    <x v="6"/>
  </r>
  <r>
    <s v="CA-2014-142587"/>
    <x v="299"/>
    <d v="2014-10-22T00:00:00"/>
    <x v="5"/>
    <x v="2"/>
    <s v="TB-21520"/>
    <s v="Tracy Blumstein"/>
    <x v="0"/>
    <s v="United States"/>
    <x v="130"/>
    <x v="15"/>
    <x v="2"/>
    <s v="FUR-TA-10000617"/>
    <s v="Furniture"/>
    <x v="2"/>
    <s v="Hon Practical Foundations 30 x 60 Training Table, Light Gray/Charcoal"/>
    <n v="409.59"/>
    <n v="3"/>
    <n v="-122.877"/>
    <x v="1"/>
  </r>
  <r>
    <s v="CA-2014-169775"/>
    <x v="300"/>
    <d v="2014-09-02T00:00:00"/>
    <x v="4"/>
    <x v="0"/>
    <s v="RA-19945"/>
    <s v="Ryan Akin"/>
    <x v="0"/>
    <s v="United States"/>
    <x v="89"/>
    <x v="1"/>
    <x v="0"/>
    <s v="FUR-TA-10001857"/>
    <s v="Furniture"/>
    <x v="2"/>
    <s v="Balt Solid Wood Rectangular Table"/>
    <n v="174.05850000000001"/>
    <n v="3"/>
    <n v="-110.7645"/>
    <x v="10"/>
  </r>
  <r>
    <s v="CA-2017-167094"/>
    <x v="85"/>
    <d v="2017-10-22T00:00:00"/>
    <x v="5"/>
    <x v="2"/>
    <s v="DK-12835"/>
    <s v="Damala Kotsonis"/>
    <x v="1"/>
    <s v="United States"/>
    <x v="76"/>
    <x v="36"/>
    <x v="1"/>
    <s v="FUR-CH-10000155"/>
    <s v="Furniture"/>
    <x v="1"/>
    <s v="Global Comet Stacking Armless Chair"/>
    <n v="478.48"/>
    <n v="2"/>
    <n v="47.847999999999999"/>
    <x v="1"/>
  </r>
  <r>
    <s v="CA-2015-157959"/>
    <x v="136"/>
    <d v="2015-02-04T00:00:00"/>
    <x v="5"/>
    <x v="2"/>
    <s v="RW-19540"/>
    <s v="Rick Wilson"/>
    <x v="1"/>
    <s v="United States"/>
    <x v="2"/>
    <x v="2"/>
    <x v="1"/>
    <s v="FUR-FU-10004093"/>
    <s v="Furniture"/>
    <x v="3"/>
    <s v="Hand-Finished Solid Wood Document Frame"/>
    <n v="136.91999999999999"/>
    <n v="4"/>
    <n v="41.076000000000001"/>
    <x v="11"/>
  </r>
  <r>
    <s v="CA-2017-105886"/>
    <x v="186"/>
    <d v="2017-12-23T00:00:00"/>
    <x v="2"/>
    <x v="1"/>
    <s v="DB-13660"/>
    <s v="Duane Benoit"/>
    <x v="0"/>
    <s v="United States"/>
    <x v="64"/>
    <x v="7"/>
    <x v="2"/>
    <s v="FUR-FU-10001037"/>
    <s v="Furniture"/>
    <x v="3"/>
    <s v="DAX Charcoal/Nickel-Tone Document Frame, 5 x 7"/>
    <n v="18.96"/>
    <n v="2"/>
    <n v="8.532"/>
    <x v="5"/>
  </r>
  <r>
    <s v="US-2017-111423"/>
    <x v="301"/>
    <d v="2017-08-19T00:00:00"/>
    <x v="3"/>
    <x v="2"/>
    <s v="EH-13765"/>
    <s v="Edward Hooks"/>
    <x v="1"/>
    <s v="United States"/>
    <x v="115"/>
    <x v="7"/>
    <x v="2"/>
    <s v="FUR-CH-10003981"/>
    <s v="Furniture"/>
    <x v="1"/>
    <s v="Global Commerce Series Low-Back Swivel/Tilt Chairs"/>
    <n v="462.56400000000002"/>
    <n v="2"/>
    <n v="97.6524"/>
    <x v="10"/>
  </r>
  <r>
    <s v="CA-2017-161200"/>
    <x v="302"/>
    <d v="2017-08-10T00:00:00"/>
    <x v="4"/>
    <x v="0"/>
    <s v="SV-20365"/>
    <s v="Seth Vernon"/>
    <x v="0"/>
    <s v="United States"/>
    <x v="120"/>
    <x v="35"/>
    <x v="0"/>
    <s v="FUR-BO-10000468"/>
    <s v="Furniture"/>
    <x v="0"/>
    <s v="O'Sullivan 2-Shelf Heavy-Duty Bookcases"/>
    <n v="145.74"/>
    <n v="3"/>
    <n v="23.3184"/>
    <x v="10"/>
  </r>
  <r>
    <s v="CA-2017-161200"/>
    <x v="302"/>
    <d v="2017-08-10T00:00:00"/>
    <x v="4"/>
    <x v="0"/>
    <s v="SV-20365"/>
    <s v="Seth Vernon"/>
    <x v="0"/>
    <s v="United States"/>
    <x v="120"/>
    <x v="35"/>
    <x v="0"/>
    <s v="FUR-FU-10001706"/>
    <s v="Furniture"/>
    <x v="3"/>
    <s v="Longer-Life Soft White Bulbs"/>
    <n v="15.4"/>
    <n v="5"/>
    <n v="7.3920000000000003"/>
    <x v="10"/>
  </r>
  <r>
    <s v="CA-2015-141768"/>
    <x v="303"/>
    <d v="2015-05-27T00:00:00"/>
    <x v="3"/>
    <x v="0"/>
    <s v="NP-18685"/>
    <s v="Nora Pelletier"/>
    <x v="2"/>
    <s v="United States"/>
    <x v="28"/>
    <x v="2"/>
    <x v="1"/>
    <s v="FUR-FU-10002268"/>
    <s v="Furniture"/>
    <x v="3"/>
    <s v="Ultra Door Push Plate"/>
    <n v="14.73"/>
    <n v="3"/>
    <n v="4.8609"/>
    <x v="7"/>
  </r>
  <r>
    <s v="CA-2016-112109"/>
    <x v="304"/>
    <d v="2016-07-12T00:00:00"/>
    <x v="4"/>
    <x v="1"/>
    <s v="JE-15715"/>
    <s v="Joe Elijah"/>
    <x v="0"/>
    <s v="United States"/>
    <x v="131"/>
    <x v="12"/>
    <x v="1"/>
    <s v="FUR-CH-10004287"/>
    <s v="Furniture"/>
    <x v="1"/>
    <s v="SAFCO Arco Folding Chair"/>
    <n v="662.88"/>
    <n v="3"/>
    <n v="74.573999999999998"/>
    <x v="3"/>
  </r>
  <r>
    <s v="CA-2017-157987"/>
    <x v="113"/>
    <d v="2017-09-06T00:00:00"/>
    <x v="4"/>
    <x v="1"/>
    <s v="AC-10615"/>
    <s v="Ann Chong"/>
    <x v="1"/>
    <s v="United States"/>
    <x v="13"/>
    <x v="7"/>
    <x v="2"/>
    <s v="FUR-FU-10001196"/>
    <s v="Furniture"/>
    <x v="3"/>
    <s v="DAX Cubicle Frames - 8x10"/>
    <n v="11.54"/>
    <n v="2"/>
    <n v="3.4620000000000002"/>
    <x v="4"/>
  </r>
  <r>
    <s v="CA-2017-157987"/>
    <x v="113"/>
    <d v="2017-09-06T00:00:00"/>
    <x v="4"/>
    <x v="1"/>
    <s v="AC-10615"/>
    <s v="Ann Chong"/>
    <x v="1"/>
    <s v="United States"/>
    <x v="13"/>
    <x v="7"/>
    <x v="2"/>
    <s v="FUR-TA-10001889"/>
    <s v="Furniture"/>
    <x v="2"/>
    <s v="Bush Advantage Collection Racetrack Conference Table"/>
    <n v="254.52600000000001"/>
    <n v="1"/>
    <n v="-93.3262"/>
    <x v="4"/>
  </r>
  <r>
    <s v="CA-2017-157987"/>
    <x v="113"/>
    <d v="2017-09-06T00:00:00"/>
    <x v="4"/>
    <x v="1"/>
    <s v="AC-10615"/>
    <s v="Ann Chong"/>
    <x v="1"/>
    <s v="United States"/>
    <x v="13"/>
    <x v="7"/>
    <x v="2"/>
    <s v="FUR-CH-10003379"/>
    <s v="Furniture"/>
    <x v="1"/>
    <s v="Global Commerce Series High-Back Swivel/Tilt Chairs"/>
    <n v="1282.4100000000001"/>
    <n v="5"/>
    <n v="213.73500000000001"/>
    <x v="4"/>
  </r>
  <r>
    <s v="CA-2014-110408"/>
    <x v="305"/>
    <d v="2014-10-20T00:00:00"/>
    <x v="3"/>
    <x v="0"/>
    <s v="AS-10225"/>
    <s v="Alan Schoenberger"/>
    <x v="1"/>
    <s v="United States"/>
    <x v="132"/>
    <x v="33"/>
    <x v="0"/>
    <s v="FUR-CH-10003774"/>
    <s v="Furniture"/>
    <x v="1"/>
    <s v="Global Wood Trimmed Manager's Task Chair, Khaki"/>
    <n v="545.88"/>
    <n v="6"/>
    <n v="70.964399999999998"/>
    <x v="1"/>
  </r>
  <r>
    <s v="CA-2016-112669"/>
    <x v="65"/>
    <d v="2016-04-14T00:00:00"/>
    <x v="7"/>
    <x v="3"/>
    <s v="KT-16465"/>
    <s v="Kean Takahito"/>
    <x v="0"/>
    <s v="United States"/>
    <x v="110"/>
    <x v="22"/>
    <x v="1"/>
    <s v="FUR-CH-10004086"/>
    <s v="Furniture"/>
    <x v="1"/>
    <s v="Hon 4070 Series Pagoda Armless Upholstered Stacking Chairs"/>
    <n v="933.53599999999994"/>
    <n v="4"/>
    <n v="105.0228"/>
    <x v="6"/>
  </r>
  <r>
    <s v="CA-2014-164721"/>
    <x v="306"/>
    <d v="2014-11-27T00:00:00"/>
    <x v="3"/>
    <x v="0"/>
    <s v="LW-16825"/>
    <s v="Laurel Workman"/>
    <x v="1"/>
    <s v="United States"/>
    <x v="133"/>
    <x v="2"/>
    <x v="1"/>
    <s v="FUR-FU-10001940"/>
    <s v="Furniture"/>
    <x v="3"/>
    <s v="Staple-based wall hangings"/>
    <n v="23.88"/>
    <n v="3"/>
    <n v="10.507199999999999"/>
    <x v="0"/>
  </r>
  <r>
    <s v="CA-2015-127509"/>
    <x v="307"/>
    <d v="2015-11-13T00:00:00"/>
    <x v="4"/>
    <x v="1"/>
    <s v="AS-10090"/>
    <s v="Adam Shillingsburg"/>
    <x v="0"/>
    <s v="United States"/>
    <x v="76"/>
    <x v="23"/>
    <x v="3"/>
    <s v="FUR-TA-10002855"/>
    <s v="Furniture"/>
    <x v="2"/>
    <s v="Bevis Round Conference Table Top &amp; Single Column Base"/>
    <n v="1024.3800000000001"/>
    <n v="7"/>
    <n v="215.1198"/>
    <x v="0"/>
  </r>
  <r>
    <s v="US-2017-147221"/>
    <x v="308"/>
    <d v="2017-12-04T00:00:00"/>
    <x v="3"/>
    <x v="0"/>
    <s v="JS-16030"/>
    <s v="Joy Smith"/>
    <x v="0"/>
    <s v="United States"/>
    <x v="6"/>
    <x v="5"/>
    <x v="3"/>
    <s v="FUR-FU-10004020"/>
    <s v="Furniture"/>
    <x v="3"/>
    <s v="Advantus Panel Wall Acrylic Frame"/>
    <n v="8.7520000000000007"/>
    <n v="4"/>
    <n v="-3.7195999999999998"/>
    <x v="5"/>
  </r>
  <r>
    <s v="CA-2017-163510"/>
    <x v="19"/>
    <d v="2017-12-28T00:00:00"/>
    <x v="0"/>
    <x v="0"/>
    <s v="JW-15955"/>
    <s v="Joni Wasserman"/>
    <x v="0"/>
    <s v="United States"/>
    <x v="74"/>
    <x v="0"/>
    <x v="0"/>
    <s v="FUR-CH-10001146"/>
    <s v="Furniture"/>
    <x v="1"/>
    <s v="Global Value Mid-Back Manager's Chair, Gray"/>
    <n v="304.45"/>
    <n v="5"/>
    <n v="76.112499999999997"/>
    <x v="5"/>
  </r>
  <r>
    <s v="CA-2017-165386"/>
    <x v="309"/>
    <d v="2017-08-04T00:00:00"/>
    <x v="5"/>
    <x v="2"/>
    <s v="CM-12190"/>
    <s v="Charlotte Melton"/>
    <x v="0"/>
    <s v="United States"/>
    <x v="9"/>
    <x v="8"/>
    <x v="3"/>
    <s v="FUR-BO-10003034"/>
    <s v="Furniture"/>
    <x v="0"/>
    <s v="O'Sullivan Elevations Bookcase, Cherry Finish"/>
    <n v="183.37200000000001"/>
    <n v="2"/>
    <n v="-36.674399999999999"/>
    <x v="10"/>
  </r>
  <r>
    <s v="CA-2016-145905"/>
    <x v="126"/>
    <d v="2016-09-23T00:00:00"/>
    <x v="2"/>
    <x v="1"/>
    <s v="AM-10705"/>
    <s v="Anne McFarland"/>
    <x v="0"/>
    <s v="United States"/>
    <x v="83"/>
    <x v="33"/>
    <x v="0"/>
    <s v="FUR-CH-10001854"/>
    <s v="Furniture"/>
    <x v="1"/>
    <s v="Office Star - Professional Matrix Back Chair with 2-to-1 Synchro Tilt and Mesh Fabric Seat"/>
    <n v="350.98"/>
    <n v="1"/>
    <n v="84.235200000000006"/>
    <x v="4"/>
  </r>
  <r>
    <s v="CA-2016-168354"/>
    <x v="107"/>
    <d v="2016-09-21T00:00:00"/>
    <x v="3"/>
    <x v="2"/>
    <s v="RH-19510"/>
    <s v="Rick Huthwaite"/>
    <x v="2"/>
    <s v="United States"/>
    <x v="134"/>
    <x v="38"/>
    <x v="2"/>
    <s v="FUR-CH-10004675"/>
    <s v="Furniture"/>
    <x v="1"/>
    <s v="Lifetime Advantage Folding Chairs, 4/Carton"/>
    <n v="872.32"/>
    <n v="4"/>
    <n v="244.24959999999999"/>
    <x v="4"/>
  </r>
  <r>
    <s v="CA-2015-114237"/>
    <x v="310"/>
    <d v="2015-03-15T00:00:00"/>
    <x v="3"/>
    <x v="2"/>
    <s v="MC-17275"/>
    <s v="Marc Crier"/>
    <x v="0"/>
    <s v="United States"/>
    <x v="15"/>
    <x v="13"/>
    <x v="1"/>
    <s v="FUR-BO-10004409"/>
    <s v="Furniture"/>
    <x v="0"/>
    <s v="Safco Value Mate Series Steel Bookcases, Baked Enamel Finish on Steel, Gray"/>
    <n v="141.96"/>
    <n v="2"/>
    <n v="39.748800000000003"/>
    <x v="9"/>
  </r>
  <r>
    <s v="CA-2017-162481"/>
    <x v="58"/>
    <d v="2017-09-29T00:00:00"/>
    <x v="4"/>
    <x v="1"/>
    <s v="CT-11995"/>
    <s v="Carol Triggs"/>
    <x v="0"/>
    <s v="United States"/>
    <x v="77"/>
    <x v="11"/>
    <x v="3"/>
    <s v="FUR-CH-10003061"/>
    <s v="Furniture"/>
    <x v="1"/>
    <s v="Global Leather Task Chair, Black"/>
    <n v="269.97000000000003"/>
    <n v="3"/>
    <n v="51.2943"/>
    <x v="4"/>
  </r>
  <r>
    <s v="CA-2015-122287"/>
    <x v="311"/>
    <d v="2015-06-23T00:00:00"/>
    <x v="2"/>
    <x v="1"/>
    <s v="SN-20560"/>
    <s v="Skye Norling"/>
    <x v="2"/>
    <s v="United States"/>
    <x v="117"/>
    <x v="22"/>
    <x v="1"/>
    <s v="FUR-FU-10004973"/>
    <s v="Furniture"/>
    <x v="3"/>
    <s v="Flat Face Poster Frame"/>
    <n v="75.36"/>
    <n v="5"/>
    <n v="20.724"/>
    <x v="2"/>
  </r>
  <r>
    <s v="CA-2015-142237"/>
    <x v="312"/>
    <d v="2015-07-13T00:00:00"/>
    <x v="3"/>
    <x v="2"/>
    <s v="CK-12595"/>
    <s v="Clytie Kelty"/>
    <x v="0"/>
    <s v="United States"/>
    <x v="3"/>
    <x v="3"/>
    <x v="2"/>
    <s v="FUR-FU-10004848"/>
    <s v="Furniture"/>
    <x v="3"/>
    <s v="Howard Miller 13-3/4&quot; Diameter Brushed Chrome Round Wall Clock"/>
    <n v="289.8"/>
    <n v="7"/>
    <n v="36.225000000000001"/>
    <x v="3"/>
  </r>
  <r>
    <s v="CA-2015-142237"/>
    <x v="312"/>
    <d v="2015-07-13T00:00:00"/>
    <x v="3"/>
    <x v="2"/>
    <s v="CK-12595"/>
    <s v="Clytie Kelty"/>
    <x v="0"/>
    <s v="United States"/>
    <x v="3"/>
    <x v="3"/>
    <x v="2"/>
    <s v="FUR-CH-10003833"/>
    <s v="Furniture"/>
    <x v="1"/>
    <s v="Novimex Fabric Task Chair"/>
    <n v="341.488"/>
    <n v="8"/>
    <n v="-73.176000000000002"/>
    <x v="3"/>
  </r>
  <r>
    <s v="CA-2015-142237"/>
    <x v="312"/>
    <d v="2015-07-13T00:00:00"/>
    <x v="3"/>
    <x v="2"/>
    <s v="CK-12595"/>
    <s v="Clytie Kelty"/>
    <x v="0"/>
    <s v="United States"/>
    <x v="3"/>
    <x v="3"/>
    <x v="2"/>
    <s v="FUR-FU-10003142"/>
    <s v="Furniture"/>
    <x v="3"/>
    <s v="Master Big Foot Doorstop, Beige"/>
    <n v="25.344000000000001"/>
    <n v="6"/>
    <n v="3.4847999999999999"/>
    <x v="3"/>
  </r>
  <r>
    <s v="CA-2016-136434"/>
    <x v="193"/>
    <d v="2016-12-07T00:00:00"/>
    <x v="6"/>
    <x v="1"/>
    <s v="RD-19480"/>
    <s v="Rick Duston"/>
    <x v="0"/>
    <s v="United States"/>
    <x v="52"/>
    <x v="6"/>
    <x v="3"/>
    <s v="FUR-FU-10001196"/>
    <s v="Furniture"/>
    <x v="3"/>
    <s v="DAX Cubicle Frames - 8x10"/>
    <n v="17.309999999999999"/>
    <n v="3"/>
    <n v="5.1929999999999996"/>
    <x v="5"/>
  </r>
  <r>
    <s v="CA-2017-120376"/>
    <x v="313"/>
    <d v="2017-12-25T00:00:00"/>
    <x v="0"/>
    <x v="2"/>
    <s v="TP-21130"/>
    <s v="Theone Pippenger"/>
    <x v="0"/>
    <s v="United States"/>
    <x v="25"/>
    <x v="17"/>
    <x v="3"/>
    <s v="FUR-CH-10002335"/>
    <s v="Furniture"/>
    <x v="1"/>
    <s v="Hon GuestStacker Chair"/>
    <n v="1586.69"/>
    <n v="7"/>
    <n v="412.5394"/>
    <x v="5"/>
  </r>
  <r>
    <s v="CA-2017-120376"/>
    <x v="313"/>
    <d v="2017-12-25T00:00:00"/>
    <x v="0"/>
    <x v="2"/>
    <s v="TP-21130"/>
    <s v="Theone Pippenger"/>
    <x v="0"/>
    <s v="United States"/>
    <x v="25"/>
    <x v="17"/>
    <x v="3"/>
    <s v="FUR-TA-10004534"/>
    <s v="Furniture"/>
    <x v="2"/>
    <s v="Bevis 44 x 96 Conference Tables"/>
    <n v="411.8"/>
    <n v="2"/>
    <n v="70.006"/>
    <x v="5"/>
  </r>
  <r>
    <s v="CA-2014-106439"/>
    <x v="314"/>
    <d v="2014-11-04T00:00:00"/>
    <x v="4"/>
    <x v="1"/>
    <s v="GG-14650"/>
    <s v="Greg Guthrie"/>
    <x v="1"/>
    <s v="United States"/>
    <x v="2"/>
    <x v="2"/>
    <x v="1"/>
    <s v="FUR-CH-10003833"/>
    <s v="Furniture"/>
    <x v="1"/>
    <s v="Novimex Fabric Task Chair"/>
    <n v="146.352"/>
    <n v="3"/>
    <n v="-9.1470000000000002"/>
    <x v="1"/>
  </r>
  <r>
    <s v="CA-2015-133452"/>
    <x v="315"/>
    <d v="2015-04-19T00:00:00"/>
    <x v="6"/>
    <x v="1"/>
    <s v="ZC-21910"/>
    <s v="Zuschuss Carroll"/>
    <x v="0"/>
    <s v="United States"/>
    <x v="135"/>
    <x v="2"/>
    <x v="1"/>
    <s v="FUR-TA-10003954"/>
    <s v="Furniture"/>
    <x v="2"/>
    <s v="Hon 94000 Series Round Tables"/>
    <n v="710.83199999999999"/>
    <n v="3"/>
    <n v="-97.739400000000003"/>
    <x v="6"/>
  </r>
  <r>
    <s v="US-2017-110996"/>
    <x v="93"/>
    <d v="2017-11-25T00:00:00"/>
    <x v="2"/>
    <x v="1"/>
    <s v="KA-16525"/>
    <s v="Kelly Andreada"/>
    <x v="0"/>
    <s v="United States"/>
    <x v="136"/>
    <x v="2"/>
    <x v="1"/>
    <s v="FUR-CH-10003956"/>
    <s v="Furniture"/>
    <x v="1"/>
    <s v="Novimex High-Tech Fabric Mesh Task Chair"/>
    <n v="283.92"/>
    <n v="5"/>
    <n v="-46.137"/>
    <x v="0"/>
  </r>
  <r>
    <s v="CA-2014-131051"/>
    <x v="280"/>
    <d v="2014-12-05T00:00:00"/>
    <x v="4"/>
    <x v="1"/>
    <s v="TR-21325"/>
    <s v="Toby Ritter"/>
    <x v="0"/>
    <s v="United States"/>
    <x v="28"/>
    <x v="2"/>
    <x v="1"/>
    <s v="FUR-FU-10001861"/>
    <s v="Furniture"/>
    <x v="3"/>
    <s v="Floodlight Indoor Halogen Bulbs, 1 Bulb per Pack, 60 Watts"/>
    <n v="58.2"/>
    <n v="3"/>
    <n v="28.518000000000001"/>
    <x v="5"/>
  </r>
  <r>
    <s v="CA-2015-120103"/>
    <x v="37"/>
    <d v="2015-12-29T00:00:00"/>
    <x v="2"/>
    <x v="1"/>
    <s v="MS-17365"/>
    <s v="Maribeth Schnelling"/>
    <x v="0"/>
    <s v="United States"/>
    <x v="43"/>
    <x v="22"/>
    <x v="1"/>
    <s v="FUR-FU-10002885"/>
    <s v="Furniture"/>
    <x v="3"/>
    <s v="Magna Visual Magnetic Picture Hangers"/>
    <n v="7.7119999999999997"/>
    <n v="2"/>
    <n v="1.7352000000000001"/>
    <x v="5"/>
  </r>
  <r>
    <s v="CA-2017-166142"/>
    <x v="316"/>
    <d v="2017-07-19T00:00:00"/>
    <x v="4"/>
    <x v="1"/>
    <s v="MM-17260"/>
    <s v="Magdelene Morse"/>
    <x v="0"/>
    <s v="United States"/>
    <x v="16"/>
    <x v="14"/>
    <x v="2"/>
    <s v="FUR-TA-10004607"/>
    <s v="Furniture"/>
    <x v="2"/>
    <s v="Hon 2111 Invitation Series Straight Table"/>
    <n v="310.44299999999998"/>
    <n v="3"/>
    <n v="-48.783900000000003"/>
    <x v="3"/>
  </r>
  <r>
    <s v="CA-2014-145926"/>
    <x v="317"/>
    <d v="2014-11-21T00:00:00"/>
    <x v="4"/>
    <x v="1"/>
    <s v="MP-17470"/>
    <s v="Mark Packer"/>
    <x v="2"/>
    <s v="United States"/>
    <x v="137"/>
    <x v="11"/>
    <x v="3"/>
    <s v="FUR-CH-10004289"/>
    <s v="Furniture"/>
    <x v="1"/>
    <s v="Global Super Steno Chair"/>
    <n v="479.9"/>
    <n v="5"/>
    <n v="81.582999999999998"/>
    <x v="0"/>
  </r>
  <r>
    <s v="CA-2014-123295"/>
    <x v="318"/>
    <d v="2014-07-18T00:00:00"/>
    <x v="7"/>
    <x v="3"/>
    <s v="AH-10120"/>
    <s v="Adrian Hane"/>
    <x v="2"/>
    <s v="United States"/>
    <x v="104"/>
    <x v="22"/>
    <x v="1"/>
    <s v="FUR-CH-10002372"/>
    <s v="Furniture"/>
    <x v="1"/>
    <s v="Office Star - Ergonomically Designed Knee Chair"/>
    <n v="259.13600000000002"/>
    <n v="4"/>
    <n v="-25.913599999999999"/>
    <x v="3"/>
  </r>
  <r>
    <s v="CA-2015-164882"/>
    <x v="319"/>
    <d v="2015-10-31T00:00:00"/>
    <x v="7"/>
    <x v="3"/>
    <s v="SG-20080"/>
    <s v="Sandra Glassco"/>
    <x v="0"/>
    <s v="United States"/>
    <x v="138"/>
    <x v="2"/>
    <x v="1"/>
    <s v="FUR-CH-10004218"/>
    <s v="Furniture"/>
    <x v="1"/>
    <s v="Global Fabric Manager's Chair, Dark Gray"/>
    <n v="323.13600000000002"/>
    <n v="4"/>
    <n v="20.196000000000002"/>
    <x v="1"/>
  </r>
  <r>
    <s v="CA-2015-164882"/>
    <x v="319"/>
    <d v="2015-10-31T00:00:00"/>
    <x v="7"/>
    <x v="3"/>
    <s v="SG-20080"/>
    <s v="Sandra Glassco"/>
    <x v="0"/>
    <s v="United States"/>
    <x v="138"/>
    <x v="2"/>
    <x v="1"/>
    <s v="FUR-BO-10002213"/>
    <s v="Furniture"/>
    <x v="0"/>
    <s v="DMI Eclipse Executive Suite Bookcases"/>
    <n v="425.83300000000003"/>
    <n v="1"/>
    <n v="20.039200000000001"/>
    <x v="1"/>
  </r>
  <r>
    <s v="CA-2015-159786"/>
    <x v="33"/>
    <d v="2015-10-17T00:00:00"/>
    <x v="2"/>
    <x v="0"/>
    <s v="RK-19300"/>
    <s v="Ralph Kennedy"/>
    <x v="0"/>
    <s v="United States"/>
    <x v="77"/>
    <x v="7"/>
    <x v="2"/>
    <s v="FUR-TA-10001307"/>
    <s v="Furniture"/>
    <x v="2"/>
    <s v="SAFCO PlanMaster Heigh-Adjustable Drafting Table Base, 43w x 30d x 30-37h, Black"/>
    <n v="209.67"/>
    <n v="1"/>
    <n v="-13.978"/>
    <x v="1"/>
  </r>
  <r>
    <s v="CA-2017-158246"/>
    <x v="17"/>
    <d v="2017-11-11T00:00:00"/>
    <x v="3"/>
    <x v="2"/>
    <s v="JB-15400"/>
    <s v="Jennifer Braxton"/>
    <x v="1"/>
    <s v="United States"/>
    <x v="139"/>
    <x v="2"/>
    <x v="1"/>
    <s v="FUR-CH-10003061"/>
    <s v="Furniture"/>
    <x v="1"/>
    <s v="Global Leather Task Chair, Black"/>
    <n v="215.976"/>
    <n v="3"/>
    <n v="-2.6997"/>
    <x v="0"/>
  </r>
  <r>
    <s v="CA-2017-167381"/>
    <x v="320"/>
    <d v="2017-09-24T00:00:00"/>
    <x v="3"/>
    <x v="0"/>
    <s v="EH-14005"/>
    <s v="Erica Hernandez"/>
    <x v="2"/>
    <s v="United States"/>
    <x v="140"/>
    <x v="17"/>
    <x v="3"/>
    <s v="FUR-BO-10001972"/>
    <s v="Furniture"/>
    <x v="0"/>
    <s v="O'Sullivan 4-Shelf Bookcase in Odessa Pine"/>
    <n v="241.96"/>
    <n v="2"/>
    <n v="41.133200000000002"/>
    <x v="4"/>
  </r>
  <r>
    <s v="CA-2015-134859"/>
    <x v="103"/>
    <d v="2015-10-09T00:00:00"/>
    <x v="2"/>
    <x v="1"/>
    <s v="JK-16120"/>
    <s v="Julie Kriz"/>
    <x v="2"/>
    <s v="United States"/>
    <x v="3"/>
    <x v="3"/>
    <x v="2"/>
    <s v="FUR-FU-10003623"/>
    <s v="Furniture"/>
    <x v="3"/>
    <s v="DataProducts Ampli Magnifier Task Lamp, Black,"/>
    <n v="64.944000000000003"/>
    <n v="3"/>
    <n v="6.4943999999999997"/>
    <x v="1"/>
  </r>
  <r>
    <s v="US-2014-114188"/>
    <x v="321"/>
    <d v="2014-05-22T00:00:00"/>
    <x v="3"/>
    <x v="0"/>
    <s v="RF-19345"/>
    <s v="Randy Ferguson"/>
    <x v="1"/>
    <s v="United States"/>
    <x v="63"/>
    <x v="28"/>
    <x v="2"/>
    <s v="FUR-FU-10000076"/>
    <s v="Furniture"/>
    <x v="3"/>
    <s v="24-Hour Round Wall Clock"/>
    <n v="139.86000000000001"/>
    <n v="7"/>
    <n v="60.139800000000001"/>
    <x v="7"/>
  </r>
  <r>
    <s v="CA-2015-156377"/>
    <x v="322"/>
    <d v="2016-01-05T00:00:00"/>
    <x v="2"/>
    <x v="1"/>
    <s v="TB-21625"/>
    <s v="Trudy Brown"/>
    <x v="0"/>
    <s v="United States"/>
    <x v="141"/>
    <x v="5"/>
    <x v="3"/>
    <s v="FUR-FU-10002364"/>
    <s v="Furniture"/>
    <x v="3"/>
    <s v="Eldon Expressions Wood Desk Accessories, Oak"/>
    <n v="14.76"/>
    <n v="5"/>
    <n v="-11.439"/>
    <x v="5"/>
  </r>
  <r>
    <s v="CA-2014-159520"/>
    <x v="323"/>
    <d v="2014-06-11T00:00:00"/>
    <x v="2"/>
    <x v="1"/>
    <s v="GT-14635"/>
    <s v="Grant Thornton"/>
    <x v="1"/>
    <s v="United States"/>
    <x v="62"/>
    <x v="7"/>
    <x v="2"/>
    <s v="FUR-TA-10003238"/>
    <s v="Furniture"/>
    <x v="2"/>
    <s v="Chromcraft Bull-Nose Wood 48&quot; x 96&quot; Rectangular Conference Tables"/>
    <n v="991.76400000000001"/>
    <n v="3"/>
    <n v="-347.11739999999998"/>
    <x v="2"/>
  </r>
  <r>
    <s v="US-2016-152051"/>
    <x v="324"/>
    <d v="2016-06-29T00:00:00"/>
    <x v="4"/>
    <x v="1"/>
    <s v="TS-21160"/>
    <s v="Theresa Swint"/>
    <x v="1"/>
    <s v="United States"/>
    <x v="142"/>
    <x v="3"/>
    <x v="2"/>
    <s v="FUR-CH-10002965"/>
    <s v="Furniture"/>
    <x v="1"/>
    <s v="Global Leather Highback Executive Chair with Pneumatic Height Adjustment, Black"/>
    <n v="422.05799999999999"/>
    <n v="3"/>
    <n v="-18.088200000000001"/>
    <x v="2"/>
  </r>
  <r>
    <s v="CA-2014-141607"/>
    <x v="202"/>
    <d v="2014-12-17T00:00:00"/>
    <x v="2"/>
    <x v="1"/>
    <s v="WB-21850"/>
    <s v="William Brown"/>
    <x v="0"/>
    <s v="United States"/>
    <x v="41"/>
    <x v="2"/>
    <x v="1"/>
    <s v="FUR-FU-10003975"/>
    <s v="Furniture"/>
    <x v="3"/>
    <s v="Eldon Advantage Chair Mats for Low to Medium Pile Carpets"/>
    <n v="43.31"/>
    <n v="1"/>
    <n v="4.3310000000000004"/>
    <x v="5"/>
  </r>
  <r>
    <s v="US-2017-139969"/>
    <x v="49"/>
    <d v="2017-11-26T00:00:00"/>
    <x v="1"/>
    <x v="1"/>
    <s v="AF-10870"/>
    <s v="Art Ferguson"/>
    <x v="0"/>
    <s v="United States"/>
    <x v="143"/>
    <x v="5"/>
    <x v="3"/>
    <s v="FUR-CH-10001973"/>
    <s v="Furniture"/>
    <x v="1"/>
    <s v="Office Star Flex Back Scooter Chair with White Frame"/>
    <n v="233.05799999999999"/>
    <n v="3"/>
    <n v="-53.270400000000002"/>
    <x v="0"/>
  </r>
  <r>
    <s v="US-2016-120460"/>
    <x v="325"/>
    <d v="2016-05-05T00:00:00"/>
    <x v="2"/>
    <x v="1"/>
    <s v="BF-11170"/>
    <s v="Ben Ferrer"/>
    <x v="2"/>
    <s v="United States"/>
    <x v="144"/>
    <x v="5"/>
    <x v="3"/>
    <s v="FUR-FU-10004973"/>
    <s v="Furniture"/>
    <x v="3"/>
    <s v="Flat Face Poster Frame"/>
    <n v="22.608000000000001"/>
    <n v="3"/>
    <n v="-10.1736"/>
    <x v="6"/>
  </r>
  <r>
    <s v="CA-2016-141019"/>
    <x v="326"/>
    <d v="2016-05-14T00:00:00"/>
    <x v="7"/>
    <x v="3"/>
    <s v="LH-17155"/>
    <s v="Logan Haushalter"/>
    <x v="0"/>
    <s v="United States"/>
    <x v="145"/>
    <x v="15"/>
    <x v="2"/>
    <s v="FUR-FU-10002937"/>
    <s v="Furniture"/>
    <x v="3"/>
    <s v="GE 48&quot; Fluorescent Tube, Cool White Energy Saver, 34 Watts, 30/Box"/>
    <n v="79.384"/>
    <n v="1"/>
    <n v="29.768999999999998"/>
    <x v="7"/>
  </r>
  <r>
    <s v="CA-2016-154018"/>
    <x v="25"/>
    <d v="2016-10-19T00:00:00"/>
    <x v="6"/>
    <x v="1"/>
    <s v="HA-14920"/>
    <s v="Helen Andreada"/>
    <x v="0"/>
    <s v="United States"/>
    <x v="146"/>
    <x v="5"/>
    <x v="3"/>
    <s v="FUR-FU-10003394"/>
    <s v="Furniture"/>
    <x v="3"/>
    <s v="Tenex &quot;The Solids&quot; Textured Chair Mats"/>
    <n v="139.91999999999999"/>
    <n v="5"/>
    <n v="-150.41399999999999"/>
    <x v="1"/>
  </r>
  <r>
    <s v="US-2017-137491"/>
    <x v="49"/>
    <d v="2017-11-25T00:00:00"/>
    <x v="6"/>
    <x v="1"/>
    <s v="LC-16930"/>
    <s v="Linda Cazamias"/>
    <x v="1"/>
    <s v="United States"/>
    <x v="147"/>
    <x v="5"/>
    <x v="3"/>
    <s v="FUR-CH-10004675"/>
    <s v="Furniture"/>
    <x v="1"/>
    <s v="Lifetime Advantage Folding Chairs, 4/Carton"/>
    <n v="305.31200000000001"/>
    <n v="2"/>
    <n v="-8.7232000000000003"/>
    <x v="0"/>
  </r>
  <r>
    <s v="CA-2016-128818"/>
    <x v="327"/>
    <d v="2016-05-11T00:00:00"/>
    <x v="4"/>
    <x v="1"/>
    <s v="CJ-12010"/>
    <s v="Caroline Jumper"/>
    <x v="0"/>
    <s v="United States"/>
    <x v="13"/>
    <x v="7"/>
    <x v="2"/>
    <s v="FUR-CH-10002084"/>
    <s v="Furniture"/>
    <x v="1"/>
    <s v="Hon Mobius Operator's Chair"/>
    <n v="442.76400000000001"/>
    <n v="4"/>
    <n v="59.035200000000003"/>
    <x v="7"/>
  </r>
  <r>
    <s v="CA-2016-128818"/>
    <x v="327"/>
    <d v="2016-05-11T00:00:00"/>
    <x v="4"/>
    <x v="1"/>
    <s v="CJ-12010"/>
    <s v="Caroline Jumper"/>
    <x v="0"/>
    <s v="United States"/>
    <x v="13"/>
    <x v="7"/>
    <x v="2"/>
    <s v="FUR-FU-10001940"/>
    <s v="Furniture"/>
    <x v="3"/>
    <s v="Staple-based wall hangings"/>
    <n v="63.68"/>
    <n v="8"/>
    <n v="28.019200000000001"/>
    <x v="7"/>
  </r>
  <r>
    <s v="CA-2017-143063"/>
    <x v="328"/>
    <d v="2017-08-15T00:00:00"/>
    <x v="2"/>
    <x v="1"/>
    <s v="IL-15100"/>
    <s v="Ivan Liston"/>
    <x v="0"/>
    <s v="United States"/>
    <x v="29"/>
    <x v="6"/>
    <x v="3"/>
    <s v="FUR-FU-10003708"/>
    <s v="Furniture"/>
    <x v="3"/>
    <s v="Tenex Traditional Chairmats for Medium Pile Carpet, Standard Lip, 36&quot; x 48&quot;"/>
    <n v="121.3"/>
    <n v="2"/>
    <n v="25.472999999999999"/>
    <x v="10"/>
  </r>
  <r>
    <s v="US-2014-165659"/>
    <x v="42"/>
    <d v="2014-06-06T00:00:00"/>
    <x v="2"/>
    <x v="1"/>
    <s v="LT-17110"/>
    <s v="Liz Thompson"/>
    <x v="0"/>
    <s v="United States"/>
    <x v="148"/>
    <x v="31"/>
    <x v="0"/>
    <s v="FUR-FU-10001935"/>
    <s v="Furniture"/>
    <x v="3"/>
    <s v="3M Hangers With Command Adhesive"/>
    <n v="22.2"/>
    <n v="6"/>
    <n v="9.1020000000000003"/>
    <x v="2"/>
  </r>
  <r>
    <s v="CA-2015-138002"/>
    <x v="329"/>
    <d v="2015-09-12T00:00:00"/>
    <x v="6"/>
    <x v="1"/>
    <s v="BT-11305"/>
    <s v="Beth Thompson"/>
    <x v="2"/>
    <s v="United States"/>
    <x v="15"/>
    <x v="13"/>
    <x v="1"/>
    <s v="FUR-FU-10004748"/>
    <s v="Furniture"/>
    <x v="3"/>
    <s v="Howard Miller 16&quot; Diameter Gallery Wall Clock"/>
    <n v="191.82"/>
    <n v="3"/>
    <n v="74.809799999999996"/>
    <x v="4"/>
  </r>
  <r>
    <s v="CA-2015-128860"/>
    <x v="330"/>
    <d v="2015-07-05T00:00:00"/>
    <x v="6"/>
    <x v="1"/>
    <s v="SC-20725"/>
    <s v="Steven Cartwright"/>
    <x v="0"/>
    <s v="United States"/>
    <x v="68"/>
    <x v="3"/>
    <x v="2"/>
    <s v="FUR-FU-10001473"/>
    <s v="Furniture"/>
    <x v="3"/>
    <s v="Eldon Executive Woodline II Desk Accessories, Mahogany"/>
    <n v="20.103999999999999"/>
    <n v="1"/>
    <n v="1.7591000000000001"/>
    <x v="2"/>
  </r>
  <r>
    <s v="CA-2017-107874"/>
    <x v="295"/>
    <d v="2017-11-25T00:00:00"/>
    <x v="4"/>
    <x v="1"/>
    <s v="SW-20275"/>
    <s v="Scott Williamson"/>
    <x v="0"/>
    <s v="United States"/>
    <x v="13"/>
    <x v="7"/>
    <x v="2"/>
    <s v="FUR-FU-10003535"/>
    <s v="Furniture"/>
    <x v="3"/>
    <s v="Howard Miller Distant Time Traveler Alarm Clock"/>
    <n v="27.42"/>
    <n v="1"/>
    <n v="11.2422"/>
    <x v="0"/>
  </r>
  <r>
    <s v="CA-2017-129378"/>
    <x v="95"/>
    <d v="2017-10-02T00:00:00"/>
    <x v="5"/>
    <x v="2"/>
    <s v="NS-18505"/>
    <s v="Neola Schneider"/>
    <x v="0"/>
    <s v="United States"/>
    <x v="124"/>
    <x v="2"/>
    <x v="1"/>
    <s v="FUR-CH-10000553"/>
    <s v="Furniture"/>
    <x v="1"/>
    <s v="Metal Folding Chairs, Beige, 4/Carton"/>
    <n v="108.608"/>
    <n v="4"/>
    <n v="9.5031999999999996"/>
    <x v="1"/>
  </r>
  <r>
    <s v="CA-2015-131884"/>
    <x v="248"/>
    <d v="2015-12-06T00:00:00"/>
    <x v="7"/>
    <x v="3"/>
    <s v="DK-13375"/>
    <s v="Dennis Kane"/>
    <x v="0"/>
    <s v="United States"/>
    <x v="149"/>
    <x v="15"/>
    <x v="2"/>
    <s v="FUR-CH-10004860"/>
    <s v="Furniture"/>
    <x v="1"/>
    <s v="Global Low Back Tilter Chair"/>
    <n v="70.686000000000007"/>
    <n v="1"/>
    <n v="-24.235199999999999"/>
    <x v="5"/>
  </r>
  <r>
    <s v="CA-2016-106383"/>
    <x v="331"/>
    <d v="2016-03-21T00:00:00"/>
    <x v="3"/>
    <x v="0"/>
    <s v="BT-11440"/>
    <s v="Bobby Trafton"/>
    <x v="0"/>
    <s v="United States"/>
    <x v="150"/>
    <x v="12"/>
    <x v="1"/>
    <s v="FUR-BO-10002202"/>
    <s v="Furniture"/>
    <x v="0"/>
    <s v="Atlantic Metals Mobile 2-Shelf Bookcases, Custom Colors"/>
    <n v="72.293999999999997"/>
    <n v="1"/>
    <n v="-98.8018"/>
    <x v="9"/>
  </r>
  <r>
    <s v="CA-2016-139157"/>
    <x v="180"/>
    <d v="2016-10-05T00:00:00"/>
    <x v="4"/>
    <x v="1"/>
    <s v="GM-14680"/>
    <s v="Greg Matthias"/>
    <x v="0"/>
    <s v="United States"/>
    <x v="13"/>
    <x v="7"/>
    <x v="2"/>
    <s v="FUR-TA-10003238"/>
    <s v="Furniture"/>
    <x v="2"/>
    <s v="Chromcraft Bull-Nose Wood 48&quot; x 96&quot; Rectangular Conference Tables"/>
    <n v="330.58800000000002"/>
    <n v="1"/>
    <n v="-115.7058"/>
    <x v="1"/>
  </r>
  <r>
    <s v="CA-2017-157091"/>
    <x v="332"/>
    <d v="2017-07-01T00:00:00"/>
    <x v="2"/>
    <x v="1"/>
    <s v="DB-13405"/>
    <s v="Denny Blanton"/>
    <x v="0"/>
    <s v="United States"/>
    <x v="101"/>
    <x v="6"/>
    <x v="3"/>
    <s v="FUR-FU-10000293"/>
    <s v="Furniture"/>
    <x v="3"/>
    <s v="Eldon Antistatic Chair Mats for Low to Medium Pile Carpets"/>
    <n v="526.45000000000005"/>
    <n v="5"/>
    <n v="31.587"/>
    <x v="2"/>
  </r>
  <r>
    <s v="CA-2017-166849"/>
    <x v="333"/>
    <d v="2017-04-26T00:00:00"/>
    <x v="6"/>
    <x v="1"/>
    <s v="SJ-20125"/>
    <s v="Sanjit Jacobs"/>
    <x v="2"/>
    <s v="United States"/>
    <x v="9"/>
    <x v="8"/>
    <x v="3"/>
    <s v="FUR-FU-10004597"/>
    <s v="Furniture"/>
    <x v="3"/>
    <s v="Eldon Cleatmat Chair Mats for Medium Pile Carpets"/>
    <n v="44.4"/>
    <n v="2"/>
    <n v="-52.17"/>
    <x v="6"/>
  </r>
  <r>
    <s v="CA-2016-164091"/>
    <x v="334"/>
    <d v="2016-09-22T00:00:00"/>
    <x v="2"/>
    <x v="1"/>
    <s v="LA-16780"/>
    <s v="Laura Armstrong"/>
    <x v="1"/>
    <s v="United States"/>
    <x v="151"/>
    <x v="39"/>
    <x v="2"/>
    <s v="FUR-FU-10004952"/>
    <s v="Furniture"/>
    <x v="3"/>
    <s v="C-Line Cubicle Keepers Polyproplyene Holder w/Velcro Back, 8-1/2x11, 25/Bx"/>
    <n v="109.48"/>
    <n v="2"/>
    <n v="33.938800000000001"/>
    <x v="4"/>
  </r>
  <r>
    <s v="CA-2017-105214"/>
    <x v="140"/>
    <d v="2017-06-19T00:00:00"/>
    <x v="0"/>
    <x v="2"/>
    <s v="TS-21610"/>
    <s v="Troy Staebel"/>
    <x v="0"/>
    <s v="United States"/>
    <x v="28"/>
    <x v="2"/>
    <x v="1"/>
    <s v="FUR-CH-10000015"/>
    <s v="Furniture"/>
    <x v="1"/>
    <s v="Hon Multipurpose Stacking Arm Chairs"/>
    <n v="1212.96"/>
    <n v="7"/>
    <n v="90.971999999999994"/>
    <x v="2"/>
  </r>
  <r>
    <s v="CA-2017-122994"/>
    <x v="335"/>
    <d v="2017-02-09T00:00:00"/>
    <x v="0"/>
    <x v="2"/>
    <s v="MV-17485"/>
    <s v="Mark Van Huff"/>
    <x v="0"/>
    <s v="United States"/>
    <x v="58"/>
    <x v="25"/>
    <x v="0"/>
    <s v="FUR-BO-10004015"/>
    <s v="Furniture"/>
    <x v="0"/>
    <s v="Bush Andora Bookcase, Maple/Graphite Gray Finish"/>
    <n v="359.97"/>
    <n v="3"/>
    <n v="79.193399999999997"/>
    <x v="11"/>
  </r>
  <r>
    <s v="CA-2015-142944"/>
    <x v="336"/>
    <d v="2015-03-11T00:00:00"/>
    <x v="2"/>
    <x v="1"/>
    <s v="JL-15850"/>
    <s v="John Lucas"/>
    <x v="0"/>
    <s v="United States"/>
    <x v="28"/>
    <x v="2"/>
    <x v="1"/>
    <s v="FUR-FU-10000308"/>
    <s v="Furniture"/>
    <x v="3"/>
    <s v="Deflect-o Glass Clear Studded Chair Mats"/>
    <n v="435.26"/>
    <n v="7"/>
    <n v="95.757199999999997"/>
    <x v="9"/>
  </r>
  <r>
    <s v="CA-2014-157882"/>
    <x v="215"/>
    <d v="2014-10-08T00:00:00"/>
    <x v="2"/>
    <x v="0"/>
    <s v="AR-10405"/>
    <s v="Allen Rosenblatt"/>
    <x v="1"/>
    <s v="United States"/>
    <x v="2"/>
    <x v="2"/>
    <x v="1"/>
    <s v="FUR-TA-10001866"/>
    <s v="Furniture"/>
    <x v="2"/>
    <s v="Bevis Round Conference Room Tables and Bases"/>
    <n v="143.43199999999999"/>
    <n v="1"/>
    <n v="3.5857999999999999"/>
    <x v="1"/>
  </r>
  <r>
    <s v="CA-2014-157882"/>
    <x v="215"/>
    <d v="2014-10-08T00:00:00"/>
    <x v="2"/>
    <x v="0"/>
    <s v="AR-10405"/>
    <s v="Allen Rosenblatt"/>
    <x v="1"/>
    <s v="United States"/>
    <x v="2"/>
    <x v="2"/>
    <x v="1"/>
    <s v="FUR-CH-10002774"/>
    <s v="Furniture"/>
    <x v="1"/>
    <s v="Global Deluxe Stacking Chair, Gray"/>
    <n v="122.352"/>
    <n v="3"/>
    <n v="13.7646"/>
    <x v="1"/>
  </r>
  <r>
    <s v="CA-2014-104283"/>
    <x v="337"/>
    <d v="2014-07-01T00:00:00"/>
    <x v="4"/>
    <x v="1"/>
    <s v="LM-17065"/>
    <s v="Liz MacKendrick"/>
    <x v="0"/>
    <s v="United States"/>
    <x v="152"/>
    <x v="21"/>
    <x v="0"/>
    <s v="FUR-TA-10001039"/>
    <s v="Furniture"/>
    <x v="2"/>
    <s v="KI Adjustable-Height Table"/>
    <n v="85.98"/>
    <n v="1"/>
    <n v="22.354800000000001"/>
    <x v="2"/>
  </r>
  <r>
    <s v="CA-2017-142622"/>
    <x v="242"/>
    <d v="2017-11-02T00:00:00"/>
    <x v="0"/>
    <x v="2"/>
    <s v="JK-15625"/>
    <s v="Jim Karlsson"/>
    <x v="0"/>
    <s v="United States"/>
    <x v="15"/>
    <x v="13"/>
    <x v="1"/>
    <s v="FUR-CH-10003833"/>
    <s v="Furniture"/>
    <x v="1"/>
    <s v="Novimex Fabric Task Chair"/>
    <n v="97.567999999999998"/>
    <n v="2"/>
    <n v="-6.0979999999999999"/>
    <x v="1"/>
  </r>
  <r>
    <s v="CA-2017-142622"/>
    <x v="242"/>
    <d v="2017-11-02T00:00:00"/>
    <x v="0"/>
    <x v="2"/>
    <s v="JK-15625"/>
    <s v="Jim Karlsson"/>
    <x v="0"/>
    <s v="United States"/>
    <x v="15"/>
    <x v="13"/>
    <x v="1"/>
    <s v="FUR-CH-10004289"/>
    <s v="Furniture"/>
    <x v="1"/>
    <s v="Global Super Steno Chair"/>
    <n v="614.27200000000005"/>
    <n v="8"/>
    <n v="-23.0352"/>
    <x v="1"/>
  </r>
  <r>
    <s v="CA-2017-142622"/>
    <x v="242"/>
    <d v="2017-11-02T00:00:00"/>
    <x v="0"/>
    <x v="2"/>
    <s v="JK-15625"/>
    <s v="Jim Karlsson"/>
    <x v="0"/>
    <s v="United States"/>
    <x v="15"/>
    <x v="13"/>
    <x v="1"/>
    <s v="FUR-BO-10004467"/>
    <s v="Furniture"/>
    <x v="0"/>
    <s v="Bestar Classic Bookcase"/>
    <n v="199.98"/>
    <n v="2"/>
    <n v="37.996200000000002"/>
    <x v="1"/>
  </r>
  <r>
    <s v="CA-2017-115154"/>
    <x v="338"/>
    <d v="2017-01-11T00:00:00"/>
    <x v="0"/>
    <x v="2"/>
    <s v="RS-19420"/>
    <s v="Ricardo Sperren"/>
    <x v="1"/>
    <s v="United States"/>
    <x v="15"/>
    <x v="13"/>
    <x v="1"/>
    <s v="FUR-TA-10001950"/>
    <s v="Furniture"/>
    <x v="2"/>
    <s v="Balt Solid Wood Round Tables"/>
    <n v="892.98"/>
    <n v="2"/>
    <n v="80.368200000000002"/>
    <x v="8"/>
  </r>
  <r>
    <s v="CA-2015-149342"/>
    <x v="339"/>
    <d v="2015-04-25T00:00:00"/>
    <x v="2"/>
    <x v="1"/>
    <s v="TS-21160"/>
    <s v="Theresa Swint"/>
    <x v="1"/>
    <s v="United States"/>
    <x v="29"/>
    <x v="24"/>
    <x v="0"/>
    <s v="FUR-FU-10002937"/>
    <s v="Furniture"/>
    <x v="3"/>
    <s v="GE 48&quot; Fluorescent Tube, Cool White Energy Saver, 34 Watts, 30/Box"/>
    <n v="595.38"/>
    <n v="6"/>
    <n v="297.69"/>
    <x v="6"/>
  </r>
  <r>
    <s v="CA-2017-127929"/>
    <x v="340"/>
    <d v="2017-12-27T00:00:00"/>
    <x v="4"/>
    <x v="1"/>
    <s v="FM-14215"/>
    <s v="Filia McAdams"/>
    <x v="1"/>
    <s v="United States"/>
    <x v="108"/>
    <x v="19"/>
    <x v="2"/>
    <s v="FUR-FU-10003708"/>
    <s v="Furniture"/>
    <x v="3"/>
    <s v="Tenex Traditional Chairmats for Medium Pile Carpet, Standard Lip, 36&quot; x 48&quot;"/>
    <n v="181.95"/>
    <n v="3"/>
    <n v="38.209499999999998"/>
    <x v="5"/>
  </r>
  <r>
    <s v="CA-2015-113145"/>
    <x v="341"/>
    <d v="2015-11-05T00:00:00"/>
    <x v="4"/>
    <x v="1"/>
    <s v="VD-21670"/>
    <s v="Valerie Dominguez"/>
    <x v="0"/>
    <s v="United States"/>
    <x v="13"/>
    <x v="7"/>
    <x v="2"/>
    <s v="FUR-FU-10000965"/>
    <s v="Furniture"/>
    <x v="3"/>
    <s v="Howard Miller 11-1/2&quot; Diameter Ridgewood Wall Clock"/>
    <n v="259.7"/>
    <n v="5"/>
    <n v="106.477"/>
    <x v="0"/>
  </r>
  <r>
    <s v="CA-2017-157931"/>
    <x v="342"/>
    <d v="2017-09-22T00:00:00"/>
    <x v="2"/>
    <x v="0"/>
    <s v="MO-17800"/>
    <s v="Meg O'Connel"/>
    <x v="2"/>
    <s v="United States"/>
    <x v="153"/>
    <x v="24"/>
    <x v="0"/>
    <s v="FUR-CH-10000785"/>
    <s v="Furniture"/>
    <x v="1"/>
    <s v="Global Ergonomic Managers Chair"/>
    <n v="723.92"/>
    <n v="4"/>
    <n v="188.2192"/>
    <x v="4"/>
  </r>
  <r>
    <s v="CA-2016-115574"/>
    <x v="207"/>
    <d v="2016-12-24T00:00:00"/>
    <x v="5"/>
    <x v="2"/>
    <s v="BP-11185"/>
    <s v="Ben Peterman"/>
    <x v="1"/>
    <s v="United States"/>
    <x v="9"/>
    <x v="8"/>
    <x v="3"/>
    <s v="FUR-BO-10003441"/>
    <s v="Furniture"/>
    <x v="0"/>
    <s v="Bush Westfield Collection Bookcases, Fully Assembled"/>
    <n v="141.37200000000001"/>
    <n v="2"/>
    <n v="-14.1372"/>
    <x v="5"/>
  </r>
  <r>
    <s v="US-2017-120418"/>
    <x v="343"/>
    <d v="2017-06-12T00:00:00"/>
    <x v="5"/>
    <x v="2"/>
    <s v="BC-11125"/>
    <s v="Becky Castell"/>
    <x v="2"/>
    <s v="United States"/>
    <x v="117"/>
    <x v="22"/>
    <x v="1"/>
    <s v="FUR-CH-10001394"/>
    <s v="Furniture"/>
    <x v="1"/>
    <s v="Global Leather Executive Chair"/>
    <n v="280.79199999999997"/>
    <n v="1"/>
    <n v="35.098999999999997"/>
    <x v="2"/>
  </r>
  <r>
    <s v="CA-2017-122035"/>
    <x v="96"/>
    <d v="2017-07-25T00:00:00"/>
    <x v="2"/>
    <x v="1"/>
    <s v="EM-13825"/>
    <s v="Elizabeth Moffitt"/>
    <x v="1"/>
    <s v="United States"/>
    <x v="154"/>
    <x v="40"/>
    <x v="3"/>
    <s v="FUR-CH-10003833"/>
    <s v="Furniture"/>
    <x v="1"/>
    <s v="Novimex Fabric Task Chair"/>
    <n v="182.94"/>
    <n v="3"/>
    <n v="27.440999999999999"/>
    <x v="3"/>
  </r>
  <r>
    <s v="CA-2015-105102"/>
    <x v="195"/>
    <d v="2015-09-19T00:00:00"/>
    <x v="4"/>
    <x v="0"/>
    <s v="BM-11575"/>
    <s v="Brendan Murry"/>
    <x v="1"/>
    <s v="United States"/>
    <x v="13"/>
    <x v="7"/>
    <x v="2"/>
    <s v="FUR-BO-10004709"/>
    <s v="Furniture"/>
    <x v="0"/>
    <s v="Bush Westfield Collection Bookcases, Medium Cherry Finish"/>
    <n v="46.384"/>
    <n v="1"/>
    <n v="1.1596"/>
    <x v="4"/>
  </r>
  <r>
    <s v="US-2015-147739"/>
    <x v="344"/>
    <d v="2015-12-29T00:00:00"/>
    <x v="4"/>
    <x v="1"/>
    <s v="JD-16150"/>
    <s v="Justin Deggeller"/>
    <x v="1"/>
    <s v="United States"/>
    <x v="3"/>
    <x v="3"/>
    <x v="2"/>
    <s v="FUR-FU-10001468"/>
    <s v="Furniture"/>
    <x v="3"/>
    <s v="Tenex Antistatic Computer Chair Mats"/>
    <n v="547.13599999999997"/>
    <n v="4"/>
    <n v="-68.391999999999996"/>
    <x v="5"/>
  </r>
  <r>
    <s v="US-2014-143231"/>
    <x v="252"/>
    <d v="2015-01-03T00:00:00"/>
    <x v="0"/>
    <x v="2"/>
    <s v="GM-14455"/>
    <s v="Gary Mitchum"/>
    <x v="2"/>
    <s v="United States"/>
    <x v="20"/>
    <x v="20"/>
    <x v="2"/>
    <s v="FUR-FU-10002501"/>
    <s v="Furniture"/>
    <x v="3"/>
    <s v="Nu-Dell Executive Frame"/>
    <n v="63.2"/>
    <n v="5"/>
    <n v="23.384"/>
    <x v="5"/>
  </r>
  <r>
    <s v="CA-2016-159373"/>
    <x v="345"/>
    <d v="2016-03-18T00:00:00"/>
    <x v="2"/>
    <x v="1"/>
    <s v="LT-17110"/>
    <s v="Liz Thompson"/>
    <x v="0"/>
    <s v="United States"/>
    <x v="21"/>
    <x v="5"/>
    <x v="3"/>
    <s v="FUR-TA-10004619"/>
    <s v="Furniture"/>
    <x v="2"/>
    <s v="Hon Non-Folding Utility Tables"/>
    <n v="557.58500000000004"/>
    <n v="5"/>
    <n v="0"/>
    <x v="9"/>
  </r>
  <r>
    <s v="CA-2015-111514"/>
    <x v="346"/>
    <d v="2015-09-02T00:00:00"/>
    <x v="3"/>
    <x v="2"/>
    <s v="SC-20260"/>
    <s v="Scott Cohen"/>
    <x v="1"/>
    <s v="United States"/>
    <x v="28"/>
    <x v="2"/>
    <x v="1"/>
    <s v="FUR-BO-10002545"/>
    <s v="Furniture"/>
    <x v="0"/>
    <s v="Atlantic Metals Mobile 3-Shelf Bookcases, Custom Colors"/>
    <n v="1552.8309999999999"/>
    <n v="7"/>
    <n v="200.9546"/>
    <x v="10"/>
  </r>
  <r>
    <s v="US-2014-148838"/>
    <x v="347"/>
    <d v="2014-03-21T00:00:00"/>
    <x v="4"/>
    <x v="1"/>
    <s v="CP-12340"/>
    <s v="Christine Phan"/>
    <x v="1"/>
    <s v="United States"/>
    <x v="13"/>
    <x v="7"/>
    <x v="2"/>
    <s v="FUR-TA-10003473"/>
    <s v="Furniture"/>
    <x v="2"/>
    <s v="Bretford Rectangular Conference Table Tops"/>
    <n v="1579.7460000000001"/>
    <n v="7"/>
    <n v="-447.59469999999999"/>
    <x v="9"/>
  </r>
  <r>
    <s v="US-2014-148838"/>
    <x v="347"/>
    <d v="2014-03-21T00:00:00"/>
    <x v="4"/>
    <x v="1"/>
    <s v="CP-12340"/>
    <s v="Christine Phan"/>
    <x v="1"/>
    <s v="United States"/>
    <x v="13"/>
    <x v="7"/>
    <x v="2"/>
    <s v="FUR-TA-10001950"/>
    <s v="Furniture"/>
    <x v="2"/>
    <s v="Balt Solid Wood Round Tables"/>
    <n v="1071.576"/>
    <n v="4"/>
    <n v="-553.64760000000001"/>
    <x v="9"/>
  </r>
  <r>
    <s v="US-2014-148838"/>
    <x v="347"/>
    <d v="2014-03-21T00:00:00"/>
    <x v="4"/>
    <x v="1"/>
    <s v="CP-12340"/>
    <s v="Christine Phan"/>
    <x v="1"/>
    <s v="United States"/>
    <x v="13"/>
    <x v="7"/>
    <x v="2"/>
    <s v="FUR-TA-10004175"/>
    <s v="Furniture"/>
    <x v="2"/>
    <s v="Hon 30&quot; x 60&quot; Table with Locking Drawer"/>
    <n v="613.90800000000002"/>
    <n v="3"/>
    <n v="-122.7816"/>
    <x v="9"/>
  </r>
  <r>
    <s v="US-2016-108637"/>
    <x v="345"/>
    <d v="2016-03-18T00:00:00"/>
    <x v="2"/>
    <x v="1"/>
    <s v="AB-10060"/>
    <s v="Adam Bellavance"/>
    <x v="2"/>
    <s v="United States"/>
    <x v="61"/>
    <x v="25"/>
    <x v="0"/>
    <s v="FUR-FU-10004864"/>
    <s v="Furniture"/>
    <x v="3"/>
    <s v="Howard Miller 14-1/2&quot; Diameter Chrome Round Wall Clock"/>
    <n v="127.88"/>
    <n v="2"/>
    <n v="40.921599999999998"/>
    <x v="9"/>
  </r>
  <r>
    <s v="CA-2014-102295"/>
    <x v="168"/>
    <d v="2014-11-26T00:00:00"/>
    <x v="3"/>
    <x v="0"/>
    <s v="EH-13990"/>
    <s v="Erica Hackney"/>
    <x v="0"/>
    <s v="United States"/>
    <x v="155"/>
    <x v="2"/>
    <x v="1"/>
    <s v="FUR-CH-10001714"/>
    <s v="Furniture"/>
    <x v="1"/>
    <s v="Global Leather &amp; Oak Executive Chair, Burgundy"/>
    <n v="120.712"/>
    <n v="1"/>
    <n v="-18.1068"/>
    <x v="0"/>
  </r>
  <r>
    <s v="US-2016-129469"/>
    <x v="348"/>
    <d v="2016-09-27T00:00:00"/>
    <x v="4"/>
    <x v="1"/>
    <s v="KL-16555"/>
    <s v="Kelly Lampkin"/>
    <x v="1"/>
    <s v="United States"/>
    <x v="130"/>
    <x v="15"/>
    <x v="2"/>
    <s v="FUR-FU-10002298"/>
    <s v="Furniture"/>
    <x v="3"/>
    <s v="Rubbermaid ClusterMat Chairmats, Mat Size- 66&quot; x 60&quot;, Lip 20&quot; x 11&quot; -90 Degree Angle"/>
    <n v="532.70399999999995"/>
    <n v="6"/>
    <n v="-26.635200000000001"/>
    <x v="4"/>
  </r>
  <r>
    <s v="CA-2016-159940"/>
    <x v="281"/>
    <d v="2016-07-11T00:00:00"/>
    <x v="4"/>
    <x v="0"/>
    <s v="BF-11020"/>
    <s v="Barry Franzšsisch"/>
    <x v="1"/>
    <s v="United States"/>
    <x v="14"/>
    <x v="8"/>
    <x v="3"/>
    <s v="FUR-FU-10004973"/>
    <s v="Furniture"/>
    <x v="3"/>
    <s v="Flat Face Poster Frame"/>
    <n v="60.287999999999997"/>
    <n v="8"/>
    <n v="-27.1296"/>
    <x v="3"/>
  </r>
  <r>
    <s v="CA-2016-159940"/>
    <x v="281"/>
    <d v="2016-07-11T00:00:00"/>
    <x v="4"/>
    <x v="0"/>
    <s v="BF-11020"/>
    <s v="Barry Franzšsisch"/>
    <x v="1"/>
    <s v="United States"/>
    <x v="14"/>
    <x v="8"/>
    <x v="3"/>
    <s v="FUR-CH-10000785"/>
    <s v="Furniture"/>
    <x v="1"/>
    <s v="Global Ergonomic Managers Chair"/>
    <n v="253.37200000000001"/>
    <n v="2"/>
    <n v="-14.478400000000001"/>
    <x v="3"/>
  </r>
  <r>
    <s v="CA-2016-118052"/>
    <x v="349"/>
    <d v="2016-05-10T00:00:00"/>
    <x v="4"/>
    <x v="1"/>
    <s v="BE-11455"/>
    <s v="Brad Eason"/>
    <x v="2"/>
    <s v="United States"/>
    <x v="75"/>
    <x v="15"/>
    <x v="2"/>
    <s v="FUR-FU-10004848"/>
    <s v="Furniture"/>
    <x v="3"/>
    <s v="DAX Solid Wood Frames"/>
    <n v="54.712000000000003"/>
    <n v="7"/>
    <n v="11.626300000000001"/>
    <x v="7"/>
  </r>
  <r>
    <s v="US-2015-127040"/>
    <x v="248"/>
    <d v="2015-12-10T00:00:00"/>
    <x v="4"/>
    <x v="1"/>
    <s v="SG-20605"/>
    <s v="Speros Goranitis"/>
    <x v="0"/>
    <s v="United States"/>
    <x v="13"/>
    <x v="7"/>
    <x v="2"/>
    <s v="FUR-FU-10002878"/>
    <s v="Furniture"/>
    <x v="3"/>
    <s v="Seth Thomas 14&quot; Day/Date Wall Clock"/>
    <n v="113.92"/>
    <n v="4"/>
    <n v="42.150399999999998"/>
    <x v="5"/>
  </r>
  <r>
    <s v="US-2016-110170"/>
    <x v="350"/>
    <d v="2016-10-03T00:00:00"/>
    <x v="6"/>
    <x v="1"/>
    <s v="HM-14860"/>
    <s v="Harry Marie"/>
    <x v="1"/>
    <s v="United States"/>
    <x v="156"/>
    <x v="5"/>
    <x v="3"/>
    <s v="FUR-BO-10000780"/>
    <s v="Furniture"/>
    <x v="0"/>
    <s v="O'Sullivan Plantations 2-Door Library in Landvery Oak"/>
    <n v="956.66480000000001"/>
    <n v="7"/>
    <n v="-225.0976"/>
    <x v="4"/>
  </r>
  <r>
    <s v="CA-2017-155985"/>
    <x v="351"/>
    <d v="2017-03-25T00:00:00"/>
    <x v="3"/>
    <x v="2"/>
    <s v="BE-11335"/>
    <s v="Bill Eplett"/>
    <x v="2"/>
    <s v="United States"/>
    <x v="28"/>
    <x v="2"/>
    <x v="1"/>
    <s v="FUR-FU-10000758"/>
    <s v="Furniture"/>
    <x v="3"/>
    <s v="DAX Natural Wood-Tone Poster Frame"/>
    <n v="211.84"/>
    <n v="8"/>
    <n v="76.2624"/>
    <x v="9"/>
  </r>
  <r>
    <s v="CA-2014-151295"/>
    <x v="352"/>
    <d v="2014-11-16T00:00:00"/>
    <x v="4"/>
    <x v="1"/>
    <s v="JA-15970"/>
    <s v="Joseph Airdo"/>
    <x v="0"/>
    <s v="United States"/>
    <x v="2"/>
    <x v="2"/>
    <x v="1"/>
    <s v="FUR-TA-10002356"/>
    <s v="Furniture"/>
    <x v="2"/>
    <s v="Bevis Boat-Shaped Conference Table"/>
    <n v="629.06399999999996"/>
    <n v="3"/>
    <n v="31.453199999999999"/>
    <x v="0"/>
  </r>
  <r>
    <s v="CA-2016-156300"/>
    <x v="353"/>
    <d v="2017-01-02T00:00:00"/>
    <x v="4"/>
    <x v="1"/>
    <s v="TB-21595"/>
    <s v="Troy Blackwell"/>
    <x v="0"/>
    <s v="United States"/>
    <x v="79"/>
    <x v="16"/>
    <x v="3"/>
    <s v="FUR-CH-10001714"/>
    <s v="Furniture"/>
    <x v="1"/>
    <s v="Global Leather &amp; Oak Executive Chair, Burgundy"/>
    <n v="754.45"/>
    <n v="5"/>
    <n v="60.356000000000002"/>
    <x v="5"/>
  </r>
  <r>
    <s v="CA-2015-146087"/>
    <x v="171"/>
    <d v="2015-07-11T00:00:00"/>
    <x v="2"/>
    <x v="1"/>
    <s v="PP-18955"/>
    <s v="Paul Prost"/>
    <x v="2"/>
    <s v="United States"/>
    <x v="157"/>
    <x v="20"/>
    <x v="2"/>
    <s v="FUR-BO-10002824"/>
    <s v="Furniture"/>
    <x v="0"/>
    <s v="Bush Mission Pointe Library"/>
    <n v="301.95999999999998"/>
    <n v="2"/>
    <n v="60.392000000000003"/>
    <x v="3"/>
  </r>
  <r>
    <s v="US-2017-147669"/>
    <x v="19"/>
    <d v="2017-12-30T00:00:00"/>
    <x v="2"/>
    <x v="1"/>
    <s v="SV-20935"/>
    <s v="Susan Vittorini"/>
    <x v="0"/>
    <s v="United States"/>
    <x v="130"/>
    <x v="15"/>
    <x v="2"/>
    <s v="FUR-TA-10002645"/>
    <s v="Furniture"/>
    <x v="2"/>
    <s v="Hon Rectangular Conference Tables"/>
    <n v="273.06"/>
    <n v="2"/>
    <n v="-104.673"/>
    <x v="5"/>
  </r>
  <r>
    <s v="CA-2016-169922"/>
    <x v="354"/>
    <d v="2016-06-17T00:00:00"/>
    <x v="6"/>
    <x v="1"/>
    <s v="MZ-17515"/>
    <s v="Mary Zewe"/>
    <x v="1"/>
    <s v="United States"/>
    <x v="58"/>
    <x v="5"/>
    <x v="3"/>
    <s v="FUR-FU-10004415"/>
    <s v="Furniture"/>
    <x v="3"/>
    <s v="Stacking Tray, Side-Loading, Legal, Smoke"/>
    <n v="12.544"/>
    <n v="7"/>
    <n v="-9.0944000000000003"/>
    <x v="2"/>
  </r>
  <r>
    <s v="CA-2017-129805"/>
    <x v="158"/>
    <d v="2018-01-02T00:00:00"/>
    <x v="2"/>
    <x v="1"/>
    <s v="HM-14860"/>
    <s v="Harry Marie"/>
    <x v="1"/>
    <s v="United States"/>
    <x v="15"/>
    <x v="13"/>
    <x v="1"/>
    <s v="FUR-FU-10001935"/>
    <s v="Furniture"/>
    <x v="3"/>
    <s v="3M Hangers With Command Adhesive"/>
    <n v="7.4"/>
    <n v="2"/>
    <n v="3.0339999999999998"/>
    <x v="5"/>
  </r>
  <r>
    <s v="CA-2014-148586"/>
    <x v="355"/>
    <d v="2014-04-01T00:00:00"/>
    <x v="1"/>
    <x v="1"/>
    <s v="AZ-10750"/>
    <s v="Annie Zypern"/>
    <x v="0"/>
    <s v="United States"/>
    <x v="13"/>
    <x v="7"/>
    <x v="2"/>
    <s v="FUR-CH-10002439"/>
    <s v="Furniture"/>
    <x v="1"/>
    <s v="Iceberg Nesting Folding Chair, 19w x 6d x 43h"/>
    <n v="366.786"/>
    <n v="7"/>
    <n v="65.206400000000002"/>
    <x v="9"/>
  </r>
  <r>
    <s v="CA-2017-140053"/>
    <x v="209"/>
    <d v="2017-07-10T00:00:00"/>
    <x v="1"/>
    <x v="1"/>
    <s v="CA-12265"/>
    <s v="Christina Anderson"/>
    <x v="0"/>
    <s v="United States"/>
    <x v="158"/>
    <x v="41"/>
    <x v="1"/>
    <s v="FUR-FU-10003708"/>
    <s v="Furniture"/>
    <x v="3"/>
    <s v="Tenex Traditional Chairmats for Medium Pile Carpet, Standard Lip, 36&quot; x 48&quot;"/>
    <n v="545.85"/>
    <n v="9"/>
    <n v="114.6285"/>
    <x v="3"/>
  </r>
  <r>
    <s v="CA-2014-164210"/>
    <x v="356"/>
    <d v="2014-11-20T00:00:00"/>
    <x v="3"/>
    <x v="0"/>
    <s v="PW-19240"/>
    <s v="Pierre Wener"/>
    <x v="0"/>
    <s v="United States"/>
    <x v="74"/>
    <x v="12"/>
    <x v="1"/>
    <s v="FUR-TA-10000849"/>
    <s v="Furniture"/>
    <x v="2"/>
    <s v="Bevis Rectangular Conference Tables"/>
    <n v="145.97999999999999"/>
    <n v="2"/>
    <n v="-99.266400000000004"/>
    <x v="0"/>
  </r>
  <r>
    <s v="CA-2017-139948"/>
    <x v="357"/>
    <d v="2017-07-22T00:00:00"/>
    <x v="2"/>
    <x v="1"/>
    <s v="SW-20455"/>
    <s v="Shaun Weien"/>
    <x v="0"/>
    <s v="United States"/>
    <x v="26"/>
    <x v="1"/>
    <x v="0"/>
    <s v="FUR-FU-10002597"/>
    <s v="Furniture"/>
    <x v="3"/>
    <s v="C-Line Magnetic Cubicle Keepers, Clear Polypropylene"/>
    <n v="7.9039999999999999"/>
    <n v="2"/>
    <n v="2.1736"/>
    <x v="3"/>
  </r>
  <r>
    <s v="CA-2016-146934"/>
    <x v="358"/>
    <d v="2016-05-27T00:00:00"/>
    <x v="2"/>
    <x v="1"/>
    <s v="AF-10870"/>
    <s v="Art Ferguson"/>
    <x v="0"/>
    <s v="United States"/>
    <x v="159"/>
    <x v="18"/>
    <x v="2"/>
    <s v="FUR-TA-10003748"/>
    <s v="Furniture"/>
    <x v="2"/>
    <s v="Bevis 36 x 72 Conference Tables"/>
    <n v="174.286"/>
    <n v="2"/>
    <n v="-19.918399999999998"/>
    <x v="7"/>
  </r>
  <r>
    <s v="CA-2016-119165"/>
    <x v="359"/>
    <d v="2016-11-06T00:00:00"/>
    <x v="6"/>
    <x v="1"/>
    <s v="BD-11320"/>
    <s v="Bill Donatelli"/>
    <x v="0"/>
    <s v="United States"/>
    <x v="3"/>
    <x v="3"/>
    <x v="2"/>
    <s v="FUR-CH-10000988"/>
    <s v="Furniture"/>
    <x v="1"/>
    <s v="Hon Olson Stacker Stools"/>
    <n v="492.83499999999998"/>
    <n v="5"/>
    <n v="-14.081"/>
    <x v="1"/>
  </r>
  <r>
    <s v="US-2016-135923"/>
    <x v="360"/>
    <d v="2016-01-28T00:00:00"/>
    <x v="6"/>
    <x v="1"/>
    <s v="CM-11935"/>
    <s v="Carlos Meador"/>
    <x v="0"/>
    <s v="United States"/>
    <x v="160"/>
    <x v="30"/>
    <x v="0"/>
    <s v="FUR-FU-10002107"/>
    <s v="Furniture"/>
    <x v="3"/>
    <s v="Eldon Pizzaz Desk Accessories"/>
    <n v="14.272"/>
    <n v="8"/>
    <n v="4.2816000000000001"/>
    <x v="8"/>
  </r>
  <r>
    <s v="US-2016-135923"/>
    <x v="360"/>
    <d v="2016-01-28T00:00:00"/>
    <x v="6"/>
    <x v="1"/>
    <s v="CM-11935"/>
    <s v="Carlos Meador"/>
    <x v="0"/>
    <s v="United States"/>
    <x v="160"/>
    <x v="30"/>
    <x v="0"/>
    <s v="FUR-BO-10002213"/>
    <s v="Furniture"/>
    <x v="0"/>
    <s v="Sauder Forest Hills Library, Woodland Oak Finish"/>
    <n v="451.13600000000002"/>
    <n v="4"/>
    <n v="-67.670400000000001"/>
    <x v="8"/>
  </r>
  <r>
    <s v="CA-2016-114972"/>
    <x v="361"/>
    <d v="2016-11-06T00:00:00"/>
    <x v="0"/>
    <x v="2"/>
    <s v="PF-19225"/>
    <s v="Phillip Flathmann"/>
    <x v="0"/>
    <s v="United States"/>
    <x v="2"/>
    <x v="2"/>
    <x v="1"/>
    <s v="FUR-CH-10001190"/>
    <s v="Furniture"/>
    <x v="1"/>
    <s v="Global Deluxe High-Back Office Chair in Storm"/>
    <n v="217.584"/>
    <n v="2"/>
    <n v="-29.9178"/>
    <x v="0"/>
  </r>
  <r>
    <s v="CA-2017-102750"/>
    <x v="362"/>
    <d v="2017-09-08T00:00:00"/>
    <x v="4"/>
    <x v="0"/>
    <s v="GM-14695"/>
    <s v="Greg Maxwell"/>
    <x v="1"/>
    <s v="United States"/>
    <x v="2"/>
    <x v="2"/>
    <x v="1"/>
    <s v="FUR-TA-10000198"/>
    <s v="Furniture"/>
    <x v="2"/>
    <s v="Chromcraft Bull-Nose Wood Oval Conference Tables &amp; Bases"/>
    <n v="1322.3520000000001"/>
    <n v="3"/>
    <n v="-99.176400000000001"/>
    <x v="4"/>
  </r>
  <r>
    <s v="CA-2017-126067"/>
    <x v="363"/>
    <d v="2017-09-03T00:00:00"/>
    <x v="6"/>
    <x v="1"/>
    <s v="KN-16705"/>
    <s v="Kristina Nunn"/>
    <x v="2"/>
    <s v="United States"/>
    <x v="15"/>
    <x v="13"/>
    <x v="1"/>
    <s v="FUR-TA-10000617"/>
    <s v="Furniture"/>
    <x v="2"/>
    <s v="Hon Practical Foundations 30 x 60 Training Table, Light Gray/Charcoal"/>
    <n v="1137.75"/>
    <n v="5"/>
    <n v="250.30500000000001"/>
    <x v="10"/>
  </r>
  <r>
    <s v="CA-2016-146206"/>
    <x v="364"/>
    <d v="2016-09-14T00:00:00"/>
    <x v="4"/>
    <x v="0"/>
    <s v="KT-16480"/>
    <s v="Kean Thornton"/>
    <x v="0"/>
    <s v="United States"/>
    <x v="6"/>
    <x v="5"/>
    <x v="3"/>
    <s v="FUR-TA-10004086"/>
    <s v="Furniture"/>
    <x v="2"/>
    <s v="KI Adjustable-Height Table"/>
    <n v="300.93"/>
    <n v="5"/>
    <n v="-34.392000000000003"/>
    <x v="4"/>
  </r>
  <r>
    <s v="CA-2014-136644"/>
    <x v="365"/>
    <d v="2014-06-22T00:00:00"/>
    <x v="6"/>
    <x v="1"/>
    <s v="SC-20575"/>
    <s v="Sonia Cooley"/>
    <x v="0"/>
    <s v="United States"/>
    <x v="161"/>
    <x v="6"/>
    <x v="3"/>
    <s v="FUR-CH-10000225"/>
    <s v="Furniture"/>
    <x v="1"/>
    <s v="Global Geo Office Task Chair, Gray"/>
    <n v="647.84"/>
    <n v="8"/>
    <n v="32.392000000000003"/>
    <x v="2"/>
  </r>
  <r>
    <s v="CA-2014-143917"/>
    <x v="366"/>
    <d v="2014-07-27T00:00:00"/>
    <x v="3"/>
    <x v="0"/>
    <s v="KL-16645"/>
    <s v="Ken Lonsdale"/>
    <x v="0"/>
    <s v="United States"/>
    <x v="28"/>
    <x v="2"/>
    <x v="1"/>
    <s v="FUR-FU-10004351"/>
    <s v="Furniture"/>
    <x v="3"/>
    <s v="Staple-based wall hangings"/>
    <n v="77.92"/>
    <n v="8"/>
    <n v="34.284799999999997"/>
    <x v="3"/>
  </r>
  <r>
    <s v="CA-2016-124506"/>
    <x v="367"/>
    <d v="2016-11-17T00:00:00"/>
    <x v="6"/>
    <x v="1"/>
    <s v="BB-11545"/>
    <s v="Brenda Bowman"/>
    <x v="1"/>
    <s v="United States"/>
    <x v="9"/>
    <x v="8"/>
    <x v="3"/>
    <s v="FUR-CH-10004540"/>
    <s v="Furniture"/>
    <x v="1"/>
    <s v="Global Chrome Stack Chair"/>
    <n v="47.991999999999997"/>
    <n v="2"/>
    <n v="-2.0568"/>
    <x v="0"/>
  </r>
  <r>
    <s v="CA-2017-123134"/>
    <x v="368"/>
    <d v="2017-05-07T00:00:00"/>
    <x v="2"/>
    <x v="1"/>
    <s v="DW-13585"/>
    <s v="Dorothy Wardle"/>
    <x v="1"/>
    <s v="United States"/>
    <x v="162"/>
    <x v="18"/>
    <x v="2"/>
    <s v="FUR-FU-10003975"/>
    <s v="Furniture"/>
    <x v="3"/>
    <s v="Eldon Advantage Chair Mats for Low to Medium Pile Carpets"/>
    <n v="129.93"/>
    <n v="3"/>
    <n v="12.993"/>
    <x v="7"/>
  </r>
  <r>
    <s v="CA-2015-168746"/>
    <x v="369"/>
    <d v="2015-01-29T00:00:00"/>
    <x v="3"/>
    <x v="0"/>
    <s v="SV-20365"/>
    <s v="Seth Vernon"/>
    <x v="0"/>
    <s v="United States"/>
    <x v="59"/>
    <x v="15"/>
    <x v="2"/>
    <s v="FUR-CH-10000513"/>
    <s v="Furniture"/>
    <x v="1"/>
    <s v="High-Back Leather Manager's Chair"/>
    <n v="181.98599999999999"/>
    <n v="2"/>
    <n v="-54.595799999999997"/>
    <x v="8"/>
  </r>
  <r>
    <s v="CA-2015-113404"/>
    <x v="370"/>
    <d v="2015-07-16T00:00:00"/>
    <x v="7"/>
    <x v="3"/>
    <s v="EM-13810"/>
    <s v="Eleni McCrary"/>
    <x v="1"/>
    <s v="United States"/>
    <x v="28"/>
    <x v="2"/>
    <x v="1"/>
    <s v="FUR-CH-10003312"/>
    <s v="Furniture"/>
    <x v="1"/>
    <s v="Hon 2090 ÒPillow SoftÓ Series Mid Back Swivel/Tilt Chairs"/>
    <n v="1348.704"/>
    <n v="6"/>
    <n v="-219.1644"/>
    <x v="3"/>
  </r>
  <r>
    <s v="CA-2015-113404"/>
    <x v="370"/>
    <d v="2015-07-16T00:00:00"/>
    <x v="7"/>
    <x v="3"/>
    <s v="EM-13810"/>
    <s v="Eleni McCrary"/>
    <x v="1"/>
    <s v="United States"/>
    <x v="28"/>
    <x v="2"/>
    <x v="1"/>
    <s v="FUR-CH-10004086"/>
    <s v="Furniture"/>
    <x v="1"/>
    <s v="Hon 4070 Series Pagoda Armless Upholstered Stacking Chairs"/>
    <n v="700.15200000000004"/>
    <n v="3"/>
    <n v="78.767099999999999"/>
    <x v="3"/>
  </r>
  <r>
    <s v="CA-2016-144792"/>
    <x v="325"/>
    <d v="2016-05-04T00:00:00"/>
    <x v="4"/>
    <x v="1"/>
    <s v="KD-16615"/>
    <s v="Ken Dana"/>
    <x v="1"/>
    <s v="United States"/>
    <x v="163"/>
    <x v="22"/>
    <x v="1"/>
    <s v="FUR-FU-10002759"/>
    <s v="Furniture"/>
    <x v="3"/>
    <s v="12-1/2 Diameter Round Wall Clock"/>
    <n v="111.88800000000001"/>
    <n v="7"/>
    <n v="22.377600000000001"/>
    <x v="6"/>
  </r>
  <r>
    <s v="US-2016-114174"/>
    <x v="63"/>
    <d v="2016-09-14T00:00:00"/>
    <x v="6"/>
    <x v="1"/>
    <s v="AP-10720"/>
    <s v="Anne Pryor"/>
    <x v="2"/>
    <s v="United States"/>
    <x v="164"/>
    <x v="20"/>
    <x v="2"/>
    <s v="FUR-BO-10003450"/>
    <s v="Furniture"/>
    <x v="0"/>
    <s v="Bush Westfield Collection Bookcases, Dark Cherry Finish"/>
    <n v="173.94"/>
    <n v="3"/>
    <n v="13.9152"/>
    <x v="4"/>
  </r>
  <r>
    <s v="CA-2017-108070"/>
    <x v="371"/>
    <d v="2017-04-20T00:00:00"/>
    <x v="4"/>
    <x v="1"/>
    <s v="JE-15745"/>
    <s v="Joel Eaton"/>
    <x v="0"/>
    <s v="United States"/>
    <x v="124"/>
    <x v="2"/>
    <x v="1"/>
    <s v="FUR-BO-10001337"/>
    <s v="Furniture"/>
    <x v="0"/>
    <s v="O'Sullivan Living Dimensions 2-Shelf Bookcases"/>
    <n v="102.833"/>
    <n v="1"/>
    <n v="-6.0490000000000004"/>
    <x v="6"/>
  </r>
  <r>
    <s v="CA-2017-101042"/>
    <x v="49"/>
    <d v="2017-11-23T00:00:00"/>
    <x v="4"/>
    <x v="1"/>
    <s v="AB-10105"/>
    <s v="Adrian Barton"/>
    <x v="0"/>
    <s v="United States"/>
    <x v="0"/>
    <x v="0"/>
    <x v="0"/>
    <s v="FUR-FU-10004665"/>
    <s v="Furniture"/>
    <x v="3"/>
    <s v="3M Polarizing Task Lamp with Clamp Arm, Light Gray"/>
    <n v="821.88"/>
    <n v="6"/>
    <n v="213.68879999999999"/>
    <x v="0"/>
  </r>
  <r>
    <s v="US-2016-126844"/>
    <x v="372"/>
    <d v="2016-10-14T00:00:00"/>
    <x v="6"/>
    <x v="1"/>
    <s v="BW-11110"/>
    <s v="Bart Watters"/>
    <x v="1"/>
    <s v="United States"/>
    <x v="6"/>
    <x v="5"/>
    <x v="3"/>
    <s v="FUR-FU-10004909"/>
    <s v="Furniture"/>
    <x v="3"/>
    <s v="Contemporary Wood/Metal Frame"/>
    <n v="51.712000000000003"/>
    <n v="8"/>
    <n v="-32.32"/>
    <x v="1"/>
  </r>
  <r>
    <s v="CA-2015-147788"/>
    <x v="151"/>
    <d v="2015-06-04T00:00:00"/>
    <x v="4"/>
    <x v="1"/>
    <s v="TM-21010"/>
    <s v="Tamara Manning"/>
    <x v="0"/>
    <s v="United States"/>
    <x v="4"/>
    <x v="4"/>
    <x v="1"/>
    <s v="FUR-BO-10004357"/>
    <s v="Furniture"/>
    <x v="0"/>
    <s v="O'Sullivan Living Dimensions 3-Shelf Bookcases"/>
    <n v="1406.86"/>
    <n v="7"/>
    <n v="140.68600000000001"/>
    <x v="7"/>
  </r>
  <r>
    <s v="CA-2017-123967"/>
    <x v="373"/>
    <d v="2017-11-03T00:00:00"/>
    <x v="3"/>
    <x v="0"/>
    <s v="SF-20200"/>
    <s v="Sarah Foster"/>
    <x v="0"/>
    <s v="United States"/>
    <x v="165"/>
    <x v="13"/>
    <x v="1"/>
    <s v="FUR-TA-10003954"/>
    <s v="Furniture"/>
    <x v="2"/>
    <s v="Hon 94000 Series Round Tables"/>
    <n v="2665.62"/>
    <n v="9"/>
    <n v="239.9058"/>
    <x v="0"/>
  </r>
  <r>
    <s v="CA-2017-145128"/>
    <x v="374"/>
    <d v="2017-07-14T00:00:00"/>
    <x v="2"/>
    <x v="1"/>
    <s v="SM-20320"/>
    <s v="Sean Miller"/>
    <x v="2"/>
    <s v="United States"/>
    <x v="120"/>
    <x v="6"/>
    <x v="3"/>
    <s v="FUR-FU-10000293"/>
    <s v="Furniture"/>
    <x v="3"/>
    <s v="Eldon Antistatic Chair Mats for Low to Medium Pile Carpets"/>
    <n v="526.45000000000005"/>
    <n v="5"/>
    <n v="31.587"/>
    <x v="3"/>
  </r>
  <r>
    <s v="US-2014-155502"/>
    <x v="375"/>
    <d v="2014-01-31T00:00:00"/>
    <x v="2"/>
    <x v="1"/>
    <s v="SD-20485"/>
    <s v="Shirley Daniels"/>
    <x v="2"/>
    <s v="United States"/>
    <x v="166"/>
    <x v="25"/>
    <x v="0"/>
    <s v="FUR-FU-10004587"/>
    <s v="Furniture"/>
    <x v="3"/>
    <s v="GE General Use Halogen Bulbs, 100 Watts, 1 Bulb per Pack"/>
    <n v="62.82"/>
    <n v="3"/>
    <n v="30.7818"/>
    <x v="8"/>
  </r>
  <r>
    <s v="US-2014-155502"/>
    <x v="375"/>
    <d v="2014-01-31T00:00:00"/>
    <x v="2"/>
    <x v="1"/>
    <s v="SD-20485"/>
    <s v="Shirley Daniels"/>
    <x v="2"/>
    <s v="United States"/>
    <x v="166"/>
    <x v="25"/>
    <x v="0"/>
    <s v="FUR-FU-10001847"/>
    <s v="Furniture"/>
    <x v="3"/>
    <s v="Eldon Image Series Black Desk Accessories"/>
    <n v="12.42"/>
    <n v="3"/>
    <n v="4.4711999999999996"/>
    <x v="8"/>
  </r>
  <r>
    <s v="CA-2017-131695"/>
    <x v="254"/>
    <d v="2017-07-06T00:00:00"/>
    <x v="6"/>
    <x v="1"/>
    <s v="RA-19285"/>
    <s v="Ralph Arnett"/>
    <x v="0"/>
    <s v="United States"/>
    <x v="13"/>
    <x v="7"/>
    <x v="2"/>
    <s v="FUR-FU-10002045"/>
    <s v="Furniture"/>
    <x v="3"/>
    <s v="Executive Impressions 14&quot;"/>
    <n v="22.23"/>
    <n v="1"/>
    <n v="9.7812000000000001"/>
    <x v="2"/>
  </r>
  <r>
    <s v="US-2016-115455"/>
    <x v="63"/>
    <d v="2016-09-14T00:00:00"/>
    <x v="6"/>
    <x v="1"/>
    <s v="SE-20110"/>
    <s v="Sanjit Engle"/>
    <x v="0"/>
    <s v="United States"/>
    <x v="167"/>
    <x v="8"/>
    <x v="3"/>
    <s v="FUR-FU-10004671"/>
    <s v="Furniture"/>
    <x v="3"/>
    <s v="Executive Impressions 12&quot; Wall Clock"/>
    <n v="14.135999999999999"/>
    <n v="2"/>
    <n v="-7.7747999999999999"/>
    <x v="4"/>
  </r>
  <r>
    <s v="US-2016-115455"/>
    <x v="63"/>
    <d v="2016-09-14T00:00:00"/>
    <x v="6"/>
    <x v="1"/>
    <s v="SE-20110"/>
    <s v="Sanjit Engle"/>
    <x v="0"/>
    <s v="United States"/>
    <x v="167"/>
    <x v="8"/>
    <x v="3"/>
    <s v="FUR-TA-10003569"/>
    <s v="Furniture"/>
    <x v="2"/>
    <s v="Bretford CR8500 Series Meeting Room Furniture"/>
    <n v="601.47"/>
    <n v="3"/>
    <n v="-300.73500000000001"/>
    <x v="4"/>
  </r>
  <r>
    <s v="CA-2016-165848"/>
    <x v="41"/>
    <d v="2016-06-04T00:00:00"/>
    <x v="7"/>
    <x v="3"/>
    <s v="EN-13780"/>
    <s v="Edward Nazzal"/>
    <x v="0"/>
    <s v="United States"/>
    <x v="13"/>
    <x v="7"/>
    <x v="2"/>
    <s v="FUR-BO-10000362"/>
    <s v="Furniture"/>
    <x v="0"/>
    <s v="Sauder Inglewood Library Bookcases"/>
    <n v="136.78399999999999"/>
    <n v="1"/>
    <n v="5.1294000000000004"/>
    <x v="2"/>
  </r>
  <r>
    <s v="CA-2016-165848"/>
    <x v="41"/>
    <d v="2016-06-04T00:00:00"/>
    <x v="7"/>
    <x v="3"/>
    <s v="EN-13780"/>
    <s v="Edward Nazzal"/>
    <x v="0"/>
    <s v="United States"/>
    <x v="13"/>
    <x v="7"/>
    <x v="2"/>
    <s v="FUR-FU-10003878"/>
    <s v="Furniture"/>
    <x v="3"/>
    <s v="Linden 10&quot; Round Wall Clock, Black"/>
    <n v="61.12"/>
    <n v="4"/>
    <n v="20.780799999999999"/>
    <x v="2"/>
  </r>
  <r>
    <s v="CA-2014-127446"/>
    <x v="306"/>
    <d v="2014-11-30T00:00:00"/>
    <x v="2"/>
    <x v="1"/>
    <s v="MC-17590"/>
    <s v="Matt Collister"/>
    <x v="1"/>
    <s v="United States"/>
    <x v="58"/>
    <x v="5"/>
    <x v="3"/>
    <s v="FUR-TA-10000577"/>
    <s v="Furniture"/>
    <x v="2"/>
    <s v="Bretford CR4500 Series Slim Rectangular Table"/>
    <n v="1218.7349999999999"/>
    <n v="5"/>
    <n v="-121.87350000000001"/>
    <x v="0"/>
  </r>
  <r>
    <s v="CA-2014-127446"/>
    <x v="306"/>
    <d v="2014-11-30T00:00:00"/>
    <x v="2"/>
    <x v="1"/>
    <s v="MC-17590"/>
    <s v="Matt Collister"/>
    <x v="1"/>
    <s v="United States"/>
    <x v="58"/>
    <x v="5"/>
    <x v="3"/>
    <s v="FUR-FU-10000221"/>
    <s v="Furniture"/>
    <x v="3"/>
    <s v="Master Caster Door Stop, Brown"/>
    <n v="6.0960000000000001"/>
    <n v="3"/>
    <n v="-3.9624000000000001"/>
    <x v="0"/>
  </r>
  <r>
    <s v="CA-2016-137204"/>
    <x v="376"/>
    <d v="2016-05-05T00:00:00"/>
    <x v="1"/>
    <x v="1"/>
    <s v="BO-11350"/>
    <s v="Bill Overfelt"/>
    <x v="1"/>
    <s v="United States"/>
    <x v="2"/>
    <x v="2"/>
    <x v="1"/>
    <s v="FUR-CH-10002304"/>
    <s v="Furniture"/>
    <x v="1"/>
    <s v="Global Stack Chair without Arms, Black"/>
    <n v="41.567999999999998"/>
    <n v="2"/>
    <n v="2.5979999999999999"/>
    <x v="6"/>
  </r>
  <r>
    <s v="CA-2014-147298"/>
    <x v="377"/>
    <d v="2014-05-03T00:00:00"/>
    <x v="1"/>
    <x v="1"/>
    <s v="AG-10300"/>
    <s v="Aleksandra Gannaway"/>
    <x v="1"/>
    <s v="United States"/>
    <x v="2"/>
    <x v="2"/>
    <x v="1"/>
    <s v="FUR-CH-10004886"/>
    <s v="Furniture"/>
    <x v="1"/>
    <s v="Bevis Steel Folding Chairs"/>
    <n v="230.28"/>
    <n v="3"/>
    <n v="23.027999999999999"/>
    <x v="6"/>
  </r>
  <r>
    <s v="US-2017-110604"/>
    <x v="378"/>
    <d v="2017-05-20T00:00:00"/>
    <x v="2"/>
    <x v="1"/>
    <s v="JF-15295"/>
    <s v="Jason Fortune-"/>
    <x v="0"/>
    <s v="United States"/>
    <x v="15"/>
    <x v="13"/>
    <x v="1"/>
    <s v="FUR-FU-10000076"/>
    <s v="Furniture"/>
    <x v="3"/>
    <s v="24-Hour Round Wall Clock"/>
    <n v="39.96"/>
    <n v="2"/>
    <n v="17.1828"/>
    <x v="7"/>
  </r>
  <r>
    <s v="US-2017-110604"/>
    <x v="378"/>
    <d v="2017-05-20T00:00:00"/>
    <x v="2"/>
    <x v="1"/>
    <s v="JF-15295"/>
    <s v="Jason Fortune-"/>
    <x v="0"/>
    <s v="United States"/>
    <x v="15"/>
    <x v="13"/>
    <x v="1"/>
    <s v="FUR-CH-10002017"/>
    <s v="Furniture"/>
    <x v="1"/>
    <s v="SAFCO Optional Arm Kit for Workspace Cribbage Stacking Chair"/>
    <n v="42.624000000000002"/>
    <n v="2"/>
    <n v="4.2624000000000004"/>
    <x v="7"/>
  </r>
  <r>
    <s v="US-2017-110604"/>
    <x v="378"/>
    <d v="2017-05-20T00:00:00"/>
    <x v="2"/>
    <x v="1"/>
    <s v="JF-15295"/>
    <s v="Jason Fortune-"/>
    <x v="0"/>
    <s v="United States"/>
    <x v="15"/>
    <x v="13"/>
    <x v="1"/>
    <s v="FUR-CH-10004287"/>
    <s v="Furniture"/>
    <x v="1"/>
    <s v="SAFCO Arco Folding Chair"/>
    <n v="220.96"/>
    <n v="1"/>
    <n v="24.858000000000001"/>
    <x v="7"/>
  </r>
  <r>
    <s v="CA-2015-116750"/>
    <x v="379"/>
    <d v="2015-07-10T00:00:00"/>
    <x v="2"/>
    <x v="0"/>
    <s v="BF-10975"/>
    <s v="Barbara Fisher"/>
    <x v="1"/>
    <s v="United States"/>
    <x v="160"/>
    <x v="30"/>
    <x v="0"/>
    <s v="FUR-FU-10003829"/>
    <s v="Furniture"/>
    <x v="3"/>
    <s v="Stackable Trays"/>
    <n v="4.9279999999999999"/>
    <n v="2"/>
    <n v="0.73919999999999997"/>
    <x v="3"/>
  </r>
  <r>
    <s v="CA-2017-108441"/>
    <x v="235"/>
    <d v="2017-06-18T00:00:00"/>
    <x v="6"/>
    <x v="1"/>
    <s v="SB-20170"/>
    <s v="Sarah Bern"/>
    <x v="0"/>
    <s v="United States"/>
    <x v="13"/>
    <x v="7"/>
    <x v="2"/>
    <s v="FUR-CH-10000595"/>
    <s v="Furniture"/>
    <x v="1"/>
    <s v="Safco Contoured Stacking Chairs"/>
    <n v="858.24"/>
    <n v="4"/>
    <n v="143.04"/>
    <x v="2"/>
  </r>
  <r>
    <s v="CA-2016-149111"/>
    <x v="380"/>
    <d v="2016-04-21T00:00:00"/>
    <x v="4"/>
    <x v="0"/>
    <s v="BF-11170"/>
    <s v="Ben Ferrer"/>
    <x v="2"/>
    <s v="United States"/>
    <x v="168"/>
    <x v="30"/>
    <x v="0"/>
    <s v="FUR-FU-10000206"/>
    <s v="Furniture"/>
    <x v="3"/>
    <s v="GE General Purpose, Extra Long Life, Showcase &amp; Floodlight Incandescent Bulbs"/>
    <n v="18.623999999999999"/>
    <n v="8"/>
    <n v="6.2855999999999996"/>
    <x v="6"/>
  </r>
  <r>
    <s v="CA-2014-131002"/>
    <x v="266"/>
    <d v="2014-09-12T00:00:00"/>
    <x v="2"/>
    <x v="0"/>
    <s v="TB-21400"/>
    <s v="Tom Boeckenhauer"/>
    <x v="0"/>
    <s v="United States"/>
    <x v="169"/>
    <x v="37"/>
    <x v="3"/>
    <s v="FUR-FU-10004270"/>
    <s v="Furniture"/>
    <x v="3"/>
    <s v="Executive Impressions 13&quot; Clairmont Wall Clock"/>
    <n v="57.69"/>
    <n v="3"/>
    <n v="23.652899999999999"/>
    <x v="4"/>
  </r>
  <r>
    <s v="CA-2014-131002"/>
    <x v="266"/>
    <d v="2014-09-12T00:00:00"/>
    <x v="2"/>
    <x v="0"/>
    <s v="TB-21400"/>
    <s v="Tom Boeckenhauer"/>
    <x v="0"/>
    <s v="United States"/>
    <x v="169"/>
    <x v="37"/>
    <x v="3"/>
    <s v="FUR-FU-10004665"/>
    <s v="Furniture"/>
    <x v="3"/>
    <s v="3M Polarizing Task Lamp with Clamp Arm, Light Gray"/>
    <n v="821.88"/>
    <n v="6"/>
    <n v="213.68879999999999"/>
    <x v="4"/>
  </r>
  <r>
    <s v="US-2016-146794"/>
    <x v="73"/>
    <d v="2016-10-01T00:00:00"/>
    <x v="2"/>
    <x v="1"/>
    <s v="SH-19975"/>
    <s v="Sally Hughsby"/>
    <x v="1"/>
    <s v="United States"/>
    <x v="170"/>
    <x v="2"/>
    <x v="1"/>
    <s v="FUR-BO-10004467"/>
    <s v="Furniture"/>
    <x v="0"/>
    <s v="Bestar Classic Bookcase"/>
    <n v="424.95749999999998"/>
    <n v="5"/>
    <n v="19.998000000000001"/>
    <x v="4"/>
  </r>
  <r>
    <s v="CA-2017-112515"/>
    <x v="342"/>
    <d v="2017-09-21T00:00:00"/>
    <x v="4"/>
    <x v="0"/>
    <s v="AS-10225"/>
    <s v="Alan Schoenberger"/>
    <x v="1"/>
    <s v="United States"/>
    <x v="106"/>
    <x v="4"/>
    <x v="1"/>
    <s v="FUR-BO-10003404"/>
    <s v="Furniture"/>
    <x v="0"/>
    <s v="Global Adaptabilites Bookcase, Cherry/Storm Gray Finish"/>
    <n v="1292.94"/>
    <n v="3"/>
    <n v="77.576400000000007"/>
    <x v="4"/>
  </r>
  <r>
    <s v="CA-2015-135538"/>
    <x v="37"/>
    <d v="2015-12-28T00:00:00"/>
    <x v="4"/>
    <x v="1"/>
    <s v="HR-14830"/>
    <s v="Harold Ryan"/>
    <x v="1"/>
    <s v="United States"/>
    <x v="171"/>
    <x v="22"/>
    <x v="1"/>
    <s v="FUR-CH-10004287"/>
    <s v="Furniture"/>
    <x v="1"/>
    <s v="SAFCO Arco Folding Chair"/>
    <n v="883.84"/>
    <n v="4"/>
    <n v="99.432000000000002"/>
    <x v="5"/>
  </r>
  <r>
    <s v="CA-2016-164784"/>
    <x v="381"/>
    <d v="2016-05-04T00:00:00"/>
    <x v="0"/>
    <x v="2"/>
    <s v="HF-14995"/>
    <s v="Herbert Flentye"/>
    <x v="0"/>
    <s v="United States"/>
    <x v="10"/>
    <x v="9"/>
    <x v="0"/>
    <s v="FUR-TA-10004534"/>
    <s v="Furniture"/>
    <x v="2"/>
    <s v="Bevis 44 x 96 Conference Tables"/>
    <n v="370.62"/>
    <n v="3"/>
    <n v="-142.071"/>
    <x v="7"/>
  </r>
  <r>
    <s v="US-2015-139759"/>
    <x v="382"/>
    <d v="2015-08-30T00:00:00"/>
    <x v="2"/>
    <x v="1"/>
    <s v="NL-18310"/>
    <s v="Nancy Lomonaco"/>
    <x v="2"/>
    <s v="United States"/>
    <x v="2"/>
    <x v="2"/>
    <x v="1"/>
    <s v="FUR-CH-10002774"/>
    <s v="Furniture"/>
    <x v="1"/>
    <s v="Global Deluxe Stacking Chair, Gray"/>
    <n v="40.783999999999999"/>
    <n v="1"/>
    <n v="4.5881999999999996"/>
    <x v="10"/>
  </r>
  <r>
    <s v="CA-2014-126403"/>
    <x v="383"/>
    <d v="2014-09-12T00:00:00"/>
    <x v="0"/>
    <x v="0"/>
    <s v="RR-19525"/>
    <s v="Rick Reed"/>
    <x v="1"/>
    <s v="United States"/>
    <x v="172"/>
    <x v="20"/>
    <x v="2"/>
    <s v="FUR-CH-10003761"/>
    <s v="Furniture"/>
    <x v="1"/>
    <s v="Global Italian Leather Office Chair"/>
    <n v="785.88"/>
    <n v="6"/>
    <n v="212.1876"/>
    <x v="4"/>
  </r>
  <r>
    <s v="CA-2016-138079"/>
    <x v="360"/>
    <d v="2016-01-28T00:00:00"/>
    <x v="6"/>
    <x v="1"/>
    <s v="AJ-10795"/>
    <s v="Anthony Johnson"/>
    <x v="1"/>
    <s v="United States"/>
    <x v="15"/>
    <x v="13"/>
    <x v="1"/>
    <s v="FUR-FU-10001475"/>
    <s v="Furniture"/>
    <x v="3"/>
    <s v="Contract Clock, 14&quot;, Brown"/>
    <n v="109.9"/>
    <n v="5"/>
    <n v="37.366"/>
    <x v="8"/>
  </r>
  <r>
    <s v="CA-2014-143182"/>
    <x v="384"/>
    <d v="2014-10-20T00:00:00"/>
    <x v="2"/>
    <x v="1"/>
    <s v="DL-12865"/>
    <s v="Dan Lawera"/>
    <x v="0"/>
    <s v="United States"/>
    <x v="173"/>
    <x v="1"/>
    <x v="0"/>
    <s v="FUR-FU-10004270"/>
    <s v="Furniture"/>
    <x v="3"/>
    <s v="Executive Impressions 13&quot; Clairmont Wall Clock"/>
    <n v="15.384"/>
    <n v="1"/>
    <n v="4.0382999999999996"/>
    <x v="1"/>
  </r>
  <r>
    <s v="CA-2014-145317"/>
    <x v="385"/>
    <d v="2014-03-23T00:00:00"/>
    <x v="2"/>
    <x v="1"/>
    <s v="SM-20320"/>
    <s v="Sean Miller"/>
    <x v="2"/>
    <s v="United States"/>
    <x v="51"/>
    <x v="1"/>
    <x v="0"/>
    <s v="FUR-FU-10004270"/>
    <s v="Furniture"/>
    <x v="3"/>
    <s v="Executive Impressions 13&quot; Clairmont Wall Clock"/>
    <n v="30.768000000000001"/>
    <n v="2"/>
    <n v="8.0765999999999991"/>
    <x v="9"/>
  </r>
  <r>
    <s v="CA-2014-145317"/>
    <x v="385"/>
    <d v="2014-03-23T00:00:00"/>
    <x v="2"/>
    <x v="1"/>
    <s v="SM-20320"/>
    <s v="Sean Miller"/>
    <x v="2"/>
    <s v="United States"/>
    <x v="51"/>
    <x v="1"/>
    <x v="0"/>
    <s v="FUR-FU-10001986"/>
    <s v="Furniture"/>
    <x v="3"/>
    <s v="Dana Fluorescent Magnifying Lamp, White, 36&quot;"/>
    <n v="122.352"/>
    <n v="3"/>
    <n v="15.294"/>
    <x v="9"/>
  </r>
  <r>
    <s v="CA-2015-121797"/>
    <x v="386"/>
    <d v="2015-02-06T00:00:00"/>
    <x v="1"/>
    <x v="1"/>
    <s v="CC-12145"/>
    <s v="Charles Crestani"/>
    <x v="0"/>
    <s v="United States"/>
    <x v="2"/>
    <x v="2"/>
    <x v="1"/>
    <s v="FUR-FU-10001876"/>
    <s v="Furniture"/>
    <x v="3"/>
    <s v="Computer Room Manger, 14&quot;"/>
    <n v="227.36"/>
    <n v="7"/>
    <n v="81.849599999999995"/>
    <x v="8"/>
  </r>
  <r>
    <s v="CA-2017-132430"/>
    <x v="224"/>
    <d v="2017-10-11T00:00:00"/>
    <x v="3"/>
    <x v="2"/>
    <s v="CP-12085"/>
    <s v="Cathy Prescott"/>
    <x v="1"/>
    <s v="United States"/>
    <x v="174"/>
    <x v="15"/>
    <x v="2"/>
    <s v="FUR-FU-10003577"/>
    <s v="Furniture"/>
    <x v="3"/>
    <s v="Nu-Dell Leatherette Frames"/>
    <n v="45.887999999999998"/>
    <n v="4"/>
    <n v="9.1776"/>
    <x v="1"/>
  </r>
  <r>
    <s v="CA-2014-110030"/>
    <x v="387"/>
    <d v="2014-12-08T00:00:00"/>
    <x v="3"/>
    <x v="0"/>
    <s v="LF-17185"/>
    <s v="Luke Foster"/>
    <x v="0"/>
    <s v="United States"/>
    <x v="6"/>
    <x v="5"/>
    <x v="3"/>
    <s v="FUR-FU-10002759"/>
    <s v="Furniture"/>
    <x v="3"/>
    <s v="12-1/2 Diameter Round Wall Clock"/>
    <n v="23.975999999999999"/>
    <n v="3"/>
    <n v="-14.3856"/>
    <x v="5"/>
  </r>
  <r>
    <s v="CA-2017-149888"/>
    <x v="388"/>
    <d v="2017-11-13T00:00:00"/>
    <x v="6"/>
    <x v="1"/>
    <s v="EP-13915"/>
    <s v="Emily Phan"/>
    <x v="0"/>
    <s v="United States"/>
    <x v="3"/>
    <x v="3"/>
    <x v="2"/>
    <s v="FUR-TA-10000849"/>
    <s v="Furniture"/>
    <x v="2"/>
    <s v="Bevis Rectangular Conference Tables"/>
    <n v="350.35199999999998"/>
    <n v="4"/>
    <n v="-140.14080000000001"/>
    <x v="0"/>
  </r>
  <r>
    <s v="CA-2017-104801"/>
    <x v="389"/>
    <d v="2017-02-19T00:00:00"/>
    <x v="6"/>
    <x v="1"/>
    <s v="FH-14350"/>
    <s v="Fred Harton"/>
    <x v="0"/>
    <s v="United States"/>
    <x v="15"/>
    <x v="13"/>
    <x v="1"/>
    <s v="FUR-FU-10004017"/>
    <s v="Furniture"/>
    <x v="3"/>
    <s v="Tenex Contemporary Contur Chairmats for Low and Medium Pile Carpet, Computer, 39&quot; x 49&quot;"/>
    <n v="107.53"/>
    <n v="1"/>
    <n v="21.506"/>
    <x v="11"/>
  </r>
  <r>
    <s v="CA-2015-115798"/>
    <x v="18"/>
    <d v="2015-11-19T00:00:00"/>
    <x v="6"/>
    <x v="1"/>
    <s v="KL-16645"/>
    <s v="Ken Lonsdale"/>
    <x v="0"/>
    <s v="United States"/>
    <x v="19"/>
    <x v="14"/>
    <x v="2"/>
    <s v="FUR-BO-10004467"/>
    <s v="Furniture"/>
    <x v="0"/>
    <s v="Bestar Classic Bookcase"/>
    <n v="299.97000000000003"/>
    <n v="3"/>
    <n v="56.994300000000003"/>
    <x v="0"/>
  </r>
  <r>
    <s v="CA-2014-149244"/>
    <x v="53"/>
    <d v="2014-11-08T00:00:00"/>
    <x v="4"/>
    <x v="1"/>
    <s v="MS-17530"/>
    <s v="MaryBeth Skach"/>
    <x v="0"/>
    <s v="United States"/>
    <x v="53"/>
    <x v="2"/>
    <x v="1"/>
    <s v="FUR-FU-10004671"/>
    <s v="Furniture"/>
    <x v="3"/>
    <s v="Executive Impressions 12&quot; Wall Clock"/>
    <n v="35.340000000000003"/>
    <n v="2"/>
    <n v="13.4292"/>
    <x v="0"/>
  </r>
  <r>
    <s v="CA-2015-140144"/>
    <x v="390"/>
    <d v="2015-06-25T00:00:00"/>
    <x v="2"/>
    <x v="0"/>
    <s v="SC-20770"/>
    <s v="Stewart Carmichael"/>
    <x v="1"/>
    <s v="United States"/>
    <x v="28"/>
    <x v="2"/>
    <x v="1"/>
    <s v="FUR-FU-10002253"/>
    <s v="Furniture"/>
    <x v="3"/>
    <s v="Howard Miller 13&quot; Diameter Pewter Finish Round Wall Clock"/>
    <n v="257.64"/>
    <n v="6"/>
    <n v="100.4796"/>
    <x v="2"/>
  </r>
  <r>
    <s v="CA-2014-155887"/>
    <x v="264"/>
    <d v="2014-05-17T00:00:00"/>
    <x v="2"/>
    <x v="1"/>
    <s v="KT-16480"/>
    <s v="Kean Thornton"/>
    <x v="0"/>
    <s v="United States"/>
    <x v="20"/>
    <x v="20"/>
    <x v="2"/>
    <s v="FUR-TA-10002228"/>
    <s v="Furniture"/>
    <x v="2"/>
    <s v="Bevis Traditional Conference Table Top, Plinth Base"/>
    <n v="700.05600000000004"/>
    <n v="3"/>
    <n v="-130.0104"/>
    <x v="7"/>
  </r>
  <r>
    <s v="US-2014-141257"/>
    <x v="391"/>
    <d v="2014-06-14T00:00:00"/>
    <x v="6"/>
    <x v="1"/>
    <s v="CS-11950"/>
    <s v="Carlos Soltero"/>
    <x v="0"/>
    <s v="United States"/>
    <x v="15"/>
    <x v="13"/>
    <x v="1"/>
    <s v="FUR-CH-10002758"/>
    <s v="Furniture"/>
    <x v="1"/>
    <s v="Hon Deluxe Fabric Upholstered Stacking Chairs, Squared Back"/>
    <n v="585.55200000000002"/>
    <n v="3"/>
    <n v="73.194000000000003"/>
    <x v="2"/>
  </r>
  <r>
    <s v="CA-2014-158029"/>
    <x v="261"/>
    <d v="2014-05-30T00:00:00"/>
    <x v="4"/>
    <x v="1"/>
    <s v="HF-14995"/>
    <s v="Herbert Flentye"/>
    <x v="0"/>
    <s v="United States"/>
    <x v="2"/>
    <x v="2"/>
    <x v="1"/>
    <s v="FUR-CH-10000988"/>
    <s v="Furniture"/>
    <x v="1"/>
    <s v="Hon Olson Stacker Stools"/>
    <n v="225.29599999999999"/>
    <n v="2"/>
    <n v="22.529599999999999"/>
    <x v="7"/>
  </r>
  <r>
    <s v="CA-2016-146171"/>
    <x v="237"/>
    <d v="2016-03-15T00:00:00"/>
    <x v="4"/>
    <x v="1"/>
    <s v="JP-16135"/>
    <s v="Julie Prescott"/>
    <x v="2"/>
    <s v="United States"/>
    <x v="29"/>
    <x v="24"/>
    <x v="0"/>
    <s v="FUR-FU-10004270"/>
    <s v="Furniture"/>
    <x v="3"/>
    <s v="Executive Impressions 13&quot; Clairmont Wall Clock"/>
    <n v="76.92"/>
    <n v="4"/>
    <n v="31.537199999999999"/>
    <x v="9"/>
  </r>
  <r>
    <s v="CA-2017-158967"/>
    <x v="247"/>
    <d v="2017-12-12T00:00:00"/>
    <x v="3"/>
    <x v="2"/>
    <s v="BT-11680"/>
    <s v="Brian Thompson"/>
    <x v="0"/>
    <s v="United States"/>
    <x v="1"/>
    <x v="1"/>
    <x v="0"/>
    <s v="FUR-FU-10001940"/>
    <s v="Furniture"/>
    <x v="3"/>
    <s v="Staple-based wall hangings"/>
    <n v="19.103999999999999"/>
    <n v="3"/>
    <n v="5.7312000000000003"/>
    <x v="5"/>
  </r>
  <r>
    <s v="CA-2015-138534"/>
    <x v="392"/>
    <d v="2015-07-19T00:00:00"/>
    <x v="3"/>
    <x v="0"/>
    <s v="JM-15535"/>
    <s v="Jessica Myrick"/>
    <x v="0"/>
    <s v="United States"/>
    <x v="175"/>
    <x v="2"/>
    <x v="1"/>
    <s v="FUR-BO-10003159"/>
    <s v="Furniture"/>
    <x v="0"/>
    <s v="Sauder Camden County Collection Libraries, Planked Cherry Finish"/>
    <n v="195.46600000000001"/>
    <n v="2"/>
    <n v="-13.797599999999999"/>
    <x v="3"/>
  </r>
  <r>
    <s v="CA-2017-108322"/>
    <x v="393"/>
    <d v="2017-05-05T00:00:00"/>
    <x v="2"/>
    <x v="1"/>
    <s v="SS-20140"/>
    <s v="Saphhira Shifley"/>
    <x v="1"/>
    <s v="United States"/>
    <x v="176"/>
    <x v="1"/>
    <x v="0"/>
    <s v="FUR-FU-10001935"/>
    <s v="Furniture"/>
    <x v="3"/>
    <s v="3M Hangers With Command Adhesive"/>
    <n v="23.68"/>
    <n v="8"/>
    <n v="6.2160000000000002"/>
    <x v="6"/>
  </r>
  <r>
    <s v="CA-2015-149972"/>
    <x v="231"/>
    <d v="2015-09-23T00:00:00"/>
    <x v="3"/>
    <x v="2"/>
    <s v="CD-12790"/>
    <s v="Cynthia Delaney"/>
    <x v="2"/>
    <s v="United States"/>
    <x v="2"/>
    <x v="2"/>
    <x v="1"/>
    <s v="FUR-CH-10004997"/>
    <s v="Furniture"/>
    <x v="1"/>
    <s v="Hon Every-Day Series Multi-Task Chairs"/>
    <n v="601.53599999999994"/>
    <n v="4"/>
    <n v="0"/>
    <x v="4"/>
  </r>
  <r>
    <s v="US-2014-117744"/>
    <x v="116"/>
    <d v="2014-12-06T00:00:00"/>
    <x v="4"/>
    <x v="1"/>
    <s v="MD-17860"/>
    <s v="Michael Dominguez"/>
    <x v="1"/>
    <s v="United States"/>
    <x v="177"/>
    <x v="5"/>
    <x v="3"/>
    <s v="FUR-FU-10001588"/>
    <s v="Furniture"/>
    <x v="3"/>
    <s v="Deflect-o SuperTray Unbreakable Stackable Tray, Letter, Black"/>
    <n v="58.36"/>
    <n v="5"/>
    <n v="-24.803000000000001"/>
    <x v="5"/>
  </r>
  <r>
    <s v="US-2014-117744"/>
    <x v="116"/>
    <d v="2014-12-06T00:00:00"/>
    <x v="4"/>
    <x v="1"/>
    <s v="MD-17860"/>
    <s v="Michael Dominguez"/>
    <x v="1"/>
    <s v="United States"/>
    <x v="177"/>
    <x v="5"/>
    <x v="3"/>
    <s v="FUR-FU-10002759"/>
    <s v="Furniture"/>
    <x v="3"/>
    <s v="12-1/2 Diameter Round Wall Clock"/>
    <n v="39.96"/>
    <n v="5"/>
    <n v="-23.975999999999999"/>
    <x v="5"/>
  </r>
  <r>
    <s v="CA-2014-154599"/>
    <x v="394"/>
    <d v="2014-04-17T00:00:00"/>
    <x v="2"/>
    <x v="1"/>
    <s v="KN-16450"/>
    <s v="Kean Nguyen"/>
    <x v="1"/>
    <s v="United States"/>
    <x v="178"/>
    <x v="2"/>
    <x v="1"/>
    <s v="FUR-BO-10001337"/>
    <s v="Furniture"/>
    <x v="0"/>
    <s v="O'Sullivan Living Dimensions 2-Shelf Bookcases"/>
    <n v="308.49900000000002"/>
    <n v="3"/>
    <n v="-18.146999999999998"/>
    <x v="6"/>
  </r>
  <r>
    <s v="CA-2017-143329"/>
    <x v="54"/>
    <d v="2017-11-08T00:00:00"/>
    <x v="2"/>
    <x v="1"/>
    <s v="DL-13330"/>
    <s v="Denise Leinenbach"/>
    <x v="0"/>
    <s v="United States"/>
    <x v="179"/>
    <x v="41"/>
    <x v="1"/>
    <s v="FUR-FU-10000629"/>
    <s v="Furniture"/>
    <x v="3"/>
    <s v="9-3/4 Diameter Round Wall Clock"/>
    <n v="41.37"/>
    <n v="3"/>
    <n v="17.375399999999999"/>
    <x v="0"/>
  </r>
  <r>
    <s v="CA-2015-122623"/>
    <x v="395"/>
    <d v="2015-09-11T00:00:00"/>
    <x v="4"/>
    <x v="1"/>
    <s v="CC-12145"/>
    <s v="Charles Crestani"/>
    <x v="0"/>
    <s v="United States"/>
    <x v="116"/>
    <x v="5"/>
    <x v="3"/>
    <s v="FUR-CH-10000553"/>
    <s v="Furniture"/>
    <x v="1"/>
    <s v="Metal Folding Chairs, Beige, 4/Carton"/>
    <n v="47.515999999999998"/>
    <n v="2"/>
    <n v="-2.0364"/>
    <x v="4"/>
  </r>
  <r>
    <s v="CA-2015-148635"/>
    <x v="396"/>
    <d v="2015-07-27T00:00:00"/>
    <x v="3"/>
    <x v="0"/>
    <s v="MH-18025"/>
    <s v="Michelle Huthwaite"/>
    <x v="0"/>
    <s v="United States"/>
    <x v="15"/>
    <x v="13"/>
    <x v="1"/>
    <s v="FUR-BO-10002213"/>
    <s v="Furniture"/>
    <x v="0"/>
    <s v="Sauder Forest Hills Library, Woodland Oak Finish"/>
    <n v="704.9"/>
    <n v="5"/>
    <n v="56.392000000000003"/>
    <x v="3"/>
  </r>
  <r>
    <s v="CA-2015-148635"/>
    <x v="396"/>
    <d v="2015-07-27T00:00:00"/>
    <x v="3"/>
    <x v="0"/>
    <s v="MH-18025"/>
    <s v="Michelle Huthwaite"/>
    <x v="0"/>
    <s v="United States"/>
    <x v="15"/>
    <x v="13"/>
    <x v="1"/>
    <s v="FUR-CH-10001854"/>
    <s v="Furniture"/>
    <x v="1"/>
    <s v="Office Star - Professional Matrix Back Chair with 2-to-1 Synchro Tilt and Mesh Fabric Seat"/>
    <n v="561.56799999999998"/>
    <n v="2"/>
    <n v="28.078399999999998"/>
    <x v="3"/>
  </r>
  <r>
    <s v="CA-2015-135685"/>
    <x v="397"/>
    <d v="2015-11-18T00:00:00"/>
    <x v="3"/>
    <x v="0"/>
    <s v="MP-18175"/>
    <s v="Mike Pelletier"/>
    <x v="2"/>
    <s v="United States"/>
    <x v="79"/>
    <x v="16"/>
    <x v="3"/>
    <s v="FUR-FU-10001185"/>
    <s v="Furniture"/>
    <x v="3"/>
    <s v="Advantus Employee of the Month Certificate Frame, 11 x 13-1/2"/>
    <n v="185.58"/>
    <n v="6"/>
    <n v="76.087800000000001"/>
    <x v="0"/>
  </r>
  <r>
    <s v="CA-2015-135685"/>
    <x v="397"/>
    <d v="2015-11-18T00:00:00"/>
    <x v="3"/>
    <x v="0"/>
    <s v="MP-18175"/>
    <s v="Mike Pelletier"/>
    <x v="2"/>
    <s v="United States"/>
    <x v="79"/>
    <x v="16"/>
    <x v="3"/>
    <s v="FUR-TA-10001520"/>
    <s v="Furniture"/>
    <x v="2"/>
    <s v="Lesro Sheffield Collection Coffee Table, End Table, Center Table, Corner Table"/>
    <n v="214.11"/>
    <n v="3"/>
    <n v="36.398699999999998"/>
    <x v="0"/>
  </r>
  <r>
    <s v="CA-2015-135685"/>
    <x v="397"/>
    <d v="2015-11-18T00:00:00"/>
    <x v="3"/>
    <x v="0"/>
    <s v="MP-18175"/>
    <s v="Mike Pelletier"/>
    <x v="2"/>
    <s v="United States"/>
    <x v="79"/>
    <x v="16"/>
    <x v="3"/>
    <s v="FUR-TA-10000688"/>
    <s v="Furniture"/>
    <x v="2"/>
    <s v="Chromcraft Bull-Nose Wood Round Conference Table Top, Wood Base"/>
    <n v="653.54999999999995"/>
    <n v="3"/>
    <n v="111.1035"/>
    <x v="0"/>
  </r>
  <r>
    <s v="CA-2015-104626"/>
    <x v="398"/>
    <d v="2015-09-08T00:00:00"/>
    <x v="1"/>
    <x v="1"/>
    <s v="DR-12940"/>
    <s v="Daniel Raglin"/>
    <x v="2"/>
    <s v="United States"/>
    <x v="20"/>
    <x v="20"/>
    <x v="2"/>
    <s v="FUR-CH-10003817"/>
    <s v="Furniture"/>
    <x v="1"/>
    <s v="Global Value Steno Chair, Gray"/>
    <n v="60.74"/>
    <n v="1"/>
    <n v="15.185"/>
    <x v="4"/>
  </r>
  <r>
    <s v="CA-2015-104626"/>
    <x v="398"/>
    <d v="2015-09-08T00:00:00"/>
    <x v="1"/>
    <x v="1"/>
    <s v="DR-12940"/>
    <s v="Daniel Raglin"/>
    <x v="2"/>
    <s v="United States"/>
    <x v="20"/>
    <x v="20"/>
    <x v="2"/>
    <s v="FUR-FU-10000308"/>
    <s v="Furniture"/>
    <x v="3"/>
    <s v="Deflect-o Glass Clear Studded Chair Mats"/>
    <n v="124.36"/>
    <n v="2"/>
    <n v="27.359200000000001"/>
    <x v="4"/>
  </r>
  <r>
    <s v="CA-2016-160500"/>
    <x v="399"/>
    <d v="2016-05-08T00:00:00"/>
    <x v="0"/>
    <x v="2"/>
    <s v="DM-13015"/>
    <s v="Darrin Martin"/>
    <x v="0"/>
    <s v="United States"/>
    <x v="92"/>
    <x v="2"/>
    <x v="1"/>
    <s v="FUR-TA-10003748"/>
    <s v="Furniture"/>
    <x v="2"/>
    <s v="Bevis 36 x 72 Conference Tables"/>
    <n v="298.77600000000001"/>
    <n v="3"/>
    <n v="7.4694000000000003"/>
    <x v="7"/>
  </r>
  <r>
    <s v="US-2014-112914"/>
    <x v="400"/>
    <d v="2014-09-30T00:00:00"/>
    <x v="2"/>
    <x v="1"/>
    <s v="MT-18070"/>
    <s v="Michelle Tran"/>
    <x v="2"/>
    <s v="United States"/>
    <x v="6"/>
    <x v="5"/>
    <x v="3"/>
    <s v="FUR-BO-10003272"/>
    <s v="Furniture"/>
    <x v="0"/>
    <s v="O'Sullivan Living Dimensions 5-Shelf Bookcases"/>
    <n v="300.53280000000001"/>
    <n v="2"/>
    <n v="-97.231200000000001"/>
    <x v="4"/>
  </r>
  <r>
    <s v="US-2014-125521"/>
    <x v="401"/>
    <d v="2014-03-19T00:00:00"/>
    <x v="2"/>
    <x v="1"/>
    <s v="CK-12325"/>
    <s v="Christine Kargatis"/>
    <x v="2"/>
    <s v="United States"/>
    <x v="180"/>
    <x v="25"/>
    <x v="0"/>
    <s v="FUR-CH-10003379"/>
    <s v="Furniture"/>
    <x v="1"/>
    <s v="Global Commerce Series High-Back Swivel/Tilt Chairs"/>
    <n v="1139.92"/>
    <n v="4"/>
    <n v="284.98"/>
    <x v="9"/>
  </r>
  <r>
    <s v="US-2016-162852"/>
    <x v="402"/>
    <d v="2016-12-31T00:00:00"/>
    <x v="4"/>
    <x v="1"/>
    <s v="BG-11695"/>
    <s v="Brooke Gillingham"/>
    <x v="1"/>
    <s v="United States"/>
    <x v="181"/>
    <x v="8"/>
    <x v="3"/>
    <s v="FUR-CH-10004853"/>
    <s v="Furniture"/>
    <x v="1"/>
    <s v="Global Manager's Adjustable Task Chair, Storm"/>
    <n v="845.48800000000006"/>
    <n v="8"/>
    <n v="-12.0784"/>
    <x v="5"/>
  </r>
  <r>
    <s v="CA-2017-157854"/>
    <x v="403"/>
    <d v="2017-04-15T00:00:00"/>
    <x v="1"/>
    <x v="1"/>
    <s v="DM-13345"/>
    <s v="Denise Monton"/>
    <x v="1"/>
    <s v="United States"/>
    <x v="153"/>
    <x v="24"/>
    <x v="0"/>
    <s v="FUR-FU-10003832"/>
    <s v="Furniture"/>
    <x v="3"/>
    <s v="Eldon Expressions Punched Metal &amp; Wood Desk Accessories, Black &amp; Cherry"/>
    <n v="56.28"/>
    <n v="6"/>
    <n v="15.7584"/>
    <x v="6"/>
  </r>
  <r>
    <s v="CA-2016-136371"/>
    <x v="331"/>
    <d v="2016-03-21T00:00:00"/>
    <x v="3"/>
    <x v="0"/>
    <s v="SV-20935"/>
    <s v="Susan Vittorini"/>
    <x v="0"/>
    <s v="United States"/>
    <x v="64"/>
    <x v="7"/>
    <x v="2"/>
    <s v="FUR-FU-10000409"/>
    <s v="Furniture"/>
    <x v="3"/>
    <s v="GE 4 Foot Flourescent Tube, 40 Watt"/>
    <n v="14.98"/>
    <n v="1"/>
    <n v="6.8907999999999996"/>
    <x v="9"/>
  </r>
  <r>
    <s v="CA-2016-136371"/>
    <x v="331"/>
    <d v="2016-03-21T00:00:00"/>
    <x v="3"/>
    <x v="0"/>
    <s v="SV-20935"/>
    <s v="Susan Vittorini"/>
    <x v="0"/>
    <s v="United States"/>
    <x v="64"/>
    <x v="7"/>
    <x v="2"/>
    <s v="FUR-FU-10000221"/>
    <s v="Furniture"/>
    <x v="3"/>
    <s v="Master Caster Door Stop, Brown"/>
    <n v="20.32"/>
    <n v="4"/>
    <n v="6.9088000000000003"/>
    <x v="9"/>
  </r>
  <r>
    <s v="CA-2016-128594"/>
    <x v="238"/>
    <d v="2016-08-29T00:00:00"/>
    <x v="0"/>
    <x v="2"/>
    <s v="DJ-13510"/>
    <s v="Don Jones"/>
    <x v="1"/>
    <s v="United States"/>
    <x v="53"/>
    <x v="2"/>
    <x v="1"/>
    <s v="FUR-CH-10001215"/>
    <s v="Furniture"/>
    <x v="1"/>
    <s v="Global Troy Executive Leather Low-Back Tilter"/>
    <n v="1603.136"/>
    <n v="4"/>
    <n v="100.196"/>
    <x v="10"/>
  </r>
  <r>
    <s v="CA-2016-154690"/>
    <x v="404"/>
    <d v="2016-08-17T00:00:00"/>
    <x v="3"/>
    <x v="0"/>
    <s v="CC-12370"/>
    <s v="Christopher Conant"/>
    <x v="0"/>
    <s v="United States"/>
    <x v="160"/>
    <x v="30"/>
    <x v="0"/>
    <s v="FUR-CH-10000988"/>
    <s v="Furniture"/>
    <x v="1"/>
    <s v="Hon Olson Stacker Stools"/>
    <n v="225.29599999999999"/>
    <n v="2"/>
    <n v="22.529599999999999"/>
    <x v="10"/>
  </r>
  <r>
    <s v="CA-2017-138975"/>
    <x v="405"/>
    <d v="2017-05-23T00:00:00"/>
    <x v="4"/>
    <x v="1"/>
    <s v="SC-20380"/>
    <s v="Shahid Collister"/>
    <x v="0"/>
    <s v="United States"/>
    <x v="182"/>
    <x v="24"/>
    <x v="0"/>
    <s v="FUR-BO-10004695"/>
    <s v="Furniture"/>
    <x v="0"/>
    <s v="O'Sullivan 2-Door Barrister Bookcase in Odessa Pine"/>
    <n v="1628.82"/>
    <n v="9"/>
    <n v="374.62860000000001"/>
    <x v="7"/>
  </r>
  <r>
    <s v="CA-2017-143861"/>
    <x v="235"/>
    <d v="2017-06-19T00:00:00"/>
    <x v="1"/>
    <x v="1"/>
    <s v="LC-16885"/>
    <s v="Lena Creighton"/>
    <x v="0"/>
    <s v="United States"/>
    <x v="66"/>
    <x v="1"/>
    <x v="0"/>
    <s v="FUR-FU-10001546"/>
    <s v="Furniture"/>
    <x v="3"/>
    <s v="Dana Swing-Arm Lamps"/>
    <n v="17.088000000000001"/>
    <n v="2"/>
    <n v="1.0680000000000001"/>
    <x v="2"/>
  </r>
  <r>
    <s v="CA-2014-148040"/>
    <x v="406"/>
    <d v="2014-03-26T00:00:00"/>
    <x v="4"/>
    <x v="1"/>
    <s v="BF-11275"/>
    <s v="Beth Fritzler"/>
    <x v="1"/>
    <s v="United States"/>
    <x v="104"/>
    <x v="22"/>
    <x v="1"/>
    <s v="FUR-CH-10001482"/>
    <s v="Furniture"/>
    <x v="1"/>
    <s v="Office Star - Mesh Screen back chair with Vinyl seat"/>
    <n v="314.35199999999998"/>
    <n v="3"/>
    <n v="-35.364600000000003"/>
    <x v="9"/>
  </r>
  <r>
    <s v="US-2016-167339"/>
    <x v="407"/>
    <d v="2016-01-23T00:00:00"/>
    <x v="3"/>
    <x v="0"/>
    <s v="TD-20995"/>
    <s v="Tamara Dahlen"/>
    <x v="0"/>
    <s v="United States"/>
    <x v="53"/>
    <x v="2"/>
    <x v="1"/>
    <s v="FUR-CH-10004289"/>
    <s v="Furniture"/>
    <x v="1"/>
    <s v="Global Super Steno Chair"/>
    <n v="153.56800000000001"/>
    <n v="2"/>
    <n v="-5.7587999999999999"/>
    <x v="8"/>
  </r>
  <r>
    <s v="US-2016-167339"/>
    <x v="407"/>
    <d v="2016-01-23T00:00:00"/>
    <x v="3"/>
    <x v="0"/>
    <s v="TD-20995"/>
    <s v="Tamara Dahlen"/>
    <x v="0"/>
    <s v="United States"/>
    <x v="53"/>
    <x v="2"/>
    <x v="1"/>
    <s v="FUR-CH-10000785"/>
    <s v="Furniture"/>
    <x v="1"/>
    <s v="Global Ergonomic Managers Chair"/>
    <n v="1013.4880000000001"/>
    <n v="7"/>
    <n v="76.011600000000001"/>
    <x v="8"/>
  </r>
  <r>
    <s v="CA-2016-130799"/>
    <x v="367"/>
    <d v="2016-11-16T00:00:00"/>
    <x v="2"/>
    <x v="0"/>
    <s v="BK-11260"/>
    <s v="Berenike Kampe"/>
    <x v="0"/>
    <s v="United States"/>
    <x v="28"/>
    <x v="2"/>
    <x v="1"/>
    <s v="FUR-FU-10001852"/>
    <s v="Furniture"/>
    <x v="3"/>
    <s v="Eldon Regeneration Recycled Desk Accessories, Smoke"/>
    <n v="6.96"/>
    <n v="4"/>
    <n v="2.2271999999999998"/>
    <x v="0"/>
  </r>
  <r>
    <s v="US-2016-159856"/>
    <x v="408"/>
    <d v="2016-10-22T00:00:00"/>
    <x v="4"/>
    <x v="1"/>
    <s v="EP-13915"/>
    <s v="Emily Phan"/>
    <x v="0"/>
    <s v="United States"/>
    <x v="183"/>
    <x v="22"/>
    <x v="1"/>
    <s v="FUR-CH-10003396"/>
    <s v="Furniture"/>
    <x v="1"/>
    <s v="Global Deluxe Steno Chair"/>
    <n v="307.92"/>
    <n v="5"/>
    <n v="-34.640999999999998"/>
    <x v="1"/>
  </r>
  <r>
    <s v="CA-2014-142727"/>
    <x v="149"/>
    <d v="2014-05-01T00:00:00"/>
    <x v="3"/>
    <x v="0"/>
    <s v="HG-14845"/>
    <s v="Harry Greene"/>
    <x v="0"/>
    <s v="United States"/>
    <x v="184"/>
    <x v="35"/>
    <x v="0"/>
    <s v="FUR-CH-10002304"/>
    <s v="Furniture"/>
    <x v="1"/>
    <s v="Global Stack Chair without Arms, Black"/>
    <n v="51.96"/>
    <n v="2"/>
    <n v="12.99"/>
    <x v="6"/>
  </r>
  <r>
    <s v="CA-2017-139913"/>
    <x v="409"/>
    <d v="2017-10-29T00:00:00"/>
    <x v="6"/>
    <x v="1"/>
    <s v="JC-16105"/>
    <s v="Julie Creighton"/>
    <x v="1"/>
    <s v="United States"/>
    <x v="77"/>
    <x v="7"/>
    <x v="2"/>
    <s v="FUR-FU-10000771"/>
    <s v="Furniture"/>
    <x v="3"/>
    <s v="Eldon 200 Class Desk Accessories, Smoke"/>
    <n v="69.08"/>
    <n v="11"/>
    <n v="29.0136"/>
    <x v="1"/>
  </r>
  <r>
    <s v="US-2015-114839"/>
    <x v="12"/>
    <d v="2015-04-30T00:00:00"/>
    <x v="4"/>
    <x v="1"/>
    <s v="PW-19240"/>
    <s v="Pierre Wener"/>
    <x v="0"/>
    <s v="United States"/>
    <x v="6"/>
    <x v="5"/>
    <x v="3"/>
    <s v="FUR-CH-10004086"/>
    <s v="Furniture"/>
    <x v="1"/>
    <s v="Hon 4070 Series Pagoda Armless Upholstered Stacking Chairs"/>
    <n v="408.42200000000003"/>
    <n v="2"/>
    <n v="-5.8346"/>
    <x v="6"/>
  </r>
  <r>
    <s v="CA-2016-153577"/>
    <x v="410"/>
    <d v="2016-07-01T00:00:00"/>
    <x v="4"/>
    <x v="1"/>
    <s v="KH-16330"/>
    <s v="Katharine Harms"/>
    <x v="1"/>
    <s v="United States"/>
    <x v="185"/>
    <x v="8"/>
    <x v="3"/>
    <s v="FUR-CH-10003981"/>
    <s v="Furniture"/>
    <x v="1"/>
    <s v="Global Commerce Series Low-Back Swivel/Tilt Chairs"/>
    <n v="539.65800000000002"/>
    <n v="3"/>
    <n v="-7.7093999999999996"/>
    <x v="2"/>
  </r>
  <r>
    <s v="CA-2016-160129"/>
    <x v="411"/>
    <d v="2016-11-23T00:00:00"/>
    <x v="7"/>
    <x v="3"/>
    <s v="LS-17200"/>
    <s v="Luke Schmidt"/>
    <x v="1"/>
    <s v="United States"/>
    <x v="3"/>
    <x v="3"/>
    <x v="2"/>
    <s v="FUR-FU-10002088"/>
    <s v="Furniture"/>
    <x v="3"/>
    <s v="Nu-Dell Float Frame 11 x 14 1/2"/>
    <n v="14.368"/>
    <n v="2"/>
    <n v="3.9512"/>
    <x v="0"/>
  </r>
  <r>
    <s v="CA-2016-160129"/>
    <x v="411"/>
    <d v="2016-11-23T00:00:00"/>
    <x v="7"/>
    <x v="3"/>
    <s v="LS-17200"/>
    <s v="Luke Schmidt"/>
    <x v="1"/>
    <s v="United States"/>
    <x v="3"/>
    <x v="3"/>
    <x v="2"/>
    <s v="FUR-FU-10003976"/>
    <s v="Furniture"/>
    <x v="3"/>
    <s v="DAX Executive Solid Wood Document Frame, Desktop or Hang, Mahogany, 5 x 7"/>
    <n v="70.447999999999993"/>
    <n v="7"/>
    <n v="12.3284"/>
    <x v="0"/>
  </r>
  <r>
    <s v="CA-2014-157721"/>
    <x v="412"/>
    <d v="2014-09-05T00:00:00"/>
    <x v="0"/>
    <x v="2"/>
    <s v="JM-16195"/>
    <s v="Justin MacKendrick"/>
    <x v="0"/>
    <s v="United States"/>
    <x v="115"/>
    <x v="7"/>
    <x v="2"/>
    <s v="FUR-FU-10002116"/>
    <s v="Furniture"/>
    <x v="3"/>
    <s v="Tenex Carpeted, Granite-Look or Clear Contemporary Contour Shape Chair Mats"/>
    <n v="70.709999999999994"/>
    <n v="1"/>
    <n v="4.9497"/>
    <x v="4"/>
  </r>
  <r>
    <s v="CA-2017-128629"/>
    <x v="413"/>
    <d v="2017-07-14T00:00:00"/>
    <x v="4"/>
    <x v="0"/>
    <s v="BP-11155"/>
    <s v="Becky Pak"/>
    <x v="0"/>
    <s v="United States"/>
    <x v="29"/>
    <x v="24"/>
    <x v="0"/>
    <s v="FUR-FU-10000771"/>
    <s v="Furniture"/>
    <x v="3"/>
    <s v="Eldon 200 Class Desk Accessories, Smoke"/>
    <n v="18.84"/>
    <n v="3"/>
    <n v="7.9127999999999998"/>
    <x v="3"/>
  </r>
  <r>
    <s v="CA-2017-143434"/>
    <x v="414"/>
    <d v="2017-11-24T00:00:00"/>
    <x v="6"/>
    <x v="1"/>
    <s v="ME-17320"/>
    <s v="Maria Etezadi"/>
    <x v="2"/>
    <s v="United States"/>
    <x v="186"/>
    <x v="17"/>
    <x v="3"/>
    <s v="FUR-FU-10002597"/>
    <s v="Furniture"/>
    <x v="3"/>
    <s v="C-Line Magnetic Cubicle Keepers, Clear Polypropylene"/>
    <n v="19.760000000000002"/>
    <n v="4"/>
    <n v="8.2992000000000008"/>
    <x v="0"/>
  </r>
  <r>
    <s v="CA-2015-168564"/>
    <x v="415"/>
    <d v="2015-08-08T00:00:00"/>
    <x v="7"/>
    <x v="3"/>
    <s v="TT-21220"/>
    <s v="Thomas Thornton"/>
    <x v="0"/>
    <s v="United States"/>
    <x v="28"/>
    <x v="2"/>
    <x v="1"/>
    <s v="FUR-CH-10000785"/>
    <s v="Furniture"/>
    <x v="1"/>
    <s v="Global Ergonomic Managers Chair"/>
    <n v="144.78399999999999"/>
    <n v="1"/>
    <n v="10.8588"/>
    <x v="10"/>
  </r>
  <r>
    <s v="CA-2017-155880"/>
    <x v="416"/>
    <d v="2017-03-31T00:00:00"/>
    <x v="6"/>
    <x v="1"/>
    <s v="JD-16150"/>
    <s v="Justin Deggeller"/>
    <x v="1"/>
    <s v="United States"/>
    <x v="79"/>
    <x v="16"/>
    <x v="3"/>
    <s v="FUR-CH-10000422"/>
    <s v="Furniture"/>
    <x v="1"/>
    <s v="Global Highback Leather Tilter in Burgundy"/>
    <n v="90.99"/>
    <n v="1"/>
    <n v="14.558400000000001"/>
    <x v="9"/>
  </r>
  <r>
    <s v="CA-2017-155880"/>
    <x v="416"/>
    <d v="2017-03-31T00:00:00"/>
    <x v="6"/>
    <x v="1"/>
    <s v="JD-16150"/>
    <s v="Justin Deggeller"/>
    <x v="1"/>
    <s v="United States"/>
    <x v="79"/>
    <x v="16"/>
    <x v="3"/>
    <s v="FUR-CH-10004675"/>
    <s v="Furniture"/>
    <x v="1"/>
    <s v="Lifetime Advantage Folding Chairs, 4/Carton"/>
    <n v="1526.56"/>
    <n v="7"/>
    <n v="427.43680000000001"/>
    <x v="9"/>
  </r>
  <r>
    <s v="CA-2017-155880"/>
    <x v="416"/>
    <d v="2017-03-31T00:00:00"/>
    <x v="6"/>
    <x v="1"/>
    <s v="JD-16150"/>
    <s v="Justin Deggeller"/>
    <x v="1"/>
    <s v="United States"/>
    <x v="79"/>
    <x v="16"/>
    <x v="3"/>
    <s v="FUR-CH-10002880"/>
    <s v="Furniture"/>
    <x v="1"/>
    <s v="Global High-Back Leather Tilter, Burgundy"/>
    <n v="368.97"/>
    <n v="3"/>
    <n v="40.5867"/>
    <x v="9"/>
  </r>
  <r>
    <s v="CA-2017-126242"/>
    <x v="49"/>
    <d v="2017-11-24T00:00:00"/>
    <x v="2"/>
    <x v="1"/>
    <s v="MC-18100"/>
    <s v="Mick Crebagga"/>
    <x v="0"/>
    <s v="United States"/>
    <x v="2"/>
    <x v="2"/>
    <x v="1"/>
    <s v="FUR-FU-10002685"/>
    <s v="Furniture"/>
    <x v="3"/>
    <s v="Executive Impressions 13-1/2&quot; Indoor/Outdoor Wall Clock"/>
    <n v="18.7"/>
    <n v="1"/>
    <n v="7.1059999999999999"/>
    <x v="0"/>
  </r>
  <r>
    <s v="CA-2016-166443"/>
    <x v="114"/>
    <d v="2016-11-05T00:00:00"/>
    <x v="5"/>
    <x v="2"/>
    <s v="LH-17020"/>
    <s v="Lisa Hazard"/>
    <x v="0"/>
    <s v="United States"/>
    <x v="28"/>
    <x v="2"/>
    <x v="1"/>
    <s v="FUR-FU-10004020"/>
    <s v="Furniture"/>
    <x v="3"/>
    <s v="Advantus Panel Wall Acrylic Frame"/>
    <n v="38.29"/>
    <n v="7"/>
    <n v="16.464700000000001"/>
    <x v="0"/>
  </r>
  <r>
    <s v="CA-2017-169859"/>
    <x v="417"/>
    <d v="2017-12-18T00:00:00"/>
    <x v="4"/>
    <x v="1"/>
    <s v="MP-18175"/>
    <s v="Mike Pelletier"/>
    <x v="2"/>
    <s v="United States"/>
    <x v="53"/>
    <x v="2"/>
    <x v="1"/>
    <s v="FUR-FU-10004963"/>
    <s v="Furniture"/>
    <x v="3"/>
    <s v="Eldon 400 Class Desk Accessories, Black Carbon"/>
    <n v="26.25"/>
    <n v="3"/>
    <n v="11.025"/>
    <x v="5"/>
  </r>
  <r>
    <s v="CA-2017-134915"/>
    <x v="418"/>
    <d v="2017-11-12T00:00:00"/>
    <x v="7"/>
    <x v="3"/>
    <s v="EM-14140"/>
    <s v="Eugene Moren"/>
    <x v="2"/>
    <s v="United States"/>
    <x v="110"/>
    <x v="22"/>
    <x v="1"/>
    <s v="FUR-CH-10004875"/>
    <s v="Furniture"/>
    <x v="1"/>
    <s v="Harbour Creations 67200 Series Stacking Chairs"/>
    <n v="113.88800000000001"/>
    <n v="2"/>
    <n v="9.9651999999999994"/>
    <x v="0"/>
  </r>
  <r>
    <s v="CA-2017-134915"/>
    <x v="418"/>
    <d v="2017-11-12T00:00:00"/>
    <x v="7"/>
    <x v="3"/>
    <s v="EM-14140"/>
    <s v="Eugene Moren"/>
    <x v="2"/>
    <s v="United States"/>
    <x v="110"/>
    <x v="22"/>
    <x v="1"/>
    <s v="FUR-FU-10000305"/>
    <s v="Furniture"/>
    <x v="3"/>
    <s v="Tenex V2T-RE Standard Weight Series Chair Mat, 45&quot; x 53&quot;, Lip 25&quot; x 12&quot;"/>
    <n v="113.568"/>
    <n v="2"/>
    <n v="-5.6783999999999999"/>
    <x v="0"/>
  </r>
  <r>
    <s v="CA-2017-123638"/>
    <x v="419"/>
    <d v="2017-07-04T00:00:00"/>
    <x v="1"/>
    <x v="1"/>
    <s v="MA-17995"/>
    <s v="Michelle Arnett"/>
    <x v="2"/>
    <s v="United States"/>
    <x v="115"/>
    <x v="7"/>
    <x v="2"/>
    <s v="FUR-CH-10002647"/>
    <s v="Furniture"/>
    <x v="1"/>
    <s v="Situations Contoured Folding Chairs, 4/Set"/>
    <n v="191.64599999999999"/>
    <n v="3"/>
    <n v="31.940999999999999"/>
    <x v="2"/>
  </r>
  <r>
    <s v="CA-2017-137428"/>
    <x v="420"/>
    <d v="2017-12-21T00:00:00"/>
    <x v="2"/>
    <x v="0"/>
    <s v="AY-10555"/>
    <s v="Andy Yotov"/>
    <x v="1"/>
    <s v="United States"/>
    <x v="64"/>
    <x v="2"/>
    <x v="1"/>
    <s v="FUR-CH-10002774"/>
    <s v="Furniture"/>
    <x v="1"/>
    <s v="Global Deluxe Stacking Chair, Gray"/>
    <n v="81.567999999999998"/>
    <n v="2"/>
    <n v="9.1763999999999992"/>
    <x v="5"/>
  </r>
  <r>
    <s v="CA-2017-137428"/>
    <x v="420"/>
    <d v="2017-12-21T00:00:00"/>
    <x v="2"/>
    <x v="0"/>
    <s v="AY-10555"/>
    <s v="Andy Yotov"/>
    <x v="1"/>
    <s v="United States"/>
    <x v="64"/>
    <x v="2"/>
    <x v="1"/>
    <s v="FUR-CH-10003817"/>
    <s v="Furniture"/>
    <x v="1"/>
    <s v="Global Value Steno Chair, Gray"/>
    <n v="97.183999999999997"/>
    <n v="2"/>
    <n v="6.0739999999999998"/>
    <x v="5"/>
  </r>
  <r>
    <s v="CA-2017-137428"/>
    <x v="420"/>
    <d v="2017-12-21T00:00:00"/>
    <x v="2"/>
    <x v="0"/>
    <s v="AY-10555"/>
    <s v="Andy Yotov"/>
    <x v="1"/>
    <s v="United States"/>
    <x v="64"/>
    <x v="2"/>
    <x v="1"/>
    <s v="FUR-FU-10002445"/>
    <s v="Furniture"/>
    <x v="3"/>
    <s v="DAX Two-Tone Rosewood/Black Document Frame, Desktop, 5 x 7"/>
    <n v="18.96"/>
    <n v="2"/>
    <n v="7.5839999999999996"/>
    <x v="5"/>
  </r>
  <r>
    <s v="CA-2014-162866"/>
    <x v="421"/>
    <d v="2014-12-31T00:00:00"/>
    <x v="4"/>
    <x v="1"/>
    <s v="Co-12640"/>
    <s v="Corey-Lock"/>
    <x v="0"/>
    <s v="United States"/>
    <x v="187"/>
    <x v="8"/>
    <x v="3"/>
    <s v="FUR-FU-10001473"/>
    <s v="Furniture"/>
    <x v="3"/>
    <s v="DAX Wood Document Frame"/>
    <n v="32.951999999999998"/>
    <n v="6"/>
    <n v="-19.7712"/>
    <x v="5"/>
  </r>
  <r>
    <s v="CA-2017-167941"/>
    <x v="200"/>
    <d v="2017-11-09T00:00:00"/>
    <x v="0"/>
    <x v="0"/>
    <s v="JF-15565"/>
    <s v="Jill Fjeld"/>
    <x v="0"/>
    <s v="United States"/>
    <x v="160"/>
    <x v="30"/>
    <x v="0"/>
    <s v="FUR-FU-10004671"/>
    <s v="Furniture"/>
    <x v="3"/>
    <s v="Executive Impressions 12&quot; Wall Clock"/>
    <n v="28.271999999999998"/>
    <n v="2"/>
    <n v="6.3612000000000002"/>
    <x v="0"/>
  </r>
  <r>
    <s v="CA-2015-137512"/>
    <x v="422"/>
    <d v="2015-05-12T00:00:00"/>
    <x v="2"/>
    <x v="1"/>
    <s v="AG-10675"/>
    <s v="Anna Gayman"/>
    <x v="0"/>
    <s v="United States"/>
    <x v="188"/>
    <x v="5"/>
    <x v="3"/>
    <s v="FUR-TA-10001095"/>
    <s v="Furniture"/>
    <x v="2"/>
    <s v="Chromcraft Round Conference Tables"/>
    <n v="244.006"/>
    <n v="2"/>
    <n v="-31.372199999999999"/>
    <x v="7"/>
  </r>
  <r>
    <s v="CA-2017-139773"/>
    <x v="423"/>
    <d v="2017-12-04T00:00:00"/>
    <x v="7"/>
    <x v="3"/>
    <s v="DV-13045"/>
    <s v="Darrin Van Huff"/>
    <x v="1"/>
    <s v="United States"/>
    <x v="3"/>
    <x v="3"/>
    <x v="2"/>
    <s v="FUR-CH-10001797"/>
    <s v="Furniture"/>
    <x v="1"/>
    <s v="Safco Chair Connectors, 6/Carton"/>
    <n v="188.55199999999999"/>
    <n v="7"/>
    <n v="-2.6936"/>
    <x v="5"/>
  </r>
  <r>
    <s v="CA-2014-109232"/>
    <x v="424"/>
    <d v="2014-01-16T00:00:00"/>
    <x v="0"/>
    <x v="0"/>
    <s v="ND-18370"/>
    <s v="Natalie DeCherney"/>
    <x v="0"/>
    <s v="United States"/>
    <x v="189"/>
    <x v="10"/>
    <x v="0"/>
    <s v="FUR-CH-10000422"/>
    <s v="Furniture"/>
    <x v="1"/>
    <s v="Global Highback Leather Tilter in Burgundy"/>
    <n v="545.94000000000005"/>
    <n v="6"/>
    <n v="87.350399999999993"/>
    <x v="8"/>
  </r>
  <r>
    <s v="CA-2015-139850"/>
    <x v="425"/>
    <d v="2015-06-17T00:00:00"/>
    <x v="2"/>
    <x v="1"/>
    <s v="GB-14575"/>
    <s v="Giulietta Baptist"/>
    <x v="0"/>
    <s v="United States"/>
    <x v="3"/>
    <x v="3"/>
    <x v="2"/>
    <s v="FUR-FU-10003623"/>
    <s v="Furniture"/>
    <x v="3"/>
    <s v="DataProducts Ampli Magnifier Task Lamp, Black,"/>
    <n v="43.295999999999999"/>
    <n v="2"/>
    <n v="4.3296000000000001"/>
    <x v="2"/>
  </r>
  <r>
    <s v="CA-2014-131310"/>
    <x v="56"/>
    <d v="2014-07-18T00:00:00"/>
    <x v="6"/>
    <x v="1"/>
    <s v="CL-12565"/>
    <s v="Clay Ludtke"/>
    <x v="0"/>
    <s v="United States"/>
    <x v="15"/>
    <x v="13"/>
    <x v="1"/>
    <s v="FUR-CH-10001797"/>
    <s v="Furniture"/>
    <x v="1"/>
    <s v="Safco Chair Connectors, 6/Carton"/>
    <n v="123.136"/>
    <n v="4"/>
    <n v="13.8528"/>
    <x v="3"/>
  </r>
  <r>
    <s v="US-2014-112872"/>
    <x v="387"/>
    <d v="2014-12-11T00:00:00"/>
    <x v="2"/>
    <x v="0"/>
    <s v="RC-19960"/>
    <s v="Ryan Crowe"/>
    <x v="0"/>
    <s v="United States"/>
    <x v="76"/>
    <x v="36"/>
    <x v="1"/>
    <s v="FUR-TA-10003238"/>
    <s v="Furniture"/>
    <x v="2"/>
    <s v="Chromcraft Bull-Nose Wood 48&quot; x 96&quot; Rectangular Conference Tables"/>
    <n v="275.49"/>
    <n v="1"/>
    <n v="-170.8038"/>
    <x v="5"/>
  </r>
  <r>
    <s v="CA-2016-139269"/>
    <x v="426"/>
    <d v="2016-05-30T00:00:00"/>
    <x v="2"/>
    <x v="1"/>
    <s v="JB-16045"/>
    <s v="Julia Barnett"/>
    <x v="2"/>
    <s v="United States"/>
    <x v="29"/>
    <x v="24"/>
    <x v="0"/>
    <s v="FUR-FU-10000755"/>
    <s v="Furniture"/>
    <x v="3"/>
    <s v="Eldon Expressions Mahogany Wood Desk Collection"/>
    <n v="24.96"/>
    <n v="4"/>
    <n v="6.24"/>
    <x v="7"/>
  </r>
  <r>
    <s v="CA-2014-138317"/>
    <x v="112"/>
    <d v="2014-06-25T00:00:00"/>
    <x v="4"/>
    <x v="1"/>
    <s v="NW-18400"/>
    <s v="Natalie Webber"/>
    <x v="0"/>
    <s v="United States"/>
    <x v="3"/>
    <x v="3"/>
    <x v="2"/>
    <s v="FUR-FU-10000550"/>
    <s v="Furniture"/>
    <x v="3"/>
    <s v="Stacking Trays by OIC"/>
    <n v="3.984"/>
    <n v="1"/>
    <n v="0.64739999999999998"/>
    <x v="2"/>
  </r>
  <r>
    <s v="CA-2016-124772"/>
    <x v="28"/>
    <d v="2016-12-06T00:00:00"/>
    <x v="5"/>
    <x v="2"/>
    <s v="JG-15160"/>
    <s v="James Galang"/>
    <x v="0"/>
    <s v="United States"/>
    <x v="190"/>
    <x v="0"/>
    <x v="0"/>
    <s v="FUR-FU-10004748"/>
    <s v="Furniture"/>
    <x v="3"/>
    <s v="Howard Miller 16&quot; Diameter Gallery Wall Clock"/>
    <n v="191.82"/>
    <n v="3"/>
    <n v="74.809799999999996"/>
    <x v="5"/>
  </r>
  <r>
    <s v="US-2015-138919"/>
    <x v="5"/>
    <d v="2015-09-21T00:00:00"/>
    <x v="4"/>
    <x v="1"/>
    <s v="LS-16975"/>
    <s v="Lindsay Shagiari"/>
    <x v="2"/>
    <s v="United States"/>
    <x v="13"/>
    <x v="7"/>
    <x v="2"/>
    <s v="FUR-TA-10004154"/>
    <s v="Furniture"/>
    <x v="2"/>
    <s v="Riverside Furniture Oval Coffee Table, Oval End Table, End Table with Drawer"/>
    <n v="344.22"/>
    <n v="2"/>
    <n v="-103.26600000000001"/>
    <x v="4"/>
  </r>
  <r>
    <s v="US-2016-160528"/>
    <x v="427"/>
    <d v="2016-08-30T00:00:00"/>
    <x v="1"/>
    <x v="1"/>
    <s v="MH-18115"/>
    <s v="Mick Hernandez"/>
    <x v="2"/>
    <s v="United States"/>
    <x v="191"/>
    <x v="5"/>
    <x v="3"/>
    <s v="FUR-FU-10004973"/>
    <s v="Furniture"/>
    <x v="3"/>
    <s v="Flat Face Poster Frame"/>
    <n v="22.608000000000001"/>
    <n v="3"/>
    <n v="-10.1736"/>
    <x v="10"/>
  </r>
  <r>
    <s v="CA-2015-123568"/>
    <x v="428"/>
    <d v="2015-11-14T00:00:00"/>
    <x v="6"/>
    <x v="1"/>
    <s v="SC-20095"/>
    <s v="Sanjit Chand"/>
    <x v="0"/>
    <s v="United States"/>
    <x v="192"/>
    <x v="4"/>
    <x v="1"/>
    <s v="FUR-FU-10004090"/>
    <s v="Furniture"/>
    <x v="3"/>
    <s v="Executive Impressions 14&quot; Contract Wall Clock"/>
    <n v="66.69"/>
    <n v="3"/>
    <n v="22.0077"/>
    <x v="0"/>
  </r>
  <r>
    <s v="CA-2017-124674"/>
    <x v="429"/>
    <d v="2017-11-23T00:00:00"/>
    <x v="6"/>
    <x v="1"/>
    <s v="JB-16000"/>
    <s v="Joy Bell-"/>
    <x v="0"/>
    <s v="United States"/>
    <x v="193"/>
    <x v="5"/>
    <x v="3"/>
    <s v="FUR-BO-10002202"/>
    <s v="Furniture"/>
    <x v="0"/>
    <s v="Atlantic Metals Mobile 2-Shelf Bookcases, Custom Colors"/>
    <n v="327.7328"/>
    <n v="2"/>
    <n v="-14.4588"/>
    <x v="0"/>
  </r>
  <r>
    <s v="CA-2017-169054"/>
    <x v="135"/>
    <d v="2017-04-26T00:00:00"/>
    <x v="4"/>
    <x v="1"/>
    <s v="MO-17800"/>
    <s v="Meg O'Connel"/>
    <x v="2"/>
    <s v="United States"/>
    <x v="3"/>
    <x v="3"/>
    <x v="2"/>
    <s v="FUR-FU-10001488"/>
    <s v="Furniture"/>
    <x v="3"/>
    <s v="Tenex 46&quot; x 60&quot; Computer Anti-Static Chairmat, Rectangular Shaped"/>
    <n v="254.352"/>
    <n v="3"/>
    <n v="0"/>
    <x v="6"/>
  </r>
  <r>
    <s v="CA-2017-116855"/>
    <x v="430"/>
    <d v="2017-12-21T00:00:00"/>
    <x v="4"/>
    <x v="1"/>
    <s v="AI-10855"/>
    <s v="Arianne Irving"/>
    <x v="0"/>
    <s v="United States"/>
    <x v="180"/>
    <x v="25"/>
    <x v="0"/>
    <s v="FUR-CH-10003846"/>
    <s v="Furniture"/>
    <x v="1"/>
    <s v="Hon Valutask Swivel Chairs"/>
    <n v="504.9"/>
    <n v="5"/>
    <n v="80.784000000000006"/>
    <x v="5"/>
  </r>
  <r>
    <s v="CA-2015-168480"/>
    <x v="231"/>
    <d v="2015-09-27T00:00:00"/>
    <x v="6"/>
    <x v="1"/>
    <s v="DM-12955"/>
    <s v="Dario Medina"/>
    <x v="1"/>
    <s v="United States"/>
    <x v="194"/>
    <x v="17"/>
    <x v="3"/>
    <s v="FUR-BO-10000468"/>
    <s v="Furniture"/>
    <x v="0"/>
    <s v="O'Sullivan 2-Shelf Heavy-Duty Bookcases"/>
    <n v="194.32"/>
    <n v="4"/>
    <n v="31.091200000000001"/>
    <x v="4"/>
  </r>
  <r>
    <s v="US-2016-114293"/>
    <x v="431"/>
    <d v="2016-11-26T00:00:00"/>
    <x v="2"/>
    <x v="1"/>
    <s v="JH-16180"/>
    <s v="Justin Hirsh"/>
    <x v="0"/>
    <s v="United States"/>
    <x v="195"/>
    <x v="36"/>
    <x v="1"/>
    <s v="FUR-CH-10003833"/>
    <s v="Furniture"/>
    <x v="1"/>
    <s v="Novimex Fabric Task Chair"/>
    <n v="195.136"/>
    <n v="4"/>
    <n v="-12.196"/>
    <x v="0"/>
  </r>
  <r>
    <s v="US-2015-123960"/>
    <x v="432"/>
    <d v="2015-06-16T00:00:00"/>
    <x v="2"/>
    <x v="1"/>
    <s v="BD-11605"/>
    <s v="Brian Dahlen"/>
    <x v="0"/>
    <s v="United States"/>
    <x v="91"/>
    <x v="35"/>
    <x v="0"/>
    <s v="FUR-FU-10004666"/>
    <s v="Furniture"/>
    <x v="3"/>
    <s v="DAX Clear Channel Poster Frame"/>
    <n v="29.16"/>
    <n v="2"/>
    <n v="10.789199999999999"/>
    <x v="2"/>
  </r>
  <r>
    <s v="CA-2017-101749"/>
    <x v="433"/>
    <d v="2017-10-08T00:00:00"/>
    <x v="2"/>
    <x v="1"/>
    <s v="AS-10045"/>
    <s v="Aaron Smayling"/>
    <x v="1"/>
    <s v="United States"/>
    <x v="102"/>
    <x v="2"/>
    <x v="1"/>
    <s v="FUR-TA-10001520"/>
    <s v="Furniture"/>
    <x v="2"/>
    <s v="Lesro Sheffield Collection Coffee Table, End Table, Center Table, Corner Table"/>
    <n v="171.28800000000001"/>
    <n v="3"/>
    <n v="-6.4233000000000002"/>
    <x v="1"/>
  </r>
  <r>
    <s v="US-2016-147991"/>
    <x v="399"/>
    <d v="2016-05-09T00:00:00"/>
    <x v="4"/>
    <x v="1"/>
    <s v="ZD-21925"/>
    <s v="Zuschuss Donatelli"/>
    <x v="0"/>
    <s v="United States"/>
    <x v="196"/>
    <x v="9"/>
    <x v="0"/>
    <s v="FUR-FU-10004270"/>
    <s v="Furniture"/>
    <x v="3"/>
    <s v="Eldon Image Series Desk Accessories, Burgundy"/>
    <n v="16.72"/>
    <n v="5"/>
    <n v="3.3439999999999999"/>
    <x v="7"/>
  </r>
  <r>
    <s v="CA-2017-149559"/>
    <x v="91"/>
    <d v="2017-09-12T00:00:00"/>
    <x v="5"/>
    <x v="3"/>
    <s v="KF-16285"/>
    <s v="Karen Ferguson"/>
    <x v="2"/>
    <s v="United States"/>
    <x v="62"/>
    <x v="2"/>
    <x v="1"/>
    <s v="FUR-CH-10002320"/>
    <s v="Furniture"/>
    <x v="1"/>
    <s v="Hon Pagoda Stacking Chairs"/>
    <n v="2054.2719999999999"/>
    <n v="8"/>
    <n v="256.78399999999999"/>
    <x v="4"/>
  </r>
  <r>
    <s v="CA-2017-121419"/>
    <x v="214"/>
    <d v="2017-04-04T00:00:00"/>
    <x v="3"/>
    <x v="2"/>
    <s v="TC-21475"/>
    <s v="Tony Chapman"/>
    <x v="2"/>
    <s v="United States"/>
    <x v="29"/>
    <x v="24"/>
    <x v="0"/>
    <s v="FUR-TA-10004534"/>
    <s v="Furniture"/>
    <x v="2"/>
    <s v="Bevis 44 x 96 Conference Tables"/>
    <n v="411.8"/>
    <n v="2"/>
    <n v="70.006"/>
    <x v="6"/>
  </r>
  <r>
    <s v="US-2017-148054"/>
    <x v="434"/>
    <d v="2017-10-11T00:00:00"/>
    <x v="2"/>
    <x v="1"/>
    <s v="NZ-18565"/>
    <s v="Nick Zandusky"/>
    <x v="2"/>
    <s v="United States"/>
    <x v="197"/>
    <x v="42"/>
    <x v="1"/>
    <s v="FUR-FU-10003247"/>
    <s v="Furniture"/>
    <x v="3"/>
    <s v="36X48 HARDFLOOR CHAIRMAT"/>
    <n v="41.96"/>
    <n v="2"/>
    <n v="2.9371999999999998"/>
    <x v="1"/>
  </r>
  <r>
    <s v="CA-2017-131492"/>
    <x v="66"/>
    <d v="2017-10-24T00:00:00"/>
    <x v="2"/>
    <x v="0"/>
    <s v="HH-15010"/>
    <s v="Hilary Holden"/>
    <x v="1"/>
    <s v="United States"/>
    <x v="28"/>
    <x v="2"/>
    <x v="1"/>
    <s v="FUR-FU-10003878"/>
    <s v="Furniture"/>
    <x v="3"/>
    <s v="Linden 10&quot; Round Wall Clock, Black"/>
    <n v="30.56"/>
    <n v="2"/>
    <n v="10.3904"/>
    <x v="1"/>
  </r>
  <r>
    <s v="CA-2017-131492"/>
    <x v="66"/>
    <d v="2017-10-24T00:00:00"/>
    <x v="2"/>
    <x v="0"/>
    <s v="HH-15010"/>
    <s v="Hilary Holden"/>
    <x v="1"/>
    <s v="United States"/>
    <x v="28"/>
    <x v="2"/>
    <x v="1"/>
    <s v="FUR-TA-10003837"/>
    <s v="Furniture"/>
    <x v="2"/>
    <s v="Anderson Hickey Conga Table Tops &amp; Accessories"/>
    <n v="24.367999999999999"/>
    <n v="2"/>
    <n v="-3.3506"/>
    <x v="1"/>
  </r>
  <r>
    <s v="CA-2014-119375"/>
    <x v="317"/>
    <d v="2014-11-22T00:00:00"/>
    <x v="2"/>
    <x v="1"/>
    <s v="YC-21895"/>
    <s v="Yoseph Carroll"/>
    <x v="1"/>
    <s v="United States"/>
    <x v="19"/>
    <x v="14"/>
    <x v="2"/>
    <s v="FUR-FU-10002379"/>
    <s v="Furniture"/>
    <x v="3"/>
    <s v="Eldon Econocleat Chair Mats for Low Pile Carpets"/>
    <n v="124.41"/>
    <n v="3"/>
    <n v="14.9292"/>
    <x v="0"/>
  </r>
  <r>
    <s v="CA-2015-126137"/>
    <x v="131"/>
    <d v="2015-10-08T00:00:00"/>
    <x v="2"/>
    <x v="1"/>
    <s v="BS-11755"/>
    <s v="Bruce Stewart"/>
    <x v="0"/>
    <s v="United States"/>
    <x v="2"/>
    <x v="2"/>
    <x v="1"/>
    <s v="FUR-BO-10004409"/>
    <s v="Furniture"/>
    <x v="0"/>
    <s v="Safco Value Mate Series Steel Bookcases, Baked Enamel Finish on Steel, Gray"/>
    <n v="120.666"/>
    <n v="2"/>
    <n v="18.454799999999999"/>
    <x v="1"/>
  </r>
  <r>
    <s v="CA-2014-143903"/>
    <x v="435"/>
    <d v="2014-07-24T00:00:00"/>
    <x v="4"/>
    <x v="1"/>
    <s v="KM-16375"/>
    <s v="Katherine Murray"/>
    <x v="2"/>
    <s v="United States"/>
    <x v="144"/>
    <x v="5"/>
    <x v="3"/>
    <s v="FUR-FU-10003724"/>
    <s v="Furniture"/>
    <x v="3"/>
    <s v="Westinghouse Clip-On Gooseneck Lamps"/>
    <n v="16.739999999999998"/>
    <n v="5"/>
    <n v="-14.228999999999999"/>
    <x v="3"/>
  </r>
  <r>
    <s v="CA-2014-143903"/>
    <x v="435"/>
    <d v="2014-07-24T00:00:00"/>
    <x v="4"/>
    <x v="1"/>
    <s v="KM-16375"/>
    <s v="Katherine Murray"/>
    <x v="2"/>
    <s v="United States"/>
    <x v="144"/>
    <x v="5"/>
    <x v="3"/>
    <s v="FUR-CH-10002024"/>
    <s v="Furniture"/>
    <x v="1"/>
    <s v="HON 5400 Series Task Chairs for Big and Tall"/>
    <n v="981.37199999999996"/>
    <n v="2"/>
    <n v="-140.196"/>
    <x v="3"/>
  </r>
  <r>
    <s v="CA-2017-118773"/>
    <x v="436"/>
    <d v="2017-02-14T00:00:00"/>
    <x v="2"/>
    <x v="1"/>
    <s v="TP-21415"/>
    <s v="Tom Prescott"/>
    <x v="0"/>
    <s v="United States"/>
    <x v="6"/>
    <x v="5"/>
    <x v="3"/>
    <s v="FUR-FU-10000550"/>
    <s v="Furniture"/>
    <x v="3"/>
    <s v="Stacking Trays by OIC"/>
    <n v="3.984"/>
    <n v="2"/>
    <n v="-2.6892"/>
    <x v="11"/>
  </r>
  <r>
    <s v="US-2017-159205"/>
    <x v="76"/>
    <d v="2017-04-02T00:00:00"/>
    <x v="3"/>
    <x v="0"/>
    <s v="DB-12910"/>
    <s v="Daniel Byrd"/>
    <x v="2"/>
    <s v="United States"/>
    <x v="0"/>
    <x v="0"/>
    <x v="0"/>
    <s v="FUR-FU-10001591"/>
    <s v="Furniture"/>
    <x v="3"/>
    <s v="Advantus Panel Wall Certificate Holder - 8.5x11"/>
    <n v="61"/>
    <n v="5"/>
    <n v="25.62"/>
    <x v="9"/>
  </r>
  <r>
    <s v="CA-2017-135692"/>
    <x v="437"/>
    <d v="2017-05-01T00:00:00"/>
    <x v="4"/>
    <x v="1"/>
    <s v="CV-12805"/>
    <s v="Cynthia Voltz"/>
    <x v="1"/>
    <s v="United States"/>
    <x v="50"/>
    <x v="5"/>
    <x v="3"/>
    <s v="FUR-BO-10002268"/>
    <s v="Furniture"/>
    <x v="0"/>
    <s v="Sauder Barrister Bookcases"/>
    <n v="220.26560000000001"/>
    <n v="4"/>
    <n v="-42.1096"/>
    <x v="6"/>
  </r>
  <r>
    <s v="CA-2017-131233"/>
    <x v="438"/>
    <d v="2017-04-19T00:00:00"/>
    <x v="2"/>
    <x v="1"/>
    <s v="CS-12355"/>
    <s v="Christine Sundaresam"/>
    <x v="0"/>
    <s v="United States"/>
    <x v="13"/>
    <x v="7"/>
    <x v="2"/>
    <s v="FUR-BO-10003441"/>
    <s v="Furniture"/>
    <x v="0"/>
    <s v="Bush Westfield Collection Bookcases, Fully Assembled"/>
    <n v="242.352"/>
    <n v="3"/>
    <n v="9.0882000000000005"/>
    <x v="6"/>
  </r>
  <r>
    <s v="CA-2017-119578"/>
    <x v="313"/>
    <d v="2017-12-27T00:00:00"/>
    <x v="2"/>
    <x v="0"/>
    <s v="JG-15310"/>
    <s v="Jason Gross"/>
    <x v="1"/>
    <s v="United States"/>
    <x v="134"/>
    <x v="38"/>
    <x v="2"/>
    <s v="FUR-BO-10003660"/>
    <s v="Furniture"/>
    <x v="0"/>
    <s v="Bush Cubix Collection Bookcases, Fully Assembled"/>
    <n v="220.98"/>
    <n v="1"/>
    <n v="50.825400000000002"/>
    <x v="5"/>
  </r>
  <r>
    <s v="CA-2016-150350"/>
    <x v="427"/>
    <d v="2016-08-30T00:00:00"/>
    <x v="1"/>
    <x v="1"/>
    <s v="MS-17770"/>
    <s v="Maxwell Schwartz"/>
    <x v="0"/>
    <s v="United States"/>
    <x v="15"/>
    <x v="13"/>
    <x v="1"/>
    <s v="FUR-CH-10001973"/>
    <s v="Furniture"/>
    <x v="1"/>
    <s v="Office Star Flex Back Scooter Chair with White Frame"/>
    <n v="532.70399999999995"/>
    <n v="6"/>
    <n v="-39.952800000000003"/>
    <x v="10"/>
  </r>
  <r>
    <s v="CA-2015-121720"/>
    <x v="432"/>
    <d v="2015-06-12T00:00:00"/>
    <x v="5"/>
    <x v="2"/>
    <s v="JE-15610"/>
    <s v="Jim Epp"/>
    <x v="1"/>
    <s v="United States"/>
    <x v="49"/>
    <x v="1"/>
    <x v="0"/>
    <s v="FUR-CH-10003312"/>
    <s v="Furniture"/>
    <x v="1"/>
    <s v="Hon 2090 ÒPillow SoftÓ Series Mid Back Swivel/Tilt Chairs"/>
    <n v="1123.92"/>
    <n v="5"/>
    <n v="-182.637"/>
    <x v="2"/>
  </r>
  <r>
    <s v="CA-2015-121720"/>
    <x v="432"/>
    <d v="2015-06-12T00:00:00"/>
    <x v="5"/>
    <x v="2"/>
    <s v="JE-15610"/>
    <s v="Jim Epp"/>
    <x v="1"/>
    <s v="United States"/>
    <x v="49"/>
    <x v="1"/>
    <x v="0"/>
    <s v="FUR-FU-10003464"/>
    <s v="Furniture"/>
    <x v="3"/>
    <s v="Seth Thomas 8 1/2&quot; Cubicle Clock"/>
    <n v="48.671999999999997"/>
    <n v="3"/>
    <n v="7.3007999999999997"/>
    <x v="2"/>
  </r>
  <r>
    <s v="CA-2014-136399"/>
    <x v="439"/>
    <d v="2014-12-17T00:00:00"/>
    <x v="5"/>
    <x v="2"/>
    <s v="CC-12100"/>
    <s v="Chad Cunningham"/>
    <x v="2"/>
    <s v="United States"/>
    <x v="2"/>
    <x v="2"/>
    <x v="1"/>
    <s v="FUR-FU-10004090"/>
    <s v="Furniture"/>
    <x v="3"/>
    <s v="Executive Impressions 14&quot; Contract Wall Clock"/>
    <n v="44.46"/>
    <n v="2"/>
    <n v="14.671799999999999"/>
    <x v="5"/>
  </r>
  <r>
    <s v="CA-2014-136399"/>
    <x v="439"/>
    <d v="2014-12-17T00:00:00"/>
    <x v="5"/>
    <x v="2"/>
    <s v="CC-12100"/>
    <s v="Chad Cunningham"/>
    <x v="2"/>
    <s v="United States"/>
    <x v="2"/>
    <x v="2"/>
    <x v="1"/>
    <s v="FUR-CH-10002602"/>
    <s v="Furniture"/>
    <x v="1"/>
    <s v="DMI Arturo Collection Mission-style Design Wood Chair"/>
    <n v="241.56800000000001"/>
    <n v="2"/>
    <n v="18.117599999999999"/>
    <x v="5"/>
  </r>
  <r>
    <s v="CA-2014-107916"/>
    <x v="440"/>
    <d v="2014-08-26T00:00:00"/>
    <x v="3"/>
    <x v="2"/>
    <s v="JP-15460"/>
    <s v="Jennifer Patt"/>
    <x v="1"/>
    <s v="United States"/>
    <x v="64"/>
    <x v="7"/>
    <x v="2"/>
    <s v="FUR-FU-10004586"/>
    <s v="Furniture"/>
    <x v="3"/>
    <s v="G.E. Longer-Life Indoor Recessed Floodlight Bulbs"/>
    <n v="13.28"/>
    <n v="2"/>
    <n v="6.3743999999999996"/>
    <x v="10"/>
  </r>
  <r>
    <s v="CA-2017-164168"/>
    <x v="418"/>
    <d v="2017-11-18T00:00:00"/>
    <x v="6"/>
    <x v="1"/>
    <s v="LS-16975"/>
    <s v="Lindsay Shagiari"/>
    <x v="2"/>
    <s v="United States"/>
    <x v="144"/>
    <x v="5"/>
    <x v="3"/>
    <s v="FUR-FU-10001756"/>
    <s v="Furniture"/>
    <x v="3"/>
    <s v="Eldon Expressions Desk Accessory, Wood Photo Frame, Mahogany"/>
    <n v="22.847999999999999"/>
    <n v="3"/>
    <n v="-17.7072"/>
    <x v="0"/>
  </r>
  <r>
    <s v="US-2016-148110"/>
    <x v="26"/>
    <d v="2016-09-11T00:00:00"/>
    <x v="6"/>
    <x v="1"/>
    <s v="AR-10825"/>
    <s v="Anthony Rawles"/>
    <x v="1"/>
    <s v="United States"/>
    <x v="198"/>
    <x v="5"/>
    <x v="3"/>
    <s v="FUR-CH-10002647"/>
    <s v="Furniture"/>
    <x v="1"/>
    <s v="Situations Contoured Folding Chairs, 4/Set"/>
    <n v="347.80200000000002"/>
    <n v="7"/>
    <n v="-24.843"/>
    <x v="4"/>
  </r>
  <r>
    <s v="CA-2017-131828"/>
    <x v="441"/>
    <d v="2017-02-13T00:00:00"/>
    <x v="3"/>
    <x v="0"/>
    <s v="CS-11845"/>
    <s v="Cari Sayre"/>
    <x v="1"/>
    <s v="United States"/>
    <x v="15"/>
    <x v="13"/>
    <x v="1"/>
    <s v="FUR-CH-10004495"/>
    <s v="Furniture"/>
    <x v="1"/>
    <s v="Global Leather and Oak Executive Chair, Black"/>
    <n v="963.13599999999997"/>
    <n v="4"/>
    <n v="108.3528"/>
    <x v="11"/>
  </r>
  <r>
    <s v="CA-2015-147830"/>
    <x v="442"/>
    <d v="2015-12-18T00:00:00"/>
    <x v="0"/>
    <x v="2"/>
    <s v="NF-18385"/>
    <s v="Natalie Fritzler"/>
    <x v="0"/>
    <s v="United States"/>
    <x v="19"/>
    <x v="15"/>
    <x v="2"/>
    <s v="FUR-FU-10004091"/>
    <s v="Furniture"/>
    <x v="3"/>
    <s v="Howard Miller 13&quot; Diameter Goldtone Round Wall Clock"/>
    <n v="262.86399999999998"/>
    <n v="7"/>
    <n v="69.001800000000003"/>
    <x v="5"/>
  </r>
  <r>
    <s v="CA-2015-139584"/>
    <x v="108"/>
    <d v="2015-08-28T00:00:00"/>
    <x v="4"/>
    <x v="1"/>
    <s v="EM-13810"/>
    <s v="Eleni McCrary"/>
    <x v="1"/>
    <s v="United States"/>
    <x v="13"/>
    <x v="7"/>
    <x v="2"/>
    <s v="FUR-TA-10001539"/>
    <s v="Furniture"/>
    <x v="2"/>
    <s v="Chromcraft Rectangular Conference Tables"/>
    <n v="284.36399999999998"/>
    <n v="2"/>
    <n v="-75.830399999999997"/>
    <x v="10"/>
  </r>
  <r>
    <s v="CA-2016-146682"/>
    <x v="443"/>
    <d v="2016-10-31T00:00:00"/>
    <x v="3"/>
    <x v="2"/>
    <s v="KW-16435"/>
    <s v="Katrina Willman"/>
    <x v="0"/>
    <s v="United States"/>
    <x v="140"/>
    <x v="17"/>
    <x v="3"/>
    <s v="FUR-FU-10002671"/>
    <s v="Furniture"/>
    <x v="3"/>
    <s v="Electrix 20W Halogen Replacement Bulb for Zoom-In Desk Lamp"/>
    <n v="67"/>
    <n v="5"/>
    <n v="32.159999999999997"/>
    <x v="1"/>
  </r>
  <r>
    <s v="CA-2016-138695"/>
    <x v="444"/>
    <d v="2016-06-03T00:00:00"/>
    <x v="6"/>
    <x v="1"/>
    <s v="KC-16675"/>
    <s v="Kimberly Carter"/>
    <x v="1"/>
    <s v="United States"/>
    <x v="199"/>
    <x v="1"/>
    <x v="0"/>
    <s v="FUR-CH-10003833"/>
    <s v="Furniture"/>
    <x v="1"/>
    <s v="Novimex Fabric Task Chair"/>
    <n v="390.27199999999999"/>
    <n v="8"/>
    <n v="-24.391999999999999"/>
    <x v="7"/>
  </r>
  <r>
    <s v="US-2016-133879"/>
    <x v="445"/>
    <d v="2016-03-28T00:00:00"/>
    <x v="1"/>
    <x v="1"/>
    <s v="KT-16465"/>
    <s v="Kean Takahito"/>
    <x v="0"/>
    <s v="United States"/>
    <x v="9"/>
    <x v="8"/>
    <x v="3"/>
    <s v="FUR-CH-10000665"/>
    <s v="Furniture"/>
    <x v="1"/>
    <s v="Global Airflow Leather Mesh Back Chair, Black"/>
    <n v="528.42999999999995"/>
    <n v="5"/>
    <n v="0"/>
    <x v="9"/>
  </r>
  <r>
    <s v="US-2017-132059"/>
    <x v="204"/>
    <d v="2017-09-29T00:00:00"/>
    <x v="6"/>
    <x v="1"/>
    <s v="AP-10915"/>
    <s v="Arthur Prichep"/>
    <x v="0"/>
    <s v="United States"/>
    <x v="200"/>
    <x v="12"/>
    <x v="1"/>
    <s v="FUR-BO-10001811"/>
    <s v="Furniture"/>
    <x v="0"/>
    <s v="Atlantic Metals Mobile 5-Shelf Bookcases, Custom Colors"/>
    <n v="180.58799999999999"/>
    <n v="2"/>
    <n v="-240.78399999999999"/>
    <x v="4"/>
  </r>
  <r>
    <s v="CA-2017-105235"/>
    <x v="446"/>
    <d v="2017-12-11T00:00:00"/>
    <x v="6"/>
    <x v="1"/>
    <s v="SM-20950"/>
    <s v="Suzanne McNair"/>
    <x v="1"/>
    <s v="United States"/>
    <x v="13"/>
    <x v="7"/>
    <x v="2"/>
    <s v="FUR-FU-10001487"/>
    <s v="Furniture"/>
    <x v="3"/>
    <s v="Eldon Expressions Wood and Plastic Desk Accessories, Cherry Wood"/>
    <n v="20.94"/>
    <n v="3"/>
    <n v="6.0726000000000004"/>
    <x v="5"/>
  </r>
  <r>
    <s v="CA-2017-105235"/>
    <x v="446"/>
    <d v="2017-12-11T00:00:00"/>
    <x v="6"/>
    <x v="1"/>
    <s v="SM-20950"/>
    <s v="Suzanne McNair"/>
    <x v="1"/>
    <s v="United States"/>
    <x v="13"/>
    <x v="7"/>
    <x v="2"/>
    <s v="FUR-FU-10000521"/>
    <s v="Furniture"/>
    <x v="3"/>
    <s v="Seth Thomas 14&quot; Putty-Colored Wall Clock"/>
    <n v="58.68"/>
    <n v="2"/>
    <n v="18.190799999999999"/>
    <x v="5"/>
  </r>
  <r>
    <s v="CA-2014-164224"/>
    <x v="447"/>
    <d v="2014-05-20T00:00:00"/>
    <x v="3"/>
    <x v="0"/>
    <s v="TT-21070"/>
    <s v="Ted Trevino"/>
    <x v="0"/>
    <s v="United States"/>
    <x v="40"/>
    <x v="15"/>
    <x v="2"/>
    <s v="FUR-FU-10000308"/>
    <s v="Furniture"/>
    <x v="3"/>
    <s v="Deflect-o Glass Clear Studded Chair Mats"/>
    <n v="149.232"/>
    <n v="3"/>
    <n v="3.7307999999999999"/>
    <x v="7"/>
  </r>
  <r>
    <s v="CA-2014-158372"/>
    <x v="448"/>
    <d v="2014-11-16T00:00:00"/>
    <x v="6"/>
    <x v="1"/>
    <s v="RD-19900"/>
    <s v="Ruben Dartt"/>
    <x v="0"/>
    <s v="United States"/>
    <x v="53"/>
    <x v="2"/>
    <x v="1"/>
    <s v="FUR-FU-10000397"/>
    <s v="Furniture"/>
    <x v="3"/>
    <s v="Luxo Economy Swing Arm Lamp"/>
    <n v="39.880000000000003"/>
    <n v="2"/>
    <n v="11.166399999999999"/>
    <x v="0"/>
  </r>
  <r>
    <s v="CA-2014-158372"/>
    <x v="448"/>
    <d v="2014-11-16T00:00:00"/>
    <x v="6"/>
    <x v="1"/>
    <s v="RD-19900"/>
    <s v="Ruben Dartt"/>
    <x v="0"/>
    <s v="United States"/>
    <x v="53"/>
    <x v="2"/>
    <x v="1"/>
    <s v="FUR-FU-10001867"/>
    <s v="Furniture"/>
    <x v="3"/>
    <s v="Eldon Expressions Punched Metal &amp; Wood Desk Accessories, Pewter &amp; Cherry"/>
    <n v="53.2"/>
    <n v="5"/>
    <n v="14.896000000000001"/>
    <x v="0"/>
  </r>
  <r>
    <s v="CA-2017-131625"/>
    <x v="449"/>
    <d v="2017-09-05T00:00:00"/>
    <x v="4"/>
    <x v="0"/>
    <s v="BN-11515"/>
    <s v="Bradley Nguyen"/>
    <x v="0"/>
    <s v="United States"/>
    <x v="13"/>
    <x v="7"/>
    <x v="2"/>
    <s v="FUR-FU-10004960"/>
    <s v="Furniture"/>
    <x v="3"/>
    <s v="Seth Thomas 12&quot; Clock w/ Goldtone Case"/>
    <n v="114.9"/>
    <n v="5"/>
    <n v="39.066000000000003"/>
    <x v="4"/>
  </r>
  <r>
    <s v="CA-2016-140746"/>
    <x v="450"/>
    <d v="2016-01-15T00:00:00"/>
    <x v="7"/>
    <x v="3"/>
    <s v="RC-19825"/>
    <s v="Roy Collins"/>
    <x v="0"/>
    <s v="United States"/>
    <x v="130"/>
    <x v="19"/>
    <x v="2"/>
    <s v="FUR-TA-10002903"/>
    <s v="Furniture"/>
    <x v="2"/>
    <s v="Bevis Round Bullnose 29&quot; High Table Top"/>
    <n v="181.797"/>
    <n v="1"/>
    <n v="-15.582599999999999"/>
    <x v="8"/>
  </r>
  <r>
    <s v="US-2016-127971"/>
    <x v="47"/>
    <d v="2016-11-27T00:00:00"/>
    <x v="1"/>
    <x v="1"/>
    <s v="DW-13195"/>
    <s v="David Wiener"/>
    <x v="1"/>
    <s v="United States"/>
    <x v="6"/>
    <x v="5"/>
    <x v="3"/>
    <s v="FUR-CH-10003774"/>
    <s v="Furniture"/>
    <x v="1"/>
    <s v="Global Wood Trimmed Manager's Task Chair, Khaki"/>
    <n v="318.43"/>
    <n v="5"/>
    <n v="-77.332999999999998"/>
    <x v="0"/>
  </r>
  <r>
    <s v="US-2016-127971"/>
    <x v="47"/>
    <d v="2016-11-27T00:00:00"/>
    <x v="1"/>
    <x v="1"/>
    <s v="DW-13195"/>
    <s v="David Wiener"/>
    <x v="1"/>
    <s v="United States"/>
    <x v="6"/>
    <x v="5"/>
    <x v="3"/>
    <s v="FUR-FU-10000023"/>
    <s v="Furniture"/>
    <x v="3"/>
    <s v="Eldon Wave Desk Accessories"/>
    <n v="7.0679999999999996"/>
    <n v="3"/>
    <n v="-2.8271999999999999"/>
    <x v="0"/>
  </r>
  <r>
    <s v="CA-2017-113355"/>
    <x v="451"/>
    <d v="2017-12-05T00:00:00"/>
    <x v="4"/>
    <x v="1"/>
    <s v="SJ-20215"/>
    <s v="Sarah Jordon"/>
    <x v="0"/>
    <s v="United States"/>
    <x v="141"/>
    <x v="5"/>
    <x v="3"/>
    <s v="FUR-CH-10002602"/>
    <s v="Furniture"/>
    <x v="1"/>
    <s v="DMI Arturo Collection Mission-style Design Wood Chair"/>
    <n v="317.05799999999999"/>
    <n v="3"/>
    <n v="-18.117599999999999"/>
    <x v="5"/>
  </r>
  <r>
    <s v="CA-2016-159730"/>
    <x v="334"/>
    <d v="2016-09-21T00:00:00"/>
    <x v="4"/>
    <x v="1"/>
    <s v="SJ-20125"/>
    <s v="Sanjit Jacobs"/>
    <x v="2"/>
    <s v="United States"/>
    <x v="15"/>
    <x v="13"/>
    <x v="1"/>
    <s v="FUR-CH-10004875"/>
    <s v="Furniture"/>
    <x v="1"/>
    <s v="Harbour Creations 67200 Series Stacking Chairs"/>
    <n v="113.88800000000001"/>
    <n v="2"/>
    <n v="9.9651999999999994"/>
    <x v="4"/>
  </r>
  <r>
    <s v="CA-2017-119389"/>
    <x v="452"/>
    <d v="2017-04-19T00:00:00"/>
    <x v="3"/>
    <x v="2"/>
    <s v="BG-11740"/>
    <s v="Bruce Geld"/>
    <x v="0"/>
    <s v="United States"/>
    <x v="3"/>
    <x v="3"/>
    <x v="2"/>
    <s v="FUR-FU-10001473"/>
    <s v="Furniture"/>
    <x v="3"/>
    <s v="Eldon Executive Woodline II Desk Accessories, Mahogany"/>
    <n v="60.311999999999998"/>
    <n v="3"/>
    <n v="5.2773000000000003"/>
    <x v="6"/>
  </r>
  <r>
    <s v="US-2016-161844"/>
    <x v="453"/>
    <d v="2016-12-14T00:00:00"/>
    <x v="2"/>
    <x v="0"/>
    <s v="DK-12835"/>
    <s v="Damala Kotsonis"/>
    <x v="1"/>
    <s v="United States"/>
    <x v="20"/>
    <x v="9"/>
    <x v="0"/>
    <s v="FUR-TA-10001676"/>
    <s v="Furniture"/>
    <x v="2"/>
    <s v="Hon 61000 Series Interactive Training Tables"/>
    <n v="79.974000000000004"/>
    <n v="3"/>
    <n v="-29.323799999999999"/>
    <x v="5"/>
  </r>
  <r>
    <s v="CA-2015-146038"/>
    <x v="289"/>
    <d v="2015-02-16T00:00:00"/>
    <x v="1"/>
    <x v="1"/>
    <s v="SJ-20215"/>
    <s v="Sarah Jordon"/>
    <x v="0"/>
    <s v="United States"/>
    <x v="2"/>
    <x v="2"/>
    <x v="1"/>
    <s v="FUR-CH-10002774"/>
    <s v="Furniture"/>
    <x v="1"/>
    <s v="Global Deluxe Stacking Chair, Gray"/>
    <n v="203.92"/>
    <n v="5"/>
    <n v="22.940999999999999"/>
    <x v="11"/>
  </r>
  <r>
    <s v="CA-2014-159478"/>
    <x v="454"/>
    <d v="2014-10-06T00:00:00"/>
    <x v="6"/>
    <x v="1"/>
    <s v="MH-17785"/>
    <s v="Maya Herman"/>
    <x v="1"/>
    <s v="United States"/>
    <x v="13"/>
    <x v="7"/>
    <x v="2"/>
    <s v="FUR-FU-10000221"/>
    <s v="Furniture"/>
    <x v="3"/>
    <s v="Master Caster Door Stop, Brown"/>
    <n v="15.24"/>
    <n v="3"/>
    <n v="5.1816000000000004"/>
    <x v="4"/>
  </r>
  <r>
    <s v="CA-2014-106264"/>
    <x v="22"/>
    <d v="2014-12-30T00:00:00"/>
    <x v="4"/>
    <x v="1"/>
    <s v="CK-12595"/>
    <s v="Clytie Kelty"/>
    <x v="0"/>
    <s v="United States"/>
    <x v="53"/>
    <x v="2"/>
    <x v="1"/>
    <s v="FUR-FU-10001852"/>
    <s v="Furniture"/>
    <x v="3"/>
    <s v="Eldon Regeneration Recycled Desk Accessories, Smoke"/>
    <n v="3.48"/>
    <n v="2"/>
    <n v="1.1135999999999999"/>
    <x v="5"/>
  </r>
  <r>
    <s v="US-2014-159926"/>
    <x v="356"/>
    <d v="2014-11-22T00:00:00"/>
    <x v="4"/>
    <x v="1"/>
    <s v="CS-11950"/>
    <s v="Carlos Soltero"/>
    <x v="0"/>
    <s v="United States"/>
    <x v="3"/>
    <x v="3"/>
    <x v="2"/>
    <s v="FUR-FU-10001473"/>
    <s v="Furniture"/>
    <x v="3"/>
    <s v="Eldon Executive Woodline II Desk Accessories, Mahogany"/>
    <n v="60.311999999999998"/>
    <n v="3"/>
    <n v="5.2773000000000003"/>
    <x v="0"/>
  </r>
  <r>
    <s v="CA-2016-162747"/>
    <x v="174"/>
    <d v="2016-03-25T00:00:00"/>
    <x v="2"/>
    <x v="0"/>
    <s v="AH-10030"/>
    <s v="Aaron Hawkins"/>
    <x v="1"/>
    <s v="United States"/>
    <x v="201"/>
    <x v="21"/>
    <x v="0"/>
    <s v="FUR-FU-10003691"/>
    <s v="Furniture"/>
    <x v="3"/>
    <s v="Eldon Image Series Desk Accessories, Ebony"/>
    <n v="86.45"/>
    <n v="7"/>
    <n v="38.037999999999997"/>
    <x v="9"/>
  </r>
  <r>
    <s v="US-2014-133130"/>
    <x v="52"/>
    <d v="2014-10-01T00:00:00"/>
    <x v="4"/>
    <x v="1"/>
    <s v="TH-21100"/>
    <s v="Thea Hendricks"/>
    <x v="0"/>
    <s v="United States"/>
    <x v="53"/>
    <x v="2"/>
    <x v="1"/>
    <s v="FUR-CH-10002602"/>
    <s v="Furniture"/>
    <x v="1"/>
    <s v="DMI Arturo Collection Mission-style Design Wood Chair"/>
    <n v="603.91999999999996"/>
    <n v="5"/>
    <n v="45.293999999999997"/>
    <x v="4"/>
  </r>
  <r>
    <s v="CA-2017-169978"/>
    <x v="455"/>
    <d v="2017-12-28T00:00:00"/>
    <x v="4"/>
    <x v="1"/>
    <s v="HG-15025"/>
    <s v="Hunter Glantz"/>
    <x v="0"/>
    <s v="United States"/>
    <x v="64"/>
    <x v="7"/>
    <x v="2"/>
    <s v="FUR-CH-10002602"/>
    <s v="Furniture"/>
    <x v="1"/>
    <s v="DMI Arturo Collection Mission-style Design Wood Chair"/>
    <n v="271.76400000000001"/>
    <n v="2"/>
    <n v="48.313600000000001"/>
    <x v="5"/>
  </r>
  <r>
    <s v="CA-2017-161739"/>
    <x v="219"/>
    <d v="2017-11-15T00:00:00"/>
    <x v="2"/>
    <x v="0"/>
    <s v="EB-13750"/>
    <s v="Edward Becker"/>
    <x v="1"/>
    <s v="United States"/>
    <x v="82"/>
    <x v="5"/>
    <x v="3"/>
    <s v="FUR-FU-10001468"/>
    <s v="Furniture"/>
    <x v="3"/>
    <s v="Tenex Antistatic Computer Chair Mats"/>
    <n v="341.96"/>
    <n v="5"/>
    <n v="-427.45"/>
    <x v="0"/>
  </r>
  <r>
    <s v="CA-2014-134551"/>
    <x v="191"/>
    <d v="2014-12-25T00:00:00"/>
    <x v="2"/>
    <x v="1"/>
    <s v="TS-21505"/>
    <s v="Tony Sayre"/>
    <x v="0"/>
    <s v="United States"/>
    <x v="11"/>
    <x v="9"/>
    <x v="0"/>
    <s v="FUR-CH-10004287"/>
    <s v="Furniture"/>
    <x v="1"/>
    <s v="SAFCO Arco Folding Chair"/>
    <n v="662.88"/>
    <n v="3"/>
    <n v="74.573999999999998"/>
    <x v="5"/>
  </r>
  <r>
    <s v="CA-2015-120810"/>
    <x v="456"/>
    <d v="2015-07-27T00:00:00"/>
    <x v="4"/>
    <x v="1"/>
    <s v="TH-21550"/>
    <s v="Tracy Hopkins"/>
    <x v="2"/>
    <s v="United States"/>
    <x v="13"/>
    <x v="7"/>
    <x v="2"/>
    <s v="FUR-FU-10002253"/>
    <s v="Furniture"/>
    <x v="3"/>
    <s v="Howard Miller 13&quot; Diameter Pewter Finish Round Wall Clock"/>
    <n v="128.82"/>
    <n v="3"/>
    <n v="50.239800000000002"/>
    <x v="3"/>
  </r>
  <r>
    <s v="CA-2017-122595"/>
    <x v="417"/>
    <d v="2017-12-20T00:00:00"/>
    <x v="6"/>
    <x v="1"/>
    <s v="GM-14455"/>
    <s v="Gary Mitchum"/>
    <x v="2"/>
    <s v="United States"/>
    <x v="9"/>
    <x v="8"/>
    <x v="3"/>
    <s v="FUR-FU-10002963"/>
    <s v="Furniture"/>
    <x v="3"/>
    <s v="Master Caster Door Stop, Gray"/>
    <n v="2.032"/>
    <n v="1"/>
    <n v="-1.3208"/>
    <x v="5"/>
  </r>
  <r>
    <s v="US-2017-109253"/>
    <x v="67"/>
    <d v="2017-08-22T00:00:00"/>
    <x v="5"/>
    <x v="2"/>
    <s v="PR-18880"/>
    <s v="Patrick Ryan"/>
    <x v="0"/>
    <s v="United States"/>
    <x v="121"/>
    <x v="2"/>
    <x v="1"/>
    <s v="FUR-FU-10000193"/>
    <s v="Furniture"/>
    <x v="3"/>
    <s v="Tenex Chairmats For Use with Hard Floors"/>
    <n v="129.91999999999999"/>
    <n v="4"/>
    <n v="10.393599999999999"/>
    <x v="10"/>
  </r>
  <r>
    <s v="US-2017-109253"/>
    <x v="67"/>
    <d v="2017-08-22T00:00:00"/>
    <x v="5"/>
    <x v="2"/>
    <s v="PR-18880"/>
    <s v="Patrick Ryan"/>
    <x v="0"/>
    <s v="United States"/>
    <x v="121"/>
    <x v="2"/>
    <x v="1"/>
    <s v="FUR-TA-10001539"/>
    <s v="Furniture"/>
    <x v="2"/>
    <s v="Chromcraft Rectangular Conference Tables"/>
    <n v="568.72799999999995"/>
    <n v="3"/>
    <n v="28.436399999999999"/>
    <x v="10"/>
  </r>
  <r>
    <s v="CA-2016-145982"/>
    <x v="457"/>
    <d v="2016-09-01T00:00:00"/>
    <x v="2"/>
    <x v="0"/>
    <s v="TB-21055"/>
    <s v="Ted Butterfield"/>
    <x v="0"/>
    <s v="United States"/>
    <x v="202"/>
    <x v="20"/>
    <x v="2"/>
    <s v="FUR-TA-10001307"/>
    <s v="Furniture"/>
    <x v="2"/>
    <s v="SAFCO PlanMaster Heigh-Adjustable Drafting Table Base, 43w x 30d x 30-37h, Black"/>
    <n v="244.61500000000001"/>
    <n v="1"/>
    <n v="20.966999999999999"/>
    <x v="10"/>
  </r>
  <r>
    <s v="US-2014-134733"/>
    <x v="458"/>
    <d v="2014-09-28T00:00:00"/>
    <x v="2"/>
    <x v="1"/>
    <s v="BM-11650"/>
    <s v="Brian Moss"/>
    <x v="1"/>
    <s v="United States"/>
    <x v="53"/>
    <x v="2"/>
    <x v="1"/>
    <s v="FUR-BO-10002916"/>
    <s v="Furniture"/>
    <x v="0"/>
    <s v="Rush Hierlooms Collection 1&quot; Thick Stackable Bookcases"/>
    <n v="435.99900000000002"/>
    <n v="3"/>
    <n v="20.517600000000002"/>
    <x v="4"/>
  </r>
  <r>
    <s v="US-2014-150434"/>
    <x v="459"/>
    <d v="2014-07-24T00:00:00"/>
    <x v="2"/>
    <x v="1"/>
    <s v="CA-12310"/>
    <s v="Christine Abelman"/>
    <x v="1"/>
    <s v="United States"/>
    <x v="203"/>
    <x v="19"/>
    <x v="2"/>
    <s v="FUR-TA-10004152"/>
    <s v="Furniture"/>
    <x v="2"/>
    <s v="Barricks 18&quot; x 48&quot; Non-Folding Utility Table with Bottom Storage Shelf"/>
    <n v="70.56"/>
    <n v="1"/>
    <n v="-4.032"/>
    <x v="3"/>
  </r>
  <r>
    <s v="US-2015-142020"/>
    <x v="460"/>
    <d v="2015-06-08T00:00:00"/>
    <x v="4"/>
    <x v="0"/>
    <s v="TC-21535"/>
    <s v="Tracy Collins"/>
    <x v="2"/>
    <s v="United States"/>
    <x v="13"/>
    <x v="7"/>
    <x v="2"/>
    <s v="FUR-FU-10000672"/>
    <s v="Furniture"/>
    <x v="3"/>
    <s v="Executive Impressions 10&quot; Spectator Wall Clock"/>
    <n v="35.28"/>
    <n v="3"/>
    <n v="11.995200000000001"/>
    <x v="2"/>
  </r>
  <r>
    <s v="CA-2016-130050"/>
    <x v="461"/>
    <d v="2016-07-18T00:00:00"/>
    <x v="3"/>
    <x v="0"/>
    <s v="MC-17425"/>
    <s v="Mark Cousins"/>
    <x v="1"/>
    <s v="United States"/>
    <x v="6"/>
    <x v="5"/>
    <x v="3"/>
    <s v="FUR-FU-10001940"/>
    <s v="Furniture"/>
    <x v="3"/>
    <s v="Staple-based wall hangings"/>
    <n v="9.5519999999999996"/>
    <n v="3"/>
    <n v="-3.8208000000000002"/>
    <x v="3"/>
  </r>
  <r>
    <s v="CA-2014-115161"/>
    <x v="462"/>
    <d v="2014-02-02T00:00:00"/>
    <x v="3"/>
    <x v="2"/>
    <s v="LC-17050"/>
    <s v="Liz Carlisle"/>
    <x v="0"/>
    <s v="United States"/>
    <x v="204"/>
    <x v="2"/>
    <x v="1"/>
    <s v="FUR-BO-10003966"/>
    <s v="Furniture"/>
    <x v="0"/>
    <s v="Sauder Facets Collection Library, Sky Alder Finish"/>
    <n v="290.666"/>
    <n v="2"/>
    <n v="3.4196"/>
    <x v="8"/>
  </r>
  <r>
    <s v="CA-2015-115511"/>
    <x v="32"/>
    <d v="2015-11-25T00:00:00"/>
    <x v="4"/>
    <x v="1"/>
    <s v="NW-18400"/>
    <s v="Natalie Webber"/>
    <x v="0"/>
    <s v="United States"/>
    <x v="205"/>
    <x v="34"/>
    <x v="1"/>
    <s v="FUR-BO-10002598"/>
    <s v="Furniture"/>
    <x v="0"/>
    <s v="Hon Metal Bookcases, Putty"/>
    <n v="141.96"/>
    <n v="2"/>
    <n v="41.168399999999998"/>
    <x v="0"/>
  </r>
  <r>
    <s v="CA-2015-161718"/>
    <x v="463"/>
    <d v="2015-12-10T00:00:00"/>
    <x v="6"/>
    <x v="1"/>
    <s v="SO-20335"/>
    <s v="Sean O'Donnell"/>
    <x v="0"/>
    <s v="United States"/>
    <x v="206"/>
    <x v="7"/>
    <x v="2"/>
    <s v="FUR-FU-10002445"/>
    <s v="Furniture"/>
    <x v="3"/>
    <s v="DAX Two-Tone Rosewood/Black Document Frame, Desktop, 5 x 7"/>
    <n v="28.44"/>
    <n v="3"/>
    <n v="11.375999999999999"/>
    <x v="5"/>
  </r>
  <r>
    <s v="CA-2015-161718"/>
    <x v="463"/>
    <d v="2015-12-10T00:00:00"/>
    <x v="6"/>
    <x v="1"/>
    <s v="SO-20335"/>
    <s v="Sean O'Donnell"/>
    <x v="0"/>
    <s v="United States"/>
    <x v="206"/>
    <x v="7"/>
    <x v="2"/>
    <s v="FUR-CH-10002372"/>
    <s v="Furniture"/>
    <x v="1"/>
    <s v="Office Star - Ergonomically Designed Knee Chair"/>
    <n v="364.41"/>
    <n v="5"/>
    <n v="8.0980000000000008"/>
    <x v="5"/>
  </r>
  <r>
    <s v="CA-2015-161718"/>
    <x v="463"/>
    <d v="2015-12-10T00:00:00"/>
    <x v="6"/>
    <x v="1"/>
    <s v="SO-20335"/>
    <s v="Sean O'Donnell"/>
    <x v="0"/>
    <s v="United States"/>
    <x v="206"/>
    <x v="7"/>
    <x v="2"/>
    <s v="FUR-CH-10002965"/>
    <s v="Furniture"/>
    <x v="1"/>
    <s v="Global Leather Highback Executive Chair with Pneumatic Height Adjustment, Black"/>
    <n v="361.76400000000001"/>
    <n v="2"/>
    <n v="68.333200000000005"/>
    <x v="5"/>
  </r>
  <r>
    <s v="CA-2017-103156"/>
    <x v="68"/>
    <d v="2017-11-24T00:00:00"/>
    <x v="5"/>
    <x v="2"/>
    <s v="TD-20995"/>
    <s v="Tamara Dahlen"/>
    <x v="0"/>
    <s v="United States"/>
    <x v="3"/>
    <x v="3"/>
    <x v="2"/>
    <s v="FUR-FU-10000320"/>
    <s v="Furniture"/>
    <x v="3"/>
    <s v="OIC Stacking Trays"/>
    <n v="24.047999999999998"/>
    <n v="9"/>
    <n v="7.2144000000000004"/>
    <x v="0"/>
  </r>
  <r>
    <s v="CA-2015-130659"/>
    <x v="463"/>
    <d v="2015-12-09T00:00:00"/>
    <x v="2"/>
    <x v="0"/>
    <s v="MS-17365"/>
    <s v="Maribeth Schnelling"/>
    <x v="0"/>
    <s v="United States"/>
    <x v="13"/>
    <x v="7"/>
    <x v="2"/>
    <s v="FUR-CH-10003535"/>
    <s v="Furniture"/>
    <x v="1"/>
    <s v="Global Armless Task Chair, Royal Blue"/>
    <n v="384.17399999999998"/>
    <n v="7"/>
    <n v="29.880199999999999"/>
    <x v="5"/>
  </r>
  <r>
    <s v="CA-2017-148404"/>
    <x v="273"/>
    <d v="2017-10-11T00:00:00"/>
    <x v="4"/>
    <x v="1"/>
    <s v="Dp-13240"/>
    <s v="Dean percer"/>
    <x v="2"/>
    <s v="United States"/>
    <x v="127"/>
    <x v="30"/>
    <x v="0"/>
    <s v="FUR-TA-10001039"/>
    <s v="Furniture"/>
    <x v="2"/>
    <s v="KI Adjustable-Height Table"/>
    <n v="154.76400000000001"/>
    <n v="3"/>
    <n v="-36.111600000000003"/>
    <x v="1"/>
  </r>
  <r>
    <s v="CA-2015-129700"/>
    <x v="50"/>
    <d v="2015-05-05T00:00:00"/>
    <x v="5"/>
    <x v="2"/>
    <s v="LA-16780"/>
    <s v="Laura Armstrong"/>
    <x v="1"/>
    <s v="United States"/>
    <x v="207"/>
    <x v="8"/>
    <x v="3"/>
    <s v="FUR-FU-10001940"/>
    <s v="Furniture"/>
    <x v="3"/>
    <s v="Staple-based wall hangings"/>
    <n v="22.288"/>
    <n v="7"/>
    <n v="-8.9152000000000005"/>
    <x v="7"/>
  </r>
  <r>
    <s v="CA-2017-168739"/>
    <x v="464"/>
    <d v="2017-06-05T00:00:00"/>
    <x v="1"/>
    <x v="1"/>
    <s v="HZ-14950"/>
    <s v="Henia Zydlo"/>
    <x v="0"/>
    <s v="United States"/>
    <x v="6"/>
    <x v="5"/>
    <x v="3"/>
    <s v="FUR-FU-10003919"/>
    <s v="Furniture"/>
    <x v="3"/>
    <s v="Eldon Executive Woodline II Cherry Finish Desk Accessories"/>
    <n v="65.424000000000007"/>
    <n v="4"/>
    <n v="-52.339199999999998"/>
    <x v="7"/>
  </r>
  <r>
    <s v="US-2014-150119"/>
    <x v="465"/>
    <d v="2014-04-27T00:00:00"/>
    <x v="4"/>
    <x v="1"/>
    <s v="LB-16795"/>
    <s v="Laurel Beltran"/>
    <x v="2"/>
    <s v="United States"/>
    <x v="29"/>
    <x v="15"/>
    <x v="2"/>
    <s v="FUR-CH-10002965"/>
    <s v="Furniture"/>
    <x v="1"/>
    <s v="Global Leather Highback Executive Chair with Pneumatic Height Adjustment, Black"/>
    <n v="281.37200000000001"/>
    <n v="2"/>
    <n v="-12.0588"/>
    <x v="6"/>
  </r>
  <r>
    <s v="US-2014-150119"/>
    <x v="465"/>
    <d v="2014-04-27T00:00:00"/>
    <x v="4"/>
    <x v="1"/>
    <s v="LB-16795"/>
    <s v="Laurel Beltran"/>
    <x v="2"/>
    <s v="United States"/>
    <x v="29"/>
    <x v="15"/>
    <x v="2"/>
    <s v="FUR-CH-10002965"/>
    <s v="Furniture"/>
    <x v="1"/>
    <s v="Global Leather Highback Executive Chair with Pneumatic Height Adjustment, Black"/>
    <n v="281.37200000000001"/>
    <n v="2"/>
    <n v="-12.0588"/>
    <x v="6"/>
  </r>
  <r>
    <s v="US-2014-150119"/>
    <x v="465"/>
    <d v="2014-04-27T00:00:00"/>
    <x v="4"/>
    <x v="1"/>
    <s v="LB-16795"/>
    <s v="Laurel Beltran"/>
    <x v="2"/>
    <s v="United States"/>
    <x v="29"/>
    <x v="15"/>
    <x v="2"/>
    <s v="FUR-FU-10002191"/>
    <s v="Furniture"/>
    <x v="3"/>
    <s v="G.E. Halogen Desk Lamp Bulbs"/>
    <n v="22.335999999999999"/>
    <n v="4"/>
    <n v="7.8175999999999997"/>
    <x v="6"/>
  </r>
  <r>
    <s v="CA-2015-150791"/>
    <x v="329"/>
    <d v="2015-09-13T00:00:00"/>
    <x v="1"/>
    <x v="1"/>
    <s v="CC-12430"/>
    <s v="Chuck Clark"/>
    <x v="2"/>
    <s v="United States"/>
    <x v="13"/>
    <x v="7"/>
    <x v="2"/>
    <s v="FUR-CH-10000665"/>
    <s v="Furniture"/>
    <x v="1"/>
    <s v="Global Airflow Leather Mesh Back Chair, Black"/>
    <n v="271.76400000000001"/>
    <n v="2"/>
    <n v="60.392000000000003"/>
    <x v="4"/>
  </r>
  <r>
    <s v="CA-2015-153381"/>
    <x v="262"/>
    <d v="2015-09-28T00:00:00"/>
    <x v="4"/>
    <x v="1"/>
    <s v="DE-13255"/>
    <s v="Deanra Eno"/>
    <x v="2"/>
    <s v="United States"/>
    <x v="208"/>
    <x v="26"/>
    <x v="3"/>
    <s v="FUR-CH-10000988"/>
    <s v="Furniture"/>
    <x v="1"/>
    <s v="Hon Olson Stacker Stools"/>
    <n v="1408.1"/>
    <n v="10"/>
    <n v="394.26799999999997"/>
    <x v="4"/>
  </r>
  <r>
    <s v="US-2017-111024"/>
    <x v="209"/>
    <d v="2017-07-06T00:00:00"/>
    <x v="0"/>
    <x v="0"/>
    <s v="SZ-20035"/>
    <s v="Sam Zeldin"/>
    <x v="2"/>
    <s v="United States"/>
    <x v="68"/>
    <x v="15"/>
    <x v="2"/>
    <s v="FUR-TA-10002041"/>
    <s v="Furniture"/>
    <x v="2"/>
    <s v="Bevis Round Conference Table Top, X-Base"/>
    <n v="215.148"/>
    <n v="2"/>
    <n v="-103.98820000000001"/>
    <x v="3"/>
  </r>
  <r>
    <s v="CA-2017-148264"/>
    <x v="64"/>
    <d v="2017-12-09T00:00:00"/>
    <x v="5"/>
    <x v="2"/>
    <s v="LF-17185"/>
    <s v="Luke Foster"/>
    <x v="0"/>
    <s v="United States"/>
    <x v="209"/>
    <x v="2"/>
    <x v="1"/>
    <s v="FUR-FU-10002703"/>
    <s v="Furniture"/>
    <x v="3"/>
    <s v="Tenex Traditional Chairmats for Hard Floors, Average Lip, 36&quot; x 48&quot;"/>
    <n v="128.9"/>
    <n v="2"/>
    <n v="15.468"/>
    <x v="5"/>
  </r>
  <r>
    <s v="US-2015-100531"/>
    <x v="466"/>
    <d v="2015-09-29T00:00:00"/>
    <x v="3"/>
    <x v="2"/>
    <s v="NM-18520"/>
    <s v="Neoma Murray"/>
    <x v="0"/>
    <s v="United States"/>
    <x v="9"/>
    <x v="8"/>
    <x v="3"/>
    <s v="FUR-FU-10003849"/>
    <s v="Furniture"/>
    <x v="3"/>
    <s v="DAX Metal Frame, Desktop, Stepped-Edge"/>
    <n v="24.288"/>
    <n v="3"/>
    <n v="-12.751200000000001"/>
    <x v="4"/>
  </r>
  <r>
    <s v="CA-2017-152583"/>
    <x v="242"/>
    <d v="2017-10-30T00:00:00"/>
    <x v="7"/>
    <x v="3"/>
    <s v="RA-19945"/>
    <s v="Ryan Akin"/>
    <x v="0"/>
    <s v="United States"/>
    <x v="144"/>
    <x v="5"/>
    <x v="3"/>
    <s v="FUR-FU-10003849"/>
    <s v="Furniture"/>
    <x v="3"/>
    <s v="DAX Metal Frame, Desktop, Stepped-Edge"/>
    <n v="16.192"/>
    <n v="2"/>
    <n v="-8.5007999999999999"/>
    <x v="1"/>
  </r>
  <r>
    <s v="CA-2017-152583"/>
    <x v="242"/>
    <d v="2017-10-30T00:00:00"/>
    <x v="7"/>
    <x v="3"/>
    <s v="RA-19945"/>
    <s v="Ryan Akin"/>
    <x v="0"/>
    <s v="United States"/>
    <x v="144"/>
    <x v="5"/>
    <x v="3"/>
    <s v="FUR-TA-10002041"/>
    <s v="Furniture"/>
    <x v="2"/>
    <s v="Bevis Round Conference Table Top, X-Base"/>
    <n v="251.006"/>
    <n v="2"/>
    <n v="-68.130200000000002"/>
    <x v="1"/>
  </r>
  <r>
    <s v="CA-2017-136448"/>
    <x v="467"/>
    <d v="2017-09-18T00:00:00"/>
    <x v="3"/>
    <x v="2"/>
    <s v="AS-10090"/>
    <s v="Adam Shillingsburg"/>
    <x v="0"/>
    <s v="United States"/>
    <x v="3"/>
    <x v="3"/>
    <x v="2"/>
    <s v="FUR-FU-10003832"/>
    <s v="Furniture"/>
    <x v="3"/>
    <s v="Eldon Expressions Punched Metal &amp; Wood Desk Accessories, Black &amp; Cherry"/>
    <n v="22.512"/>
    <n v="3"/>
    <n v="2.2511999999999999"/>
    <x v="4"/>
  </r>
  <r>
    <s v="US-2015-147242"/>
    <x v="468"/>
    <d v="2015-09-14T00:00:00"/>
    <x v="4"/>
    <x v="1"/>
    <s v="EH-13765"/>
    <s v="Edward Hooks"/>
    <x v="1"/>
    <s v="United States"/>
    <x v="210"/>
    <x v="20"/>
    <x v="2"/>
    <s v="FUR-BO-10004695"/>
    <s v="Furniture"/>
    <x v="0"/>
    <s v="O'Sullivan 2-Door Barrister Bookcase in Odessa Pine"/>
    <n v="361.96"/>
    <n v="2"/>
    <n v="83.250799999999998"/>
    <x v="4"/>
  </r>
  <r>
    <s v="CA-2016-146143"/>
    <x v="469"/>
    <d v="2016-12-19T00:00:00"/>
    <x v="2"/>
    <x v="1"/>
    <s v="MC-17845"/>
    <s v="Michael Chen"/>
    <x v="0"/>
    <s v="United States"/>
    <x v="38"/>
    <x v="21"/>
    <x v="0"/>
    <s v="FUR-FU-10002045"/>
    <s v="Furniture"/>
    <x v="3"/>
    <s v="Executive Impressions 14&quot;"/>
    <n v="133.38"/>
    <n v="6"/>
    <n v="58.687199999999997"/>
    <x v="5"/>
  </r>
  <r>
    <s v="US-2016-150035"/>
    <x v="193"/>
    <d v="2016-12-05T00:00:00"/>
    <x v="4"/>
    <x v="1"/>
    <s v="CL-11890"/>
    <s v="Carl Ludwig"/>
    <x v="0"/>
    <s v="United States"/>
    <x v="28"/>
    <x v="2"/>
    <x v="1"/>
    <s v="FUR-FU-10003724"/>
    <s v="Furniture"/>
    <x v="3"/>
    <s v="Westinghouse Clip-On Gooseneck Lamps"/>
    <n v="16.739999999999998"/>
    <n v="2"/>
    <n v="4.3524000000000003"/>
    <x v="5"/>
  </r>
  <r>
    <s v="CA-2017-111815"/>
    <x v="470"/>
    <d v="2017-03-10T00:00:00"/>
    <x v="1"/>
    <x v="1"/>
    <s v="EP-13915"/>
    <s v="Emily Phan"/>
    <x v="0"/>
    <s v="United States"/>
    <x v="211"/>
    <x v="17"/>
    <x v="3"/>
    <s v="FUR-CH-10000785"/>
    <s v="Furniture"/>
    <x v="1"/>
    <s v="Global Ergonomic Managers Chair"/>
    <n v="180.98"/>
    <n v="1"/>
    <n v="47.0548"/>
    <x v="9"/>
  </r>
  <r>
    <s v="CA-2016-131289"/>
    <x v="6"/>
    <d v="2016-12-14T00:00:00"/>
    <x v="6"/>
    <x v="1"/>
    <s v="SP-20620"/>
    <s v="Stefania Perrino"/>
    <x v="1"/>
    <s v="United States"/>
    <x v="28"/>
    <x v="2"/>
    <x v="1"/>
    <s v="FUR-TA-10003954"/>
    <s v="Furniture"/>
    <x v="2"/>
    <s v="Hon 94000 Series Round Tables"/>
    <n v="1421.664"/>
    <n v="6"/>
    <n v="-195.47880000000001"/>
    <x v="5"/>
  </r>
  <r>
    <s v="CA-2014-124023"/>
    <x v="471"/>
    <d v="2014-04-10T00:00:00"/>
    <x v="0"/>
    <x v="2"/>
    <s v="PJ-19015"/>
    <s v="Pauline Johnson"/>
    <x v="0"/>
    <s v="United States"/>
    <x v="212"/>
    <x v="33"/>
    <x v="0"/>
    <s v="FUR-FU-10004415"/>
    <s v="Furniture"/>
    <x v="3"/>
    <s v="Stacking Tray, Side-Loading, Legal, Smoke"/>
    <n v="8.9600000000000009"/>
    <n v="2"/>
    <n v="2.7776000000000001"/>
    <x v="6"/>
  </r>
  <r>
    <s v="CA-2014-124688"/>
    <x v="472"/>
    <d v="2014-08-29T00:00:00"/>
    <x v="3"/>
    <x v="2"/>
    <s v="CC-12610"/>
    <s v="Corey Catlett"/>
    <x v="1"/>
    <s v="United States"/>
    <x v="76"/>
    <x v="25"/>
    <x v="0"/>
    <s v="FUR-FU-10002456"/>
    <s v="Furniture"/>
    <x v="3"/>
    <s v="Master Caster Door Stop, Large Neon Orange"/>
    <n v="29.12"/>
    <n v="4"/>
    <n v="12.521599999999999"/>
    <x v="10"/>
  </r>
  <r>
    <s v="CA-2014-124688"/>
    <x v="472"/>
    <d v="2014-08-29T00:00:00"/>
    <x v="3"/>
    <x v="2"/>
    <s v="CC-12610"/>
    <s v="Corey Catlett"/>
    <x v="1"/>
    <s v="United States"/>
    <x v="76"/>
    <x v="25"/>
    <x v="0"/>
    <s v="FUR-TA-10003569"/>
    <s v="Furniture"/>
    <x v="2"/>
    <s v="Bretford CR8500 Series Meeting Room Furniture"/>
    <n v="1202.94"/>
    <n v="3"/>
    <n v="300.73500000000001"/>
    <x v="10"/>
  </r>
  <r>
    <s v="CA-2015-157322"/>
    <x v="473"/>
    <d v="2015-07-06T00:00:00"/>
    <x v="4"/>
    <x v="1"/>
    <s v="RH-19600"/>
    <s v="Rob Haberlin"/>
    <x v="0"/>
    <s v="United States"/>
    <x v="213"/>
    <x v="8"/>
    <x v="3"/>
    <s v="FUR-CH-10004086"/>
    <s v="Furniture"/>
    <x v="1"/>
    <s v="Hon 4070 Series Pagoda Armless Upholstered Stacking Chairs"/>
    <n v="408.42200000000003"/>
    <n v="2"/>
    <n v="-5.8346"/>
    <x v="3"/>
  </r>
  <r>
    <s v="CA-2015-157322"/>
    <x v="473"/>
    <d v="2015-07-06T00:00:00"/>
    <x v="4"/>
    <x v="1"/>
    <s v="RH-19600"/>
    <s v="Rob Haberlin"/>
    <x v="0"/>
    <s v="United States"/>
    <x v="213"/>
    <x v="8"/>
    <x v="3"/>
    <s v="FUR-CH-10003774"/>
    <s v="Furniture"/>
    <x v="1"/>
    <s v="Global Wood Trimmed Manager's Task Chair, Khaki"/>
    <n v="382.11599999999999"/>
    <n v="6"/>
    <n v="-92.799599999999998"/>
    <x v="3"/>
  </r>
  <r>
    <s v="CA-2017-142034"/>
    <x v="118"/>
    <d v="2017-09-28T00:00:00"/>
    <x v="4"/>
    <x v="1"/>
    <s v="KB-16240"/>
    <s v="Karen Bern"/>
    <x v="1"/>
    <s v="United States"/>
    <x v="214"/>
    <x v="11"/>
    <x v="3"/>
    <s v="FUR-CH-10000665"/>
    <s v="Furniture"/>
    <x v="1"/>
    <s v="Global Airflow Leather Mesh Back Chair, Black"/>
    <n v="603.91999999999996"/>
    <n v="4"/>
    <n v="181.17599999999999"/>
    <x v="4"/>
  </r>
  <r>
    <s v="CA-2016-107328"/>
    <x v="474"/>
    <d v="2016-08-15T00:00:00"/>
    <x v="1"/>
    <x v="1"/>
    <s v="CA-12055"/>
    <s v="Cathy Armstrong"/>
    <x v="2"/>
    <s v="United States"/>
    <x v="2"/>
    <x v="2"/>
    <x v="1"/>
    <s v="FUR-TA-10001932"/>
    <s v="Furniture"/>
    <x v="2"/>
    <s v="Chromcraft 48&quot; x 96&quot; Racetrack Double Pedestal Table"/>
    <n v="513.024"/>
    <n v="2"/>
    <n v="12.8256"/>
    <x v="10"/>
  </r>
  <r>
    <s v="CA-2014-166863"/>
    <x v="475"/>
    <d v="2014-06-24T00:00:00"/>
    <x v="4"/>
    <x v="1"/>
    <s v="SC-20020"/>
    <s v="Sam Craven"/>
    <x v="0"/>
    <s v="United States"/>
    <x v="215"/>
    <x v="5"/>
    <x v="3"/>
    <s v="FUR-BO-10001608"/>
    <s v="Furniture"/>
    <x v="0"/>
    <s v="Hon Metal Bookcases, Black"/>
    <n v="193.06559999999999"/>
    <n v="4"/>
    <n v="-19.874400000000001"/>
    <x v="2"/>
  </r>
  <r>
    <s v="CA-2017-140326"/>
    <x v="362"/>
    <d v="2017-09-06T00:00:00"/>
    <x v="3"/>
    <x v="2"/>
    <s v="HW-14935"/>
    <s v="Helen Wasserman"/>
    <x v="1"/>
    <s v="United States"/>
    <x v="9"/>
    <x v="8"/>
    <x v="3"/>
    <s v="FUR-BO-10000112"/>
    <s v="Furniture"/>
    <x v="0"/>
    <s v="Bush Birmingham Collection Bookcase, Dark Cherry"/>
    <n v="825.17399999999998"/>
    <n v="9"/>
    <n v="-117.88200000000001"/>
    <x v="4"/>
  </r>
  <r>
    <s v="CA-2015-124975"/>
    <x v="476"/>
    <d v="2015-06-25T00:00:00"/>
    <x v="0"/>
    <x v="2"/>
    <s v="MG-17875"/>
    <s v="Michael Grace"/>
    <x v="2"/>
    <s v="United States"/>
    <x v="14"/>
    <x v="8"/>
    <x v="3"/>
    <s v="FUR-TA-10002645"/>
    <s v="Furniture"/>
    <x v="2"/>
    <s v="Hon Rectangular Conference Tables"/>
    <n v="796.42499999999995"/>
    <n v="7"/>
    <n v="-525.64049999999997"/>
    <x v="2"/>
  </r>
  <r>
    <s v="CA-2016-157511"/>
    <x v="126"/>
    <d v="2016-09-20T00:00:00"/>
    <x v="3"/>
    <x v="2"/>
    <s v="SV-20365"/>
    <s v="Seth Vernon"/>
    <x v="0"/>
    <s v="United States"/>
    <x v="29"/>
    <x v="15"/>
    <x v="2"/>
    <s v="FUR-FU-10002107"/>
    <s v="Furniture"/>
    <x v="3"/>
    <s v="Eldon Pizzaz Desk Accessories"/>
    <n v="5.3520000000000003"/>
    <n v="3"/>
    <n v="1.6055999999999999"/>
    <x v="4"/>
  </r>
  <r>
    <s v="CA-2016-157511"/>
    <x v="126"/>
    <d v="2016-09-20T00:00:00"/>
    <x v="3"/>
    <x v="2"/>
    <s v="SV-20365"/>
    <s v="Seth Vernon"/>
    <x v="0"/>
    <s v="United States"/>
    <x v="29"/>
    <x v="15"/>
    <x v="2"/>
    <s v="FUR-CH-10002647"/>
    <s v="Furniture"/>
    <x v="1"/>
    <s v="Situations Contoured Folding Chairs, 4/Set"/>
    <n v="99.372"/>
    <n v="2"/>
    <n v="-7.0979999999999999"/>
    <x v="4"/>
  </r>
  <r>
    <s v="CA-2017-155292"/>
    <x v="242"/>
    <d v="2017-11-01T00:00:00"/>
    <x v="3"/>
    <x v="2"/>
    <s v="RD-19810"/>
    <s v="Ross DeVincentis"/>
    <x v="2"/>
    <s v="United States"/>
    <x v="52"/>
    <x v="0"/>
    <x v="0"/>
    <s v="FUR-CH-10000553"/>
    <s v="Furniture"/>
    <x v="1"/>
    <s v="Metal Folding Chairs, Beige, 4/Carton"/>
    <n v="33.94"/>
    <n v="1"/>
    <n v="9.1638000000000002"/>
    <x v="1"/>
  </r>
  <r>
    <s v="CA-2016-152555"/>
    <x v="477"/>
    <d v="2016-04-02T00:00:00"/>
    <x v="4"/>
    <x v="0"/>
    <s v="ME-17320"/>
    <s v="Maria Etezadi"/>
    <x v="2"/>
    <s v="United States"/>
    <x v="9"/>
    <x v="8"/>
    <x v="3"/>
    <s v="FUR-CH-10002965"/>
    <s v="Furniture"/>
    <x v="1"/>
    <s v="Global Leather Highback Executive Chair with Pneumatic Height Adjustment, Black"/>
    <n v="844.11599999999999"/>
    <n v="6"/>
    <n v="-36.176400000000001"/>
    <x v="9"/>
  </r>
  <r>
    <s v="CA-2016-137176"/>
    <x v="478"/>
    <d v="2016-09-14T00:00:00"/>
    <x v="2"/>
    <x v="0"/>
    <s v="DB-12910"/>
    <s v="Daniel Byrd"/>
    <x v="2"/>
    <s v="United States"/>
    <x v="144"/>
    <x v="5"/>
    <x v="3"/>
    <s v="FUR-FU-10003832"/>
    <s v="Furniture"/>
    <x v="3"/>
    <s v="Eldon Expressions Punched Metal &amp; Wood Desk Accessories, Black &amp; Cherry"/>
    <n v="15.007999999999999"/>
    <n v="4"/>
    <n v="-12.006399999999999"/>
    <x v="4"/>
  </r>
  <r>
    <s v="CA-2016-104157"/>
    <x v="81"/>
    <d v="2016-07-29T00:00:00"/>
    <x v="4"/>
    <x v="1"/>
    <s v="MT-17815"/>
    <s v="Meg Tillman"/>
    <x v="0"/>
    <s v="United States"/>
    <x v="38"/>
    <x v="21"/>
    <x v="0"/>
    <s v="FUR-TA-10004915"/>
    <s v="Furniture"/>
    <x v="2"/>
    <s v="Office Impressions End Table, 20-1/2&quot;H x 24&quot;W x 20&quot;D"/>
    <n v="2430.08"/>
    <n v="8"/>
    <n v="388.81279999999998"/>
    <x v="3"/>
  </r>
  <r>
    <s v="CA-2015-121650"/>
    <x v="479"/>
    <d v="2015-12-16T00:00:00"/>
    <x v="6"/>
    <x v="1"/>
    <s v="KD-16495"/>
    <s v="Keith Dawkins"/>
    <x v="1"/>
    <s v="United States"/>
    <x v="38"/>
    <x v="17"/>
    <x v="3"/>
    <s v="FUR-TA-10003569"/>
    <s v="Furniture"/>
    <x v="2"/>
    <s v="Bretford CR8500 Series Meeting Room Furniture"/>
    <n v="801.96"/>
    <n v="2"/>
    <n v="200.49"/>
    <x v="5"/>
  </r>
  <r>
    <s v="CA-2015-121650"/>
    <x v="479"/>
    <d v="2015-12-16T00:00:00"/>
    <x v="6"/>
    <x v="1"/>
    <s v="KD-16495"/>
    <s v="Keith Dawkins"/>
    <x v="1"/>
    <s v="United States"/>
    <x v="38"/>
    <x v="17"/>
    <x v="3"/>
    <s v="FUR-CH-10004289"/>
    <s v="Furniture"/>
    <x v="1"/>
    <s v="Global Super Steno Chair"/>
    <n v="191.96"/>
    <n v="2"/>
    <n v="32.633200000000002"/>
    <x v="5"/>
  </r>
  <r>
    <s v="CA-2014-102869"/>
    <x v="383"/>
    <d v="2014-09-14T00:00:00"/>
    <x v="2"/>
    <x v="0"/>
    <s v="LC-17140"/>
    <s v="Logan Currie"/>
    <x v="0"/>
    <s v="United States"/>
    <x v="3"/>
    <x v="3"/>
    <x v="2"/>
    <s v="FUR-FU-10002456"/>
    <s v="Furniture"/>
    <x v="3"/>
    <s v="Master Caster Door Stop, Large Neon Orange"/>
    <n v="17.472000000000001"/>
    <n v="3"/>
    <n v="5.0232000000000001"/>
    <x v="4"/>
  </r>
  <r>
    <s v="CA-2014-159835"/>
    <x v="317"/>
    <d v="2014-11-24T00:00:00"/>
    <x v="1"/>
    <x v="1"/>
    <s v="RB-19330"/>
    <s v="Randy Bradley"/>
    <x v="0"/>
    <s v="United States"/>
    <x v="3"/>
    <x v="3"/>
    <x v="2"/>
    <s v="FUR-CH-10004997"/>
    <s v="Furniture"/>
    <x v="1"/>
    <s v="Hon Every-Day Series Multi-Task Chairs"/>
    <n v="657.93"/>
    <n v="5"/>
    <n v="-93.99"/>
    <x v="0"/>
  </r>
  <r>
    <s v="CA-2017-112956"/>
    <x v="67"/>
    <d v="2017-08-27T00:00:00"/>
    <x v="6"/>
    <x v="1"/>
    <s v="TH-21550"/>
    <s v="Tracy Hopkins"/>
    <x v="2"/>
    <s v="United States"/>
    <x v="11"/>
    <x v="32"/>
    <x v="2"/>
    <s v="FUR-FU-10003976"/>
    <s v="Furniture"/>
    <x v="3"/>
    <s v="DAX Executive Solid Wood Document Frame, Desktop or Hang, Mahogany, 5 x 7"/>
    <n v="25.16"/>
    <n v="2"/>
    <n v="8.5543999999999993"/>
    <x v="10"/>
  </r>
  <r>
    <s v="CA-2017-112956"/>
    <x v="67"/>
    <d v="2017-08-27T00:00:00"/>
    <x v="6"/>
    <x v="1"/>
    <s v="TH-21550"/>
    <s v="Tracy Hopkins"/>
    <x v="2"/>
    <s v="United States"/>
    <x v="11"/>
    <x v="32"/>
    <x v="2"/>
    <s v="FUR-FU-10004960"/>
    <s v="Furniture"/>
    <x v="3"/>
    <s v="Seth Thomas 12&quot; Clock w/ Goldtone Case"/>
    <n v="91.92"/>
    <n v="4"/>
    <n v="31.252800000000001"/>
    <x v="10"/>
  </r>
  <r>
    <s v="CA-2017-112529"/>
    <x v="49"/>
    <d v="2017-11-21T00:00:00"/>
    <x v="3"/>
    <x v="2"/>
    <s v="SC-20770"/>
    <s v="Stewart Carmichael"/>
    <x v="1"/>
    <s v="United States"/>
    <x v="21"/>
    <x v="5"/>
    <x v="3"/>
    <s v="FUR-TA-10002622"/>
    <s v="Furniture"/>
    <x v="2"/>
    <s v="Bush Andora Conference Table, Maple/Graphite Gray Finish"/>
    <n v="718.11599999999999"/>
    <n v="6"/>
    <n v="-71.811599999999999"/>
    <x v="0"/>
  </r>
  <r>
    <s v="CA-2014-159184"/>
    <x v="94"/>
    <d v="2014-09-19T00:00:00"/>
    <x v="2"/>
    <x v="1"/>
    <s v="JC-15775"/>
    <s v="John Castell"/>
    <x v="0"/>
    <s v="United States"/>
    <x v="216"/>
    <x v="24"/>
    <x v="0"/>
    <s v="FUR-FU-10002878"/>
    <s v="Furniture"/>
    <x v="3"/>
    <s v="Seth Thomas 14&quot; Day/Date Wall Clock"/>
    <n v="142.4"/>
    <n v="5"/>
    <n v="52.688000000000002"/>
    <x v="4"/>
  </r>
  <r>
    <s v="CA-2017-113530"/>
    <x v="405"/>
    <d v="2017-05-21T00:00:00"/>
    <x v="3"/>
    <x v="0"/>
    <s v="BC-11125"/>
    <s v="Becky Castell"/>
    <x v="2"/>
    <s v="United States"/>
    <x v="28"/>
    <x v="2"/>
    <x v="1"/>
    <s v="FUR-CH-10002647"/>
    <s v="Furniture"/>
    <x v="1"/>
    <s v="Situations Contoured Folding Chairs, 4/Set"/>
    <n v="681.40800000000002"/>
    <n v="12"/>
    <n v="42.588000000000001"/>
    <x v="7"/>
  </r>
  <r>
    <s v="CA-2016-145177"/>
    <x v="480"/>
    <d v="2016-11-14T00:00:00"/>
    <x v="4"/>
    <x v="1"/>
    <s v="PP-18955"/>
    <s v="Paul Prost"/>
    <x v="2"/>
    <s v="United States"/>
    <x v="76"/>
    <x v="15"/>
    <x v="2"/>
    <s v="FUR-FU-10000758"/>
    <s v="Furniture"/>
    <x v="3"/>
    <s v="DAX Natural Wood-Tone Poster Frame"/>
    <n v="148.28800000000001"/>
    <n v="7"/>
    <n v="29.657599999999999"/>
    <x v="0"/>
  </r>
  <r>
    <s v="CA-2015-128083"/>
    <x v="481"/>
    <d v="2015-03-17T00:00:00"/>
    <x v="2"/>
    <x v="1"/>
    <s v="EB-13750"/>
    <s v="Edward Becker"/>
    <x v="1"/>
    <s v="United States"/>
    <x v="217"/>
    <x v="1"/>
    <x v="0"/>
    <s v="FUR-FU-10003194"/>
    <s v="Furniture"/>
    <x v="3"/>
    <s v="Eldon Expressions Desk Accessory, Wood Pencil Holder, Oak"/>
    <n v="30.88"/>
    <n v="4"/>
    <n v="3.86"/>
    <x v="9"/>
  </r>
  <r>
    <s v="CA-2015-128083"/>
    <x v="481"/>
    <d v="2015-03-17T00:00:00"/>
    <x v="2"/>
    <x v="1"/>
    <s v="EB-13750"/>
    <s v="Edward Becker"/>
    <x v="1"/>
    <s v="United States"/>
    <x v="217"/>
    <x v="1"/>
    <x v="0"/>
    <s v="FUR-FU-10001731"/>
    <s v="Furniture"/>
    <x v="3"/>
    <s v="Acrylic Self-Standing Desk Frames"/>
    <n v="6.4080000000000004"/>
    <n v="3"/>
    <n v="1.4418"/>
    <x v="9"/>
  </r>
  <r>
    <s v="CA-2017-154109"/>
    <x v="200"/>
    <d v="2017-11-11T00:00:00"/>
    <x v="2"/>
    <x v="1"/>
    <s v="ML-17410"/>
    <s v="Maris LaWare"/>
    <x v="0"/>
    <s v="United States"/>
    <x v="3"/>
    <x v="3"/>
    <x v="2"/>
    <s v="FUR-CH-10003774"/>
    <s v="Furniture"/>
    <x v="1"/>
    <s v="Global Wood Trimmed Manager's Task Chair, Khaki"/>
    <n v="127.372"/>
    <n v="2"/>
    <n v="-30.933199999999999"/>
    <x v="0"/>
  </r>
  <r>
    <s v="CA-2015-156440"/>
    <x v="482"/>
    <d v="2015-12-09T00:00:00"/>
    <x v="4"/>
    <x v="1"/>
    <s v="MH-17620"/>
    <s v="Matt Hagelstein"/>
    <x v="1"/>
    <s v="United States"/>
    <x v="53"/>
    <x v="2"/>
    <x v="1"/>
    <s v="FUR-FU-10004090"/>
    <s v="Furniture"/>
    <x v="3"/>
    <s v="Executive Impressions 14&quot; Contract Wall Clock"/>
    <n v="44.46"/>
    <n v="2"/>
    <n v="14.671799999999999"/>
    <x v="5"/>
  </r>
  <r>
    <s v="CA-2015-132626"/>
    <x v="483"/>
    <d v="2015-07-14T00:00:00"/>
    <x v="2"/>
    <x v="1"/>
    <s v="BT-11680"/>
    <s v="Brian Thompson"/>
    <x v="0"/>
    <s v="United States"/>
    <x v="218"/>
    <x v="32"/>
    <x v="2"/>
    <s v="FUR-FU-10002918"/>
    <s v="Furniture"/>
    <x v="3"/>
    <s v="Eldon ClusterMat Chair Mat with Cordless Antistatic Protection"/>
    <n v="181.96"/>
    <n v="2"/>
    <n v="20.015599999999999"/>
    <x v="3"/>
  </r>
  <r>
    <s v="US-2015-131359"/>
    <x v="484"/>
    <d v="2015-11-02T00:00:00"/>
    <x v="0"/>
    <x v="0"/>
    <s v="FA-14230"/>
    <s v="Frank Atkinson"/>
    <x v="1"/>
    <s v="United States"/>
    <x v="22"/>
    <x v="12"/>
    <x v="1"/>
    <s v="FUR-FU-10003026"/>
    <s v="Furniture"/>
    <x v="3"/>
    <s v="Eldon Regeneration Recycled Desk Accessories, Black"/>
    <n v="15.488"/>
    <n v="4"/>
    <n v="3.6783999999999999"/>
    <x v="1"/>
  </r>
  <r>
    <s v="CA-2015-151680"/>
    <x v="485"/>
    <d v="2015-11-21T00:00:00"/>
    <x v="3"/>
    <x v="0"/>
    <s v="TC-21475"/>
    <s v="Tony Chapman"/>
    <x v="2"/>
    <s v="United States"/>
    <x v="15"/>
    <x v="13"/>
    <x v="1"/>
    <s v="FUR-FU-10000305"/>
    <s v="Furniture"/>
    <x v="3"/>
    <s v="Tenex V2T-RE Standard Weight Series Chair Mat, 45&quot; x 53&quot;, Lip 25&quot; x 12&quot;"/>
    <n v="141.96"/>
    <n v="2"/>
    <n v="22.7136"/>
    <x v="0"/>
  </r>
  <r>
    <s v="CA-2017-169411"/>
    <x v="455"/>
    <d v="2017-12-29T00:00:00"/>
    <x v="2"/>
    <x v="1"/>
    <s v="AC-10615"/>
    <s v="Ann Chong"/>
    <x v="1"/>
    <s v="United States"/>
    <x v="77"/>
    <x v="7"/>
    <x v="2"/>
    <s v="FUR-FU-10001602"/>
    <s v="Furniture"/>
    <x v="3"/>
    <s v="Eldon Delta Triangular Chair Mat, 52&quot; x 58&quot;, Clear"/>
    <n v="37.93"/>
    <n v="1"/>
    <n v="6.8273999999999999"/>
    <x v="5"/>
  </r>
  <r>
    <s v="CA-2016-126543"/>
    <x v="486"/>
    <d v="2016-01-13T00:00:00"/>
    <x v="4"/>
    <x v="0"/>
    <s v="MF-17665"/>
    <s v="Maureen Fritzler"/>
    <x v="1"/>
    <s v="United States"/>
    <x v="219"/>
    <x v="15"/>
    <x v="2"/>
    <s v="FUR-FU-10002445"/>
    <s v="Furniture"/>
    <x v="3"/>
    <s v="DAX Two-Tone Rosewood/Black Document Frame, Desktop, 5 x 7"/>
    <n v="15.167999999999999"/>
    <n v="2"/>
    <n v="3.7919999999999998"/>
    <x v="8"/>
  </r>
  <r>
    <s v="CA-2014-120544"/>
    <x v="255"/>
    <d v="2014-11-27T00:00:00"/>
    <x v="4"/>
    <x v="1"/>
    <s v="SS-20140"/>
    <s v="Saphhira Shifley"/>
    <x v="1"/>
    <s v="United States"/>
    <x v="220"/>
    <x v="5"/>
    <x v="3"/>
    <s v="FUR-FU-10001940"/>
    <s v="Furniture"/>
    <x v="3"/>
    <s v="Staple-based wall hangings"/>
    <n v="6.3680000000000003"/>
    <n v="2"/>
    <n v="-2.5472000000000001"/>
    <x v="0"/>
  </r>
  <r>
    <s v="CA-2017-113670"/>
    <x v="487"/>
    <d v="2017-10-17T00:00:00"/>
    <x v="3"/>
    <x v="2"/>
    <s v="RS-19765"/>
    <s v="Roland Schwarz"/>
    <x v="1"/>
    <s v="United States"/>
    <x v="2"/>
    <x v="2"/>
    <x v="1"/>
    <s v="FUR-TA-10001705"/>
    <s v="Furniture"/>
    <x v="2"/>
    <s v="Bush Advantage Collection Round Conference Table"/>
    <n v="510.24"/>
    <n v="3"/>
    <n v="6.3780000000000001"/>
    <x v="1"/>
  </r>
  <r>
    <s v="CA-2017-166198"/>
    <x v="488"/>
    <d v="2017-04-24T00:00:00"/>
    <x v="0"/>
    <x v="2"/>
    <s v="JW-15955"/>
    <s v="Joni Wasserman"/>
    <x v="0"/>
    <s v="United States"/>
    <x v="15"/>
    <x v="13"/>
    <x v="1"/>
    <s v="FUR-FU-10004622"/>
    <s v="Furniture"/>
    <x v="3"/>
    <s v="Eldon Advantage Foldable Chair Mats for Low Pile Carpets"/>
    <n v="162.6"/>
    <n v="3"/>
    <n v="34.146000000000001"/>
    <x v="6"/>
  </r>
  <r>
    <s v="CA-2014-135608"/>
    <x v="489"/>
    <d v="2014-12-10T00:00:00"/>
    <x v="3"/>
    <x v="0"/>
    <s v="JK-15625"/>
    <s v="Jim Karlsson"/>
    <x v="0"/>
    <s v="United States"/>
    <x v="84"/>
    <x v="13"/>
    <x v="1"/>
    <s v="FUR-CH-10002602"/>
    <s v="Furniture"/>
    <x v="1"/>
    <s v="DMI Arturo Collection Mission-style Design Wood Chair"/>
    <n v="603.91999999999996"/>
    <n v="5"/>
    <n v="45.293999999999997"/>
    <x v="5"/>
  </r>
  <r>
    <s v="CA-2016-151155"/>
    <x v="490"/>
    <d v="2016-12-24T00:00:00"/>
    <x v="4"/>
    <x v="1"/>
    <s v="AB-10255"/>
    <s v="Alejandro Ballentine"/>
    <x v="2"/>
    <s v="United States"/>
    <x v="38"/>
    <x v="21"/>
    <x v="0"/>
    <s v="FUR-FU-10001918"/>
    <s v="Furniture"/>
    <x v="3"/>
    <s v="C-Line Cubicle Keepers Polyproplyene Holder With Velcro Backings"/>
    <n v="18.920000000000002"/>
    <n v="4"/>
    <n v="7.3788"/>
    <x v="5"/>
  </r>
  <r>
    <s v="CA-2017-168193"/>
    <x v="491"/>
    <d v="2017-03-11T00:00:00"/>
    <x v="2"/>
    <x v="0"/>
    <s v="RM-19750"/>
    <s v="Roland Murray"/>
    <x v="0"/>
    <s v="United States"/>
    <x v="13"/>
    <x v="7"/>
    <x v="2"/>
    <s v="FUR-FU-10002554"/>
    <s v="Furniture"/>
    <x v="3"/>
    <s v="Westinghouse Floor Lamp with Metal Mesh Shade, Black"/>
    <n v="71.97"/>
    <n v="3"/>
    <n v="16.553100000000001"/>
    <x v="9"/>
  </r>
  <r>
    <s v="CA-2016-149979"/>
    <x v="348"/>
    <d v="2016-09-28T00:00:00"/>
    <x v="2"/>
    <x v="0"/>
    <s v="RA-19915"/>
    <s v="Russell Applegate"/>
    <x v="0"/>
    <s v="United States"/>
    <x v="29"/>
    <x v="24"/>
    <x v="0"/>
    <s v="FUR-CH-10002084"/>
    <s v="Furniture"/>
    <x v="1"/>
    <s v="Hon Mobius Operator's Chair"/>
    <n v="368.97"/>
    <n v="3"/>
    <n v="81.173400000000001"/>
    <x v="4"/>
  </r>
  <r>
    <s v="CA-2017-161956"/>
    <x v="60"/>
    <d v="2017-08-29T00:00:00"/>
    <x v="3"/>
    <x v="0"/>
    <s v="DR-12880"/>
    <s v="Dan Reichenbach"/>
    <x v="1"/>
    <s v="United States"/>
    <x v="209"/>
    <x v="2"/>
    <x v="1"/>
    <s v="FUR-FU-10002937"/>
    <s v="Furniture"/>
    <x v="3"/>
    <s v="GE 48&quot; Fluorescent Tube, Cool White Energy Saver, 34 Watts, 30/Box"/>
    <n v="198.46"/>
    <n v="2"/>
    <n v="99.23"/>
    <x v="10"/>
  </r>
  <r>
    <s v="CA-2017-161956"/>
    <x v="60"/>
    <d v="2017-08-29T00:00:00"/>
    <x v="3"/>
    <x v="0"/>
    <s v="DR-12880"/>
    <s v="Dan Reichenbach"/>
    <x v="1"/>
    <s v="United States"/>
    <x v="209"/>
    <x v="2"/>
    <x v="1"/>
    <s v="FUR-CH-10004886"/>
    <s v="Furniture"/>
    <x v="1"/>
    <s v="Bevis Steel Folding Chairs"/>
    <n v="230.28"/>
    <n v="3"/>
    <n v="23.027999999999999"/>
    <x v="10"/>
  </r>
  <r>
    <s v="CA-2016-116799"/>
    <x v="492"/>
    <d v="2016-03-06T00:00:00"/>
    <x v="0"/>
    <x v="2"/>
    <s v="JG-15310"/>
    <s v="Jason Gross"/>
    <x v="1"/>
    <s v="United States"/>
    <x v="221"/>
    <x v="5"/>
    <x v="3"/>
    <s v="FUR-CH-10004983"/>
    <s v="Furniture"/>
    <x v="1"/>
    <s v="Office Star - Mid Back Dual function Ergonomic High Back Chair with 2-Way Adjustable Arms"/>
    <n v="563.42999999999995"/>
    <n v="5"/>
    <n v="-56.343000000000004"/>
    <x v="9"/>
  </r>
  <r>
    <s v="CA-2015-167745"/>
    <x v="493"/>
    <d v="2015-09-23T00:00:00"/>
    <x v="2"/>
    <x v="1"/>
    <s v="GB-14530"/>
    <s v="George Bell"/>
    <x v="1"/>
    <s v="United States"/>
    <x v="2"/>
    <x v="2"/>
    <x v="1"/>
    <s v="FUR-FU-10001591"/>
    <s v="Furniture"/>
    <x v="3"/>
    <s v="Advantus Panel Wall Certificate Holder - 8.5x11"/>
    <n v="24.4"/>
    <n v="2"/>
    <n v="10.247999999999999"/>
    <x v="4"/>
  </r>
  <r>
    <s v="CA-2016-156251"/>
    <x v="494"/>
    <d v="2016-08-18T00:00:00"/>
    <x v="2"/>
    <x v="0"/>
    <s v="TS-21160"/>
    <s v="Theresa Swint"/>
    <x v="1"/>
    <s v="United States"/>
    <x v="222"/>
    <x v="16"/>
    <x v="3"/>
    <s v="FUR-BO-10001337"/>
    <s v="Furniture"/>
    <x v="0"/>
    <s v="O'Sullivan Living Dimensions 2-Shelf Bookcases"/>
    <n v="241.96"/>
    <n v="2"/>
    <n v="24.196000000000002"/>
    <x v="10"/>
  </r>
  <r>
    <s v="CA-2016-163153"/>
    <x v="445"/>
    <d v="2016-03-25T00:00:00"/>
    <x v="4"/>
    <x v="1"/>
    <s v="DM-12955"/>
    <s v="Dario Medina"/>
    <x v="1"/>
    <s v="United States"/>
    <x v="6"/>
    <x v="5"/>
    <x v="3"/>
    <s v="FUR-TA-10004767"/>
    <s v="Furniture"/>
    <x v="2"/>
    <s v="Safco Drafting Table"/>
    <n v="99.372"/>
    <n v="2"/>
    <n v="-1.4196"/>
    <x v="9"/>
  </r>
  <r>
    <s v="CA-2014-153913"/>
    <x v="439"/>
    <d v="2014-12-20T00:00:00"/>
    <x v="4"/>
    <x v="0"/>
    <s v="KB-16585"/>
    <s v="Ken Black"/>
    <x v="1"/>
    <s v="United States"/>
    <x v="173"/>
    <x v="1"/>
    <x v="0"/>
    <s v="FUR-CH-10000988"/>
    <s v="Furniture"/>
    <x v="1"/>
    <s v="Hon Olson Stacker Stools"/>
    <n v="1013.832"/>
    <n v="9"/>
    <n v="101.3832"/>
    <x v="5"/>
  </r>
  <r>
    <s v="CA-2016-155530"/>
    <x v="495"/>
    <d v="2016-12-21T00:00:00"/>
    <x v="4"/>
    <x v="1"/>
    <s v="CM-12160"/>
    <s v="Charles McCrossin"/>
    <x v="0"/>
    <s v="United States"/>
    <x v="28"/>
    <x v="2"/>
    <x v="1"/>
    <s v="FUR-TA-10004256"/>
    <s v="Furniture"/>
    <x v="2"/>
    <s v="Bretford ÒJust In TimeÓ Height-Adjustable Multi-Task Work Tables"/>
    <n v="2003.52"/>
    <n v="6"/>
    <n v="-325.572"/>
    <x v="5"/>
  </r>
  <r>
    <s v="CA-2015-107937"/>
    <x v="496"/>
    <d v="2015-05-08T00:00:00"/>
    <x v="2"/>
    <x v="1"/>
    <s v="JB-16045"/>
    <s v="Julia Barnett"/>
    <x v="2"/>
    <s v="United States"/>
    <x v="223"/>
    <x v="2"/>
    <x v="1"/>
    <s v="FUR-FU-10002298"/>
    <s v="Furniture"/>
    <x v="3"/>
    <s v="Rubbermaid ClusterMat Chairmats, Mat Size- 66&quot; x 60&quot;, Lip 20&quot; x 11&quot; -90 Degree Angle"/>
    <n v="665.88"/>
    <n v="6"/>
    <n v="106.5408"/>
    <x v="7"/>
  </r>
  <r>
    <s v="US-2014-117163"/>
    <x v="497"/>
    <d v="2014-02-02T00:00:00"/>
    <x v="6"/>
    <x v="1"/>
    <s v="EJ-13720"/>
    <s v="Ed Jacobs"/>
    <x v="0"/>
    <s v="United States"/>
    <x v="53"/>
    <x v="2"/>
    <x v="1"/>
    <s v="FUR-TA-10003469"/>
    <s v="Furniture"/>
    <x v="2"/>
    <s v="Balt Split Level Computer Training Table"/>
    <n v="333"/>
    <n v="3"/>
    <n v="-16.649999999999999"/>
    <x v="8"/>
  </r>
  <r>
    <s v="CA-2017-147760"/>
    <x v="498"/>
    <d v="2017-11-05T00:00:00"/>
    <x v="5"/>
    <x v="2"/>
    <s v="KL-16555"/>
    <s v="Kelly Lampkin"/>
    <x v="1"/>
    <s v="United States"/>
    <x v="224"/>
    <x v="30"/>
    <x v="0"/>
    <s v="FUR-TA-10004575"/>
    <s v="Furniture"/>
    <x v="2"/>
    <s v="Hon 5100 Series Wood Tables"/>
    <n v="523.76400000000001"/>
    <n v="3"/>
    <n v="-192.04679999999999"/>
    <x v="0"/>
  </r>
  <r>
    <s v="CA-2016-156503"/>
    <x v="499"/>
    <d v="2016-10-20T00:00:00"/>
    <x v="6"/>
    <x v="1"/>
    <s v="NC-18415"/>
    <s v="Nathan Cano"/>
    <x v="0"/>
    <s v="United States"/>
    <x v="51"/>
    <x v="30"/>
    <x v="0"/>
    <s v="FUR-CH-10003606"/>
    <s v="Furniture"/>
    <x v="1"/>
    <s v="SAFCO Folding Chair Trolley"/>
    <n v="102.592"/>
    <n v="1"/>
    <n v="10.2592"/>
    <x v="1"/>
  </r>
  <r>
    <s v="CA-2015-113628"/>
    <x v="500"/>
    <d v="2015-11-19T00:00:00"/>
    <x v="1"/>
    <x v="1"/>
    <s v="AH-10690"/>
    <s v="Anna HŠberlin"/>
    <x v="1"/>
    <s v="United States"/>
    <x v="217"/>
    <x v="1"/>
    <x v="0"/>
    <s v="FUR-CH-10003298"/>
    <s v="Furniture"/>
    <x v="1"/>
    <s v="Office Star - Contemporary Task Swivel chair with Loop Arms, Charcoal"/>
    <n v="523.91999999999996"/>
    <n v="5"/>
    <n v="-72.039000000000001"/>
    <x v="0"/>
  </r>
  <r>
    <s v="CA-2015-113628"/>
    <x v="500"/>
    <d v="2015-11-19T00:00:00"/>
    <x v="1"/>
    <x v="1"/>
    <s v="AH-10690"/>
    <s v="Anna HŠberlin"/>
    <x v="1"/>
    <s v="United States"/>
    <x v="217"/>
    <x v="1"/>
    <x v="0"/>
    <s v="FUR-CH-10004477"/>
    <s v="Furniture"/>
    <x v="1"/>
    <s v="Global Push Button Manager's Chair, Indigo"/>
    <n v="146.136"/>
    <n v="3"/>
    <n v="16.440300000000001"/>
    <x v="0"/>
  </r>
  <r>
    <s v="CA-2015-102582"/>
    <x v="195"/>
    <d v="2015-09-19T00:00:00"/>
    <x v="4"/>
    <x v="1"/>
    <s v="NW-18400"/>
    <s v="Natalie Webber"/>
    <x v="0"/>
    <s v="United States"/>
    <x v="212"/>
    <x v="33"/>
    <x v="0"/>
    <s v="FUR-TA-10003569"/>
    <s v="Furniture"/>
    <x v="2"/>
    <s v="Bretford CR8500 Series Meeting Room Furniture"/>
    <n v="801.96"/>
    <n v="2"/>
    <n v="200.49"/>
    <x v="4"/>
  </r>
  <r>
    <s v="CA-2015-102582"/>
    <x v="195"/>
    <d v="2015-09-19T00:00:00"/>
    <x v="4"/>
    <x v="1"/>
    <s v="NW-18400"/>
    <s v="Natalie Webber"/>
    <x v="0"/>
    <s v="United States"/>
    <x v="212"/>
    <x v="33"/>
    <x v="0"/>
    <s v="FUR-CH-10004853"/>
    <s v="Furniture"/>
    <x v="1"/>
    <s v="Global Manager's Adjustable Task Chair, Storm"/>
    <n v="1056.8599999999999"/>
    <n v="7"/>
    <n v="306.48939999999999"/>
    <x v="4"/>
  </r>
  <r>
    <s v="CA-2017-141873"/>
    <x v="224"/>
    <d v="2017-10-14T00:00:00"/>
    <x v="2"/>
    <x v="1"/>
    <s v="HG-14845"/>
    <s v="Harry Greene"/>
    <x v="0"/>
    <s v="United States"/>
    <x v="13"/>
    <x v="7"/>
    <x v="2"/>
    <s v="FUR-BO-10003034"/>
    <s v="Furniture"/>
    <x v="0"/>
    <s v="O'Sullivan Elevations Bookcase, Cherry Finish"/>
    <n v="314.35199999999998"/>
    <n v="3"/>
    <n v="-15.717599999999999"/>
    <x v="1"/>
  </r>
  <r>
    <s v="CA-2017-141733"/>
    <x v="501"/>
    <d v="2017-05-11T00:00:00"/>
    <x v="4"/>
    <x v="1"/>
    <s v="RW-19540"/>
    <s v="Rick Wilson"/>
    <x v="1"/>
    <s v="United States"/>
    <x v="25"/>
    <x v="17"/>
    <x v="3"/>
    <s v="FUR-CH-10004086"/>
    <s v="Furniture"/>
    <x v="1"/>
    <s v="Hon 4070 Series Pagoda Armless Upholstered Stacking Chairs"/>
    <n v="1458.65"/>
    <n v="5"/>
    <n v="423.00850000000003"/>
    <x v="7"/>
  </r>
  <r>
    <s v="CA-2017-141733"/>
    <x v="501"/>
    <d v="2017-05-11T00:00:00"/>
    <x v="4"/>
    <x v="1"/>
    <s v="RW-19540"/>
    <s v="Rick Wilson"/>
    <x v="1"/>
    <s v="United States"/>
    <x v="25"/>
    <x v="17"/>
    <x v="3"/>
    <s v="FUR-CH-10002017"/>
    <s v="Furniture"/>
    <x v="1"/>
    <s v="SAFCO Optional Arm Kit for Workspace Cribbage Stacking Chair"/>
    <n v="26.64"/>
    <n v="1"/>
    <n v="7.4592000000000001"/>
    <x v="7"/>
  </r>
  <r>
    <s v="CA-2017-141733"/>
    <x v="501"/>
    <d v="2017-05-11T00:00:00"/>
    <x v="4"/>
    <x v="1"/>
    <s v="RW-19540"/>
    <s v="Rick Wilson"/>
    <x v="1"/>
    <s v="United States"/>
    <x v="25"/>
    <x v="17"/>
    <x v="3"/>
    <s v="FUR-CH-10000595"/>
    <s v="Furniture"/>
    <x v="1"/>
    <s v="Safco Contoured Stacking Chairs"/>
    <n v="476.8"/>
    <n v="2"/>
    <n v="119.2"/>
    <x v="7"/>
  </r>
  <r>
    <s v="US-2015-111927"/>
    <x v="502"/>
    <d v="2015-11-19T00:00:00"/>
    <x v="2"/>
    <x v="1"/>
    <s v="LS-17230"/>
    <s v="Lycoris Saunders"/>
    <x v="0"/>
    <s v="United States"/>
    <x v="63"/>
    <x v="14"/>
    <x v="2"/>
    <s v="FUR-FU-10004017"/>
    <s v="Furniture"/>
    <x v="3"/>
    <s v="Executive Impressions 13&quot; Chairman Wall Clock"/>
    <n v="76.14"/>
    <n v="3"/>
    <n v="26.649000000000001"/>
    <x v="0"/>
  </r>
  <r>
    <s v="CA-2014-105984"/>
    <x v="168"/>
    <d v="2014-11-24T00:00:00"/>
    <x v="7"/>
    <x v="3"/>
    <s v="MY-18295"/>
    <s v="Muhammed Yedwab"/>
    <x v="1"/>
    <s v="United States"/>
    <x v="29"/>
    <x v="15"/>
    <x v="2"/>
    <s v="FUR-CH-10000847"/>
    <s v="Furniture"/>
    <x v="1"/>
    <s v="Global Executive Mid-Back Manager's Chair"/>
    <n v="611.05799999999999"/>
    <n v="3"/>
    <n v="-34.9176"/>
    <x v="0"/>
  </r>
  <r>
    <s v="CA-2014-126760"/>
    <x v="503"/>
    <d v="2014-08-02T00:00:00"/>
    <x v="1"/>
    <x v="1"/>
    <s v="KM-16720"/>
    <s v="Kunst Miller"/>
    <x v="0"/>
    <s v="United States"/>
    <x v="111"/>
    <x v="34"/>
    <x v="1"/>
    <s v="FUR-CH-10003312"/>
    <s v="Furniture"/>
    <x v="1"/>
    <s v="Hon 2090 ÒPillow SoftÓ Series Mid Back Swivel/Tilt Chairs"/>
    <n v="674.35199999999998"/>
    <n v="3"/>
    <n v="-109.5822"/>
    <x v="3"/>
  </r>
  <r>
    <s v="CA-2014-126760"/>
    <x v="503"/>
    <d v="2014-08-02T00:00:00"/>
    <x v="1"/>
    <x v="1"/>
    <s v="KM-16720"/>
    <s v="Kunst Miller"/>
    <x v="0"/>
    <s v="United States"/>
    <x v="111"/>
    <x v="34"/>
    <x v="1"/>
    <s v="FUR-FU-10004018"/>
    <s v="Furniture"/>
    <x v="3"/>
    <s v="Tensor Computer Mounted Lamp"/>
    <n v="134.01"/>
    <n v="9"/>
    <n v="36.182699999999997"/>
    <x v="3"/>
  </r>
  <r>
    <s v="US-2014-109162"/>
    <x v="391"/>
    <d v="2014-06-12T00:00:00"/>
    <x v="4"/>
    <x v="1"/>
    <s v="KE-16420"/>
    <s v="Katrina Edelman"/>
    <x v="1"/>
    <s v="United States"/>
    <x v="203"/>
    <x v="9"/>
    <x v="0"/>
    <s v="FUR-CH-10002647"/>
    <s v="Furniture"/>
    <x v="1"/>
    <s v="Situations Contoured Folding Chairs, 4/Set"/>
    <n v="170.352"/>
    <n v="3"/>
    <n v="10.647"/>
    <x v="2"/>
  </r>
  <r>
    <s v="CA-2014-101931"/>
    <x v="504"/>
    <d v="2014-10-31T00:00:00"/>
    <x v="0"/>
    <x v="2"/>
    <s v="TS-21370"/>
    <s v="Todd Sumrall"/>
    <x v="1"/>
    <s v="United States"/>
    <x v="2"/>
    <x v="2"/>
    <x v="1"/>
    <s v="FUR-BO-10001337"/>
    <s v="Furniture"/>
    <x v="0"/>
    <s v="O'Sullivan Living Dimensions 2-Shelf Bookcases"/>
    <n v="616.99800000000005"/>
    <n v="6"/>
    <n v="-36.293999999999997"/>
    <x v="1"/>
  </r>
  <r>
    <s v="CA-2015-127593"/>
    <x v="231"/>
    <d v="2015-09-21T00:00:00"/>
    <x v="7"/>
    <x v="3"/>
    <s v="DH-13675"/>
    <s v="Duane Huffman"/>
    <x v="2"/>
    <s v="United States"/>
    <x v="202"/>
    <x v="20"/>
    <x v="2"/>
    <s v="FUR-FU-10004006"/>
    <s v="Furniture"/>
    <x v="3"/>
    <s v="Deflect-o DuraMat Lighweight, Studded, Beveled Mat for Low Pile Carpeting"/>
    <n v="85.3"/>
    <n v="2"/>
    <n v="14.500999999999999"/>
    <x v="4"/>
  </r>
  <r>
    <s v="US-2017-131849"/>
    <x v="505"/>
    <d v="2017-06-10T00:00:00"/>
    <x v="4"/>
    <x v="1"/>
    <s v="GH-14410"/>
    <s v="Gary Hansen"/>
    <x v="2"/>
    <s v="United States"/>
    <x v="28"/>
    <x v="2"/>
    <x v="1"/>
    <s v="FUR-FU-10004164"/>
    <s v="Furniture"/>
    <x v="3"/>
    <s v="Eldon 300 Class Desk Accessories, Black"/>
    <n v="4.95"/>
    <n v="1"/>
    <n v="2.1779999999999999"/>
    <x v="2"/>
  </r>
  <r>
    <s v="CA-2017-154039"/>
    <x v="506"/>
    <d v="2017-02-22T00:00:00"/>
    <x v="2"/>
    <x v="1"/>
    <s v="JK-16120"/>
    <s v="Julie Kriz"/>
    <x v="2"/>
    <s v="United States"/>
    <x v="9"/>
    <x v="8"/>
    <x v="3"/>
    <s v="FUR-TA-10001932"/>
    <s v="Furniture"/>
    <x v="2"/>
    <s v="Chromcraft 48&quot; x 96&quot; Racetrack Double Pedestal Table"/>
    <n v="480.96"/>
    <n v="3"/>
    <n v="-269.33760000000001"/>
    <x v="11"/>
  </r>
  <r>
    <s v="CA-2015-157133"/>
    <x v="44"/>
    <d v="2015-12-03T00:00:00"/>
    <x v="2"/>
    <x v="1"/>
    <s v="LC-16885"/>
    <s v="Lena Creighton"/>
    <x v="0"/>
    <s v="United States"/>
    <x v="225"/>
    <x v="8"/>
    <x v="3"/>
    <s v="FUR-FU-10004904"/>
    <s v="Furniture"/>
    <x v="3"/>
    <s v="Eldon &quot;L&quot; Workstation Diamond Chairmat"/>
    <n v="151.96"/>
    <n v="5"/>
    <n v="-182.352"/>
    <x v="0"/>
  </r>
  <r>
    <s v="CA-2015-132486"/>
    <x v="507"/>
    <d v="2015-10-27T00:00:00"/>
    <x v="4"/>
    <x v="0"/>
    <s v="JF-15355"/>
    <s v="Jay Fein"/>
    <x v="0"/>
    <s v="United States"/>
    <x v="53"/>
    <x v="2"/>
    <x v="1"/>
    <s v="FUR-CH-10004495"/>
    <s v="Furniture"/>
    <x v="1"/>
    <s v="Global Leather and Oak Executive Chair, Black"/>
    <n v="240.78399999999999"/>
    <n v="1"/>
    <n v="27.088200000000001"/>
    <x v="1"/>
  </r>
  <r>
    <s v="CA-2015-132486"/>
    <x v="507"/>
    <d v="2015-10-27T00:00:00"/>
    <x v="4"/>
    <x v="0"/>
    <s v="JF-15355"/>
    <s v="Jay Fein"/>
    <x v="0"/>
    <s v="United States"/>
    <x v="53"/>
    <x v="2"/>
    <x v="1"/>
    <s v="FUR-CH-10004540"/>
    <s v="Furniture"/>
    <x v="1"/>
    <s v="Global Chrome Stack Chair"/>
    <n v="191.96799999999999"/>
    <n v="7"/>
    <n v="16.7972"/>
    <x v="1"/>
  </r>
  <r>
    <s v="CA-2015-132486"/>
    <x v="507"/>
    <d v="2015-10-27T00:00:00"/>
    <x v="4"/>
    <x v="0"/>
    <s v="JF-15355"/>
    <s v="Jay Fein"/>
    <x v="0"/>
    <s v="United States"/>
    <x v="53"/>
    <x v="2"/>
    <x v="1"/>
    <s v="FUR-CH-10001854"/>
    <s v="Furniture"/>
    <x v="1"/>
    <s v="Office Star - Professional Matrix Back Chair with 2-to-1 Synchro Tilt and Mesh Fabric Seat"/>
    <n v="842.35199999999998"/>
    <n v="3"/>
    <n v="42.117600000000003"/>
    <x v="1"/>
  </r>
  <r>
    <s v="CA-2015-129896"/>
    <x v="508"/>
    <d v="2015-06-20T00:00:00"/>
    <x v="2"/>
    <x v="1"/>
    <s v="PF-19120"/>
    <s v="Peter Fuller"/>
    <x v="0"/>
    <s v="United States"/>
    <x v="171"/>
    <x v="22"/>
    <x v="1"/>
    <s v="FUR-FU-10004904"/>
    <s v="Furniture"/>
    <x v="3"/>
    <s v="Eldon &quot;L&quot; Workstation Diamond Chairmat"/>
    <n v="364.70400000000001"/>
    <n v="6"/>
    <n v="-36.470399999999998"/>
    <x v="2"/>
  </r>
  <r>
    <s v="CA-2015-129896"/>
    <x v="508"/>
    <d v="2015-06-20T00:00:00"/>
    <x v="2"/>
    <x v="1"/>
    <s v="PF-19120"/>
    <s v="Peter Fuller"/>
    <x v="0"/>
    <s v="United States"/>
    <x v="171"/>
    <x v="22"/>
    <x v="1"/>
    <s v="FUR-FU-10002396"/>
    <s v="Furniture"/>
    <x v="3"/>
    <s v="DAX Copper Panel Document Frame, 5 x 7 Size"/>
    <n v="40.256"/>
    <n v="4"/>
    <n v="11.070399999999999"/>
    <x v="2"/>
  </r>
  <r>
    <s v="US-2016-163881"/>
    <x v="243"/>
    <d v="2016-11-30T00:00:00"/>
    <x v="6"/>
    <x v="1"/>
    <s v="SP-20860"/>
    <s v="Sung Pak"/>
    <x v="1"/>
    <s v="United States"/>
    <x v="2"/>
    <x v="2"/>
    <x v="1"/>
    <s v="FUR-CH-10001394"/>
    <s v="Furniture"/>
    <x v="1"/>
    <s v="Global Leather Executive Chair"/>
    <n v="1684.752"/>
    <n v="6"/>
    <n v="210.59399999999999"/>
    <x v="0"/>
  </r>
  <r>
    <s v="CA-2015-167010"/>
    <x v="509"/>
    <d v="2015-04-10T00:00:00"/>
    <x v="2"/>
    <x v="1"/>
    <s v="VT-21700"/>
    <s v="Valerie Takahito"/>
    <x v="2"/>
    <s v="United States"/>
    <x v="3"/>
    <x v="3"/>
    <x v="2"/>
    <s v="FUR-FU-10001468"/>
    <s v="Furniture"/>
    <x v="3"/>
    <s v="Tenex Antistatic Computer Chair Mats"/>
    <n v="547.13599999999997"/>
    <n v="4"/>
    <n v="-68.391999999999996"/>
    <x v="6"/>
  </r>
  <r>
    <s v="CA-2015-167010"/>
    <x v="509"/>
    <d v="2015-04-10T00:00:00"/>
    <x v="2"/>
    <x v="1"/>
    <s v="VT-21700"/>
    <s v="Valerie Takahito"/>
    <x v="2"/>
    <s v="United States"/>
    <x v="3"/>
    <x v="3"/>
    <x v="2"/>
    <s v="FUR-FU-10001037"/>
    <s v="Furniture"/>
    <x v="3"/>
    <s v="DAX Charcoal/Nickel-Tone Document Frame, 5 x 7"/>
    <n v="7.5839999999999996"/>
    <n v="1"/>
    <n v="2.37"/>
    <x v="6"/>
  </r>
  <r>
    <s v="CA-2015-167010"/>
    <x v="509"/>
    <d v="2015-04-10T00:00:00"/>
    <x v="2"/>
    <x v="1"/>
    <s v="VT-21700"/>
    <s v="Valerie Takahito"/>
    <x v="2"/>
    <s v="United States"/>
    <x v="3"/>
    <x v="3"/>
    <x v="2"/>
    <s v="FUR-BO-10004218"/>
    <s v="Furniture"/>
    <x v="0"/>
    <s v="Bush Heritage Pine Collection 5-Shelf Bookcase, Albany Pine Finish, *Special Order"/>
    <n v="352.45"/>
    <n v="5"/>
    <n v="-211.47"/>
    <x v="6"/>
  </r>
  <r>
    <s v="CA-2017-148068"/>
    <x v="510"/>
    <d v="2017-09-25T00:00:00"/>
    <x v="1"/>
    <x v="1"/>
    <s v="MM-18280"/>
    <s v="Muhammed MacIntyre"/>
    <x v="1"/>
    <s v="United States"/>
    <x v="13"/>
    <x v="7"/>
    <x v="2"/>
    <s v="FUR-FU-10002268"/>
    <s v="Furniture"/>
    <x v="3"/>
    <s v="Ultra Door Push Plate"/>
    <n v="9.82"/>
    <n v="2"/>
    <n v="3.2406000000000001"/>
    <x v="4"/>
  </r>
  <r>
    <s v="US-2017-142573"/>
    <x v="511"/>
    <d v="2017-07-23T00:00:00"/>
    <x v="2"/>
    <x v="1"/>
    <s v="ML-17410"/>
    <s v="Maris LaWare"/>
    <x v="0"/>
    <s v="United States"/>
    <x v="43"/>
    <x v="22"/>
    <x v="1"/>
    <s v="FUR-TA-10001932"/>
    <s v="Furniture"/>
    <x v="2"/>
    <s v="Chromcraft 48&quot; x 96&quot; Racetrack Double Pedestal Table"/>
    <n v="801.6"/>
    <n v="5"/>
    <n v="-448.89600000000002"/>
    <x v="3"/>
  </r>
  <r>
    <s v="US-2017-142573"/>
    <x v="511"/>
    <d v="2017-07-23T00:00:00"/>
    <x v="2"/>
    <x v="1"/>
    <s v="ML-17410"/>
    <s v="Maris LaWare"/>
    <x v="0"/>
    <s v="United States"/>
    <x v="43"/>
    <x v="22"/>
    <x v="1"/>
    <s v="FUR-CH-10004218"/>
    <s v="Furniture"/>
    <x v="1"/>
    <s v="Global Fabric Manager's Chair, Dark Gray"/>
    <n v="161.56800000000001"/>
    <n v="2"/>
    <n v="10.098000000000001"/>
    <x v="3"/>
  </r>
  <r>
    <s v="US-2017-142573"/>
    <x v="511"/>
    <d v="2017-07-23T00:00:00"/>
    <x v="2"/>
    <x v="1"/>
    <s v="ML-17410"/>
    <s v="Maris LaWare"/>
    <x v="0"/>
    <s v="United States"/>
    <x v="43"/>
    <x v="22"/>
    <x v="1"/>
    <s v="FUR-CH-10000513"/>
    <s v="Furniture"/>
    <x v="1"/>
    <s v="High-Back Leather Manager's Chair"/>
    <n v="311.976"/>
    <n v="3"/>
    <n v="-42.896700000000003"/>
    <x v="3"/>
  </r>
  <r>
    <s v="CA-2014-103940"/>
    <x v="512"/>
    <d v="2014-09-21T00:00:00"/>
    <x v="4"/>
    <x v="1"/>
    <s v="BN-11515"/>
    <s v="Bradley Nguyen"/>
    <x v="0"/>
    <s v="United States"/>
    <x v="15"/>
    <x v="13"/>
    <x v="1"/>
    <s v="FUR-FU-10004671"/>
    <s v="Furniture"/>
    <x v="3"/>
    <s v="Executive Impressions 12&quot; Wall Clock"/>
    <n v="35.340000000000003"/>
    <n v="2"/>
    <n v="13.4292"/>
    <x v="4"/>
  </r>
  <r>
    <s v="CA-2016-162082"/>
    <x v="269"/>
    <d v="2016-03-17T00:00:00"/>
    <x v="0"/>
    <x v="2"/>
    <s v="JS-15880"/>
    <s v="John Stevenson"/>
    <x v="0"/>
    <s v="United States"/>
    <x v="226"/>
    <x v="5"/>
    <x v="3"/>
    <s v="FUR-BO-10004409"/>
    <s v="Furniture"/>
    <x v="0"/>
    <s v="Safco Value Mate Series Steel Bookcases, Baked Enamel Finish on Steel, Gray"/>
    <n v="241.33199999999999"/>
    <n v="5"/>
    <n v="-14.196"/>
    <x v="9"/>
  </r>
  <r>
    <s v="CA-2015-118955"/>
    <x v="513"/>
    <d v="2015-06-20T00:00:00"/>
    <x v="4"/>
    <x v="1"/>
    <s v="LS-17230"/>
    <s v="Lycoris Saunders"/>
    <x v="0"/>
    <s v="United States"/>
    <x v="141"/>
    <x v="5"/>
    <x v="3"/>
    <s v="FUR-CH-10001708"/>
    <s v="Furniture"/>
    <x v="1"/>
    <s v="Office Star - Contemporary Swivel Chair with Padded Adjustable Arms and Flex Back"/>
    <n v="197.37200000000001"/>
    <n v="2"/>
    <n v="-25.3764"/>
    <x v="2"/>
  </r>
  <r>
    <s v="US-2016-143448"/>
    <x v="43"/>
    <d v="2016-12-10T00:00:00"/>
    <x v="7"/>
    <x v="3"/>
    <s v="MH-17455"/>
    <s v="Mark Hamilton"/>
    <x v="0"/>
    <s v="United States"/>
    <x v="227"/>
    <x v="6"/>
    <x v="3"/>
    <s v="FUR-CH-10003379"/>
    <s v="Furniture"/>
    <x v="1"/>
    <s v="Global Commerce Series High-Back Swivel/Tilt Chairs"/>
    <n v="1424.9"/>
    <n v="5"/>
    <n v="356.22500000000002"/>
    <x v="5"/>
  </r>
  <r>
    <s v="CA-2017-117863"/>
    <x v="514"/>
    <d v="2017-05-23T00:00:00"/>
    <x v="2"/>
    <x v="1"/>
    <s v="TS-21340"/>
    <s v="Toby Swindell"/>
    <x v="0"/>
    <s v="United States"/>
    <x v="13"/>
    <x v="7"/>
    <x v="2"/>
    <s v="FUR-FU-10002456"/>
    <s v="Furniture"/>
    <x v="3"/>
    <s v="Master Caster Door Stop, Large Neon Orange"/>
    <n v="14.56"/>
    <n v="2"/>
    <n v="6.2607999999999997"/>
    <x v="7"/>
  </r>
  <r>
    <s v="CA-2016-119963"/>
    <x v="515"/>
    <d v="2016-11-22T00:00:00"/>
    <x v="4"/>
    <x v="1"/>
    <s v="SN-20710"/>
    <s v="Steve Nguyen"/>
    <x v="2"/>
    <s v="United States"/>
    <x v="102"/>
    <x v="5"/>
    <x v="3"/>
    <s v="FUR-CH-10003817"/>
    <s v="Furniture"/>
    <x v="1"/>
    <s v="Global Value Steno Chair, Gray"/>
    <n v="255.108"/>
    <n v="6"/>
    <n v="-18.222000000000001"/>
    <x v="0"/>
  </r>
  <r>
    <s v="CA-2014-133228"/>
    <x v="516"/>
    <d v="2014-04-09T00:00:00"/>
    <x v="2"/>
    <x v="1"/>
    <s v="MS-17710"/>
    <s v="Maurice Satty"/>
    <x v="0"/>
    <s v="United States"/>
    <x v="25"/>
    <x v="17"/>
    <x v="3"/>
    <s v="FUR-FU-10004020"/>
    <s v="Furniture"/>
    <x v="3"/>
    <s v="Advantus Panel Wall Acrylic Frame"/>
    <n v="5.47"/>
    <n v="1"/>
    <n v="2.3521000000000001"/>
    <x v="6"/>
  </r>
  <r>
    <s v="CA-2016-114951"/>
    <x v="517"/>
    <d v="2016-07-03T00:00:00"/>
    <x v="1"/>
    <x v="1"/>
    <s v="DN-13690"/>
    <s v="Duane Noonan"/>
    <x v="0"/>
    <s v="United States"/>
    <x v="28"/>
    <x v="2"/>
    <x v="1"/>
    <s v="FUR-FU-10002364"/>
    <s v="Furniture"/>
    <x v="3"/>
    <s v="Eldon Expressions Wood Desk Accessories, Oak"/>
    <n v="22.14"/>
    <n v="3"/>
    <n v="6.4206000000000003"/>
    <x v="2"/>
  </r>
  <r>
    <s v="CA-2016-156573"/>
    <x v="518"/>
    <d v="2016-06-02T00:00:00"/>
    <x v="4"/>
    <x v="1"/>
    <s v="RB-19360"/>
    <s v="Raymond Buch"/>
    <x v="0"/>
    <s v="United States"/>
    <x v="228"/>
    <x v="9"/>
    <x v="0"/>
    <s v="FUR-FU-10001085"/>
    <s v="Furniture"/>
    <x v="3"/>
    <s v="3M Polarizing Light Filter Sleeves"/>
    <n v="44.76"/>
    <n v="3"/>
    <n v="14.547000000000001"/>
    <x v="7"/>
  </r>
  <r>
    <s v="CA-2017-134838"/>
    <x v="519"/>
    <d v="2017-02-20T00:00:00"/>
    <x v="5"/>
    <x v="2"/>
    <s v="ED-13885"/>
    <s v="Emily Ducich"/>
    <x v="2"/>
    <s v="United States"/>
    <x v="2"/>
    <x v="2"/>
    <x v="1"/>
    <s v="FUR-FU-10004018"/>
    <s v="Furniture"/>
    <x v="3"/>
    <s v="Tensor Computer Mounted Lamp"/>
    <n v="44.67"/>
    <n v="3"/>
    <n v="12.0609"/>
    <x v="11"/>
  </r>
  <r>
    <s v="CA-2016-167556"/>
    <x v="477"/>
    <d v="2016-04-02T00:00:00"/>
    <x v="4"/>
    <x v="1"/>
    <s v="JM-15250"/>
    <s v="Janet Martin"/>
    <x v="0"/>
    <s v="United States"/>
    <x v="13"/>
    <x v="7"/>
    <x v="2"/>
    <s v="FUR-FU-10004848"/>
    <s v="Furniture"/>
    <x v="3"/>
    <s v="Howard Miller 13-3/4&quot; Diameter Brushed Chrome Round Wall Clock"/>
    <n v="414"/>
    <n v="8"/>
    <n v="124.2"/>
    <x v="9"/>
  </r>
  <r>
    <s v="US-2016-116400"/>
    <x v="148"/>
    <d v="2016-10-24T00:00:00"/>
    <x v="3"/>
    <x v="2"/>
    <s v="EB-13930"/>
    <s v="Eric Barreto"/>
    <x v="0"/>
    <s v="United States"/>
    <x v="52"/>
    <x v="25"/>
    <x v="0"/>
    <s v="FUR-FU-10003731"/>
    <s v="Furniture"/>
    <x v="3"/>
    <s v="Eldon Expressions Wood and Plastic Desk Accessories, Oak"/>
    <n v="39.92"/>
    <n v="4"/>
    <n v="11.1776"/>
    <x v="1"/>
  </r>
  <r>
    <s v="CA-2014-114517"/>
    <x v="520"/>
    <d v="2014-12-27T00:00:00"/>
    <x v="4"/>
    <x v="1"/>
    <s v="TH-21235"/>
    <s v="Tiffany House"/>
    <x v="1"/>
    <s v="United States"/>
    <x v="13"/>
    <x v="7"/>
    <x v="2"/>
    <s v="FUR-TA-10001676"/>
    <s v="Furniture"/>
    <x v="2"/>
    <s v="Hon 61000 Series Interactive Training Tables"/>
    <n v="53.316000000000003"/>
    <n v="2"/>
    <n v="-19.549199999999999"/>
    <x v="5"/>
  </r>
  <r>
    <s v="CA-2017-119564"/>
    <x v="521"/>
    <d v="2017-12-20T00:00:00"/>
    <x v="2"/>
    <x v="1"/>
    <s v="PL-18925"/>
    <s v="Paul Lucas"/>
    <x v="2"/>
    <s v="United States"/>
    <x v="15"/>
    <x v="13"/>
    <x v="1"/>
    <s v="FUR-FU-10003096"/>
    <s v="Furniture"/>
    <x v="3"/>
    <s v="Master Giant Foot Doorstop, Safety Yellow"/>
    <n v="22.77"/>
    <n v="3"/>
    <n v="9.7911000000000001"/>
    <x v="5"/>
  </r>
  <r>
    <s v="CA-2016-135265"/>
    <x v="281"/>
    <d v="2016-07-09T00:00:00"/>
    <x v="3"/>
    <x v="0"/>
    <s v="CC-12370"/>
    <s v="Christopher Conant"/>
    <x v="0"/>
    <s v="United States"/>
    <x v="2"/>
    <x v="2"/>
    <x v="1"/>
    <s v="FUR-CH-10003061"/>
    <s v="Furniture"/>
    <x v="1"/>
    <s v="Global Leather Task Chair, Black"/>
    <n v="287.96800000000002"/>
    <n v="4"/>
    <n v="-3.5996000000000001"/>
    <x v="3"/>
  </r>
  <r>
    <s v="CA-2016-108735"/>
    <x v="380"/>
    <d v="2016-04-21T00:00:00"/>
    <x v="4"/>
    <x v="1"/>
    <s v="JM-15535"/>
    <s v="Jessica Myrick"/>
    <x v="0"/>
    <s v="United States"/>
    <x v="174"/>
    <x v="2"/>
    <x v="1"/>
    <s v="FUR-BO-10003441"/>
    <s v="Furniture"/>
    <x v="0"/>
    <s v="Bush Westfield Collection Bookcases, Fully Assembled"/>
    <n v="257.49900000000002"/>
    <n v="3"/>
    <n v="24.235199999999999"/>
    <x v="6"/>
  </r>
  <r>
    <s v="US-2016-159415"/>
    <x v="380"/>
    <d v="2016-04-22T00:00:00"/>
    <x v="2"/>
    <x v="1"/>
    <s v="CS-12175"/>
    <s v="Charles Sheldon"/>
    <x v="1"/>
    <s v="United States"/>
    <x v="11"/>
    <x v="9"/>
    <x v="0"/>
    <s v="FUR-FU-10003798"/>
    <s v="Furniture"/>
    <x v="3"/>
    <s v="Ultra Door Kickplate, 8&quot;H x 34&quot;W"/>
    <n v="79.12"/>
    <n v="5"/>
    <n v="13.846"/>
    <x v="6"/>
  </r>
  <r>
    <s v="CA-2014-122588"/>
    <x v="306"/>
    <d v="2014-11-27T00:00:00"/>
    <x v="3"/>
    <x v="0"/>
    <s v="AR-10540"/>
    <s v="Andy Reiter"/>
    <x v="0"/>
    <s v="United States"/>
    <x v="229"/>
    <x v="38"/>
    <x v="2"/>
    <s v="FUR-FU-10001095"/>
    <s v="Furniture"/>
    <x v="3"/>
    <s v="DAX Black Cherry Wood-Tone Poster Frame"/>
    <n v="52.96"/>
    <n v="2"/>
    <n v="20.1248"/>
    <x v="0"/>
  </r>
  <r>
    <s v="CA-2015-161998"/>
    <x v="522"/>
    <d v="2015-05-05T00:00:00"/>
    <x v="4"/>
    <x v="1"/>
    <s v="DB-13120"/>
    <s v="David Bremer"/>
    <x v="1"/>
    <s v="United States"/>
    <x v="26"/>
    <x v="1"/>
    <x v="0"/>
    <s v="FUR-FU-10001095"/>
    <s v="Furniture"/>
    <x v="3"/>
    <s v="DAX Black Cherry Wood-Tone Poster Frame"/>
    <n v="63.552"/>
    <n v="3"/>
    <n v="14.299200000000001"/>
    <x v="7"/>
  </r>
  <r>
    <s v="CA-2015-105627"/>
    <x v="523"/>
    <d v="2015-03-12T00:00:00"/>
    <x v="4"/>
    <x v="1"/>
    <s v="DK-12895"/>
    <s v="Dana Kaydos"/>
    <x v="0"/>
    <s v="United States"/>
    <x v="230"/>
    <x v="16"/>
    <x v="3"/>
    <s v="FUR-BO-10002916"/>
    <s v="Furniture"/>
    <x v="0"/>
    <s v="Rush Hierlooms Collection 1&quot; Thick Stackable Bookcases"/>
    <n v="512.94000000000005"/>
    <n v="3"/>
    <n v="97.458600000000004"/>
    <x v="9"/>
  </r>
  <r>
    <s v="CA-2015-105627"/>
    <x v="523"/>
    <d v="2015-03-12T00:00:00"/>
    <x v="4"/>
    <x v="1"/>
    <s v="DK-12895"/>
    <s v="Dana Kaydos"/>
    <x v="0"/>
    <s v="United States"/>
    <x v="230"/>
    <x v="16"/>
    <x v="3"/>
    <s v="FUR-CH-10002084"/>
    <s v="Furniture"/>
    <x v="1"/>
    <s v="Hon Mobius Operator's Chair"/>
    <n v="860.93"/>
    <n v="7"/>
    <n v="189.40459999999999"/>
    <x v="9"/>
  </r>
  <r>
    <s v="CA-2015-105627"/>
    <x v="523"/>
    <d v="2015-03-12T00:00:00"/>
    <x v="4"/>
    <x v="1"/>
    <s v="DK-12895"/>
    <s v="Dana Kaydos"/>
    <x v="0"/>
    <s v="United States"/>
    <x v="230"/>
    <x v="16"/>
    <x v="3"/>
    <s v="FUR-FU-10000308"/>
    <s v="Furniture"/>
    <x v="3"/>
    <s v="Deflect-o Glass Clear Studded Chair Mats"/>
    <n v="373.08"/>
    <n v="6"/>
    <n v="82.077600000000004"/>
    <x v="9"/>
  </r>
  <r>
    <s v="US-2015-149629"/>
    <x v="392"/>
    <d v="2015-07-20T00:00:00"/>
    <x v="0"/>
    <x v="0"/>
    <s v="MP-17965"/>
    <s v="Michael Paige"/>
    <x v="1"/>
    <s v="United States"/>
    <x v="231"/>
    <x v="1"/>
    <x v="0"/>
    <s v="FUR-BO-10004709"/>
    <s v="Furniture"/>
    <x v="0"/>
    <s v="Bush Westfield Collection Bookcases, Medium Cherry Finish"/>
    <n v="231.92"/>
    <n v="5"/>
    <n v="5.798"/>
    <x v="3"/>
  </r>
  <r>
    <s v="CA-2014-116834"/>
    <x v="524"/>
    <d v="2014-10-16T00:00:00"/>
    <x v="2"/>
    <x v="1"/>
    <s v="Dp-13240"/>
    <s v="Dean percer"/>
    <x v="2"/>
    <s v="United States"/>
    <x v="15"/>
    <x v="13"/>
    <x v="1"/>
    <s v="FUR-FU-10001196"/>
    <s v="Furniture"/>
    <x v="3"/>
    <s v="DAX Cubicle Frames - 8x10"/>
    <n v="63.47"/>
    <n v="11"/>
    <n v="19.041"/>
    <x v="1"/>
  </r>
  <r>
    <s v="CA-2016-145730"/>
    <x v="492"/>
    <d v="2016-03-08T00:00:00"/>
    <x v="2"/>
    <x v="1"/>
    <s v="CC-12220"/>
    <s v="Chris Cortes"/>
    <x v="0"/>
    <s v="United States"/>
    <x v="21"/>
    <x v="5"/>
    <x v="3"/>
    <s v="FUR-TA-10004915"/>
    <s v="Furniture"/>
    <x v="2"/>
    <s v="Office Impressions End Table, 20-1/2&quot;H x 24&quot;W x 20&quot;D"/>
    <n v="637.89599999999996"/>
    <n v="3"/>
    <n v="-127.5792"/>
    <x v="9"/>
  </r>
  <r>
    <s v="CA-2017-144463"/>
    <x v="143"/>
    <d v="2017-01-05T00:00:00"/>
    <x v="4"/>
    <x v="1"/>
    <s v="SC-20725"/>
    <s v="Steven Cartwright"/>
    <x v="0"/>
    <s v="United States"/>
    <x v="2"/>
    <x v="2"/>
    <x v="1"/>
    <s v="FUR-FU-10001215"/>
    <s v="Furniture"/>
    <x v="3"/>
    <s v="Howard Miller 11-1/2&quot; Diameter Brentwood Wall Clock"/>
    <n v="474.43"/>
    <n v="11"/>
    <n v="199.26060000000001"/>
    <x v="8"/>
  </r>
  <r>
    <s v="CA-2014-154963"/>
    <x v="525"/>
    <d v="2014-06-27T00:00:00"/>
    <x v="2"/>
    <x v="1"/>
    <s v="AA-10645"/>
    <s v="Anna Andreadi"/>
    <x v="0"/>
    <s v="United States"/>
    <x v="100"/>
    <x v="3"/>
    <x v="2"/>
    <s v="FUR-CH-10004698"/>
    <s v="Furniture"/>
    <x v="1"/>
    <s v="Padded Folding Chairs, Black, 4/Carton"/>
    <n v="170.05799999999999"/>
    <n v="3"/>
    <n v="-4.8587999999999996"/>
    <x v="2"/>
  </r>
  <r>
    <s v="CA-2014-154963"/>
    <x v="525"/>
    <d v="2014-06-27T00:00:00"/>
    <x v="2"/>
    <x v="1"/>
    <s v="AA-10645"/>
    <s v="Anna Andreadi"/>
    <x v="0"/>
    <s v="United States"/>
    <x v="100"/>
    <x v="3"/>
    <x v="2"/>
    <s v="FUR-CH-10000454"/>
    <s v="Furniture"/>
    <x v="1"/>
    <s v="Hon Deluxe Fabric Upholstered Stacking Chairs, Rounded Back"/>
    <n v="853.93"/>
    <n v="5"/>
    <n v="0"/>
    <x v="2"/>
  </r>
  <r>
    <s v="CA-2017-130764"/>
    <x v="526"/>
    <d v="2017-10-28T00:00:00"/>
    <x v="5"/>
    <x v="2"/>
    <s v="JO-15145"/>
    <s v="Jack O'Briant"/>
    <x v="1"/>
    <s v="United States"/>
    <x v="28"/>
    <x v="2"/>
    <x v="1"/>
    <s v="FUR-BO-10003034"/>
    <s v="Furniture"/>
    <x v="0"/>
    <s v="O'Sullivan Elevations Bookcase, Cherry Finish"/>
    <n v="556.66499999999996"/>
    <n v="5"/>
    <n v="6.5490000000000004"/>
    <x v="1"/>
  </r>
  <r>
    <s v="CA-2017-124296"/>
    <x v="455"/>
    <d v="2017-12-28T00:00:00"/>
    <x v="4"/>
    <x v="1"/>
    <s v="CS-12355"/>
    <s v="Christine Sundaresam"/>
    <x v="0"/>
    <s v="United States"/>
    <x v="120"/>
    <x v="35"/>
    <x v="0"/>
    <s v="FUR-CH-10002439"/>
    <s v="Furniture"/>
    <x v="1"/>
    <s v="Iceberg Nesting Folding Chair, 19w x 6d x 43h"/>
    <n v="232.88"/>
    <n v="4"/>
    <n v="60.5488"/>
    <x v="5"/>
  </r>
  <r>
    <s v="CA-2014-110786"/>
    <x v="527"/>
    <d v="2015-01-02T00:00:00"/>
    <x v="4"/>
    <x v="1"/>
    <s v="AJ-10795"/>
    <s v="Anthony Johnson"/>
    <x v="1"/>
    <s v="United States"/>
    <x v="28"/>
    <x v="2"/>
    <x v="1"/>
    <s v="FUR-FU-10000550"/>
    <s v="Furniture"/>
    <x v="3"/>
    <s v="Stacking Trays by OIC"/>
    <n v="24.9"/>
    <n v="5"/>
    <n v="8.2170000000000005"/>
    <x v="5"/>
  </r>
  <r>
    <s v="CA-2014-110786"/>
    <x v="527"/>
    <d v="2015-01-02T00:00:00"/>
    <x v="4"/>
    <x v="1"/>
    <s v="AJ-10795"/>
    <s v="Anthony Johnson"/>
    <x v="1"/>
    <s v="United States"/>
    <x v="28"/>
    <x v="2"/>
    <x v="1"/>
    <s v="FUR-FU-10000672"/>
    <s v="Furniture"/>
    <x v="3"/>
    <s v="Executive Impressions 10&quot; Spectator Wall Clock"/>
    <n v="70.56"/>
    <n v="6"/>
    <n v="23.990400000000001"/>
    <x v="5"/>
  </r>
  <r>
    <s v="CA-2015-137750"/>
    <x v="528"/>
    <d v="2015-06-30T00:00:00"/>
    <x v="2"/>
    <x v="1"/>
    <s v="JF-15565"/>
    <s v="Jill Fjeld"/>
    <x v="0"/>
    <s v="United States"/>
    <x v="28"/>
    <x v="2"/>
    <x v="1"/>
    <s v="FUR-FU-10001979"/>
    <s v="Furniture"/>
    <x v="3"/>
    <s v="Dana Halogen Swing-Arm Architect Lamp"/>
    <n v="204.85"/>
    <n v="5"/>
    <n v="57.357999999999997"/>
    <x v="2"/>
  </r>
  <r>
    <s v="CA-2017-136350"/>
    <x v="529"/>
    <d v="2017-06-26T00:00:00"/>
    <x v="3"/>
    <x v="0"/>
    <s v="GA-14515"/>
    <s v="George Ashbrook"/>
    <x v="0"/>
    <s v="United States"/>
    <x v="13"/>
    <x v="7"/>
    <x v="2"/>
    <s v="FUR-FU-10003601"/>
    <s v="Furniture"/>
    <x v="3"/>
    <s v="Deflect-o RollaMat Studded, Beveled Mat for Medium Pile Carpeting"/>
    <n v="276.69"/>
    <n v="3"/>
    <n v="49.804200000000002"/>
    <x v="2"/>
  </r>
  <r>
    <s v="CA-2017-136350"/>
    <x v="529"/>
    <d v="2017-06-26T00:00:00"/>
    <x v="3"/>
    <x v="0"/>
    <s v="GA-14515"/>
    <s v="George Ashbrook"/>
    <x v="0"/>
    <s v="United States"/>
    <x v="13"/>
    <x v="7"/>
    <x v="2"/>
    <s v="FUR-CH-10001891"/>
    <s v="Furniture"/>
    <x v="1"/>
    <s v="Global Deluxe Office Fabric Chairs"/>
    <n v="172.76400000000001"/>
    <n v="2"/>
    <n v="32.633200000000002"/>
    <x v="2"/>
  </r>
  <r>
    <s v="CA-2014-122931"/>
    <x v="189"/>
    <d v="2014-10-03T00:00:00"/>
    <x v="4"/>
    <x v="1"/>
    <s v="SM-20950"/>
    <s v="Suzanne McNair"/>
    <x v="1"/>
    <s v="United States"/>
    <x v="3"/>
    <x v="3"/>
    <x v="2"/>
    <s v="FUR-TA-10004175"/>
    <s v="Furniture"/>
    <x v="2"/>
    <s v="Hon 30&quot; x 60&quot; Table with Locking Drawer"/>
    <n v="409.27199999999999"/>
    <n v="2"/>
    <n v="-81.854399999999998"/>
    <x v="4"/>
  </r>
  <r>
    <s v="CA-2014-122931"/>
    <x v="189"/>
    <d v="2014-10-03T00:00:00"/>
    <x v="4"/>
    <x v="1"/>
    <s v="SM-20950"/>
    <s v="Suzanne McNair"/>
    <x v="1"/>
    <s v="United States"/>
    <x v="3"/>
    <x v="3"/>
    <x v="2"/>
    <s v="FUR-TA-10004147"/>
    <s v="Furniture"/>
    <x v="2"/>
    <s v="Hon 4060 Series Tables"/>
    <n v="67.176000000000002"/>
    <n v="1"/>
    <n v="-20.152799999999999"/>
    <x v="4"/>
  </r>
  <r>
    <s v="CA-2015-124058"/>
    <x v="141"/>
    <d v="2015-11-24T00:00:00"/>
    <x v="4"/>
    <x v="1"/>
    <s v="LC-16885"/>
    <s v="Lena Creighton"/>
    <x v="0"/>
    <s v="United States"/>
    <x v="121"/>
    <x v="2"/>
    <x v="1"/>
    <s v="FUR-CH-10000595"/>
    <s v="Furniture"/>
    <x v="1"/>
    <s v="Safco Contoured Stacking Chairs"/>
    <n v="572.16"/>
    <n v="3"/>
    <n v="35.76"/>
    <x v="0"/>
  </r>
  <r>
    <s v="CA-2016-145303"/>
    <x v="530"/>
    <d v="2016-08-31T00:00:00"/>
    <x v="0"/>
    <x v="2"/>
    <s v="TP-21415"/>
    <s v="Tom Prescott"/>
    <x v="0"/>
    <s v="United States"/>
    <x v="144"/>
    <x v="5"/>
    <x v="3"/>
    <s v="FUR-BO-10003159"/>
    <s v="Furniture"/>
    <x v="0"/>
    <s v="Sauder Camden County Collection Libraries, Planked Cherry Finish"/>
    <n v="156.37280000000001"/>
    <n v="2"/>
    <n v="-52.890799999999999"/>
    <x v="10"/>
  </r>
  <r>
    <s v="CA-2017-108112"/>
    <x v="531"/>
    <d v="2017-11-20T00:00:00"/>
    <x v="2"/>
    <x v="1"/>
    <s v="DK-12895"/>
    <s v="Dana Kaydos"/>
    <x v="0"/>
    <s v="United States"/>
    <x v="232"/>
    <x v="1"/>
    <x v="0"/>
    <s v="FUR-FU-10003553"/>
    <s v="Furniture"/>
    <x v="3"/>
    <s v="Howard Miller 13-1/2&quot; Diameter Rosebrook Wall Clock"/>
    <n v="220.06399999999999"/>
    <n v="4"/>
    <n v="55.015999999999998"/>
    <x v="0"/>
  </r>
  <r>
    <s v="CA-2017-108112"/>
    <x v="531"/>
    <d v="2017-11-20T00:00:00"/>
    <x v="2"/>
    <x v="1"/>
    <s v="DK-12895"/>
    <s v="Dana Kaydos"/>
    <x v="0"/>
    <s v="United States"/>
    <x v="232"/>
    <x v="1"/>
    <x v="0"/>
    <s v="FUR-FU-10001488"/>
    <s v="Furniture"/>
    <x v="3"/>
    <s v="Tenex 46&quot; x 60&quot; Computer Anti-Static Chairmat, Rectangular Shaped"/>
    <n v="339.13600000000002"/>
    <n v="4"/>
    <n v="0"/>
    <x v="0"/>
  </r>
  <r>
    <s v="US-2014-156559"/>
    <x v="532"/>
    <d v="2014-08-26T00:00:00"/>
    <x v="1"/>
    <x v="1"/>
    <s v="LH-16900"/>
    <s v="Lena Hernandez"/>
    <x v="0"/>
    <s v="United States"/>
    <x v="93"/>
    <x v="31"/>
    <x v="0"/>
    <s v="FUR-BO-10000711"/>
    <s v="Furniture"/>
    <x v="0"/>
    <s v="Hon Metal Bookcases, Gray"/>
    <n v="638.82000000000005"/>
    <n v="9"/>
    <n v="172.48140000000001"/>
    <x v="10"/>
  </r>
  <r>
    <s v="CA-2017-137456"/>
    <x v="533"/>
    <d v="2017-12-21T00:00:00"/>
    <x v="7"/>
    <x v="3"/>
    <s v="RB-19465"/>
    <s v="Rick Bensley"/>
    <x v="2"/>
    <s v="United States"/>
    <x v="233"/>
    <x v="27"/>
    <x v="3"/>
    <s v="FUR-FU-10001940"/>
    <s v="Furniture"/>
    <x v="3"/>
    <s v="Staple-based wall hangings"/>
    <n v="15.92"/>
    <n v="2"/>
    <n v="7.0048000000000004"/>
    <x v="5"/>
  </r>
  <r>
    <s v="CA-2015-105599"/>
    <x v="395"/>
    <d v="2015-09-07T00:00:00"/>
    <x v="7"/>
    <x v="3"/>
    <s v="MC-17275"/>
    <s v="Marc Crier"/>
    <x v="0"/>
    <s v="United States"/>
    <x v="13"/>
    <x v="7"/>
    <x v="2"/>
    <s v="FUR-TA-10003837"/>
    <s v="Furniture"/>
    <x v="2"/>
    <s v="Anderson Hickey Conga Table Tops &amp; Accessories"/>
    <n v="27.414000000000001"/>
    <n v="3"/>
    <n v="-14.1639"/>
    <x v="4"/>
  </r>
  <r>
    <s v="CA-2015-153717"/>
    <x v="344"/>
    <d v="2016-01-01T00:00:00"/>
    <x v="1"/>
    <x v="1"/>
    <s v="DL-13495"/>
    <s v="Dionis Lloyd"/>
    <x v="1"/>
    <s v="United States"/>
    <x v="25"/>
    <x v="17"/>
    <x v="3"/>
    <s v="FUR-BO-10004360"/>
    <s v="Furniture"/>
    <x v="0"/>
    <s v="Rush Hierlooms Collection Rich Wood Bookcases"/>
    <n v="160.97999999999999"/>
    <n v="1"/>
    <n v="20.927399999999999"/>
    <x v="5"/>
  </r>
  <r>
    <s v="CA-2017-123239"/>
    <x v="534"/>
    <d v="2017-07-31T00:00:00"/>
    <x v="4"/>
    <x v="0"/>
    <s v="MG-18145"/>
    <s v="Mike Gockenbach"/>
    <x v="0"/>
    <s v="United States"/>
    <x v="51"/>
    <x v="1"/>
    <x v="0"/>
    <s v="FUR-FU-10001602"/>
    <s v="Furniture"/>
    <x v="3"/>
    <s v="Eldon Delta Triangular Chair Mat, 52&quot; x 58&quot;, Clear"/>
    <n v="91.031999999999996"/>
    <n v="3"/>
    <n v="-2.2757999999999998"/>
    <x v="3"/>
  </r>
  <r>
    <s v="CA-2017-127313"/>
    <x v="451"/>
    <d v="2017-12-04T00:00:00"/>
    <x v="0"/>
    <x v="2"/>
    <s v="RA-19285"/>
    <s v="Ralph Arnett"/>
    <x v="0"/>
    <s v="United States"/>
    <x v="3"/>
    <x v="3"/>
    <x v="2"/>
    <s v="FUR-FU-10003798"/>
    <s v="Furniture"/>
    <x v="3"/>
    <s v="Ultra Door Kickplate, 8&quot;H x 34&quot;W"/>
    <n v="79.12"/>
    <n v="5"/>
    <n v="13.846"/>
    <x v="5"/>
  </r>
  <r>
    <s v="CA-2017-112725"/>
    <x v="129"/>
    <d v="2017-02-06T00:00:00"/>
    <x v="1"/>
    <x v="1"/>
    <s v="EH-14125"/>
    <s v="Eugene Hildebrand"/>
    <x v="2"/>
    <s v="United States"/>
    <x v="28"/>
    <x v="2"/>
    <x v="1"/>
    <s v="FUR-CH-10000863"/>
    <s v="Furniture"/>
    <x v="1"/>
    <s v="Novimex Swivel Fabric Task Chair"/>
    <n v="120.78400000000001"/>
    <n v="1"/>
    <n v="-13.588200000000001"/>
    <x v="8"/>
  </r>
  <r>
    <s v="CA-2015-136196"/>
    <x v="44"/>
    <d v="2015-12-04T00:00:00"/>
    <x v="6"/>
    <x v="1"/>
    <s v="TP-21415"/>
    <s v="Tom Prescott"/>
    <x v="0"/>
    <s v="United States"/>
    <x v="234"/>
    <x v="7"/>
    <x v="2"/>
    <s v="FUR-FU-10004017"/>
    <s v="Furniture"/>
    <x v="3"/>
    <s v="Tenex Contemporary Contur Chairmats for Low and Medium Pile Carpet, Computer, 39&quot; x 49&quot;"/>
    <n v="322.58999999999997"/>
    <n v="3"/>
    <n v="64.518000000000001"/>
    <x v="0"/>
  </r>
  <r>
    <s v="CA-2014-157924"/>
    <x v="524"/>
    <d v="2014-10-13T00:00:00"/>
    <x v="3"/>
    <x v="2"/>
    <s v="HA-14920"/>
    <s v="Helen Andreada"/>
    <x v="0"/>
    <s v="United States"/>
    <x v="102"/>
    <x v="2"/>
    <x v="1"/>
    <s v="FUR-CH-10000229"/>
    <s v="Furniture"/>
    <x v="1"/>
    <s v="Global Enterprise Series Seating High-Back Swivel/Tilt Chairs"/>
    <n v="433.56799999999998"/>
    <n v="2"/>
    <n v="-65.035200000000003"/>
    <x v="1"/>
  </r>
  <r>
    <s v="CA-2016-143749"/>
    <x v="28"/>
    <d v="2016-12-07T00:00:00"/>
    <x v="3"/>
    <x v="2"/>
    <s v="AG-10300"/>
    <s v="Aleksandra Gannaway"/>
    <x v="1"/>
    <s v="United States"/>
    <x v="20"/>
    <x v="20"/>
    <x v="2"/>
    <s v="FUR-BO-10002853"/>
    <s v="Furniture"/>
    <x v="0"/>
    <s v="O'Sullivan 5-Shelf Heavy-Duty Bookcases"/>
    <n v="81.94"/>
    <n v="1"/>
    <n v="20.484999999999999"/>
    <x v="5"/>
  </r>
  <r>
    <s v="CA-2015-150875"/>
    <x v="397"/>
    <d v="2015-11-20T00:00:00"/>
    <x v="4"/>
    <x v="1"/>
    <s v="HK-14890"/>
    <s v="Heather Kirkland"/>
    <x v="1"/>
    <s v="United States"/>
    <x v="235"/>
    <x v="42"/>
    <x v="1"/>
    <s v="FUR-TA-10000577"/>
    <s v="Furniture"/>
    <x v="2"/>
    <s v="Bretford CR4500 Series Slim Rectangular Table"/>
    <n v="696.42"/>
    <n v="2"/>
    <n v="160.17660000000001"/>
    <x v="0"/>
  </r>
  <r>
    <s v="CA-2016-124233"/>
    <x v="57"/>
    <d v="2016-04-14T00:00:00"/>
    <x v="6"/>
    <x v="1"/>
    <s v="CK-12595"/>
    <s v="Clytie Kelty"/>
    <x v="0"/>
    <s v="United States"/>
    <x v="2"/>
    <x v="2"/>
    <x v="1"/>
    <s v="FUR-FU-10002597"/>
    <s v="Furniture"/>
    <x v="3"/>
    <s v="C-Line Magnetic Cubicle Keepers, Clear Polypropylene"/>
    <n v="24.7"/>
    <n v="5"/>
    <n v="10.374000000000001"/>
    <x v="6"/>
  </r>
  <r>
    <s v="CA-2014-145387"/>
    <x v="314"/>
    <d v="2014-11-02T00:00:00"/>
    <x v="3"/>
    <x v="0"/>
    <s v="AM-10705"/>
    <s v="Anne McFarland"/>
    <x v="0"/>
    <s v="United States"/>
    <x v="236"/>
    <x v="38"/>
    <x v="2"/>
    <s v="FUR-FU-10002364"/>
    <s v="Furniture"/>
    <x v="3"/>
    <s v="Eldon Expressions Wood Desk Accessories, Oak"/>
    <n v="14.76"/>
    <n v="2"/>
    <n v="4.2804000000000002"/>
    <x v="1"/>
  </r>
  <r>
    <s v="CA-2014-145387"/>
    <x v="314"/>
    <d v="2014-11-02T00:00:00"/>
    <x v="3"/>
    <x v="0"/>
    <s v="AM-10705"/>
    <s v="Anne McFarland"/>
    <x v="0"/>
    <s v="United States"/>
    <x v="236"/>
    <x v="38"/>
    <x v="2"/>
    <s v="FUR-FU-10000023"/>
    <s v="Furniture"/>
    <x v="3"/>
    <s v="Eldon Wave Desk Accessories"/>
    <n v="17.670000000000002"/>
    <n v="3"/>
    <n v="7.7747999999999999"/>
    <x v="1"/>
  </r>
  <r>
    <s v="CA-2014-145387"/>
    <x v="314"/>
    <d v="2014-11-02T00:00:00"/>
    <x v="3"/>
    <x v="0"/>
    <s v="AM-10705"/>
    <s v="Anne McFarland"/>
    <x v="0"/>
    <s v="United States"/>
    <x v="236"/>
    <x v="38"/>
    <x v="2"/>
    <s v="FUR-CH-10002320"/>
    <s v="Furniture"/>
    <x v="1"/>
    <s v="Hon Pagoda Stacking Chairs"/>
    <n v="1604.9"/>
    <n v="5"/>
    <n v="481.47"/>
    <x v="1"/>
  </r>
  <r>
    <s v="CA-2014-145387"/>
    <x v="314"/>
    <d v="2014-11-02T00:00:00"/>
    <x v="3"/>
    <x v="0"/>
    <s v="AM-10705"/>
    <s v="Anne McFarland"/>
    <x v="0"/>
    <s v="United States"/>
    <x v="236"/>
    <x v="38"/>
    <x v="2"/>
    <s v="FUR-TA-10003238"/>
    <s v="Furniture"/>
    <x v="2"/>
    <s v="Chromcraft Bull-Nose Wood 48&quot; x 96&quot; Rectangular Conference Tables"/>
    <n v="385.68599999999998"/>
    <n v="1"/>
    <n v="-60.607799999999997"/>
    <x v="1"/>
  </r>
  <r>
    <s v="CA-2017-149881"/>
    <x v="535"/>
    <d v="2017-04-03T00:00:00"/>
    <x v="3"/>
    <x v="2"/>
    <s v="NC-18535"/>
    <s v="Nick Crebassa"/>
    <x v="1"/>
    <s v="United States"/>
    <x v="28"/>
    <x v="2"/>
    <x v="1"/>
    <s v="FUR-BO-10003894"/>
    <s v="Furniture"/>
    <x v="0"/>
    <s v="Safco Value Mate Steel Bookcase, Baked Enamel Finish on Steel, Black"/>
    <n v="482.66399999999999"/>
    <n v="8"/>
    <n v="85.176000000000002"/>
    <x v="6"/>
  </r>
  <r>
    <s v="CA-2017-134565"/>
    <x v="343"/>
    <d v="2017-06-13T00:00:00"/>
    <x v="3"/>
    <x v="0"/>
    <s v="TB-21400"/>
    <s v="Tom Boeckenhauer"/>
    <x v="0"/>
    <s v="United States"/>
    <x v="15"/>
    <x v="13"/>
    <x v="1"/>
    <s v="FUR-BO-10001519"/>
    <s v="Furniture"/>
    <x v="0"/>
    <s v="O'Sullivan 3-Shelf Heavy-Duty Bookcases"/>
    <n v="174.42"/>
    <n v="3"/>
    <n v="41.860799999999998"/>
    <x v="2"/>
  </r>
  <r>
    <s v="US-2014-102631"/>
    <x v="536"/>
    <d v="2014-12-17T00:00:00"/>
    <x v="4"/>
    <x v="1"/>
    <s v="EB-13840"/>
    <s v="Ellis Ballard"/>
    <x v="1"/>
    <s v="United States"/>
    <x v="9"/>
    <x v="8"/>
    <x v="3"/>
    <s v="FUR-FU-10003930"/>
    <s v="Furniture"/>
    <x v="3"/>
    <s v="Howard Miller 12-3/4 Diameter Accuwave DS  Wall Clock"/>
    <n v="94.427999999999997"/>
    <n v="3"/>
    <n v="-42.492600000000003"/>
    <x v="5"/>
  </r>
  <r>
    <s v="CA-2015-154970"/>
    <x v="537"/>
    <d v="2015-01-10T00:00:00"/>
    <x v="2"/>
    <x v="1"/>
    <s v="SR-20740"/>
    <s v="Steven Roelle"/>
    <x v="2"/>
    <s v="United States"/>
    <x v="15"/>
    <x v="13"/>
    <x v="1"/>
    <s v="FUR-CH-10003396"/>
    <s v="Furniture"/>
    <x v="1"/>
    <s v="Global Deluxe Steno Chair"/>
    <n v="61.584000000000003"/>
    <n v="1"/>
    <n v="-6.9282000000000004"/>
    <x v="8"/>
  </r>
  <r>
    <s v="CA-2017-100223"/>
    <x v="538"/>
    <d v="2017-07-10T00:00:00"/>
    <x v="2"/>
    <x v="1"/>
    <s v="LS-16945"/>
    <s v="Linda Southworth"/>
    <x v="1"/>
    <s v="United States"/>
    <x v="144"/>
    <x v="5"/>
    <x v="3"/>
    <s v="FUR-FU-10003601"/>
    <s v="Furniture"/>
    <x v="3"/>
    <s v="Deflect-o RollaMat Studded, Beveled Mat for Medium Pile Carpeting"/>
    <n v="332.02800000000002"/>
    <n v="9"/>
    <n v="-348.62939999999998"/>
    <x v="3"/>
  </r>
  <r>
    <s v="CA-2017-117702"/>
    <x v="156"/>
    <d v="2017-12-04T00:00:00"/>
    <x v="6"/>
    <x v="1"/>
    <s v="LS-16975"/>
    <s v="Lindsay Shagiari"/>
    <x v="2"/>
    <s v="United States"/>
    <x v="237"/>
    <x v="32"/>
    <x v="2"/>
    <s v="FUR-FU-10000576"/>
    <s v="Furniture"/>
    <x v="3"/>
    <s v="Luxo Professional Fluorescent Magnifier Lamp with Clamp-Mount Base"/>
    <n v="1049.2"/>
    <n v="5"/>
    <n v="272.79199999999997"/>
    <x v="0"/>
  </r>
  <r>
    <s v="CA-2017-117702"/>
    <x v="156"/>
    <d v="2017-12-04T00:00:00"/>
    <x v="6"/>
    <x v="1"/>
    <s v="LS-16975"/>
    <s v="Lindsay Shagiari"/>
    <x v="2"/>
    <s v="United States"/>
    <x v="237"/>
    <x v="32"/>
    <x v="2"/>
    <s v="FUR-FU-10004270"/>
    <s v="Furniture"/>
    <x v="3"/>
    <s v="Eldon Image Series Desk Accessories, Burgundy"/>
    <n v="20.9"/>
    <n v="5"/>
    <n v="7.524"/>
    <x v="0"/>
  </r>
  <r>
    <s v="CA-2016-157336"/>
    <x v="193"/>
    <d v="2016-12-05T00:00:00"/>
    <x v="4"/>
    <x v="0"/>
    <s v="SJ-20500"/>
    <s v="Shirley Jackson"/>
    <x v="0"/>
    <s v="United States"/>
    <x v="130"/>
    <x v="19"/>
    <x v="2"/>
    <s v="FUR-CH-10004997"/>
    <s v="Furniture"/>
    <x v="1"/>
    <s v="Hon Every-Day Series Multi-Task Chairs"/>
    <n v="751.92"/>
    <n v="4"/>
    <n v="150.38399999999999"/>
    <x v="5"/>
  </r>
  <r>
    <s v="CA-2014-168130"/>
    <x v="539"/>
    <d v="2014-09-19T00:00:00"/>
    <x v="7"/>
    <x v="3"/>
    <s v="BS-11365"/>
    <s v="Bill Shonely"/>
    <x v="1"/>
    <s v="United States"/>
    <x v="13"/>
    <x v="7"/>
    <x v="2"/>
    <s v="FUR-CH-10000988"/>
    <s v="Furniture"/>
    <x v="1"/>
    <s v="Hon Olson Stacker Stools"/>
    <n v="887.10299999999995"/>
    <n v="7"/>
    <n v="177.42060000000001"/>
    <x v="4"/>
  </r>
  <r>
    <s v="CA-2017-163160"/>
    <x v="540"/>
    <d v="2017-10-16T00:00:00"/>
    <x v="0"/>
    <x v="2"/>
    <s v="TS-21610"/>
    <s v="Troy Staebel"/>
    <x v="0"/>
    <s v="United States"/>
    <x v="234"/>
    <x v="8"/>
    <x v="3"/>
    <s v="FUR-FU-10001424"/>
    <s v="Furniture"/>
    <x v="3"/>
    <s v="Dax Clear Box Frame"/>
    <n v="10.476000000000001"/>
    <n v="3"/>
    <n v="-6.8094000000000001"/>
    <x v="1"/>
  </r>
  <r>
    <s v="CA-2016-124793"/>
    <x v="269"/>
    <d v="2016-03-16T00:00:00"/>
    <x v="3"/>
    <x v="2"/>
    <s v="MM-18280"/>
    <s v="Muhammed MacIntyre"/>
    <x v="1"/>
    <s v="United States"/>
    <x v="15"/>
    <x v="13"/>
    <x v="1"/>
    <s v="FUR-CH-10002880"/>
    <s v="Furniture"/>
    <x v="1"/>
    <s v="Global High-Back Leather Tilter, Burgundy"/>
    <n v="196.78399999999999"/>
    <n v="2"/>
    <n v="-22.138200000000001"/>
    <x v="9"/>
  </r>
  <r>
    <s v="US-2016-131611"/>
    <x v="541"/>
    <d v="2016-11-09T00:00:00"/>
    <x v="4"/>
    <x v="1"/>
    <s v="EP-13915"/>
    <s v="Emily Phan"/>
    <x v="0"/>
    <s v="United States"/>
    <x v="6"/>
    <x v="5"/>
    <x v="3"/>
    <s v="FUR-TA-10002774"/>
    <s v="Furniture"/>
    <x v="2"/>
    <s v="Laminate Occasional Tables"/>
    <n v="863.12800000000004"/>
    <n v="8"/>
    <n v="-160.29519999999999"/>
    <x v="0"/>
  </r>
  <r>
    <s v="US-2016-131611"/>
    <x v="541"/>
    <d v="2016-11-09T00:00:00"/>
    <x v="4"/>
    <x v="1"/>
    <s v="EP-13915"/>
    <s v="Emily Phan"/>
    <x v="0"/>
    <s v="United States"/>
    <x v="6"/>
    <x v="5"/>
    <x v="3"/>
    <s v="FUR-BO-10000780"/>
    <s v="Furniture"/>
    <x v="0"/>
    <s v="O'Sullivan Plantations 2-Door Library in Landvery Oak"/>
    <n v="956.66480000000001"/>
    <n v="7"/>
    <n v="-225.0976"/>
    <x v="0"/>
  </r>
  <r>
    <s v="US-2017-124821"/>
    <x v="542"/>
    <d v="2017-06-29T00:00:00"/>
    <x v="4"/>
    <x v="0"/>
    <s v="AM-10705"/>
    <s v="Anne McFarland"/>
    <x v="0"/>
    <s v="United States"/>
    <x v="15"/>
    <x v="13"/>
    <x v="1"/>
    <s v="FUR-TA-10000688"/>
    <s v="Furniture"/>
    <x v="2"/>
    <s v="Chromcraft Bull-Nose Wood Round Conference Table Top, Wood Base"/>
    <n v="871.4"/>
    <n v="4"/>
    <n v="148.13800000000001"/>
    <x v="2"/>
  </r>
  <r>
    <s v="CA-2015-166975"/>
    <x v="543"/>
    <d v="2015-11-30T00:00:00"/>
    <x v="4"/>
    <x v="1"/>
    <s v="SH-20635"/>
    <s v="Stefanie Holloman"/>
    <x v="1"/>
    <s v="United States"/>
    <x v="38"/>
    <x v="9"/>
    <x v="0"/>
    <s v="FUR-FU-10003930"/>
    <s v="Furniture"/>
    <x v="3"/>
    <s v="Howard Miller 12-3/4 Diameter Accuwave DS  Wall Clock"/>
    <n v="692.47199999999998"/>
    <n v="11"/>
    <n v="190.4298"/>
    <x v="0"/>
  </r>
  <r>
    <s v="CA-2016-123806"/>
    <x v="243"/>
    <d v="2016-11-27T00:00:00"/>
    <x v="0"/>
    <x v="0"/>
    <s v="LA-16780"/>
    <s v="Laura Armstrong"/>
    <x v="1"/>
    <s v="United States"/>
    <x v="237"/>
    <x v="32"/>
    <x v="2"/>
    <s v="FUR-FU-10000965"/>
    <s v="Furniture"/>
    <x v="3"/>
    <s v="Howard Miller 11-1/2&quot; Diameter Ridgewood Wall Clock"/>
    <n v="207.76"/>
    <n v="4"/>
    <n v="85.181600000000003"/>
    <x v="0"/>
  </r>
  <r>
    <s v="US-2016-107440"/>
    <x v="544"/>
    <d v="2016-04-20T00:00:00"/>
    <x v="4"/>
    <x v="1"/>
    <s v="BS-11365"/>
    <s v="Bill Shonely"/>
    <x v="1"/>
    <s v="United States"/>
    <x v="174"/>
    <x v="18"/>
    <x v="2"/>
    <s v="FUR-FU-10000550"/>
    <s v="Furniture"/>
    <x v="3"/>
    <s v="Stacking Trays by OIC"/>
    <n v="9.9600000000000009"/>
    <n v="2"/>
    <n v="3.2867999999999999"/>
    <x v="6"/>
  </r>
  <r>
    <s v="CA-2014-166989"/>
    <x v="545"/>
    <d v="2014-11-18T00:00:00"/>
    <x v="4"/>
    <x v="1"/>
    <s v="RM-19675"/>
    <s v="Robert Marley"/>
    <x v="2"/>
    <s v="United States"/>
    <x v="13"/>
    <x v="7"/>
    <x v="2"/>
    <s v="FUR-CH-10001797"/>
    <s v="Furniture"/>
    <x v="1"/>
    <s v="Safco Chair Connectors, 6/Carton"/>
    <n v="69.263999999999996"/>
    <n v="2"/>
    <n v="14.622400000000001"/>
    <x v="0"/>
  </r>
  <r>
    <s v="CA-2015-105690"/>
    <x v="32"/>
    <d v="2015-11-26T00:00:00"/>
    <x v="2"/>
    <x v="0"/>
    <s v="CA-11965"/>
    <s v="Carol Adams"/>
    <x v="1"/>
    <s v="United States"/>
    <x v="238"/>
    <x v="5"/>
    <x v="3"/>
    <s v="FUR-BO-10003965"/>
    <s v="Furniture"/>
    <x v="0"/>
    <s v="O'Sullivan Manor Hill 2-Door Library in Brianna Oak"/>
    <n v="246.1328"/>
    <n v="2"/>
    <n v="-76.011600000000001"/>
    <x v="0"/>
  </r>
  <r>
    <s v="CA-2017-102407"/>
    <x v="13"/>
    <d v="2017-12-13T00:00:00"/>
    <x v="4"/>
    <x v="0"/>
    <s v="AT-10435"/>
    <s v="Alyssa Tate"/>
    <x v="2"/>
    <s v="United States"/>
    <x v="2"/>
    <x v="2"/>
    <x v="1"/>
    <s v="FUR-TA-10003748"/>
    <s v="Furniture"/>
    <x v="2"/>
    <s v="Bevis 36 x 72 Conference Tables"/>
    <n v="896.32799999999997"/>
    <n v="9"/>
    <n v="22.408200000000001"/>
    <x v="5"/>
  </r>
  <r>
    <s v="CA-2017-101581"/>
    <x v="546"/>
    <d v="2017-10-27T00:00:00"/>
    <x v="2"/>
    <x v="1"/>
    <s v="DW-13195"/>
    <s v="David Wiener"/>
    <x v="1"/>
    <s v="United States"/>
    <x v="125"/>
    <x v="36"/>
    <x v="1"/>
    <s v="FUR-TA-10002607"/>
    <s v="Furniture"/>
    <x v="2"/>
    <s v="KI Conference Tables"/>
    <n v="177.22499999999999"/>
    <n v="5"/>
    <n v="-120.51300000000001"/>
    <x v="1"/>
  </r>
  <r>
    <s v="CA-2017-169124"/>
    <x v="209"/>
    <d v="2017-07-10T00:00:00"/>
    <x v="1"/>
    <x v="1"/>
    <s v="MB-17305"/>
    <s v="Maria Bertelson"/>
    <x v="0"/>
    <s v="United States"/>
    <x v="239"/>
    <x v="2"/>
    <x v="1"/>
    <s v="FUR-FU-10001215"/>
    <s v="Furniture"/>
    <x v="3"/>
    <s v="Howard Miller 11-1/2&quot; Diameter Brentwood Wall Clock"/>
    <n v="129.38999999999999"/>
    <n v="3"/>
    <n v="54.343800000000002"/>
    <x v="3"/>
  </r>
  <r>
    <s v="CA-2017-129021"/>
    <x v="547"/>
    <d v="2017-08-26T00:00:00"/>
    <x v="0"/>
    <x v="0"/>
    <s v="PO-18850"/>
    <s v="Patrick O'Brill"/>
    <x v="0"/>
    <s v="United States"/>
    <x v="199"/>
    <x v="1"/>
    <x v="0"/>
    <s v="FUR-FU-10001852"/>
    <s v="Furniture"/>
    <x v="3"/>
    <s v="Eldon Regeneration Recycled Desk Accessories, Smoke"/>
    <n v="2.7839999999999998"/>
    <n v="2"/>
    <n v="0.41760000000000003"/>
    <x v="10"/>
  </r>
  <r>
    <s v="CA-2014-162278"/>
    <x v="548"/>
    <d v="2014-10-30T00:00:00"/>
    <x v="4"/>
    <x v="0"/>
    <s v="AH-10585"/>
    <s v="Angele Hood"/>
    <x v="0"/>
    <s v="United States"/>
    <x v="15"/>
    <x v="13"/>
    <x v="1"/>
    <s v="FUR-FU-10000448"/>
    <s v="Furniture"/>
    <x v="3"/>
    <s v="Tenex Chairmats For Use With Carpeted Floors"/>
    <n v="63.92"/>
    <n v="4"/>
    <n v="3.1960000000000002"/>
    <x v="1"/>
  </r>
  <r>
    <s v="CA-2014-125829"/>
    <x v="53"/>
    <d v="2014-11-11T00:00:00"/>
    <x v="1"/>
    <x v="1"/>
    <s v="WB-21850"/>
    <s v="William Brown"/>
    <x v="0"/>
    <s v="United States"/>
    <x v="2"/>
    <x v="2"/>
    <x v="1"/>
    <s v="FUR-TA-10002041"/>
    <s v="Furniture"/>
    <x v="2"/>
    <s v="Bevis Round Conference Table Top, X-Base"/>
    <n v="573.72799999999995"/>
    <n v="4"/>
    <n v="-64.544399999999996"/>
    <x v="0"/>
  </r>
  <r>
    <s v="US-2017-136189"/>
    <x v="549"/>
    <d v="2017-12-11T00:00:00"/>
    <x v="4"/>
    <x v="1"/>
    <s v="DC-13285"/>
    <s v="Debra Catini"/>
    <x v="0"/>
    <s v="United States"/>
    <x v="52"/>
    <x v="25"/>
    <x v="0"/>
    <s v="FUR-FU-10000175"/>
    <s v="Furniture"/>
    <x v="3"/>
    <s v="DAX Wood Document Frame."/>
    <n v="82.38"/>
    <n v="6"/>
    <n v="25.537800000000001"/>
    <x v="5"/>
  </r>
  <r>
    <s v="CA-2015-154795"/>
    <x v="274"/>
    <d v="2015-12-24T00:00:00"/>
    <x v="4"/>
    <x v="1"/>
    <s v="GZ-14470"/>
    <s v="Gary Zandusky"/>
    <x v="0"/>
    <s v="United States"/>
    <x v="240"/>
    <x v="22"/>
    <x v="1"/>
    <s v="FUR-FU-10002088"/>
    <s v="Furniture"/>
    <x v="3"/>
    <s v="Nu-Dell Float Frame 11 x 14 1/2"/>
    <n v="14.368"/>
    <n v="2"/>
    <n v="3.9512"/>
    <x v="5"/>
  </r>
  <r>
    <s v="CA-2016-120355"/>
    <x v="126"/>
    <d v="2016-09-25T00:00:00"/>
    <x v="1"/>
    <x v="1"/>
    <s v="MM-17260"/>
    <s v="Magdelene Morse"/>
    <x v="0"/>
    <s v="United States"/>
    <x v="241"/>
    <x v="7"/>
    <x v="2"/>
    <s v="FUR-CH-10001394"/>
    <s v="Furniture"/>
    <x v="1"/>
    <s v="Global Leather Executive Chair"/>
    <n v="631.78200000000004"/>
    <n v="2"/>
    <n v="140.39599999999999"/>
    <x v="4"/>
  </r>
  <r>
    <s v="CA-2016-120355"/>
    <x v="126"/>
    <d v="2016-09-25T00:00:00"/>
    <x v="1"/>
    <x v="1"/>
    <s v="MM-17260"/>
    <s v="Magdelene Morse"/>
    <x v="0"/>
    <s v="United States"/>
    <x v="241"/>
    <x v="7"/>
    <x v="2"/>
    <s v="FUR-FU-10004053"/>
    <s v="Furniture"/>
    <x v="3"/>
    <s v="DAX Two-Tone Silver Metal Document Frame"/>
    <n v="60.72"/>
    <n v="3"/>
    <n v="26.1096"/>
    <x v="4"/>
  </r>
  <r>
    <s v="CA-2017-162565"/>
    <x v="246"/>
    <d v="2017-12-11T00:00:00"/>
    <x v="7"/>
    <x v="3"/>
    <s v="RR-19315"/>
    <s v="Ralph Ritter"/>
    <x v="0"/>
    <s v="United States"/>
    <x v="14"/>
    <x v="8"/>
    <x v="3"/>
    <s v="FUR-FU-10004306"/>
    <s v="Furniture"/>
    <x v="3"/>
    <s v="Electrix Halogen Magnifier Lamp"/>
    <n v="77.72"/>
    <n v="1"/>
    <n v="-66.061999999999998"/>
    <x v="5"/>
  </r>
  <r>
    <s v="CA-2017-162565"/>
    <x v="246"/>
    <d v="2017-12-11T00:00:00"/>
    <x v="7"/>
    <x v="3"/>
    <s v="RR-19315"/>
    <s v="Ralph Ritter"/>
    <x v="0"/>
    <s v="United States"/>
    <x v="14"/>
    <x v="8"/>
    <x v="3"/>
    <s v="FUR-CH-10003973"/>
    <s v="Furniture"/>
    <x v="1"/>
    <s v="GuestStacker Chair with Chrome Finish Legs"/>
    <n v="520.46400000000006"/>
    <n v="2"/>
    <n v="-14.8704"/>
    <x v="5"/>
  </r>
  <r>
    <s v="CA-2014-166954"/>
    <x v="550"/>
    <d v="2014-04-30T00:00:00"/>
    <x v="2"/>
    <x v="1"/>
    <s v="BT-11305"/>
    <s v="Beth Thompson"/>
    <x v="2"/>
    <s v="United States"/>
    <x v="242"/>
    <x v="2"/>
    <x v="1"/>
    <s v="FUR-FU-10003708"/>
    <s v="Furniture"/>
    <x v="3"/>
    <s v="Tenex Traditional Chairmats for Medium Pile Carpet, Standard Lip, 36&quot; x 48&quot;"/>
    <n v="303.25"/>
    <n v="5"/>
    <n v="63.682499999999997"/>
    <x v="6"/>
  </r>
  <r>
    <s v="CA-2014-166954"/>
    <x v="550"/>
    <d v="2014-04-30T00:00:00"/>
    <x v="2"/>
    <x v="1"/>
    <s v="BT-11305"/>
    <s v="Beth Thompson"/>
    <x v="2"/>
    <s v="United States"/>
    <x v="242"/>
    <x v="2"/>
    <x v="1"/>
    <s v="FUR-CH-10003973"/>
    <s v="Furniture"/>
    <x v="1"/>
    <s v="GuestStacker Chair with Chrome Finish Legs"/>
    <n v="1487.04"/>
    <n v="5"/>
    <n v="148.70400000000001"/>
    <x v="6"/>
  </r>
  <r>
    <s v="CA-2015-152891"/>
    <x v="551"/>
    <d v="2015-10-30T00:00:00"/>
    <x v="2"/>
    <x v="1"/>
    <s v="TB-21625"/>
    <s v="Trudy Brown"/>
    <x v="0"/>
    <s v="United States"/>
    <x v="28"/>
    <x v="2"/>
    <x v="1"/>
    <s v="FUR-TA-10001857"/>
    <s v="Furniture"/>
    <x v="2"/>
    <s v="Balt Solid Wood Rectangular Table"/>
    <n v="253.17599999999999"/>
    <n v="3"/>
    <n v="-31.646999999999998"/>
    <x v="1"/>
  </r>
  <r>
    <s v="US-2015-122784"/>
    <x v="552"/>
    <d v="2015-07-27T00:00:00"/>
    <x v="1"/>
    <x v="1"/>
    <s v="RA-19915"/>
    <s v="Russell Applegate"/>
    <x v="0"/>
    <s v="United States"/>
    <x v="185"/>
    <x v="8"/>
    <x v="3"/>
    <s v="FUR-BO-10004690"/>
    <s v="Furniture"/>
    <x v="0"/>
    <s v="O'Sullivan Cherrywood Estates Traditional Barrister Bookcase"/>
    <n v="384.94400000000002"/>
    <n v="4"/>
    <n v="-126.4816"/>
    <x v="3"/>
  </r>
  <r>
    <s v="US-2015-122784"/>
    <x v="552"/>
    <d v="2015-07-27T00:00:00"/>
    <x v="1"/>
    <x v="1"/>
    <s v="RA-19915"/>
    <s v="Russell Applegate"/>
    <x v="0"/>
    <s v="United States"/>
    <x v="185"/>
    <x v="8"/>
    <x v="3"/>
    <s v="FUR-BO-10002545"/>
    <s v="Furniture"/>
    <x v="0"/>
    <s v="Atlantic Metals Mobile 3-Shelf Bookcases, Custom Colors"/>
    <n v="913.43"/>
    <n v="5"/>
    <n v="-52.195999999999998"/>
    <x v="3"/>
  </r>
  <r>
    <s v="CA-2017-111556"/>
    <x v="93"/>
    <d v="2017-11-22T00:00:00"/>
    <x v="3"/>
    <x v="2"/>
    <s v="CD-11920"/>
    <s v="Carlos Daly"/>
    <x v="0"/>
    <s v="United States"/>
    <x v="13"/>
    <x v="7"/>
    <x v="2"/>
    <s v="FUR-BO-10003159"/>
    <s v="Furniture"/>
    <x v="0"/>
    <s v="Sauder Camden County Collection Libraries, Planked Cherry Finish"/>
    <n v="183.96799999999999"/>
    <n v="2"/>
    <n v="-25.2956"/>
    <x v="0"/>
  </r>
  <r>
    <s v="US-2014-138758"/>
    <x v="553"/>
    <d v="2014-07-11T00:00:00"/>
    <x v="4"/>
    <x v="1"/>
    <s v="JL-15835"/>
    <s v="John Lee"/>
    <x v="0"/>
    <s v="United States"/>
    <x v="3"/>
    <x v="3"/>
    <x v="2"/>
    <s v="FUR-CH-10002880"/>
    <s v="Furniture"/>
    <x v="1"/>
    <s v="Global High-Back Leather Tilter, Burgundy"/>
    <n v="172.18600000000001"/>
    <n v="2"/>
    <n v="-46.736199999999997"/>
    <x v="3"/>
  </r>
  <r>
    <s v="US-2014-138758"/>
    <x v="553"/>
    <d v="2014-07-11T00:00:00"/>
    <x v="4"/>
    <x v="1"/>
    <s v="JL-15835"/>
    <s v="John Lee"/>
    <x v="0"/>
    <s v="United States"/>
    <x v="3"/>
    <x v="3"/>
    <x v="2"/>
    <s v="FUR-FU-10003039"/>
    <s v="Furniture"/>
    <x v="3"/>
    <s v="Howard Miller 11-1/2&quot; Diameter Grantwood Wall Clock"/>
    <n v="69.007999999999996"/>
    <n v="2"/>
    <n v="12.0764"/>
    <x v="3"/>
  </r>
  <r>
    <s v="CA-2016-131737"/>
    <x v="554"/>
    <d v="2016-03-17T00:00:00"/>
    <x v="7"/>
    <x v="3"/>
    <s v="GZ-14470"/>
    <s v="Gary Zandusky"/>
    <x v="0"/>
    <s v="United States"/>
    <x v="11"/>
    <x v="32"/>
    <x v="2"/>
    <s v="FUR-FU-10004306"/>
    <s v="Furniture"/>
    <x v="3"/>
    <s v="Electrix Halogen Magnifier Lamp"/>
    <n v="971.5"/>
    <n v="5"/>
    <n v="252.59"/>
    <x v="9"/>
  </r>
  <r>
    <s v="CA-2014-160157"/>
    <x v="191"/>
    <d v="2014-12-27T00:00:00"/>
    <x v="1"/>
    <x v="1"/>
    <s v="MH-17455"/>
    <s v="Mark Hamilton"/>
    <x v="0"/>
    <s v="United States"/>
    <x v="243"/>
    <x v="15"/>
    <x v="2"/>
    <s v="FUR-FU-10003773"/>
    <s v="Furniture"/>
    <x v="3"/>
    <s v="Eldon Cleatmat Plus Chair Mats for High Pile Carpets"/>
    <n v="190.84800000000001"/>
    <n v="3"/>
    <n v="-21.470400000000001"/>
    <x v="5"/>
  </r>
  <r>
    <s v="CA-2017-159464"/>
    <x v="514"/>
    <d v="2017-05-19T00:00:00"/>
    <x v="5"/>
    <x v="2"/>
    <s v="TB-21355"/>
    <s v="Todd Boyes"/>
    <x v="1"/>
    <s v="United States"/>
    <x v="244"/>
    <x v="24"/>
    <x v="0"/>
    <s v="FUR-BO-10003546"/>
    <s v="Furniture"/>
    <x v="0"/>
    <s v="Hon 4-Shelf Metal Bookcases"/>
    <n v="302.94"/>
    <n v="3"/>
    <n v="75.734999999999999"/>
    <x v="7"/>
  </r>
  <r>
    <s v="CA-2017-119452"/>
    <x v="555"/>
    <d v="2017-03-27T00:00:00"/>
    <x v="6"/>
    <x v="1"/>
    <s v="CL-12565"/>
    <s v="Clay Ludtke"/>
    <x v="0"/>
    <s v="United States"/>
    <x v="169"/>
    <x v="37"/>
    <x v="3"/>
    <s v="FUR-CH-10004495"/>
    <s v="Furniture"/>
    <x v="1"/>
    <s v="Global Leather and Oak Executive Chair, Black"/>
    <n v="1805.88"/>
    <n v="6"/>
    <n v="523.70519999999999"/>
    <x v="9"/>
  </r>
  <r>
    <s v="CA-2016-168893"/>
    <x v="361"/>
    <d v="2016-11-08T00:00:00"/>
    <x v="2"/>
    <x v="0"/>
    <s v="AP-10915"/>
    <s v="Arthur Prichep"/>
    <x v="0"/>
    <s v="United States"/>
    <x v="0"/>
    <x v="0"/>
    <x v="0"/>
    <s v="FUR-FU-10002885"/>
    <s v="Furniture"/>
    <x v="3"/>
    <s v="Magna Visual Magnetic Picture Hangers"/>
    <n v="24.1"/>
    <n v="5"/>
    <n v="9.1579999999999995"/>
    <x v="0"/>
  </r>
  <r>
    <s v="CA-2016-168893"/>
    <x v="361"/>
    <d v="2016-11-08T00:00:00"/>
    <x v="2"/>
    <x v="0"/>
    <s v="AP-10915"/>
    <s v="Arthur Prichep"/>
    <x v="0"/>
    <s v="United States"/>
    <x v="0"/>
    <x v="0"/>
    <x v="0"/>
    <s v="FUR-TA-10003392"/>
    <s v="Furniture"/>
    <x v="2"/>
    <s v="Global Adaptabilities Conference Tables"/>
    <n v="842.94"/>
    <n v="3"/>
    <n v="160.15860000000001"/>
    <x v="0"/>
  </r>
  <r>
    <s v="CA-2015-121965"/>
    <x v="556"/>
    <d v="2015-06-23T00:00:00"/>
    <x v="4"/>
    <x v="1"/>
    <s v="LH-17155"/>
    <s v="Logan Haushalter"/>
    <x v="0"/>
    <s v="United States"/>
    <x v="2"/>
    <x v="2"/>
    <x v="1"/>
    <s v="FUR-FU-10000732"/>
    <s v="Furniture"/>
    <x v="3"/>
    <s v="Eldon 200 Class Desk Accessories"/>
    <n v="12.56"/>
    <n v="2"/>
    <n v="4.0191999999999997"/>
    <x v="2"/>
  </r>
  <r>
    <s v="CA-2016-147137"/>
    <x v="557"/>
    <d v="2016-07-06T00:00:00"/>
    <x v="3"/>
    <x v="2"/>
    <s v="AA-10645"/>
    <s v="Anna Andreadi"/>
    <x v="0"/>
    <s v="United States"/>
    <x v="28"/>
    <x v="2"/>
    <x v="1"/>
    <s v="FUR-FU-10000221"/>
    <s v="Furniture"/>
    <x v="3"/>
    <s v="Master Caster Door Stop, Brown"/>
    <n v="25.4"/>
    <n v="5"/>
    <n v="8.6359999999999992"/>
    <x v="3"/>
  </r>
  <r>
    <s v="CA-2016-147137"/>
    <x v="557"/>
    <d v="2016-07-06T00:00:00"/>
    <x v="3"/>
    <x v="2"/>
    <s v="AA-10645"/>
    <s v="Anna Andreadi"/>
    <x v="0"/>
    <s v="United States"/>
    <x v="28"/>
    <x v="2"/>
    <x v="1"/>
    <s v="FUR-BO-10001811"/>
    <s v="Furniture"/>
    <x v="0"/>
    <s v="Atlantic Metals Mobile 5-Shelf Bookcases, Custom Colors"/>
    <n v="1279.165"/>
    <n v="5"/>
    <n v="225.73500000000001"/>
    <x v="3"/>
  </r>
  <r>
    <s v="US-2015-146745"/>
    <x v="558"/>
    <d v="2015-09-08T00:00:00"/>
    <x v="2"/>
    <x v="1"/>
    <s v="AS-10630"/>
    <s v="Ann Steele"/>
    <x v="2"/>
    <s v="United States"/>
    <x v="28"/>
    <x v="2"/>
    <x v="1"/>
    <s v="FUR-CH-10002372"/>
    <s v="Furniture"/>
    <x v="1"/>
    <s v="Office Star - Ergonomically Designed Knee Chair"/>
    <n v="129.56800000000001"/>
    <n v="2"/>
    <n v="-12.956799999999999"/>
    <x v="4"/>
  </r>
  <r>
    <s v="US-2017-125717"/>
    <x v="559"/>
    <d v="2017-10-01T00:00:00"/>
    <x v="0"/>
    <x v="2"/>
    <s v="DS-13030"/>
    <s v="Darrin Sayre"/>
    <x v="2"/>
    <s v="United States"/>
    <x v="14"/>
    <x v="12"/>
    <x v="1"/>
    <s v="FUR-FU-10001979"/>
    <s v="Furniture"/>
    <x v="3"/>
    <s v="Dana Halogen Swing-Arm Architect Lamp"/>
    <n v="32.776000000000003"/>
    <n v="1"/>
    <n v="3.2776000000000001"/>
    <x v="4"/>
  </r>
  <r>
    <s v="CA-2017-168641"/>
    <x v="241"/>
    <d v="2017-12-01T00:00:00"/>
    <x v="1"/>
    <x v="1"/>
    <s v="KA-16525"/>
    <s v="Kelly Andreada"/>
    <x v="0"/>
    <s v="United States"/>
    <x v="13"/>
    <x v="7"/>
    <x v="2"/>
    <s v="FUR-BO-10000780"/>
    <s v="Furniture"/>
    <x v="0"/>
    <s v="O'Sullivan Plantations 2-Door Library in Landvery Oak"/>
    <n v="321.56799999999998"/>
    <n v="2"/>
    <n v="-16.078399999999998"/>
    <x v="0"/>
  </r>
  <r>
    <s v="CA-2017-156895"/>
    <x v="258"/>
    <d v="2017-05-12T00:00:00"/>
    <x v="4"/>
    <x v="1"/>
    <s v="DJ-13510"/>
    <s v="Don Jones"/>
    <x v="1"/>
    <s v="United States"/>
    <x v="3"/>
    <x v="3"/>
    <x v="2"/>
    <s v="FUR-CH-10003535"/>
    <s v="Furniture"/>
    <x v="1"/>
    <s v="Global Armless Task Chair, Royal Blue"/>
    <n v="128.05799999999999"/>
    <n v="3"/>
    <n v="-23.7822"/>
    <x v="7"/>
  </r>
  <r>
    <s v="CA-2017-121300"/>
    <x v="560"/>
    <d v="2017-09-29T00:00:00"/>
    <x v="7"/>
    <x v="3"/>
    <s v="MG-17680"/>
    <s v="Maureen Gastineau"/>
    <x v="2"/>
    <s v="United States"/>
    <x v="245"/>
    <x v="15"/>
    <x v="2"/>
    <s v="FUR-CH-10003774"/>
    <s v="Furniture"/>
    <x v="1"/>
    <s v="Global Wood Trimmed Manager's Task Chair, Khaki"/>
    <n v="63.686"/>
    <n v="1"/>
    <n v="-15.4666"/>
    <x v="4"/>
  </r>
  <r>
    <s v="CA-2017-121300"/>
    <x v="560"/>
    <d v="2017-09-29T00:00:00"/>
    <x v="7"/>
    <x v="3"/>
    <s v="MG-17680"/>
    <s v="Maureen Gastineau"/>
    <x v="2"/>
    <s v="United States"/>
    <x v="245"/>
    <x v="15"/>
    <x v="2"/>
    <s v="FUR-TA-10004442"/>
    <s v="Furniture"/>
    <x v="2"/>
    <s v="Riverside Furniture Stanwyck Manor Table Series"/>
    <n v="344.22"/>
    <n v="2"/>
    <n v="-189.321"/>
    <x v="4"/>
  </r>
  <r>
    <s v="CA-2017-121300"/>
    <x v="560"/>
    <d v="2017-09-29T00:00:00"/>
    <x v="7"/>
    <x v="3"/>
    <s v="MG-17680"/>
    <s v="Maureen Gastineau"/>
    <x v="2"/>
    <s v="United States"/>
    <x v="245"/>
    <x v="15"/>
    <x v="2"/>
    <s v="FUR-FU-10004586"/>
    <s v="Furniture"/>
    <x v="3"/>
    <s v="G.E. Longer-Life Indoor Recessed Floodlight Bulbs"/>
    <n v="21.248000000000001"/>
    <n v="4"/>
    <n v="7.4367999999999999"/>
    <x v="4"/>
  </r>
  <r>
    <s v="CA-2017-130211"/>
    <x v="546"/>
    <d v="2017-10-22T00:00:00"/>
    <x v="7"/>
    <x v="3"/>
    <s v="BD-11620"/>
    <s v="Brian DeCherney"/>
    <x v="0"/>
    <s v="United States"/>
    <x v="246"/>
    <x v="37"/>
    <x v="3"/>
    <s v="FUR-TA-10003748"/>
    <s v="Furniture"/>
    <x v="2"/>
    <s v="Bevis 36 x 72 Conference Tables"/>
    <n v="248.98"/>
    <n v="2"/>
    <n v="54.775599999999997"/>
    <x v="1"/>
  </r>
  <r>
    <s v="CA-2017-105921"/>
    <x v="561"/>
    <d v="2017-08-21T00:00:00"/>
    <x v="1"/>
    <x v="1"/>
    <s v="JM-15250"/>
    <s v="Janet Martin"/>
    <x v="0"/>
    <s v="United States"/>
    <x v="2"/>
    <x v="2"/>
    <x v="1"/>
    <s v="FUR-TA-10001095"/>
    <s v="Furniture"/>
    <x v="2"/>
    <s v="Chromcraft Round Conference Tables"/>
    <n v="418.29599999999999"/>
    <n v="3"/>
    <n v="5.2286999999999999"/>
    <x v="10"/>
  </r>
  <r>
    <s v="CA-2014-150798"/>
    <x v="280"/>
    <d v="2014-12-03T00:00:00"/>
    <x v="3"/>
    <x v="0"/>
    <s v="JK-15730"/>
    <s v="Joe Kamberova"/>
    <x v="0"/>
    <s v="United States"/>
    <x v="29"/>
    <x v="15"/>
    <x v="2"/>
    <s v="FUR-FU-10000221"/>
    <s v="Furniture"/>
    <x v="3"/>
    <s v="Master Caster Door Stop, Brown"/>
    <n v="8.1280000000000001"/>
    <n v="2"/>
    <n v="1.4224000000000001"/>
    <x v="5"/>
  </r>
  <r>
    <s v="CA-2014-150798"/>
    <x v="280"/>
    <d v="2014-12-03T00:00:00"/>
    <x v="3"/>
    <x v="0"/>
    <s v="JK-15730"/>
    <s v="Joe Kamberova"/>
    <x v="0"/>
    <s v="United States"/>
    <x v="29"/>
    <x v="15"/>
    <x v="2"/>
    <s v="FUR-CH-10000015"/>
    <s v="Furniture"/>
    <x v="1"/>
    <s v="Hon Multipurpose Stacking Arm Chairs"/>
    <n v="909.72"/>
    <n v="6"/>
    <n v="-51.984000000000002"/>
    <x v="5"/>
  </r>
  <r>
    <s v="CA-2017-112753"/>
    <x v="562"/>
    <d v="2017-06-23T00:00:00"/>
    <x v="2"/>
    <x v="1"/>
    <s v="CC-12670"/>
    <s v="Craig Carreira"/>
    <x v="0"/>
    <s v="United States"/>
    <x v="2"/>
    <x v="2"/>
    <x v="1"/>
    <s v="FUR-BO-10004015"/>
    <s v="Furniture"/>
    <x v="0"/>
    <s v="Bush Andora Bookcase, Maple/Graphite Gray Finish"/>
    <n v="917.92349999999999"/>
    <n v="9"/>
    <n v="75.593699999999998"/>
    <x v="2"/>
  </r>
  <r>
    <s v="US-2014-138247"/>
    <x v="109"/>
    <d v="2014-12-29T00:00:00"/>
    <x v="2"/>
    <x v="1"/>
    <s v="BF-11170"/>
    <s v="Ben Ferrer"/>
    <x v="2"/>
    <s v="United States"/>
    <x v="2"/>
    <x v="2"/>
    <x v="1"/>
    <s v="FUR-FU-10002554"/>
    <s v="Furniture"/>
    <x v="3"/>
    <s v="Westinghouse Floor Lamp with Metal Mesh Shade, Black"/>
    <n v="23.99"/>
    <n v="1"/>
    <n v="5.5176999999999996"/>
    <x v="5"/>
  </r>
  <r>
    <s v="CA-2017-167003"/>
    <x v="563"/>
    <d v="2017-05-29T00:00:00"/>
    <x v="6"/>
    <x v="1"/>
    <s v="VS-21820"/>
    <s v="Vivek Sundaresam"/>
    <x v="0"/>
    <s v="United States"/>
    <x v="2"/>
    <x v="2"/>
    <x v="1"/>
    <s v="FUR-TA-10001520"/>
    <s v="Furniture"/>
    <x v="2"/>
    <s v="Lesro Sheffield Collection Coffee Table, End Table, Center Table, Corner Table"/>
    <n v="171.28800000000001"/>
    <n v="3"/>
    <n v="-6.4233000000000002"/>
    <x v="7"/>
  </r>
  <r>
    <s v="CA-2016-119935"/>
    <x v="480"/>
    <d v="2016-11-14T00:00:00"/>
    <x v="4"/>
    <x v="1"/>
    <s v="KM-16225"/>
    <s v="Kalyca Meade"/>
    <x v="1"/>
    <s v="United States"/>
    <x v="76"/>
    <x v="23"/>
    <x v="3"/>
    <s v="FUR-FU-10001085"/>
    <s v="Furniture"/>
    <x v="3"/>
    <s v="3M Polarizing Light Filter Sleeves"/>
    <n v="37.299999999999997"/>
    <n v="2"/>
    <n v="17.158000000000001"/>
    <x v="0"/>
  </r>
  <r>
    <s v="CA-2016-120873"/>
    <x v="78"/>
    <d v="2016-11-01T00:00:00"/>
    <x v="2"/>
    <x v="0"/>
    <s v="BW-11200"/>
    <s v="Ben Wallace"/>
    <x v="0"/>
    <s v="United States"/>
    <x v="247"/>
    <x v="25"/>
    <x v="0"/>
    <s v="FUR-CH-10000847"/>
    <s v="Furniture"/>
    <x v="1"/>
    <s v="Global Executive Mid-Back Manager's Chair"/>
    <n v="290.98"/>
    <n v="1"/>
    <n v="75.654799999999994"/>
    <x v="1"/>
  </r>
  <r>
    <s v="CA-2014-109491"/>
    <x v="564"/>
    <d v="2014-02-26T00:00:00"/>
    <x v="6"/>
    <x v="1"/>
    <s v="LC-16930"/>
    <s v="Linda Cazamias"/>
    <x v="1"/>
    <s v="United States"/>
    <x v="52"/>
    <x v="6"/>
    <x v="3"/>
    <s v="FUR-FU-10000221"/>
    <s v="Furniture"/>
    <x v="3"/>
    <s v="Master Caster Door Stop, Brown"/>
    <n v="20.32"/>
    <n v="4"/>
    <n v="6.9088000000000003"/>
    <x v="11"/>
  </r>
  <r>
    <s v="CA-2014-107454"/>
    <x v="565"/>
    <d v="2014-11-06T00:00:00"/>
    <x v="4"/>
    <x v="1"/>
    <s v="RD-19720"/>
    <s v="Roger Demir"/>
    <x v="0"/>
    <s v="United States"/>
    <x v="13"/>
    <x v="7"/>
    <x v="2"/>
    <s v="FUR-FU-10004018"/>
    <s v="Furniture"/>
    <x v="3"/>
    <s v="Tensor Computer Mounted Lamp"/>
    <n v="89.34"/>
    <n v="6"/>
    <n v="24.1218"/>
    <x v="0"/>
  </r>
  <r>
    <s v="US-2017-105046"/>
    <x v="357"/>
    <d v="2017-07-23T00:00:00"/>
    <x v="6"/>
    <x v="1"/>
    <s v="BE-11335"/>
    <s v="Bill Eplett"/>
    <x v="2"/>
    <s v="United States"/>
    <x v="248"/>
    <x v="7"/>
    <x v="2"/>
    <s v="FUR-FU-10004848"/>
    <s v="Furniture"/>
    <x v="3"/>
    <s v="DAX Solid Wood Frames"/>
    <n v="39.08"/>
    <n v="4"/>
    <n v="14.4596"/>
    <x v="3"/>
  </r>
  <r>
    <s v="CA-2016-118759"/>
    <x v="566"/>
    <d v="2016-11-17T00:00:00"/>
    <x v="0"/>
    <x v="2"/>
    <s v="MB-17305"/>
    <s v="Maria Bertelson"/>
    <x v="0"/>
    <s v="United States"/>
    <x v="13"/>
    <x v="7"/>
    <x v="2"/>
    <s v="FUR-CH-10002335"/>
    <s v="Furniture"/>
    <x v="1"/>
    <s v="Hon GuestStacker Chair"/>
    <n v="408.00599999999997"/>
    <n v="2"/>
    <n v="72.534400000000005"/>
    <x v="0"/>
  </r>
  <r>
    <s v="CA-2014-140403"/>
    <x v="567"/>
    <d v="2014-10-10T00:00:00"/>
    <x v="7"/>
    <x v="3"/>
    <s v="TN-21040"/>
    <s v="Tanja Norvell"/>
    <x v="2"/>
    <s v="United States"/>
    <x v="249"/>
    <x v="2"/>
    <x v="1"/>
    <s v="FUR-CH-10002774"/>
    <s v="Furniture"/>
    <x v="1"/>
    <s v="Global Deluxe Stacking Chair, Gray"/>
    <n v="122.352"/>
    <n v="3"/>
    <n v="13.7646"/>
    <x v="1"/>
  </r>
  <r>
    <s v="CA-2017-138464"/>
    <x v="220"/>
    <d v="2017-07-12T00:00:00"/>
    <x v="4"/>
    <x v="1"/>
    <s v="VF-21715"/>
    <s v="Vicky Freymann"/>
    <x v="2"/>
    <s v="United States"/>
    <x v="15"/>
    <x v="13"/>
    <x v="1"/>
    <s v="FUR-FU-10003142"/>
    <s v="Furniture"/>
    <x v="3"/>
    <s v="Master Big Foot Doorstop, Beige"/>
    <n v="15.84"/>
    <n v="3"/>
    <n v="4.9104000000000001"/>
    <x v="3"/>
  </r>
  <r>
    <s v="CA-2015-104129"/>
    <x v="568"/>
    <d v="2015-03-02T00:00:00"/>
    <x v="0"/>
    <x v="1"/>
    <s v="ES-14080"/>
    <s v="Erin Smith"/>
    <x v="1"/>
    <s v="United States"/>
    <x v="134"/>
    <x v="38"/>
    <x v="2"/>
    <s v="FUR-TA-10004152"/>
    <s v="Furniture"/>
    <x v="2"/>
    <s v="Barricks 18&quot; x 48&quot; Non-Folding Utility Table with Bottom Storage Shelf"/>
    <n v="493.92"/>
    <n v="7"/>
    <n v="-28.224"/>
    <x v="11"/>
  </r>
  <r>
    <s v="CA-2015-126557"/>
    <x v="569"/>
    <d v="2015-07-17T00:00:00"/>
    <x v="2"/>
    <x v="0"/>
    <s v="RL-19615"/>
    <s v="Rob Lucas"/>
    <x v="0"/>
    <s v="United States"/>
    <x v="9"/>
    <x v="8"/>
    <x v="3"/>
    <s v="FUR-CH-10004477"/>
    <s v="Furniture"/>
    <x v="1"/>
    <s v="Global Push Button Manager's Chair, Indigo"/>
    <n v="383.60700000000003"/>
    <n v="9"/>
    <n v="-5.4801000000000002"/>
    <x v="3"/>
  </r>
  <r>
    <s v="CA-2015-126557"/>
    <x v="569"/>
    <d v="2015-07-17T00:00:00"/>
    <x v="2"/>
    <x v="0"/>
    <s v="RL-19615"/>
    <s v="Rob Lucas"/>
    <x v="0"/>
    <s v="United States"/>
    <x v="9"/>
    <x v="8"/>
    <x v="3"/>
    <s v="FUR-FU-10001861"/>
    <s v="Furniture"/>
    <x v="3"/>
    <s v="Floodlight Indoor Halogen Bulbs, 1 Bulb per Pack, 60 Watts"/>
    <n v="7.76"/>
    <n v="1"/>
    <n v="-2.1339999999999999"/>
    <x v="3"/>
  </r>
  <r>
    <s v="US-2014-165862"/>
    <x v="570"/>
    <d v="2014-07-17T00:00:00"/>
    <x v="4"/>
    <x v="1"/>
    <s v="GK-14620"/>
    <s v="Grace Kelly"/>
    <x v="1"/>
    <s v="United States"/>
    <x v="2"/>
    <x v="2"/>
    <x v="1"/>
    <s v="FUR-TA-10002855"/>
    <s v="Furniture"/>
    <x v="2"/>
    <s v="Bevis Round Conference Table Top &amp; Single Column Base"/>
    <n v="351.21600000000001"/>
    <n v="3"/>
    <n v="4.3902000000000001"/>
    <x v="3"/>
  </r>
  <r>
    <s v="US-2014-106334"/>
    <x v="421"/>
    <d v="2015-01-02T00:00:00"/>
    <x v="6"/>
    <x v="1"/>
    <s v="JF-15490"/>
    <s v="Jeremy Farry"/>
    <x v="0"/>
    <s v="United States"/>
    <x v="28"/>
    <x v="2"/>
    <x v="1"/>
    <s v="FUR-CH-10004886"/>
    <s v="Furniture"/>
    <x v="1"/>
    <s v="Bevis Steel Folding Chairs"/>
    <n v="230.28"/>
    <n v="3"/>
    <n v="23.027999999999999"/>
    <x v="5"/>
  </r>
  <r>
    <s v="CA-2014-110219"/>
    <x v="571"/>
    <d v="2014-05-08T00:00:00"/>
    <x v="0"/>
    <x v="2"/>
    <s v="EB-13870"/>
    <s v="Emily Burns"/>
    <x v="0"/>
    <s v="United States"/>
    <x v="21"/>
    <x v="5"/>
    <x v="3"/>
    <s v="FUR-CH-10001146"/>
    <s v="Furniture"/>
    <x v="1"/>
    <s v="Global Value Mid-Back Manager's Chair, Gray"/>
    <n v="127.869"/>
    <n v="3"/>
    <n v="-9.1334999999999997"/>
    <x v="7"/>
  </r>
  <r>
    <s v="CA-2015-118871"/>
    <x v="463"/>
    <d v="2015-12-09T00:00:00"/>
    <x v="2"/>
    <x v="0"/>
    <s v="HM-14860"/>
    <s v="Harry Marie"/>
    <x v="1"/>
    <s v="United States"/>
    <x v="2"/>
    <x v="2"/>
    <x v="1"/>
    <s v="FUR-FU-10002111"/>
    <s v="Furniture"/>
    <x v="3"/>
    <s v="Master Caster Door Stop, Large Brown"/>
    <n v="36.4"/>
    <n v="5"/>
    <n v="13.832000000000001"/>
    <x v="5"/>
  </r>
  <r>
    <s v="CA-2017-129490"/>
    <x v="572"/>
    <d v="2017-09-30T00:00:00"/>
    <x v="4"/>
    <x v="1"/>
    <s v="SJ-20125"/>
    <s v="Sanjit Jacobs"/>
    <x v="2"/>
    <s v="United States"/>
    <x v="232"/>
    <x v="1"/>
    <x v="0"/>
    <s v="FUR-CH-10003298"/>
    <s v="Furniture"/>
    <x v="1"/>
    <s v="Office Star - Contemporary Task Swivel chair with Loop Arms, Charcoal"/>
    <n v="419.13600000000002"/>
    <n v="4"/>
    <n v="-57.6312"/>
    <x v="4"/>
  </r>
  <r>
    <s v="CA-2014-169460"/>
    <x v="573"/>
    <d v="2014-04-21T00:00:00"/>
    <x v="3"/>
    <x v="0"/>
    <s v="NF-18595"/>
    <s v="Nicole Fjeld"/>
    <x v="2"/>
    <s v="United States"/>
    <x v="124"/>
    <x v="2"/>
    <x v="1"/>
    <s v="FUR-FU-10004017"/>
    <s v="Furniture"/>
    <x v="3"/>
    <s v="Executive Impressions 13&quot; Chairman Wall Clock"/>
    <n v="76.14"/>
    <n v="3"/>
    <n v="26.649000000000001"/>
    <x v="6"/>
  </r>
  <r>
    <s v="CA-2016-139395"/>
    <x v="574"/>
    <d v="2016-12-18T00:00:00"/>
    <x v="6"/>
    <x v="1"/>
    <s v="MG-17650"/>
    <s v="Matthew Grinstein"/>
    <x v="2"/>
    <s v="United States"/>
    <x v="38"/>
    <x v="17"/>
    <x v="3"/>
    <s v="FUR-FU-10003724"/>
    <s v="Furniture"/>
    <x v="3"/>
    <s v="Westinghouse Clip-On Gooseneck Lamps"/>
    <n v="33.479999999999997"/>
    <n v="4"/>
    <n v="8.7048000000000005"/>
    <x v="5"/>
  </r>
  <r>
    <s v="CA-2016-120250"/>
    <x v="107"/>
    <d v="2016-09-22T00:00:00"/>
    <x v="0"/>
    <x v="2"/>
    <s v="AP-10720"/>
    <s v="Anne Pryor"/>
    <x v="2"/>
    <s v="United States"/>
    <x v="3"/>
    <x v="3"/>
    <x v="2"/>
    <s v="FUR-FU-10003424"/>
    <s v="Furniture"/>
    <x v="3"/>
    <s v="Nu-Dell Oak Frame"/>
    <n v="25.632000000000001"/>
    <n v="3"/>
    <n v="3.8448000000000002"/>
    <x v="4"/>
  </r>
  <r>
    <s v="US-2017-163790"/>
    <x v="575"/>
    <d v="2017-11-04T00:00:00"/>
    <x v="3"/>
    <x v="0"/>
    <s v="NL-18310"/>
    <s v="Nancy Lomonaco"/>
    <x v="2"/>
    <s v="United States"/>
    <x v="250"/>
    <x v="2"/>
    <x v="1"/>
    <s v="FUR-FU-10002508"/>
    <s v="Furniture"/>
    <x v="3"/>
    <s v="Document Clip Frames"/>
    <n v="25.02"/>
    <n v="3"/>
    <n v="10.5084"/>
    <x v="0"/>
  </r>
  <r>
    <s v="CA-2016-129868"/>
    <x v="576"/>
    <d v="2016-12-31T00:00:00"/>
    <x v="2"/>
    <x v="1"/>
    <s v="MC-18130"/>
    <s v="Mike Caudle"/>
    <x v="1"/>
    <s v="United States"/>
    <x v="2"/>
    <x v="2"/>
    <x v="1"/>
    <s v="FUR-CH-10003535"/>
    <s v="Furniture"/>
    <x v="1"/>
    <s v="Global Armless Task Chair, Royal Blue"/>
    <n v="146.352"/>
    <n v="3"/>
    <n v="-5.4882"/>
    <x v="5"/>
  </r>
  <r>
    <s v="CA-2016-129868"/>
    <x v="576"/>
    <d v="2016-12-31T00:00:00"/>
    <x v="2"/>
    <x v="1"/>
    <s v="MC-18130"/>
    <s v="Mike Caudle"/>
    <x v="1"/>
    <s v="United States"/>
    <x v="2"/>
    <x v="2"/>
    <x v="1"/>
    <s v="FUR-TA-10003473"/>
    <s v="Furniture"/>
    <x v="2"/>
    <s v="Bretford Rectangular Conference Table Tops"/>
    <n v="902.71199999999999"/>
    <n v="3"/>
    <n v="33.851700000000001"/>
    <x v="5"/>
  </r>
  <r>
    <s v="CA-2015-146948"/>
    <x v="370"/>
    <d v="2015-07-20T00:00:00"/>
    <x v="4"/>
    <x v="1"/>
    <s v="MG-17890"/>
    <s v="Michael Granlund"/>
    <x v="2"/>
    <s v="United States"/>
    <x v="237"/>
    <x v="32"/>
    <x v="2"/>
    <s v="FUR-CH-10004853"/>
    <s v="Furniture"/>
    <x v="1"/>
    <s v="Global Manager's Adjustable Task Chair, Storm"/>
    <n v="150.97999999999999"/>
    <n v="1"/>
    <n v="43.784199999999998"/>
    <x v="3"/>
  </r>
  <r>
    <s v="US-2017-141852"/>
    <x v="17"/>
    <d v="2017-11-14T00:00:00"/>
    <x v="2"/>
    <x v="1"/>
    <s v="JE-15745"/>
    <s v="Joel Eaton"/>
    <x v="0"/>
    <s v="United States"/>
    <x v="64"/>
    <x v="2"/>
    <x v="1"/>
    <s v="FUR-FU-10000023"/>
    <s v="Furniture"/>
    <x v="3"/>
    <s v="Eldon Wave Desk Accessories"/>
    <n v="47.12"/>
    <n v="8"/>
    <n v="20.732800000000001"/>
    <x v="0"/>
  </r>
  <r>
    <s v="CA-2015-117800"/>
    <x v="231"/>
    <d v="2015-09-26T00:00:00"/>
    <x v="2"/>
    <x v="1"/>
    <s v="TH-21550"/>
    <s v="Tracy Hopkins"/>
    <x v="2"/>
    <s v="United States"/>
    <x v="114"/>
    <x v="20"/>
    <x v="2"/>
    <s v="FUR-CH-10000785"/>
    <s v="Furniture"/>
    <x v="1"/>
    <s v="Global Ergonomic Managers Chair"/>
    <n v="542.94000000000005"/>
    <n v="3"/>
    <n v="141.1644"/>
    <x v="4"/>
  </r>
  <r>
    <s v="CA-2017-147228"/>
    <x v="198"/>
    <d v="2017-09-14T00:00:00"/>
    <x v="2"/>
    <x v="1"/>
    <s v="SO-20335"/>
    <s v="Sean O'Donnell"/>
    <x v="0"/>
    <s v="United States"/>
    <x v="11"/>
    <x v="9"/>
    <x v="0"/>
    <s v="FUR-FU-10000023"/>
    <s v="Furniture"/>
    <x v="3"/>
    <s v="Eldon Wave Desk Accessories"/>
    <n v="14.135999999999999"/>
    <n v="3"/>
    <n v="4.2408000000000001"/>
    <x v="4"/>
  </r>
  <r>
    <s v="US-2015-126235"/>
    <x v="233"/>
    <d v="2015-10-15T00:00:00"/>
    <x v="7"/>
    <x v="3"/>
    <s v="GA-14725"/>
    <s v="Guy Armstrong"/>
    <x v="0"/>
    <s v="United States"/>
    <x v="189"/>
    <x v="17"/>
    <x v="3"/>
    <s v="FUR-FU-10000719"/>
    <s v="Furniture"/>
    <x v="3"/>
    <s v="DAX Cubicle Frames, 8-1/2 x 11"/>
    <n v="17.14"/>
    <n v="2"/>
    <n v="6.1703999999999999"/>
    <x v="1"/>
  </r>
  <r>
    <s v="CA-2017-168396"/>
    <x v="309"/>
    <d v="2017-08-08T00:00:00"/>
    <x v="2"/>
    <x v="0"/>
    <s v="BD-11725"/>
    <s v="Bruce Degenhardt"/>
    <x v="0"/>
    <s v="United States"/>
    <x v="28"/>
    <x v="2"/>
    <x v="1"/>
    <s v="FUR-FU-10000723"/>
    <s v="Furniture"/>
    <x v="3"/>
    <s v="Deflect-o EconoMat Studded, No Bevel Mat for Low Pile Carpeting"/>
    <n v="123.96"/>
    <n v="3"/>
    <n v="11.1564"/>
    <x v="10"/>
  </r>
  <r>
    <s v="CA-2015-130456"/>
    <x v="130"/>
    <d v="2015-08-26T00:00:00"/>
    <x v="2"/>
    <x v="1"/>
    <s v="DS-13180"/>
    <s v="David Smith"/>
    <x v="1"/>
    <s v="United States"/>
    <x v="28"/>
    <x v="2"/>
    <x v="1"/>
    <s v="FUR-BO-10003893"/>
    <s v="Furniture"/>
    <x v="0"/>
    <s v="Sauder Camden County Collection Library"/>
    <n v="586.39800000000002"/>
    <n v="6"/>
    <n v="34.494"/>
    <x v="10"/>
  </r>
  <r>
    <s v="CA-2017-130141"/>
    <x v="546"/>
    <d v="2017-10-24T00:00:00"/>
    <x v="3"/>
    <x v="0"/>
    <s v="HA-14905"/>
    <s v="Helen Abelman"/>
    <x v="0"/>
    <s v="United States"/>
    <x v="200"/>
    <x v="12"/>
    <x v="1"/>
    <s v="FUR-CH-10000749"/>
    <s v="Furniture"/>
    <x v="1"/>
    <s v="Office Star - Ergonomic Mid Back Chair with 2-Way Adjustable Arms"/>
    <n v="579.13599999999997"/>
    <n v="4"/>
    <n v="-28.956800000000001"/>
    <x v="1"/>
  </r>
  <r>
    <s v="CA-2016-143910"/>
    <x v="577"/>
    <d v="2016-08-16T00:00:00"/>
    <x v="4"/>
    <x v="1"/>
    <s v="BC-11125"/>
    <s v="Becky Castell"/>
    <x v="2"/>
    <s v="United States"/>
    <x v="13"/>
    <x v="7"/>
    <x v="2"/>
    <s v="FUR-CH-10000225"/>
    <s v="Furniture"/>
    <x v="1"/>
    <s v="Global Geo Office Task Chair, Gray"/>
    <n v="145.76400000000001"/>
    <n v="2"/>
    <n v="-8.0980000000000008"/>
    <x v="10"/>
  </r>
  <r>
    <s v="CA-2016-139556"/>
    <x v="578"/>
    <d v="2016-05-01T00:00:00"/>
    <x v="2"/>
    <x v="1"/>
    <s v="DB-13360"/>
    <s v="Dennis Bolton"/>
    <x v="2"/>
    <s v="United States"/>
    <x v="13"/>
    <x v="7"/>
    <x v="2"/>
    <s v="FUR-CH-10004983"/>
    <s v="Furniture"/>
    <x v="1"/>
    <s v="Office Star - Mid Back Dual function Ergonomic High Back Chair with 2-Way Adjustable Arms"/>
    <n v="434.64600000000002"/>
    <n v="3"/>
    <n v="62.782200000000003"/>
    <x v="6"/>
  </r>
  <r>
    <s v="CA-2015-112130"/>
    <x v="496"/>
    <d v="2015-05-07T00:00:00"/>
    <x v="4"/>
    <x v="1"/>
    <s v="SV-20785"/>
    <s v="Stewart Visinsky"/>
    <x v="0"/>
    <s v="United States"/>
    <x v="3"/>
    <x v="3"/>
    <x v="2"/>
    <s v="FUR-CH-10002965"/>
    <s v="Furniture"/>
    <x v="1"/>
    <s v="Global Leather Highback Executive Chair with Pneumatic Height Adjustment, Black"/>
    <n v="844.11599999999999"/>
    <n v="6"/>
    <n v="-36.176400000000001"/>
    <x v="7"/>
  </r>
  <r>
    <s v="CA-2016-116547"/>
    <x v="579"/>
    <d v="2016-01-17T00:00:00"/>
    <x v="1"/>
    <x v="1"/>
    <s v="KB-16585"/>
    <s v="Ken Black"/>
    <x v="1"/>
    <s v="United States"/>
    <x v="15"/>
    <x v="13"/>
    <x v="1"/>
    <s v="FUR-FU-10000076"/>
    <s v="Furniture"/>
    <x v="3"/>
    <s v="24-Hour Round Wall Clock"/>
    <n v="79.92"/>
    <n v="4"/>
    <n v="34.365600000000001"/>
    <x v="8"/>
  </r>
  <r>
    <s v="US-2017-133200"/>
    <x v="580"/>
    <d v="2017-05-11T00:00:00"/>
    <x v="2"/>
    <x v="1"/>
    <s v="DB-13555"/>
    <s v="Dorothy Badders"/>
    <x v="1"/>
    <s v="United States"/>
    <x v="50"/>
    <x v="5"/>
    <x v="3"/>
    <s v="FUR-BO-10001601"/>
    <s v="Furniture"/>
    <x v="0"/>
    <s v="Sauder Mission Library with Doors, Fruitwood Finish"/>
    <n v="623.46479999999997"/>
    <n v="7"/>
    <n v="-119.1918"/>
    <x v="7"/>
  </r>
  <r>
    <s v="CA-2016-133550"/>
    <x v="581"/>
    <d v="2016-08-06T00:00:00"/>
    <x v="6"/>
    <x v="1"/>
    <s v="KL-16645"/>
    <s v="Ken Lonsdale"/>
    <x v="0"/>
    <s v="United States"/>
    <x v="25"/>
    <x v="17"/>
    <x v="3"/>
    <s v="FUR-FU-10002918"/>
    <s v="Furniture"/>
    <x v="3"/>
    <s v="Eldon ClusterMat Chair Mat with Cordless Antistatic Protection"/>
    <n v="272.94"/>
    <n v="3"/>
    <n v="30.023399999999999"/>
    <x v="3"/>
  </r>
  <r>
    <s v="CA-2017-139416"/>
    <x v="582"/>
    <d v="2017-03-29T00:00:00"/>
    <x v="3"/>
    <x v="0"/>
    <s v="AG-10270"/>
    <s v="Alejandro Grove"/>
    <x v="0"/>
    <s v="United States"/>
    <x v="3"/>
    <x v="3"/>
    <x v="2"/>
    <s v="FUR-FU-10003832"/>
    <s v="Furniture"/>
    <x v="3"/>
    <s v="Eldon Expressions Punched Metal &amp; Wood Desk Accessories, Black &amp; Cherry"/>
    <n v="15.007999999999999"/>
    <n v="2"/>
    <n v="1.5007999999999999"/>
    <x v="9"/>
  </r>
  <r>
    <s v="CA-2016-159912"/>
    <x v="583"/>
    <d v="2016-09-03T00:00:00"/>
    <x v="2"/>
    <x v="1"/>
    <s v="GB-14530"/>
    <s v="George Bell"/>
    <x v="1"/>
    <s v="United States"/>
    <x v="3"/>
    <x v="3"/>
    <x v="2"/>
    <s v="FUR-TA-10004152"/>
    <s v="Furniture"/>
    <x v="2"/>
    <s v="Barricks 18&quot; x 48&quot; Non-Folding Utility Table with Bottom Storage Shelf"/>
    <n v="241.92"/>
    <n v="4"/>
    <n v="-56.448"/>
    <x v="10"/>
  </r>
  <r>
    <s v="CA-2016-159912"/>
    <x v="583"/>
    <d v="2016-09-03T00:00:00"/>
    <x v="2"/>
    <x v="1"/>
    <s v="GB-14530"/>
    <s v="George Bell"/>
    <x v="1"/>
    <s v="United States"/>
    <x v="3"/>
    <x v="3"/>
    <x v="2"/>
    <s v="FUR-BO-10002853"/>
    <s v="Furniture"/>
    <x v="0"/>
    <s v="O'Sullivan 5-Shelf Heavy-Duty Bookcases"/>
    <n v="163.88"/>
    <n v="4"/>
    <n v="-81.94"/>
    <x v="10"/>
  </r>
  <r>
    <s v="CA-2014-138681"/>
    <x v="191"/>
    <d v="2014-12-22T00:00:00"/>
    <x v="3"/>
    <x v="2"/>
    <s v="CT-11995"/>
    <s v="Carol Triggs"/>
    <x v="0"/>
    <s v="United States"/>
    <x v="104"/>
    <x v="22"/>
    <x v="1"/>
    <s v="FUR-FU-10001876"/>
    <s v="Furniture"/>
    <x v="3"/>
    <s v="Computer Room Manger, 14&quot;"/>
    <n v="51.968000000000004"/>
    <n v="2"/>
    <n v="10.393599999999999"/>
    <x v="5"/>
  </r>
  <r>
    <s v="CA-2014-138681"/>
    <x v="191"/>
    <d v="2014-12-22T00:00:00"/>
    <x v="3"/>
    <x v="2"/>
    <s v="CT-11995"/>
    <s v="Carol Triggs"/>
    <x v="0"/>
    <s v="United States"/>
    <x v="104"/>
    <x v="22"/>
    <x v="1"/>
    <s v="FUR-CH-10004860"/>
    <s v="Furniture"/>
    <x v="1"/>
    <s v="Global Low Back Tilter Chair"/>
    <n v="242.352"/>
    <n v="3"/>
    <n v="-42.4116"/>
    <x v="5"/>
  </r>
  <r>
    <s v="US-2015-138121"/>
    <x v="584"/>
    <d v="2015-12-17T00:00:00"/>
    <x v="7"/>
    <x v="3"/>
    <s v="JL-15835"/>
    <s v="John Lee"/>
    <x v="0"/>
    <s v="United States"/>
    <x v="25"/>
    <x v="17"/>
    <x v="3"/>
    <s v="FUR-CH-10003846"/>
    <s v="Furniture"/>
    <x v="1"/>
    <s v="Hon Valutask Swivel Chairs"/>
    <n v="302.94"/>
    <n v="3"/>
    <n v="48.470399999999998"/>
    <x v="5"/>
  </r>
  <r>
    <s v="US-2015-138121"/>
    <x v="584"/>
    <d v="2015-12-17T00:00:00"/>
    <x v="7"/>
    <x v="3"/>
    <s v="JL-15835"/>
    <s v="John Lee"/>
    <x v="0"/>
    <s v="United States"/>
    <x v="25"/>
    <x v="17"/>
    <x v="3"/>
    <s v="FUR-CH-10004875"/>
    <s v="Furniture"/>
    <x v="1"/>
    <s v="Harbour Creations 67200 Series Stacking Chairs"/>
    <n v="142.36000000000001"/>
    <n v="2"/>
    <n v="38.437199999999997"/>
    <x v="5"/>
  </r>
  <r>
    <s v="US-2015-138121"/>
    <x v="584"/>
    <d v="2015-12-17T00:00:00"/>
    <x v="7"/>
    <x v="3"/>
    <s v="JL-15835"/>
    <s v="John Lee"/>
    <x v="0"/>
    <s v="United States"/>
    <x v="25"/>
    <x v="17"/>
    <x v="3"/>
    <s v="FUR-CH-10003817"/>
    <s v="Furniture"/>
    <x v="1"/>
    <s v="Global Value Steno Chair, Gray"/>
    <n v="546.66"/>
    <n v="9"/>
    <n v="136.66499999999999"/>
    <x v="5"/>
  </r>
  <r>
    <s v="US-2015-138121"/>
    <x v="584"/>
    <d v="2015-12-17T00:00:00"/>
    <x v="7"/>
    <x v="3"/>
    <s v="JL-15835"/>
    <s v="John Lee"/>
    <x v="0"/>
    <s v="United States"/>
    <x v="25"/>
    <x v="17"/>
    <x v="3"/>
    <s v="FUR-FU-10002116"/>
    <s v="Furniture"/>
    <x v="3"/>
    <s v="Tenex Carpeted, Granite-Look or Clear Contemporary Contour Shape Chair Mats"/>
    <n v="212.13"/>
    <n v="3"/>
    <n v="14.8491"/>
    <x v="5"/>
  </r>
  <r>
    <s v="CA-2017-140298"/>
    <x v="585"/>
    <d v="2017-05-17T00:00:00"/>
    <x v="6"/>
    <x v="1"/>
    <s v="JK-16120"/>
    <s v="Julie Kriz"/>
    <x v="2"/>
    <s v="United States"/>
    <x v="198"/>
    <x v="5"/>
    <x v="3"/>
    <s v="FUR-FU-10001967"/>
    <s v="Furniture"/>
    <x v="3"/>
    <s v="Telescoping Adjustable Floor Lamp"/>
    <n v="7.9960000000000004"/>
    <n v="1"/>
    <n v="-6.9965000000000002"/>
    <x v="7"/>
  </r>
  <r>
    <s v="CA-2016-158435"/>
    <x v="586"/>
    <d v="2016-05-18T00:00:00"/>
    <x v="5"/>
    <x v="2"/>
    <s v="AG-10900"/>
    <s v="Arthur Gainer"/>
    <x v="0"/>
    <s v="United States"/>
    <x v="251"/>
    <x v="19"/>
    <x v="2"/>
    <s v="FUR-FU-10003975"/>
    <s v="Furniture"/>
    <x v="3"/>
    <s v="Eldon Advantage Chair Mats for Low to Medium Pile Carpets"/>
    <n v="173.24"/>
    <n v="4"/>
    <n v="17.324000000000002"/>
    <x v="7"/>
  </r>
  <r>
    <s v="CA-2014-108273"/>
    <x v="439"/>
    <d v="2014-12-21T00:00:00"/>
    <x v="2"/>
    <x v="1"/>
    <s v="EJ-13720"/>
    <s v="Ed Jacobs"/>
    <x v="0"/>
    <s v="United States"/>
    <x v="156"/>
    <x v="5"/>
    <x v="3"/>
    <s v="FUR-FU-10002116"/>
    <s v="Furniture"/>
    <x v="3"/>
    <s v="Tenex Carpeted, Granite-Look or Clear Contemporary Contour Shape Chair Mats"/>
    <n v="56.567999999999998"/>
    <n v="2"/>
    <n v="-74.952600000000004"/>
    <x v="5"/>
  </r>
  <r>
    <s v="CA-2017-143126"/>
    <x v="587"/>
    <d v="2017-12-07T00:00:00"/>
    <x v="4"/>
    <x v="0"/>
    <s v="CM-12655"/>
    <s v="Corinna Mitchell"/>
    <x v="2"/>
    <s v="United States"/>
    <x v="15"/>
    <x v="13"/>
    <x v="1"/>
    <s v="FUR-TA-10002958"/>
    <s v="Furniture"/>
    <x v="2"/>
    <s v="Bevis Oval Conference Table, Walnut"/>
    <n v="521.96"/>
    <n v="2"/>
    <n v="88.733199999999997"/>
    <x v="5"/>
  </r>
  <r>
    <s v="CA-2014-106229"/>
    <x v="588"/>
    <d v="2014-06-11T00:00:00"/>
    <x v="4"/>
    <x v="0"/>
    <s v="NR-18550"/>
    <s v="Nick Radford"/>
    <x v="0"/>
    <s v="United States"/>
    <x v="14"/>
    <x v="8"/>
    <x v="3"/>
    <s v="FUR-TA-10002041"/>
    <s v="Furniture"/>
    <x v="2"/>
    <s v="Bevis Round Conference Table Top, X-Base"/>
    <n v="268.935"/>
    <n v="3"/>
    <n v="-209.76929999999999"/>
    <x v="2"/>
  </r>
  <r>
    <s v="CA-2014-119151"/>
    <x v="306"/>
    <d v="2014-11-29T00:00:00"/>
    <x v="4"/>
    <x v="0"/>
    <s v="MP-18175"/>
    <s v="Mike Pelletier"/>
    <x v="2"/>
    <s v="United States"/>
    <x v="13"/>
    <x v="7"/>
    <x v="2"/>
    <s v="FUR-BO-10003159"/>
    <s v="Furniture"/>
    <x v="0"/>
    <s v="Sauder Camden County Collection Libraries, Planked Cherry Finish"/>
    <n v="275.952"/>
    <n v="3"/>
    <n v="-37.943399999999997"/>
    <x v="0"/>
  </r>
  <r>
    <s v="US-2015-103996"/>
    <x v="165"/>
    <d v="2015-03-31T00:00:00"/>
    <x v="3"/>
    <x v="0"/>
    <s v="RB-19435"/>
    <s v="Richard Bierner"/>
    <x v="0"/>
    <s v="United States"/>
    <x v="53"/>
    <x v="2"/>
    <x v="1"/>
    <s v="FUR-FU-10004586"/>
    <s v="Furniture"/>
    <x v="3"/>
    <s v="G.E. Longer-Life Indoor Recessed Floodlight Bulbs"/>
    <n v="19.920000000000002"/>
    <n v="3"/>
    <n v="9.5616000000000003"/>
    <x v="9"/>
  </r>
  <r>
    <s v="CA-2016-120530"/>
    <x v="589"/>
    <d v="2016-04-12T00:00:00"/>
    <x v="2"/>
    <x v="1"/>
    <s v="Dl-13600"/>
    <s v="Dorris liebe"/>
    <x v="1"/>
    <s v="United States"/>
    <x v="13"/>
    <x v="7"/>
    <x v="2"/>
    <s v="FUR-CH-10000454"/>
    <s v="Furniture"/>
    <x v="1"/>
    <s v="Hon Deluxe Fabric Upholstered Stacking Chairs, Rounded Back"/>
    <n v="658.74599999999998"/>
    <n v="3"/>
    <n v="146.38800000000001"/>
    <x v="6"/>
  </r>
  <r>
    <s v="CA-2015-105725"/>
    <x v="590"/>
    <d v="2015-02-24T00:00:00"/>
    <x v="6"/>
    <x v="1"/>
    <s v="GT-14755"/>
    <s v="Guy Thornton"/>
    <x v="0"/>
    <s v="United States"/>
    <x v="62"/>
    <x v="2"/>
    <x v="1"/>
    <s v="FUR-TA-10001676"/>
    <s v="Furniture"/>
    <x v="2"/>
    <s v="Hon 61000 Series Interactive Training Tables"/>
    <n v="35.543999999999997"/>
    <n v="1"/>
    <n v="-0.88859999999999995"/>
    <x v="11"/>
  </r>
  <r>
    <s v="CA-2016-120005"/>
    <x v="492"/>
    <d v="2016-03-03T00:00:00"/>
    <x v="7"/>
    <x v="3"/>
    <s v="TS-21160"/>
    <s v="Theresa Swint"/>
    <x v="1"/>
    <s v="United States"/>
    <x v="28"/>
    <x v="2"/>
    <x v="1"/>
    <s v="FUR-FU-10000672"/>
    <s v="Furniture"/>
    <x v="3"/>
    <s v="Executive Impressions 10&quot; Spectator Wall Clock"/>
    <n v="35.28"/>
    <n v="3"/>
    <n v="11.995200000000001"/>
    <x v="9"/>
  </r>
  <r>
    <s v="CA-2017-103499"/>
    <x v="93"/>
    <d v="2017-11-24T00:00:00"/>
    <x v="4"/>
    <x v="1"/>
    <s v="ES-14020"/>
    <s v="Erica Smith"/>
    <x v="0"/>
    <s v="United States"/>
    <x v="38"/>
    <x v="9"/>
    <x v="0"/>
    <s v="FUR-CH-10001482"/>
    <s v="Furniture"/>
    <x v="1"/>
    <s v="Office Star - Mesh Screen back chair with Vinyl seat"/>
    <n v="209.56800000000001"/>
    <n v="2"/>
    <n v="-23.5764"/>
    <x v="0"/>
  </r>
  <r>
    <s v="CA-2017-119746"/>
    <x v="68"/>
    <d v="2017-11-27T00:00:00"/>
    <x v="4"/>
    <x v="1"/>
    <s v="CM-12385"/>
    <s v="Christopher Martinez"/>
    <x v="0"/>
    <s v="United States"/>
    <x v="9"/>
    <x v="8"/>
    <x v="3"/>
    <s v="FUR-FU-10004909"/>
    <s v="Furniture"/>
    <x v="3"/>
    <s v="Contemporary Wood/Metal Frame"/>
    <n v="6.4640000000000004"/>
    <n v="1"/>
    <n v="-4.04"/>
    <x v="0"/>
  </r>
  <r>
    <s v="CA-2014-150301"/>
    <x v="591"/>
    <d v="2014-07-10T00:00:00"/>
    <x v="3"/>
    <x v="2"/>
    <s v="MH-18025"/>
    <s v="Michelle Huthwaite"/>
    <x v="0"/>
    <s v="United States"/>
    <x v="252"/>
    <x v="7"/>
    <x v="2"/>
    <s v="FUR-CH-10002647"/>
    <s v="Furniture"/>
    <x v="1"/>
    <s v="Situations Contoured Folding Chairs, 4/Set"/>
    <n v="63.881999999999998"/>
    <n v="1"/>
    <n v="10.647"/>
    <x v="3"/>
  </r>
  <r>
    <s v="CA-2014-159310"/>
    <x v="592"/>
    <d v="2014-11-12T00:00:00"/>
    <x v="2"/>
    <x v="1"/>
    <s v="SC-20725"/>
    <s v="Steven Cartwright"/>
    <x v="0"/>
    <s v="United States"/>
    <x v="6"/>
    <x v="5"/>
    <x v="3"/>
    <s v="FUR-CH-10002758"/>
    <s v="Furniture"/>
    <x v="1"/>
    <s v="Hon Deluxe Fabric Upholstered Stacking Chairs, Squared Back"/>
    <n v="683.14400000000001"/>
    <n v="4"/>
    <n v="0"/>
    <x v="0"/>
  </r>
  <r>
    <s v="CA-2015-104346"/>
    <x v="593"/>
    <d v="2015-12-16T00:00:00"/>
    <x v="2"/>
    <x v="1"/>
    <s v="IM-15070"/>
    <s v="Irene Maddox"/>
    <x v="0"/>
    <s v="United States"/>
    <x v="30"/>
    <x v="12"/>
    <x v="1"/>
    <s v="FUR-BO-10003450"/>
    <s v="Furniture"/>
    <x v="0"/>
    <s v="Bush Westfield Collection Bookcases, Dark Cherry Finish"/>
    <n v="69.575999999999993"/>
    <n v="4"/>
    <n v="-143.79040000000001"/>
    <x v="5"/>
  </r>
  <r>
    <s v="CA-2015-104346"/>
    <x v="593"/>
    <d v="2015-12-16T00:00:00"/>
    <x v="2"/>
    <x v="1"/>
    <s v="IM-15070"/>
    <s v="Irene Maddox"/>
    <x v="0"/>
    <s v="United States"/>
    <x v="30"/>
    <x v="12"/>
    <x v="1"/>
    <s v="FUR-FU-10002456"/>
    <s v="Furniture"/>
    <x v="3"/>
    <s v="Master Caster Door Stop, Large Neon Orange"/>
    <n v="52.415999999999997"/>
    <n v="9"/>
    <n v="15.069599999999999"/>
    <x v="5"/>
  </r>
  <r>
    <s v="CA-2015-104346"/>
    <x v="593"/>
    <d v="2015-12-16T00:00:00"/>
    <x v="2"/>
    <x v="1"/>
    <s v="IM-15070"/>
    <s v="Irene Maddox"/>
    <x v="0"/>
    <s v="United States"/>
    <x v="30"/>
    <x v="12"/>
    <x v="1"/>
    <s v="FUR-FU-10001473"/>
    <s v="Furniture"/>
    <x v="3"/>
    <s v="DAX Wood Document Frame"/>
    <n v="54.92"/>
    <n v="5"/>
    <n v="10.984"/>
    <x v="5"/>
  </r>
  <r>
    <s v="CA-2015-104346"/>
    <x v="593"/>
    <d v="2015-12-16T00:00:00"/>
    <x v="2"/>
    <x v="1"/>
    <s v="IM-15070"/>
    <s v="Irene Maddox"/>
    <x v="0"/>
    <s v="United States"/>
    <x v="30"/>
    <x v="12"/>
    <x v="1"/>
    <s v="FUR-TA-10000849"/>
    <s v="Furniture"/>
    <x v="2"/>
    <s v="Bevis Rectangular Conference Tables"/>
    <n v="364.95"/>
    <n v="5"/>
    <n v="-248.166"/>
    <x v="5"/>
  </r>
  <r>
    <s v="CA-2015-144722"/>
    <x v="253"/>
    <d v="2015-03-23T00:00:00"/>
    <x v="1"/>
    <x v="1"/>
    <s v="MF-18250"/>
    <s v="Monica Federle"/>
    <x v="1"/>
    <s v="United States"/>
    <x v="2"/>
    <x v="2"/>
    <x v="1"/>
    <s v="FUR-FU-10001215"/>
    <s v="Furniture"/>
    <x v="3"/>
    <s v="Howard Miller 11-1/2&quot; Diameter Brentwood Wall Clock"/>
    <n v="43.13"/>
    <n v="1"/>
    <n v="18.114599999999999"/>
    <x v="9"/>
  </r>
  <r>
    <s v="US-2016-148901"/>
    <x v="326"/>
    <d v="2016-05-19T00:00:00"/>
    <x v="2"/>
    <x v="1"/>
    <s v="MK-17905"/>
    <s v="Michael Kennedy"/>
    <x v="1"/>
    <s v="United States"/>
    <x v="51"/>
    <x v="1"/>
    <x v="0"/>
    <s v="FUR-FU-10002396"/>
    <s v="Furniture"/>
    <x v="3"/>
    <s v="DAX Copper Panel Document Frame, 5 x 7 Size"/>
    <n v="30.192"/>
    <n v="3"/>
    <n v="8.3027999999999995"/>
    <x v="7"/>
  </r>
  <r>
    <s v="CA-2017-136364"/>
    <x v="594"/>
    <d v="2017-07-17T00:00:00"/>
    <x v="4"/>
    <x v="0"/>
    <s v="MH-17455"/>
    <s v="Mark Hamilton"/>
    <x v="0"/>
    <s v="United States"/>
    <x v="3"/>
    <x v="3"/>
    <x v="2"/>
    <s v="FUR-FU-10002501"/>
    <s v="Furniture"/>
    <x v="3"/>
    <s v="Nu-Dell Executive Frame"/>
    <n v="91.007999999999996"/>
    <n v="9"/>
    <n v="19.339200000000002"/>
    <x v="3"/>
  </r>
  <r>
    <s v="CA-2016-121370"/>
    <x v="566"/>
    <d v="2016-11-19T00:00:00"/>
    <x v="2"/>
    <x v="0"/>
    <s v="EB-14110"/>
    <s v="Eugene Barchas"/>
    <x v="0"/>
    <s v="United States"/>
    <x v="3"/>
    <x v="3"/>
    <x v="2"/>
    <s v="FUR-CH-10000785"/>
    <s v="Furniture"/>
    <x v="1"/>
    <s v="Global Ergonomic Managers Chair"/>
    <n v="380.05799999999999"/>
    <n v="3"/>
    <n v="-21.717600000000001"/>
    <x v="0"/>
  </r>
  <r>
    <s v="CA-2016-121370"/>
    <x v="566"/>
    <d v="2016-11-19T00:00:00"/>
    <x v="2"/>
    <x v="0"/>
    <s v="EB-14110"/>
    <s v="Eugene Barchas"/>
    <x v="0"/>
    <s v="United States"/>
    <x v="3"/>
    <x v="3"/>
    <x v="2"/>
    <s v="FUR-FU-10002813"/>
    <s v="Furniture"/>
    <x v="3"/>
    <s v="DAX Contemporary Wood Frame with Silver Metal Mat, Desktop, 11 x 14 Size"/>
    <n v="48.576000000000001"/>
    <n v="3"/>
    <n v="9.7151999999999994"/>
    <x v="0"/>
  </r>
  <r>
    <s v="CA-2016-140018"/>
    <x v="431"/>
    <d v="2016-11-26T00:00:00"/>
    <x v="2"/>
    <x v="1"/>
    <s v="CK-12205"/>
    <s v="Chloris Kastensmidt"/>
    <x v="0"/>
    <s v="United States"/>
    <x v="29"/>
    <x v="15"/>
    <x v="2"/>
    <s v="FUR-CH-10003817"/>
    <s v="Furniture"/>
    <x v="1"/>
    <s v="Global Value Steno Chair, Gray"/>
    <n v="127.554"/>
    <n v="3"/>
    <n v="-9.1110000000000007"/>
    <x v="0"/>
  </r>
  <r>
    <s v="CA-2016-140018"/>
    <x v="431"/>
    <d v="2016-11-26T00:00:00"/>
    <x v="2"/>
    <x v="1"/>
    <s v="CK-12205"/>
    <s v="Chloris Kastensmidt"/>
    <x v="0"/>
    <s v="United States"/>
    <x v="29"/>
    <x v="15"/>
    <x v="2"/>
    <s v="FUR-FU-10001876"/>
    <s v="Furniture"/>
    <x v="3"/>
    <s v="Computer Room Manger, 14&quot;"/>
    <n v="77.951999999999998"/>
    <n v="3"/>
    <n v="15.590400000000001"/>
    <x v="0"/>
  </r>
  <r>
    <s v="CA-2017-154123"/>
    <x v="93"/>
    <d v="2017-11-25T00:00:00"/>
    <x v="2"/>
    <x v="1"/>
    <s v="SC-20050"/>
    <s v="Sample Company A"/>
    <x v="2"/>
    <s v="United States"/>
    <x v="0"/>
    <x v="0"/>
    <x v="0"/>
    <s v="FUR-FU-10000629"/>
    <s v="Furniture"/>
    <x v="3"/>
    <s v="9-3/4 Diameter Round Wall Clock"/>
    <n v="27.58"/>
    <n v="2"/>
    <n v="11.583600000000001"/>
    <x v="0"/>
  </r>
  <r>
    <s v="CA-2014-107818"/>
    <x v="30"/>
    <d v="2014-09-14T00:00:00"/>
    <x v="6"/>
    <x v="1"/>
    <s v="MC-17275"/>
    <s v="Marc Crier"/>
    <x v="0"/>
    <s v="United States"/>
    <x v="253"/>
    <x v="13"/>
    <x v="1"/>
    <s v="FUR-CH-10000454"/>
    <s v="Furniture"/>
    <x v="1"/>
    <s v="Hon Deluxe Fabric Upholstered Stacking Chairs, Rounded Back"/>
    <n v="975.92"/>
    <n v="5"/>
    <n v="121.99"/>
    <x v="4"/>
  </r>
  <r>
    <s v="CA-2014-113320"/>
    <x v="202"/>
    <d v="2014-12-15T00:00:00"/>
    <x v="0"/>
    <x v="0"/>
    <s v="LH-17155"/>
    <s v="Logan Haushalter"/>
    <x v="0"/>
    <s v="United States"/>
    <x v="121"/>
    <x v="2"/>
    <x v="1"/>
    <s v="FUR-FU-10004270"/>
    <s v="Furniture"/>
    <x v="3"/>
    <s v="Eldon Image Series Desk Accessories, Burgundy"/>
    <n v="12.54"/>
    <n v="3"/>
    <n v="4.5144000000000002"/>
    <x v="5"/>
  </r>
  <r>
    <s v="CA-2014-113320"/>
    <x v="202"/>
    <d v="2014-12-15T00:00:00"/>
    <x v="0"/>
    <x v="0"/>
    <s v="LH-17155"/>
    <s v="Logan Haushalter"/>
    <x v="0"/>
    <s v="United States"/>
    <x v="121"/>
    <x v="2"/>
    <x v="1"/>
    <s v="FUR-FU-10001706"/>
    <s v="Furniture"/>
    <x v="3"/>
    <s v="Longer-Life Soft White Bulbs"/>
    <n v="9.24"/>
    <n v="3"/>
    <n v="4.4352"/>
    <x v="5"/>
  </r>
  <r>
    <s v="CA-2015-137526"/>
    <x v="595"/>
    <d v="2015-01-17T00:00:00"/>
    <x v="4"/>
    <x v="1"/>
    <s v="PB-19150"/>
    <s v="Philip Brown"/>
    <x v="0"/>
    <s v="United States"/>
    <x v="2"/>
    <x v="2"/>
    <x v="1"/>
    <s v="FUR-FU-10001861"/>
    <s v="Furniture"/>
    <x v="3"/>
    <s v="Floodlight Indoor Halogen Bulbs, 1 Bulb per Pack, 60 Watts"/>
    <n v="77.599999999999994"/>
    <n v="4"/>
    <n v="38.024000000000001"/>
    <x v="8"/>
  </r>
  <r>
    <s v="CA-2015-137526"/>
    <x v="595"/>
    <d v="2015-01-17T00:00:00"/>
    <x v="4"/>
    <x v="1"/>
    <s v="PB-19150"/>
    <s v="Philip Brown"/>
    <x v="0"/>
    <s v="United States"/>
    <x v="2"/>
    <x v="2"/>
    <x v="1"/>
    <s v="FUR-FU-10004845"/>
    <s v="Furniture"/>
    <x v="3"/>
    <s v="Deflect-o EconoMat Nonstudded, No Bevel Mat"/>
    <n v="464.85"/>
    <n v="9"/>
    <n v="92.97"/>
    <x v="8"/>
  </r>
  <r>
    <s v="CA-2017-122490"/>
    <x v="596"/>
    <d v="2017-11-18T00:00:00"/>
    <x v="2"/>
    <x v="1"/>
    <s v="TT-21070"/>
    <s v="Ted Trevino"/>
    <x v="0"/>
    <s v="United States"/>
    <x v="15"/>
    <x v="13"/>
    <x v="1"/>
    <s v="FUR-CH-10001215"/>
    <s v="Furniture"/>
    <x v="1"/>
    <s v="Global Troy Executive Leather Low-Back Tilter"/>
    <n v="2404.7040000000002"/>
    <n v="6"/>
    <n v="150.29400000000001"/>
    <x v="0"/>
  </r>
  <r>
    <s v="CA-2017-143567"/>
    <x v="575"/>
    <d v="2017-11-05T00:00:00"/>
    <x v="0"/>
    <x v="0"/>
    <s v="TB-21175"/>
    <s v="Thomas Boland"/>
    <x v="1"/>
    <s v="United States"/>
    <x v="0"/>
    <x v="0"/>
    <x v="0"/>
    <s v="FUR-CH-10000454"/>
    <s v="Furniture"/>
    <x v="1"/>
    <s v="Hon Deluxe Fabric Upholstered Stacking Chairs, Rounded Back"/>
    <n v="975.92"/>
    <n v="4"/>
    <n v="292.77600000000001"/>
    <x v="0"/>
  </r>
  <r>
    <s v="CA-2016-163167"/>
    <x v="597"/>
    <d v="2016-12-01T00:00:00"/>
    <x v="0"/>
    <x v="0"/>
    <s v="RF-19345"/>
    <s v="Randy Ferguson"/>
    <x v="1"/>
    <s v="United States"/>
    <x v="254"/>
    <x v="24"/>
    <x v="0"/>
    <s v="FUR-CH-10004477"/>
    <s v="Furniture"/>
    <x v="1"/>
    <s v="Global Push Button Manager's Chair, Indigo"/>
    <n v="182.67"/>
    <n v="3"/>
    <n v="52.974299999999999"/>
    <x v="0"/>
  </r>
  <r>
    <s v="US-2014-122021"/>
    <x v="384"/>
    <d v="2014-10-17T00:00:00"/>
    <x v="3"/>
    <x v="2"/>
    <s v="AC-10660"/>
    <s v="Anna Chung"/>
    <x v="0"/>
    <s v="United States"/>
    <x v="255"/>
    <x v="15"/>
    <x v="2"/>
    <s v="FUR-CH-10003761"/>
    <s v="Furniture"/>
    <x v="1"/>
    <s v="Global Italian Leather Office Chair"/>
    <n v="183.37200000000001"/>
    <n v="2"/>
    <n v="-7.8587999999999996"/>
    <x v="1"/>
  </r>
  <r>
    <s v="US-2014-161613"/>
    <x v="280"/>
    <d v="2014-12-03T00:00:00"/>
    <x v="3"/>
    <x v="0"/>
    <s v="MC-17605"/>
    <s v="Matt Connell"/>
    <x v="1"/>
    <s v="United States"/>
    <x v="6"/>
    <x v="5"/>
    <x v="3"/>
    <s v="FUR-CH-10003746"/>
    <s v="Furniture"/>
    <x v="1"/>
    <s v="Hon 4070 Series Pagoda Round Back Stacking Chairs"/>
    <n v="674.05799999999999"/>
    <n v="3"/>
    <n v="-19.258800000000001"/>
    <x v="5"/>
  </r>
  <r>
    <s v="CA-2017-163125"/>
    <x v="224"/>
    <d v="2017-10-11T00:00:00"/>
    <x v="3"/>
    <x v="0"/>
    <s v="MB-17305"/>
    <s v="Maria Bertelson"/>
    <x v="0"/>
    <s v="United States"/>
    <x v="256"/>
    <x v="5"/>
    <x v="3"/>
    <s v="FUR-CH-10001802"/>
    <s v="Furniture"/>
    <x v="1"/>
    <s v="Hon Every-Day Chair Series Swivel Task Chairs"/>
    <n v="254.05799999999999"/>
    <n v="3"/>
    <n v="-32.6646"/>
    <x v="1"/>
  </r>
  <r>
    <s v="CA-2016-160304"/>
    <x v="598"/>
    <d v="2016-01-07T00:00:00"/>
    <x v="2"/>
    <x v="1"/>
    <s v="BM-11575"/>
    <s v="Brendan Murry"/>
    <x v="1"/>
    <s v="United States"/>
    <x v="257"/>
    <x v="32"/>
    <x v="2"/>
    <s v="FUR-BO-10004709"/>
    <s v="Furniture"/>
    <x v="0"/>
    <s v="Bush Westfield Collection Bookcases, Medium Cherry Finish"/>
    <n v="173.94"/>
    <n v="3"/>
    <n v="38.266800000000003"/>
    <x v="8"/>
  </r>
  <r>
    <s v="CA-2017-117653"/>
    <x v="66"/>
    <d v="2017-10-23T00:00:00"/>
    <x v="4"/>
    <x v="1"/>
    <s v="MO-17500"/>
    <s v="Mary O'Rourke"/>
    <x v="0"/>
    <s v="United States"/>
    <x v="9"/>
    <x v="8"/>
    <x v="3"/>
    <s v="FUR-TA-10003008"/>
    <s v="Furniture"/>
    <x v="2"/>
    <s v="Lesro Round Back Collection Coffee Table, End Table"/>
    <n v="91.275000000000006"/>
    <n v="1"/>
    <n v="-67.543499999999995"/>
    <x v="1"/>
  </r>
  <r>
    <s v="CA-2017-143245"/>
    <x v="451"/>
    <d v="2017-12-06T00:00:00"/>
    <x v="2"/>
    <x v="1"/>
    <s v="AD-10180"/>
    <s v="Alan Dominguez"/>
    <x v="2"/>
    <s v="United States"/>
    <x v="130"/>
    <x v="19"/>
    <x v="2"/>
    <s v="FUR-CH-10000155"/>
    <s v="Furniture"/>
    <x v="1"/>
    <s v="Global Comet Stacking Armless Chair"/>
    <n v="897.15"/>
    <n v="3"/>
    <n v="251.202"/>
    <x v="5"/>
  </r>
  <r>
    <s v="CA-2014-157147"/>
    <x v="424"/>
    <d v="2014-01-18T00:00:00"/>
    <x v="2"/>
    <x v="1"/>
    <s v="BD-11605"/>
    <s v="Brian Dahlen"/>
    <x v="0"/>
    <s v="United States"/>
    <x v="28"/>
    <x v="2"/>
    <x v="1"/>
    <s v="FUR-BO-10003034"/>
    <s v="Furniture"/>
    <x v="0"/>
    <s v="O'Sullivan Elevations Bookcase, Cherry Finish"/>
    <n v="333.99900000000002"/>
    <n v="3"/>
    <n v="3.9293999999999998"/>
    <x v="8"/>
  </r>
  <r>
    <s v="CA-2015-156482"/>
    <x v="599"/>
    <d v="2015-02-13T00:00:00"/>
    <x v="1"/>
    <x v="1"/>
    <s v="IL-15100"/>
    <s v="Ivan Liston"/>
    <x v="0"/>
    <s v="United States"/>
    <x v="16"/>
    <x v="14"/>
    <x v="2"/>
    <s v="FUR-CH-10001708"/>
    <s v="Furniture"/>
    <x v="1"/>
    <s v="Office Star - Contemporary Swivel Chair with Padded Adjustable Arms and Flex Back"/>
    <n v="1268.82"/>
    <n v="9"/>
    <n v="266.4522"/>
    <x v="11"/>
  </r>
  <r>
    <s v="CA-2015-156482"/>
    <x v="599"/>
    <d v="2015-02-13T00:00:00"/>
    <x v="1"/>
    <x v="1"/>
    <s v="IL-15100"/>
    <s v="Ivan Liston"/>
    <x v="0"/>
    <s v="United States"/>
    <x v="16"/>
    <x v="14"/>
    <x v="2"/>
    <s v="FUR-BO-10002598"/>
    <s v="Furniture"/>
    <x v="0"/>
    <s v="Hon Metal Bookcases, Putty"/>
    <n v="283.92"/>
    <n v="4"/>
    <n v="82.336799999999997"/>
    <x v="11"/>
  </r>
  <r>
    <s v="CA-2017-107125"/>
    <x v="152"/>
    <d v="2017-12-02T00:00:00"/>
    <x v="2"/>
    <x v="1"/>
    <s v="BD-11320"/>
    <s v="Bill Donatelli"/>
    <x v="0"/>
    <s v="United States"/>
    <x v="2"/>
    <x v="2"/>
    <x v="1"/>
    <s v="FUR-FU-10000732"/>
    <s v="Furniture"/>
    <x v="3"/>
    <s v="Eldon 200 Class Desk Accessories"/>
    <n v="18.84"/>
    <n v="3"/>
    <n v="6.0288000000000004"/>
    <x v="0"/>
  </r>
  <r>
    <s v="CA-2014-160262"/>
    <x v="2"/>
    <d v="2014-06-13T00:00:00"/>
    <x v="4"/>
    <x v="0"/>
    <s v="TS-21205"/>
    <s v="Thomas Seio"/>
    <x v="1"/>
    <s v="United States"/>
    <x v="111"/>
    <x v="34"/>
    <x v="1"/>
    <s v="FUR-FU-10002685"/>
    <s v="Furniture"/>
    <x v="3"/>
    <s v="Executive Impressions 13-1/2&quot; Indoor/Outdoor Wall Clock"/>
    <n v="37.4"/>
    <n v="2"/>
    <n v="14.212"/>
    <x v="2"/>
  </r>
  <r>
    <s v="CA-2014-156587"/>
    <x v="600"/>
    <d v="2014-03-08T00:00:00"/>
    <x v="5"/>
    <x v="2"/>
    <s v="AB-10015"/>
    <s v="Aaron Bergman"/>
    <x v="0"/>
    <s v="United States"/>
    <x v="15"/>
    <x v="13"/>
    <x v="1"/>
    <s v="FUR-CH-10004477"/>
    <s v="Furniture"/>
    <x v="1"/>
    <s v="Global Push Button Manager's Chair, Indigo"/>
    <n v="48.712000000000003"/>
    <n v="1"/>
    <n v="5.4801000000000002"/>
    <x v="9"/>
  </r>
  <r>
    <s v="CA-2015-122406"/>
    <x v="601"/>
    <d v="2015-08-05T00:00:00"/>
    <x v="0"/>
    <x v="0"/>
    <s v="BE-11455"/>
    <s v="Brad Eason"/>
    <x v="2"/>
    <s v="United States"/>
    <x v="134"/>
    <x v="38"/>
    <x v="2"/>
    <s v="FUR-CH-10001973"/>
    <s v="Furniture"/>
    <x v="1"/>
    <s v="Office Star Flex Back Scooter Chair with White Frame"/>
    <n v="110.98"/>
    <n v="1"/>
    <n v="15.5372"/>
    <x v="10"/>
  </r>
  <r>
    <s v="US-2016-153815"/>
    <x v="24"/>
    <d v="2016-11-09T00:00:00"/>
    <x v="0"/>
    <x v="2"/>
    <s v="KL-16555"/>
    <s v="Kelly Lampkin"/>
    <x v="1"/>
    <s v="United States"/>
    <x v="51"/>
    <x v="1"/>
    <x v="0"/>
    <s v="FUR-CH-10000513"/>
    <s v="Furniture"/>
    <x v="1"/>
    <s v="High-Back Leather Manager's Chair"/>
    <n v="207.98400000000001"/>
    <n v="2"/>
    <n v="-28.597799999999999"/>
    <x v="0"/>
  </r>
  <r>
    <s v="US-2016-153815"/>
    <x v="24"/>
    <d v="2016-11-09T00:00:00"/>
    <x v="0"/>
    <x v="2"/>
    <s v="KL-16555"/>
    <s v="Kelly Lampkin"/>
    <x v="1"/>
    <s v="United States"/>
    <x v="51"/>
    <x v="1"/>
    <x v="0"/>
    <s v="FUR-FU-10004090"/>
    <s v="Furniture"/>
    <x v="3"/>
    <s v="Executive Impressions 14&quot; Contract Wall Clock"/>
    <n v="35.567999999999998"/>
    <n v="2"/>
    <n v="5.7797999999999998"/>
    <x v="0"/>
  </r>
  <r>
    <s v="CA-2016-149279"/>
    <x v="602"/>
    <d v="2016-04-28T00:00:00"/>
    <x v="4"/>
    <x v="1"/>
    <s v="CL-12700"/>
    <s v="Craig Leslie"/>
    <x v="2"/>
    <s v="United States"/>
    <x v="30"/>
    <x v="12"/>
    <x v="1"/>
    <s v="FUR-CH-10004287"/>
    <s v="Furniture"/>
    <x v="1"/>
    <s v="SAFCO Arco Folding Chair"/>
    <n v="1325.76"/>
    <n v="6"/>
    <n v="149.148"/>
    <x v="6"/>
  </r>
  <r>
    <s v="CA-2015-153038"/>
    <x v="603"/>
    <d v="2015-12-25T00:00:00"/>
    <x v="1"/>
    <x v="1"/>
    <s v="RB-19645"/>
    <s v="Robert Barroso"/>
    <x v="1"/>
    <s v="United States"/>
    <x v="10"/>
    <x v="9"/>
    <x v="0"/>
    <s v="FUR-FU-10000221"/>
    <s v="Furniture"/>
    <x v="3"/>
    <s v="Master Caster Door Stop, Brown"/>
    <n v="20.32"/>
    <n v="5"/>
    <n v="3.556"/>
    <x v="5"/>
  </r>
  <r>
    <s v="US-2017-139647"/>
    <x v="585"/>
    <d v="2017-05-13T00:00:00"/>
    <x v="3"/>
    <x v="2"/>
    <s v="TS-21370"/>
    <s v="Todd Sumrall"/>
    <x v="1"/>
    <s v="United States"/>
    <x v="43"/>
    <x v="22"/>
    <x v="1"/>
    <s v="FUR-BO-10004467"/>
    <s v="Furniture"/>
    <x v="0"/>
    <s v="Bestar Classic Bookcase"/>
    <n v="209.97900000000001"/>
    <n v="7"/>
    <n v="-356.96429999999998"/>
    <x v="7"/>
  </r>
  <r>
    <s v="CA-2014-153850"/>
    <x v="168"/>
    <d v="2014-11-29T00:00:00"/>
    <x v="2"/>
    <x v="1"/>
    <s v="TH-21100"/>
    <s v="Thea Hendricks"/>
    <x v="0"/>
    <s v="United States"/>
    <x v="219"/>
    <x v="15"/>
    <x v="2"/>
    <s v="FUR-FU-10002960"/>
    <s v="Furniture"/>
    <x v="3"/>
    <s v="Eldon 200 Class Desk Accessories, Burgundy"/>
    <n v="35.167999999999999"/>
    <n v="7"/>
    <n v="9.6712000000000007"/>
    <x v="0"/>
  </r>
  <r>
    <s v="CA-2014-127558"/>
    <x v="604"/>
    <d v="2014-11-18T00:00:00"/>
    <x v="0"/>
    <x v="2"/>
    <s v="SS-20410"/>
    <s v="Shahid Shariari"/>
    <x v="0"/>
    <s v="United States"/>
    <x v="2"/>
    <x v="2"/>
    <x v="1"/>
    <s v="FUR-FU-10002505"/>
    <s v="Furniture"/>
    <x v="3"/>
    <s v="Eldon 100 Class Desk Accessories"/>
    <n v="10.11"/>
    <n v="3"/>
    <n v="3.2351999999999999"/>
    <x v="0"/>
  </r>
  <r>
    <s v="CA-2016-133795"/>
    <x v="105"/>
    <d v="2016-12-24T00:00:00"/>
    <x v="6"/>
    <x v="1"/>
    <s v="JE-15475"/>
    <s v="Jeremy Ellison"/>
    <x v="0"/>
    <s v="United States"/>
    <x v="53"/>
    <x v="2"/>
    <x v="1"/>
    <s v="FUR-FU-10003731"/>
    <s v="Furniture"/>
    <x v="3"/>
    <s v="Eldon Expressions Wood and Plastic Desk Accessories, Oak"/>
    <n v="39.92"/>
    <n v="4"/>
    <n v="11.1776"/>
    <x v="5"/>
  </r>
  <r>
    <s v="US-2017-130953"/>
    <x v="605"/>
    <d v="2017-08-03T00:00:00"/>
    <x v="2"/>
    <x v="1"/>
    <s v="RF-19735"/>
    <s v="Roland Fjeld"/>
    <x v="0"/>
    <s v="United States"/>
    <x v="258"/>
    <x v="37"/>
    <x v="3"/>
    <s v="FUR-CH-10004626"/>
    <s v="Furniture"/>
    <x v="1"/>
    <s v="Office Star Flex Back Scooter Chair with Aluminum Finish Frame"/>
    <n v="302.67"/>
    <n v="3"/>
    <n v="72.640799999999999"/>
    <x v="3"/>
  </r>
  <r>
    <s v="CA-2016-155166"/>
    <x v="576"/>
    <d v="2017-01-02T00:00:00"/>
    <x v="1"/>
    <x v="1"/>
    <s v="BB-11545"/>
    <s v="Brenda Bowman"/>
    <x v="1"/>
    <s v="United States"/>
    <x v="109"/>
    <x v="18"/>
    <x v="2"/>
    <s v="FUR-CH-10003968"/>
    <s v="Furniture"/>
    <x v="1"/>
    <s v="Novimex Turbo Task Chair"/>
    <n v="212.94"/>
    <n v="3"/>
    <n v="25.552800000000001"/>
    <x v="5"/>
  </r>
  <r>
    <s v="CA-2015-103954"/>
    <x v="38"/>
    <d v="2015-08-13T00:00:00"/>
    <x v="4"/>
    <x v="0"/>
    <s v="HR-14770"/>
    <s v="Hallie Redmond"/>
    <x v="2"/>
    <s v="United States"/>
    <x v="79"/>
    <x v="16"/>
    <x v="3"/>
    <s v="FUR-BO-10004690"/>
    <s v="Furniture"/>
    <x v="0"/>
    <s v="O'Sullivan Cherrywood Estates Traditional Barrister Bookcase"/>
    <n v="687.4"/>
    <n v="5"/>
    <n v="48.118000000000002"/>
    <x v="10"/>
  </r>
  <r>
    <s v="CA-2014-169803"/>
    <x v="226"/>
    <d v="2014-04-12T00:00:00"/>
    <x v="6"/>
    <x v="1"/>
    <s v="SC-20260"/>
    <s v="Scott Cohen"/>
    <x v="1"/>
    <s v="United States"/>
    <x v="15"/>
    <x v="13"/>
    <x v="1"/>
    <s v="FUR-TA-10000688"/>
    <s v="Furniture"/>
    <x v="2"/>
    <s v="Chromcraft Bull-Nose Wood Round Conference Table Top, Wood Base"/>
    <n v="653.54999999999995"/>
    <n v="3"/>
    <n v="111.1035"/>
    <x v="6"/>
  </r>
  <r>
    <s v="CA-2015-136469"/>
    <x v="312"/>
    <d v="2015-07-12T00:00:00"/>
    <x v="5"/>
    <x v="2"/>
    <s v="TS-21370"/>
    <s v="Todd Sumrall"/>
    <x v="1"/>
    <s v="United States"/>
    <x v="16"/>
    <x v="14"/>
    <x v="2"/>
    <s v="FUR-TA-10001520"/>
    <s v="Furniture"/>
    <x v="2"/>
    <s v="Lesro Sheffield Collection Coffee Table, End Table, Center Table, Corner Table"/>
    <n v="199.83600000000001"/>
    <n v="4"/>
    <n v="-37.112400000000001"/>
    <x v="3"/>
  </r>
  <r>
    <s v="CA-2016-158694"/>
    <x v="480"/>
    <d v="2016-11-13T00:00:00"/>
    <x v="0"/>
    <x v="0"/>
    <s v="AI-10855"/>
    <s v="Arianne Irving"/>
    <x v="0"/>
    <s v="United States"/>
    <x v="2"/>
    <x v="2"/>
    <x v="1"/>
    <s v="FUR-FU-10000965"/>
    <s v="Furniture"/>
    <x v="3"/>
    <s v="Howard Miller 11-1/2&quot; Diameter Ridgewood Wall Clock"/>
    <n v="467.46"/>
    <n v="9"/>
    <n v="191.65860000000001"/>
    <x v="0"/>
  </r>
  <r>
    <s v="CA-2015-141243"/>
    <x v="606"/>
    <d v="2015-01-08T00:00:00"/>
    <x v="2"/>
    <x v="0"/>
    <s v="AH-10465"/>
    <s v="Amy Hunt"/>
    <x v="0"/>
    <s v="United States"/>
    <x v="144"/>
    <x v="5"/>
    <x v="3"/>
    <s v="FUR-BO-10003272"/>
    <s v="Furniture"/>
    <x v="0"/>
    <s v="O'Sullivan Living Dimensions 5-Shelf Bookcases"/>
    <n v="1352.3976"/>
    <n v="9"/>
    <n v="-437.54039999999998"/>
    <x v="8"/>
  </r>
  <r>
    <s v="CA-2015-136798"/>
    <x v="190"/>
    <d v="2015-05-12T00:00:00"/>
    <x v="4"/>
    <x v="1"/>
    <s v="DL-12925"/>
    <s v="Daniel Lacy"/>
    <x v="0"/>
    <s v="United States"/>
    <x v="12"/>
    <x v="11"/>
    <x v="3"/>
    <s v="FUR-FU-10000723"/>
    <s v="Furniture"/>
    <x v="3"/>
    <s v="Deflect-o EconoMat Studded, No Bevel Mat for Low Pile Carpeting"/>
    <n v="123.96"/>
    <n v="3"/>
    <n v="11.1564"/>
    <x v="7"/>
  </r>
  <r>
    <s v="CA-2017-142090"/>
    <x v="147"/>
    <d v="2017-12-07T00:00:00"/>
    <x v="1"/>
    <x v="1"/>
    <s v="SC-20380"/>
    <s v="Shahid Collister"/>
    <x v="0"/>
    <s v="United States"/>
    <x v="259"/>
    <x v="30"/>
    <x v="0"/>
    <s v="FUR-TA-10001889"/>
    <s v="Furniture"/>
    <x v="2"/>
    <s v="Bush Advantage Collection Racetrack Conference Table"/>
    <n v="1781.682"/>
    <n v="7"/>
    <n v="-653.28340000000003"/>
    <x v="0"/>
  </r>
  <r>
    <s v="CA-2014-124478"/>
    <x v="98"/>
    <d v="2014-08-12T00:00:00"/>
    <x v="4"/>
    <x v="1"/>
    <s v="MA-17560"/>
    <s v="Matt Abelman"/>
    <x v="2"/>
    <s v="United States"/>
    <x v="65"/>
    <x v="17"/>
    <x v="3"/>
    <s v="FUR-FU-10002088"/>
    <s v="Furniture"/>
    <x v="3"/>
    <s v="Nu-Dell Float Frame 11 x 14 1/2"/>
    <n v="53.88"/>
    <n v="6"/>
    <n v="22.6296"/>
    <x v="10"/>
  </r>
  <r>
    <s v="CA-2014-134572"/>
    <x v="607"/>
    <d v="2014-04-22T00:00:00"/>
    <x v="3"/>
    <x v="0"/>
    <s v="SV-20365"/>
    <s v="Seth Vernon"/>
    <x v="0"/>
    <s v="United States"/>
    <x v="6"/>
    <x v="5"/>
    <x v="3"/>
    <s v="FUR-TA-10001705"/>
    <s v="Furniture"/>
    <x v="2"/>
    <s v="Bush Advantage Collection Round Conference Table"/>
    <n v="744.1"/>
    <n v="5"/>
    <n v="-95.67"/>
    <x v="6"/>
  </r>
  <r>
    <s v="CA-2014-134572"/>
    <x v="607"/>
    <d v="2014-04-22T00:00:00"/>
    <x v="3"/>
    <x v="0"/>
    <s v="SV-20365"/>
    <s v="Seth Vernon"/>
    <x v="0"/>
    <s v="United States"/>
    <x v="6"/>
    <x v="5"/>
    <x v="3"/>
    <s v="FUR-TA-10004442"/>
    <s v="Furniture"/>
    <x v="2"/>
    <s v="Riverside Furniture Stanwyck Manor Table Series"/>
    <n v="401.59"/>
    <n v="2"/>
    <n v="-131.95099999999999"/>
    <x v="6"/>
  </r>
  <r>
    <s v="US-2017-133312"/>
    <x v="608"/>
    <d v="2017-11-29T00:00:00"/>
    <x v="4"/>
    <x v="1"/>
    <s v="BD-11500"/>
    <s v="Bradley Drucker"/>
    <x v="0"/>
    <s v="United States"/>
    <x v="28"/>
    <x v="2"/>
    <x v="1"/>
    <s v="FUR-BO-10002213"/>
    <s v="Furniture"/>
    <x v="0"/>
    <s v="Sauder Forest Hills Library, Woodland Oak Finish"/>
    <n v="359.49900000000002"/>
    <n v="3"/>
    <n v="-29.605799999999999"/>
    <x v="0"/>
  </r>
  <r>
    <s v="US-2014-140452"/>
    <x v="387"/>
    <d v="2014-12-10T00:00:00"/>
    <x v="4"/>
    <x v="1"/>
    <s v="BK-11260"/>
    <s v="Berenike Kampe"/>
    <x v="0"/>
    <s v="United States"/>
    <x v="9"/>
    <x v="8"/>
    <x v="3"/>
    <s v="FUR-TA-10004086"/>
    <s v="Furniture"/>
    <x v="2"/>
    <s v="KI Adjustable-Height Table"/>
    <n v="214.95"/>
    <n v="5"/>
    <n v="-120.372"/>
    <x v="5"/>
  </r>
  <r>
    <s v="US-2014-140452"/>
    <x v="387"/>
    <d v="2014-12-10T00:00:00"/>
    <x v="4"/>
    <x v="1"/>
    <s v="BK-11260"/>
    <s v="Berenike Kampe"/>
    <x v="0"/>
    <s v="United States"/>
    <x v="9"/>
    <x v="8"/>
    <x v="3"/>
    <s v="FUR-FU-10002088"/>
    <s v="Furniture"/>
    <x v="3"/>
    <s v="Nu-Dell Float Frame 11 x 14 1/2"/>
    <n v="10.776"/>
    <n v="3"/>
    <n v="-4.8491999999999997"/>
    <x v="5"/>
  </r>
  <r>
    <s v="CA-2014-116568"/>
    <x v="609"/>
    <d v="2014-12-20T00:00:00"/>
    <x v="6"/>
    <x v="1"/>
    <s v="BM-11785"/>
    <s v="Bryan Mills"/>
    <x v="0"/>
    <s v="United States"/>
    <x v="260"/>
    <x v="1"/>
    <x v="0"/>
    <s v="FUR-CH-10002439"/>
    <s v="Furniture"/>
    <x v="1"/>
    <s v="Iceberg Nesting Folding Chair, 19w x 6d x 43h"/>
    <n v="186.304"/>
    <n v="4"/>
    <n v="13.972799999999999"/>
    <x v="5"/>
  </r>
  <r>
    <s v="CA-2015-153073"/>
    <x v="18"/>
    <d v="2015-11-13T00:00:00"/>
    <x v="7"/>
    <x v="3"/>
    <s v="HA-14905"/>
    <s v="Helen Abelman"/>
    <x v="0"/>
    <s v="United States"/>
    <x v="9"/>
    <x v="8"/>
    <x v="3"/>
    <s v="FUR-FU-10001025"/>
    <s v="Furniture"/>
    <x v="3"/>
    <s v="Eldon Imˆge Series Desk Accessories, Clear"/>
    <n v="17.495999999999999"/>
    <n v="9"/>
    <n v="-7.4358000000000004"/>
    <x v="0"/>
  </r>
  <r>
    <s v="CA-2014-160766"/>
    <x v="94"/>
    <d v="2014-09-14T00:00:00"/>
    <x v="7"/>
    <x v="3"/>
    <s v="DM-13015"/>
    <s v="Darrin Martin"/>
    <x v="0"/>
    <s v="United States"/>
    <x v="13"/>
    <x v="7"/>
    <x v="2"/>
    <s v="FUR-TA-10001039"/>
    <s v="Furniture"/>
    <x v="2"/>
    <s v="KI Adjustable-Height Table"/>
    <n v="464.29199999999997"/>
    <n v="9"/>
    <n v="-108.3348"/>
    <x v="4"/>
  </r>
  <r>
    <s v="CA-2017-146626"/>
    <x v="297"/>
    <d v="2018-01-05T00:00:00"/>
    <x v="1"/>
    <x v="1"/>
    <s v="BP-11185"/>
    <s v="Ben Peterman"/>
    <x v="1"/>
    <s v="United States"/>
    <x v="261"/>
    <x v="2"/>
    <x v="1"/>
    <s v="FUR-FU-10002501"/>
    <s v="Furniture"/>
    <x v="3"/>
    <s v="Nu-Dell Executive Frame"/>
    <n v="101.12"/>
    <n v="8"/>
    <n v="37.414400000000001"/>
    <x v="5"/>
  </r>
  <r>
    <s v="CA-2016-128972"/>
    <x v="282"/>
    <d v="2016-11-17T00:00:00"/>
    <x v="4"/>
    <x v="1"/>
    <s v="TS-21430"/>
    <s v="Tom Stivers"/>
    <x v="1"/>
    <s v="United States"/>
    <x v="258"/>
    <x v="37"/>
    <x v="3"/>
    <s v="FUR-FU-10003096"/>
    <s v="Furniture"/>
    <x v="3"/>
    <s v="Master Giant Foot Doorstop, Safety Yellow"/>
    <n v="30.36"/>
    <n v="4"/>
    <n v="13.0548"/>
    <x v="0"/>
  </r>
  <r>
    <s v="CA-2016-111213"/>
    <x v="610"/>
    <d v="2016-04-05T00:00:00"/>
    <x v="4"/>
    <x v="1"/>
    <s v="FP-14320"/>
    <s v="Frank Preis"/>
    <x v="0"/>
    <s v="United States"/>
    <x v="13"/>
    <x v="7"/>
    <x v="2"/>
    <s v="FUR-CH-10000454"/>
    <s v="Furniture"/>
    <x v="1"/>
    <s v="Hon Deluxe Fabric Upholstered Stacking Chairs, Rounded Back"/>
    <n v="1317.492"/>
    <n v="6"/>
    <n v="292.77600000000001"/>
    <x v="6"/>
  </r>
  <r>
    <s v="CA-2017-161333"/>
    <x v="611"/>
    <d v="2017-02-07T00:00:00"/>
    <x v="2"/>
    <x v="1"/>
    <s v="JL-15835"/>
    <s v="John Lee"/>
    <x v="0"/>
    <s v="United States"/>
    <x v="2"/>
    <x v="2"/>
    <x v="1"/>
    <s v="FUR-FU-10003039"/>
    <s v="Furniture"/>
    <x v="3"/>
    <s v="Howard Miller 11-1/2&quot; Diameter Grantwood Wall Clock"/>
    <n v="86.26"/>
    <n v="2"/>
    <n v="29.328399999999998"/>
    <x v="11"/>
  </r>
  <r>
    <s v="CA-2017-128734"/>
    <x v="455"/>
    <d v="2017-12-31T00:00:00"/>
    <x v="1"/>
    <x v="1"/>
    <s v="JL-15175"/>
    <s v="James Lanier"/>
    <x v="2"/>
    <s v="United States"/>
    <x v="262"/>
    <x v="22"/>
    <x v="1"/>
    <s v="FUR-FU-10001731"/>
    <s v="Furniture"/>
    <x v="3"/>
    <s v="Acrylic Self-Standing Desk Frames"/>
    <n v="8.5440000000000005"/>
    <n v="4"/>
    <n v="1.9224000000000001"/>
    <x v="5"/>
  </r>
  <r>
    <s v="CA-2017-128734"/>
    <x v="455"/>
    <d v="2017-12-31T00:00:00"/>
    <x v="1"/>
    <x v="1"/>
    <s v="JL-15175"/>
    <s v="James Lanier"/>
    <x v="2"/>
    <s v="United States"/>
    <x v="262"/>
    <x v="22"/>
    <x v="1"/>
    <s v="FUR-CH-10001394"/>
    <s v="Furniture"/>
    <x v="1"/>
    <s v="Global Leather Executive Chair"/>
    <n v="842.37599999999998"/>
    <n v="3"/>
    <n v="105.297"/>
    <x v="5"/>
  </r>
  <r>
    <s v="US-2015-124219"/>
    <x v="612"/>
    <d v="2015-08-08T00:00:00"/>
    <x v="5"/>
    <x v="2"/>
    <s v="KW-16570"/>
    <s v="Kelly Williams"/>
    <x v="0"/>
    <s v="United States"/>
    <x v="263"/>
    <x v="23"/>
    <x v="3"/>
    <s v="FUR-FU-10000305"/>
    <s v="Furniture"/>
    <x v="3"/>
    <s v="Tenex V2T-RE Standard Weight Series Chair Mat, 45&quot; x 53&quot;, Lip 25&quot; x 12&quot;"/>
    <n v="212.94"/>
    <n v="3"/>
    <n v="34.070399999999999"/>
    <x v="10"/>
  </r>
  <r>
    <s v="CA-2017-163006"/>
    <x v="254"/>
    <d v="2017-07-04T00:00:00"/>
    <x v="4"/>
    <x v="0"/>
    <s v="GH-14410"/>
    <s v="Gary Hansen"/>
    <x v="2"/>
    <s v="United States"/>
    <x v="9"/>
    <x v="8"/>
    <x v="3"/>
    <s v="FUR-CH-10000229"/>
    <s v="Furniture"/>
    <x v="1"/>
    <s v="Global Enterprise Series Seating High-Back Swivel/Tilt Chairs"/>
    <n v="569.05799999999999"/>
    <n v="3"/>
    <n v="-178.8468"/>
    <x v="2"/>
  </r>
  <r>
    <s v="CA-2017-163006"/>
    <x v="254"/>
    <d v="2017-07-04T00:00:00"/>
    <x v="4"/>
    <x v="0"/>
    <s v="GH-14410"/>
    <s v="Gary Hansen"/>
    <x v="2"/>
    <s v="United States"/>
    <x v="9"/>
    <x v="8"/>
    <x v="3"/>
    <s v="FUR-FU-10003799"/>
    <s v="Furniture"/>
    <x v="3"/>
    <s v="Seth Thomas 13 1/2&quot; Wall Clock"/>
    <n v="14.224"/>
    <n v="2"/>
    <n v="-10.3124"/>
    <x v="2"/>
  </r>
  <r>
    <s v="CA-2014-111192"/>
    <x v="613"/>
    <d v="2014-08-05T00:00:00"/>
    <x v="6"/>
    <x v="1"/>
    <s v="TS-21430"/>
    <s v="Tom Stivers"/>
    <x v="1"/>
    <s v="United States"/>
    <x v="15"/>
    <x v="13"/>
    <x v="1"/>
    <s v="FUR-BO-10002916"/>
    <s v="Furniture"/>
    <x v="0"/>
    <s v="Rush Hierlooms Collection 1&quot; Thick Stackable Bookcases"/>
    <n v="1367.84"/>
    <n v="8"/>
    <n v="259.88959999999997"/>
    <x v="3"/>
  </r>
  <r>
    <s v="CA-2016-115378"/>
    <x v="515"/>
    <d v="2016-11-23T00:00:00"/>
    <x v="2"/>
    <x v="0"/>
    <s v="AJ-10945"/>
    <s v="Ashley Jarboe"/>
    <x v="0"/>
    <s v="United States"/>
    <x v="264"/>
    <x v="17"/>
    <x v="3"/>
    <s v="FUR-CH-10000863"/>
    <s v="Furniture"/>
    <x v="1"/>
    <s v="Novimex Swivel Fabric Task Chair"/>
    <n v="301.95999999999998"/>
    <n v="2"/>
    <n v="33.215600000000002"/>
    <x v="0"/>
  </r>
  <r>
    <s v="CA-2015-161627"/>
    <x v="171"/>
    <d v="2015-07-11T00:00:00"/>
    <x v="2"/>
    <x v="1"/>
    <s v="SJ-20215"/>
    <s v="Sarah Jordon"/>
    <x v="0"/>
    <s v="United States"/>
    <x v="102"/>
    <x v="2"/>
    <x v="1"/>
    <s v="FUR-CH-10003968"/>
    <s v="Furniture"/>
    <x v="1"/>
    <s v="Novimex Turbo Task Chair"/>
    <n v="170.352"/>
    <n v="3"/>
    <n v="-17.0352"/>
    <x v="3"/>
  </r>
  <r>
    <s v="CA-2014-121006"/>
    <x v="448"/>
    <d v="2014-11-16T00:00:00"/>
    <x v="6"/>
    <x v="1"/>
    <s v="SC-20020"/>
    <s v="Sam Craven"/>
    <x v="0"/>
    <s v="United States"/>
    <x v="265"/>
    <x v="17"/>
    <x v="3"/>
    <s v="FUR-CH-10004997"/>
    <s v="Furniture"/>
    <x v="1"/>
    <s v="Hon Every-Day Series Multi-Task Chairs"/>
    <n v="563.94000000000005"/>
    <n v="3"/>
    <n v="112.788"/>
    <x v="0"/>
  </r>
  <r>
    <s v="CA-2016-122903"/>
    <x v="614"/>
    <d v="2016-05-29T00:00:00"/>
    <x v="3"/>
    <x v="0"/>
    <s v="LA-16780"/>
    <s v="Laura Armstrong"/>
    <x v="1"/>
    <s v="United States"/>
    <x v="25"/>
    <x v="17"/>
    <x v="3"/>
    <s v="FUR-CH-10002024"/>
    <s v="Furniture"/>
    <x v="1"/>
    <s v="HON 5400 Series Task Chairs for Big and Tall"/>
    <n v="3504.9"/>
    <n v="5"/>
    <n v="700.98"/>
    <x v="7"/>
  </r>
  <r>
    <s v="CA-2017-106432"/>
    <x v="66"/>
    <d v="2017-10-24T00:00:00"/>
    <x v="2"/>
    <x v="1"/>
    <s v="CA-12265"/>
    <s v="Christina Anderson"/>
    <x v="0"/>
    <s v="United States"/>
    <x v="266"/>
    <x v="5"/>
    <x v="3"/>
    <s v="FUR-BO-10004360"/>
    <s v="Furniture"/>
    <x v="0"/>
    <s v="Rush Hierlooms Collection Rich Wood Bookcases"/>
    <n v="328.39920000000001"/>
    <n v="3"/>
    <n v="-91.758600000000001"/>
    <x v="1"/>
  </r>
  <r>
    <s v="US-2015-120502"/>
    <x v="315"/>
    <d v="2015-04-19T00:00:00"/>
    <x v="6"/>
    <x v="1"/>
    <s v="BT-11395"/>
    <s v="Bill Tyler"/>
    <x v="1"/>
    <s v="United States"/>
    <x v="2"/>
    <x v="2"/>
    <x v="1"/>
    <s v="FUR-FU-10004973"/>
    <s v="Furniture"/>
    <x v="3"/>
    <s v="Flat Face Poster Frame"/>
    <n v="37.68"/>
    <n v="2"/>
    <n v="15.8256"/>
    <x v="6"/>
  </r>
  <r>
    <s v="CA-2015-115567"/>
    <x v="615"/>
    <d v="2015-09-18T00:00:00"/>
    <x v="2"/>
    <x v="1"/>
    <s v="ZC-21910"/>
    <s v="Zuschuss Carroll"/>
    <x v="0"/>
    <s v="United States"/>
    <x v="29"/>
    <x v="6"/>
    <x v="3"/>
    <s v="FUR-CH-10000015"/>
    <s v="Furniture"/>
    <x v="1"/>
    <s v="Hon Multipurpose Stacking Arm Chairs"/>
    <n v="1516.2"/>
    <n v="7"/>
    <n v="394.21199999999999"/>
    <x v="4"/>
  </r>
  <r>
    <s v="CA-2014-101560"/>
    <x v="616"/>
    <d v="2014-12-01T00:00:00"/>
    <x v="0"/>
    <x v="0"/>
    <s v="CS-12250"/>
    <s v="Chris Selesnick"/>
    <x v="1"/>
    <s v="United States"/>
    <x v="11"/>
    <x v="10"/>
    <x v="0"/>
    <s v="FUR-FU-10003773"/>
    <s v="Furniture"/>
    <x v="3"/>
    <s v="Eldon Cleatmat Plus Chair Mats for High Pile Carpets"/>
    <n v="397.6"/>
    <n v="5"/>
    <n v="43.735999999999997"/>
    <x v="0"/>
  </r>
  <r>
    <s v="CA-2015-142454"/>
    <x v="617"/>
    <d v="2015-08-19T00:00:00"/>
    <x v="4"/>
    <x v="1"/>
    <s v="RE-19450"/>
    <s v="Richard Eichhorn"/>
    <x v="0"/>
    <s v="United States"/>
    <x v="121"/>
    <x v="2"/>
    <x v="1"/>
    <s v="FUR-FU-10004018"/>
    <s v="Furniture"/>
    <x v="3"/>
    <s v="Tensor Computer Mounted Lamp"/>
    <n v="104.23"/>
    <n v="7"/>
    <n v="28.142099999999999"/>
    <x v="10"/>
  </r>
  <r>
    <s v="CA-2017-145653"/>
    <x v="449"/>
    <d v="2017-09-01T00:00:00"/>
    <x v="7"/>
    <x v="3"/>
    <s v="CA-12775"/>
    <s v="Cynthia Arntzen"/>
    <x v="0"/>
    <s v="United States"/>
    <x v="25"/>
    <x v="17"/>
    <x v="3"/>
    <s v="FUR-CH-10004875"/>
    <s v="Furniture"/>
    <x v="1"/>
    <s v="Harbour Creations 67200 Series Stacking Chairs"/>
    <n v="498.26"/>
    <n v="7"/>
    <n v="134.53020000000001"/>
    <x v="4"/>
  </r>
  <r>
    <s v="CA-2014-140487"/>
    <x v="618"/>
    <d v="2014-06-20T00:00:00"/>
    <x v="6"/>
    <x v="1"/>
    <s v="SR-20425"/>
    <s v="Sharelle Roach"/>
    <x v="2"/>
    <s v="United States"/>
    <x v="25"/>
    <x v="17"/>
    <x v="3"/>
    <s v="FUR-BO-10000711"/>
    <s v="Furniture"/>
    <x v="0"/>
    <s v="Hon Metal Bookcases, Gray"/>
    <n v="212.94"/>
    <n v="3"/>
    <n v="57.4938"/>
    <x v="2"/>
  </r>
  <r>
    <s v="CA-2016-119865"/>
    <x v="619"/>
    <d v="2016-06-26T00:00:00"/>
    <x v="2"/>
    <x v="1"/>
    <s v="AS-10090"/>
    <s v="Adam Shillingsburg"/>
    <x v="0"/>
    <s v="United States"/>
    <x v="13"/>
    <x v="7"/>
    <x v="2"/>
    <s v="FUR-BO-10003272"/>
    <s v="Furniture"/>
    <x v="0"/>
    <s v="O'Sullivan Living Dimensions 5-Shelf Bookcases"/>
    <n v="353.56799999999998"/>
    <n v="2"/>
    <n v="-44.195999999999998"/>
    <x v="2"/>
  </r>
  <r>
    <s v="CA-2017-124436"/>
    <x v="620"/>
    <d v="2017-03-22T00:00:00"/>
    <x v="0"/>
    <x v="0"/>
    <s v="SA-20830"/>
    <s v="Sue Ann Reed"/>
    <x v="0"/>
    <s v="United States"/>
    <x v="99"/>
    <x v="2"/>
    <x v="1"/>
    <s v="FUR-TA-10001095"/>
    <s v="Furniture"/>
    <x v="2"/>
    <s v="Chromcraft Round Conference Tables"/>
    <n v="697.16"/>
    <n v="5"/>
    <n v="8.7144999999999992"/>
    <x v="9"/>
  </r>
  <r>
    <s v="CA-2017-124436"/>
    <x v="620"/>
    <d v="2017-03-22T00:00:00"/>
    <x v="0"/>
    <x v="0"/>
    <s v="SA-20830"/>
    <s v="Sue Ann Reed"/>
    <x v="0"/>
    <s v="United States"/>
    <x v="99"/>
    <x v="2"/>
    <x v="1"/>
    <s v="FUR-FU-10001185"/>
    <s v="Furniture"/>
    <x v="3"/>
    <s v="Advantus Employee of the Month Certificate Frame, 11 x 13-1/2"/>
    <n v="30.93"/>
    <n v="1"/>
    <n v="12.6813"/>
    <x v="9"/>
  </r>
  <r>
    <s v="CA-2014-115084"/>
    <x v="305"/>
    <d v="2014-10-22T00:00:00"/>
    <x v="4"/>
    <x v="1"/>
    <s v="LS-17200"/>
    <s v="Luke Schmidt"/>
    <x v="1"/>
    <s v="United States"/>
    <x v="267"/>
    <x v="31"/>
    <x v="0"/>
    <s v="FUR-CH-10004626"/>
    <s v="Furniture"/>
    <x v="1"/>
    <s v="Office Star Flex Back Scooter Chair with Aluminum Finish Frame"/>
    <n v="605.34"/>
    <n v="6"/>
    <n v="145.2816"/>
    <x v="1"/>
  </r>
  <r>
    <s v="CA-2017-131037"/>
    <x v="621"/>
    <d v="2017-08-23T00:00:00"/>
    <x v="5"/>
    <x v="2"/>
    <s v="TM-21490"/>
    <s v="Tony Molinari"/>
    <x v="0"/>
    <s v="United States"/>
    <x v="28"/>
    <x v="2"/>
    <x v="1"/>
    <s v="FUR-TA-10001768"/>
    <s v="Furniture"/>
    <x v="2"/>
    <s v="Hon Racetrack Conference Tables"/>
    <n v="210.00800000000001"/>
    <n v="1"/>
    <n v="2.6251000000000002"/>
    <x v="10"/>
  </r>
  <r>
    <s v="CA-2014-166744"/>
    <x v="23"/>
    <d v="2014-09-24T00:00:00"/>
    <x v="4"/>
    <x v="1"/>
    <s v="DN-13690"/>
    <s v="Duane Noonan"/>
    <x v="0"/>
    <s v="United States"/>
    <x v="11"/>
    <x v="32"/>
    <x v="2"/>
    <s v="FUR-FU-10004952"/>
    <s v="Furniture"/>
    <x v="3"/>
    <s v="C-Line Cubicle Keepers Polyproplyene Holder w/Velcro Back, 8-1/2x11, 25/Bx"/>
    <n v="164.22"/>
    <n v="3"/>
    <n v="50.908200000000001"/>
    <x v="4"/>
  </r>
  <r>
    <s v="CA-2014-166744"/>
    <x v="23"/>
    <d v="2014-09-24T00:00:00"/>
    <x v="4"/>
    <x v="1"/>
    <s v="DN-13690"/>
    <s v="Duane Noonan"/>
    <x v="0"/>
    <s v="United States"/>
    <x v="11"/>
    <x v="32"/>
    <x v="2"/>
    <s v="FUR-BO-10001337"/>
    <s v="Furniture"/>
    <x v="0"/>
    <s v="O'Sullivan Living Dimensions 2-Shelf Bookcases"/>
    <n v="362.94"/>
    <n v="3"/>
    <n v="36.293999999999997"/>
    <x v="4"/>
  </r>
  <r>
    <s v="CA-2016-156265"/>
    <x v="622"/>
    <d v="2016-08-04T00:00:00"/>
    <x v="3"/>
    <x v="0"/>
    <s v="BF-11020"/>
    <s v="Barry Franzšsisch"/>
    <x v="1"/>
    <s v="United States"/>
    <x v="2"/>
    <x v="2"/>
    <x v="1"/>
    <s v="FUR-TA-10001691"/>
    <s v="Furniture"/>
    <x v="2"/>
    <s v="Barricks Non-Folding Utility Table with Steel Legs, Laminate Tops"/>
    <n v="136.464"/>
    <n v="2"/>
    <n v="15.3522"/>
    <x v="10"/>
  </r>
  <r>
    <s v="CA-2015-125185"/>
    <x v="298"/>
    <d v="2015-03-07T00:00:00"/>
    <x v="3"/>
    <x v="0"/>
    <s v="AH-10195"/>
    <s v="Alan Haines"/>
    <x v="1"/>
    <s v="United States"/>
    <x v="268"/>
    <x v="3"/>
    <x v="2"/>
    <s v="FUR-CH-10002647"/>
    <s v="Furniture"/>
    <x v="1"/>
    <s v="Situations Contoured Folding Chairs, 4/Set"/>
    <n v="99.372"/>
    <n v="2"/>
    <n v="-7.0979999999999999"/>
    <x v="9"/>
  </r>
  <r>
    <s v="CA-2015-125185"/>
    <x v="298"/>
    <d v="2015-03-07T00:00:00"/>
    <x v="3"/>
    <x v="0"/>
    <s v="AH-10195"/>
    <s v="Alan Haines"/>
    <x v="1"/>
    <s v="United States"/>
    <x v="268"/>
    <x v="3"/>
    <x v="2"/>
    <s v="FUR-FU-10003247"/>
    <s v="Furniture"/>
    <x v="3"/>
    <s v="36X48 HARDFLOOR CHAIRMAT"/>
    <n v="33.567999999999998"/>
    <n v="2"/>
    <n v="-5.4547999999999996"/>
    <x v="9"/>
  </r>
  <r>
    <s v="CA-2014-105165"/>
    <x v="266"/>
    <d v="2014-09-10T00:00:00"/>
    <x v="0"/>
    <x v="2"/>
    <s v="SZ-20035"/>
    <s v="Sam Zeldin"/>
    <x v="2"/>
    <s v="United States"/>
    <x v="6"/>
    <x v="5"/>
    <x v="3"/>
    <s v="FUR-TA-10004154"/>
    <s v="Furniture"/>
    <x v="2"/>
    <s v="Riverside Furniture Oval Coffee Table, Oval End Table, End Table with Drawer"/>
    <n v="200.79499999999999"/>
    <n v="1"/>
    <n v="-22.948"/>
    <x v="4"/>
  </r>
  <r>
    <s v="CA-2017-144484"/>
    <x v="91"/>
    <d v="2017-09-11T00:00:00"/>
    <x v="7"/>
    <x v="3"/>
    <s v="CB-12025"/>
    <s v="Cassandra Brandow"/>
    <x v="0"/>
    <s v="United States"/>
    <x v="28"/>
    <x v="2"/>
    <x v="1"/>
    <s v="FUR-FU-10000260"/>
    <s v="Furniture"/>
    <x v="3"/>
    <s v="6&quot; Cubicle Wall Clock, Black"/>
    <n v="32.36"/>
    <n v="4"/>
    <n v="11.6496"/>
    <x v="4"/>
  </r>
  <r>
    <s v="CA-2017-125913"/>
    <x v="623"/>
    <d v="2017-01-16T00:00:00"/>
    <x v="7"/>
    <x v="3"/>
    <s v="JO-15145"/>
    <s v="Jack O'Briant"/>
    <x v="1"/>
    <s v="United States"/>
    <x v="2"/>
    <x v="2"/>
    <x v="1"/>
    <s v="FUR-FU-10001487"/>
    <s v="Furniture"/>
    <x v="3"/>
    <s v="Eldon Expressions Wood and Plastic Desk Accessories, Cherry Wood"/>
    <n v="27.92"/>
    <n v="4"/>
    <n v="8.0968"/>
    <x v="8"/>
  </r>
  <r>
    <s v="CA-2017-125913"/>
    <x v="623"/>
    <d v="2017-01-16T00:00:00"/>
    <x v="7"/>
    <x v="3"/>
    <s v="JO-15145"/>
    <s v="Jack O'Briant"/>
    <x v="1"/>
    <s v="United States"/>
    <x v="2"/>
    <x v="2"/>
    <x v="1"/>
    <s v="FUR-TA-10001520"/>
    <s v="Furniture"/>
    <x v="2"/>
    <s v="Lesro Sheffield Collection Coffee Table, End Table, Center Table, Corner Table"/>
    <n v="399.67200000000003"/>
    <n v="7"/>
    <n v="-14.9877"/>
    <x v="8"/>
  </r>
  <r>
    <s v="CA-2015-162887"/>
    <x v="86"/>
    <d v="2015-11-09T00:00:00"/>
    <x v="3"/>
    <x v="0"/>
    <s v="SV-20785"/>
    <s v="Stewart Visinsky"/>
    <x v="0"/>
    <s v="United States"/>
    <x v="259"/>
    <x v="43"/>
    <x v="2"/>
    <s v="FUR-CH-10000595"/>
    <s v="Furniture"/>
    <x v="1"/>
    <s v="Safco Contoured Stacking Chairs"/>
    <n v="715.2"/>
    <n v="3"/>
    <n v="178.8"/>
    <x v="0"/>
  </r>
  <r>
    <s v="CA-2014-113859"/>
    <x v="624"/>
    <d v="2014-09-17T00:00:00"/>
    <x v="4"/>
    <x v="1"/>
    <s v="BC-11125"/>
    <s v="Becky Castell"/>
    <x v="2"/>
    <s v="United States"/>
    <x v="221"/>
    <x v="5"/>
    <x v="3"/>
    <s v="FUR-CH-10004698"/>
    <s v="Furniture"/>
    <x v="1"/>
    <s v="Padded Folding Chairs, Black, 4/Carton"/>
    <n v="340.11599999999999"/>
    <n v="6"/>
    <n v="-9.7175999999999991"/>
    <x v="4"/>
  </r>
  <r>
    <s v="CA-2015-105158"/>
    <x v="278"/>
    <d v="2015-09-10T00:00:00"/>
    <x v="2"/>
    <x v="1"/>
    <s v="SP-20860"/>
    <s v="Sung Pak"/>
    <x v="1"/>
    <s v="United States"/>
    <x v="77"/>
    <x v="11"/>
    <x v="3"/>
    <s v="FUR-FU-10001706"/>
    <s v="Furniture"/>
    <x v="3"/>
    <s v="Longer-Life Soft White Bulbs"/>
    <n v="6.16"/>
    <n v="2"/>
    <n v="2.9567999999999999"/>
    <x v="4"/>
  </r>
  <r>
    <s v="CA-2017-105991"/>
    <x v="625"/>
    <d v="2017-05-06T00:00:00"/>
    <x v="5"/>
    <x v="2"/>
    <s v="LH-17020"/>
    <s v="Lisa Hazard"/>
    <x v="0"/>
    <s v="United States"/>
    <x v="74"/>
    <x v="12"/>
    <x v="1"/>
    <s v="FUR-BO-10004467"/>
    <s v="Furniture"/>
    <x v="0"/>
    <s v="Bestar Classic Bookcase"/>
    <n v="89.991"/>
    <n v="3"/>
    <n v="-152.9847"/>
    <x v="7"/>
  </r>
  <r>
    <s v="CA-2014-146283"/>
    <x v="30"/>
    <d v="2014-09-15T00:00:00"/>
    <x v="1"/>
    <x v="1"/>
    <s v="KT-16465"/>
    <s v="Kean Takahito"/>
    <x v="0"/>
    <s v="United States"/>
    <x v="6"/>
    <x v="5"/>
    <x v="3"/>
    <s v="FUR-CH-10004287"/>
    <s v="Furniture"/>
    <x v="1"/>
    <s v="SAFCO Arco Folding Chair"/>
    <n v="966.7"/>
    <n v="5"/>
    <n v="-13.81"/>
    <x v="4"/>
  </r>
  <r>
    <s v="CA-2015-111073"/>
    <x v="626"/>
    <d v="2015-12-30T00:00:00"/>
    <x v="4"/>
    <x v="1"/>
    <s v="MC-18100"/>
    <s v="Mick Crebagga"/>
    <x v="0"/>
    <s v="United States"/>
    <x v="23"/>
    <x v="15"/>
    <x v="2"/>
    <s v="FUR-TA-10004086"/>
    <s v="Furniture"/>
    <x v="2"/>
    <s v="KI Adjustable-Height Table"/>
    <n v="51.588000000000001"/>
    <n v="1"/>
    <n v="-15.4764"/>
    <x v="5"/>
  </r>
  <r>
    <s v="CA-2017-108791"/>
    <x v="534"/>
    <d v="2017-07-31T00:00:00"/>
    <x v="4"/>
    <x v="1"/>
    <s v="TM-21490"/>
    <s v="Tony Molinari"/>
    <x v="0"/>
    <s v="United States"/>
    <x v="90"/>
    <x v="7"/>
    <x v="2"/>
    <s v="FUR-FU-10004018"/>
    <s v="Furniture"/>
    <x v="3"/>
    <s v="Tensor Computer Mounted Lamp"/>
    <n v="14.89"/>
    <n v="1"/>
    <n v="4.0202999999999998"/>
    <x v="3"/>
  </r>
  <r>
    <s v="CA-2016-113831"/>
    <x v="82"/>
    <d v="2016-06-03T00:00:00"/>
    <x v="4"/>
    <x v="1"/>
    <s v="AH-10690"/>
    <s v="Anna HŠberlin"/>
    <x v="1"/>
    <s v="United States"/>
    <x v="76"/>
    <x v="25"/>
    <x v="0"/>
    <s v="FUR-TA-10002645"/>
    <s v="Furniture"/>
    <x v="2"/>
    <s v="Hon Rectangular Conference Tables"/>
    <n v="2275.5"/>
    <n v="10"/>
    <n v="386.83499999999998"/>
    <x v="7"/>
  </r>
  <r>
    <s v="US-2014-139500"/>
    <x v="627"/>
    <d v="2014-11-20T00:00:00"/>
    <x v="4"/>
    <x v="1"/>
    <s v="AB-10165"/>
    <s v="Alan Barnes"/>
    <x v="0"/>
    <s v="United States"/>
    <x v="42"/>
    <x v="8"/>
    <x v="3"/>
    <s v="FUR-CH-10002017"/>
    <s v="Furniture"/>
    <x v="1"/>
    <s v="SAFCO Optional Arm Kit for Workspace Cribbage Stacking Chair"/>
    <n v="37.295999999999999"/>
    <n v="2"/>
    <n v="-1.0656000000000001"/>
    <x v="0"/>
  </r>
  <r>
    <s v="US-2014-166310"/>
    <x v="628"/>
    <d v="2014-09-23T00:00:00"/>
    <x v="3"/>
    <x v="2"/>
    <s v="JS-15940"/>
    <s v="Joni Sundaresam"/>
    <x v="2"/>
    <s v="United States"/>
    <x v="269"/>
    <x v="5"/>
    <x v="3"/>
    <s v="FUR-FU-10001546"/>
    <s v="Furniture"/>
    <x v="3"/>
    <s v="Dana Swing-Arm Lamps"/>
    <n v="8.5440000000000005"/>
    <n v="2"/>
    <n v="-7.476"/>
    <x v="4"/>
  </r>
  <r>
    <s v="US-2016-168410"/>
    <x v="629"/>
    <d v="2016-02-26T00:00:00"/>
    <x v="2"/>
    <x v="1"/>
    <s v="BV-11245"/>
    <s v="Benjamin Venier"/>
    <x v="1"/>
    <s v="United States"/>
    <x v="64"/>
    <x v="7"/>
    <x v="2"/>
    <s v="FUR-FU-10000629"/>
    <s v="Furniture"/>
    <x v="3"/>
    <s v="9-3/4 Diameter Round Wall Clock"/>
    <n v="68.95"/>
    <n v="5"/>
    <n v="28.959"/>
    <x v="11"/>
  </r>
  <r>
    <s v="CA-2017-131254"/>
    <x v="49"/>
    <d v="2017-11-21T00:00:00"/>
    <x v="3"/>
    <x v="2"/>
    <s v="NC-18415"/>
    <s v="Nathan Cano"/>
    <x v="0"/>
    <s v="United States"/>
    <x v="6"/>
    <x v="5"/>
    <x v="3"/>
    <s v="FUR-CH-10003774"/>
    <s v="Furniture"/>
    <x v="1"/>
    <s v="Global Wood Trimmed Manager's Task Chair, Khaki"/>
    <n v="191.05799999999999"/>
    <n v="3"/>
    <n v="-46.399799999999999"/>
    <x v="0"/>
  </r>
  <r>
    <s v="CA-2017-137876"/>
    <x v="393"/>
    <d v="2017-05-05T00:00:00"/>
    <x v="2"/>
    <x v="1"/>
    <s v="DJ-13510"/>
    <s v="Don Jones"/>
    <x v="1"/>
    <s v="United States"/>
    <x v="28"/>
    <x v="2"/>
    <x v="1"/>
    <s v="FUR-FU-10000222"/>
    <s v="Furniture"/>
    <x v="3"/>
    <s v="Seth Thomas 16&quot; Steel Case Clock"/>
    <n v="64.959999999999994"/>
    <n v="2"/>
    <n v="21.436800000000002"/>
    <x v="6"/>
  </r>
  <r>
    <s v="CA-2016-154060"/>
    <x v="630"/>
    <d v="2016-05-08T00:00:00"/>
    <x v="6"/>
    <x v="1"/>
    <s v="DL-12865"/>
    <s v="Dan Lawera"/>
    <x v="0"/>
    <s v="United States"/>
    <x v="224"/>
    <x v="30"/>
    <x v="0"/>
    <s v="FUR-CH-10002304"/>
    <s v="Furniture"/>
    <x v="1"/>
    <s v="Global Stack Chair without Arms, Black"/>
    <n v="187.05600000000001"/>
    <n v="9"/>
    <n v="11.691000000000001"/>
    <x v="7"/>
  </r>
  <r>
    <s v="US-2017-162558"/>
    <x v="125"/>
    <d v="2017-10-05T00:00:00"/>
    <x v="0"/>
    <x v="2"/>
    <s v="Dp-13240"/>
    <s v="Dean percer"/>
    <x v="2"/>
    <s v="United States"/>
    <x v="270"/>
    <x v="9"/>
    <x v="0"/>
    <s v="FUR-FU-10002364"/>
    <s v="Furniture"/>
    <x v="3"/>
    <s v="Eldon Expressions Wood Desk Accessories, Oak"/>
    <n v="11.808"/>
    <n v="2"/>
    <n v="1.3284"/>
    <x v="1"/>
  </r>
  <r>
    <s v="US-2017-162558"/>
    <x v="125"/>
    <d v="2017-10-05T00:00:00"/>
    <x v="0"/>
    <x v="2"/>
    <s v="Dp-13240"/>
    <s v="Dean percer"/>
    <x v="2"/>
    <s v="United States"/>
    <x v="270"/>
    <x v="9"/>
    <x v="0"/>
    <s v="FUR-FU-10004864"/>
    <s v="Furniture"/>
    <x v="3"/>
    <s v="Eldon 500 Class Desk Accessories"/>
    <n v="9.6560000000000006"/>
    <n v="1"/>
    <n v="1.5690999999999999"/>
    <x v="1"/>
  </r>
  <r>
    <s v="US-2017-162558"/>
    <x v="125"/>
    <d v="2017-10-05T00:00:00"/>
    <x v="0"/>
    <x v="2"/>
    <s v="Dp-13240"/>
    <s v="Dean percer"/>
    <x v="2"/>
    <s v="United States"/>
    <x v="270"/>
    <x v="9"/>
    <x v="0"/>
    <s v="FUR-TA-10000198"/>
    <s v="Furniture"/>
    <x v="2"/>
    <s v="Chromcraft Bull-Nose Wood Oval Conference Tables &amp; Bases"/>
    <n v="2314.116"/>
    <n v="7"/>
    <n v="-1002.7836"/>
    <x v="1"/>
  </r>
  <r>
    <s v="US-2017-162558"/>
    <x v="125"/>
    <d v="2017-10-05T00:00:00"/>
    <x v="0"/>
    <x v="2"/>
    <s v="Dp-13240"/>
    <s v="Dean percer"/>
    <x v="2"/>
    <s v="United States"/>
    <x v="270"/>
    <x v="9"/>
    <x v="0"/>
    <s v="FUR-FU-10003691"/>
    <s v="Furniture"/>
    <x v="3"/>
    <s v="Eldon Image Series Desk Accessories, Ebony"/>
    <n v="19.760000000000002"/>
    <n v="2"/>
    <n v="5.9279999999999999"/>
    <x v="1"/>
  </r>
  <r>
    <s v="CA-2015-119508"/>
    <x v="463"/>
    <d v="2015-12-09T00:00:00"/>
    <x v="2"/>
    <x v="1"/>
    <s v="TZ-21580"/>
    <s v="Tracy Zic"/>
    <x v="0"/>
    <s v="United States"/>
    <x v="174"/>
    <x v="2"/>
    <x v="1"/>
    <s v="FUR-FU-10004270"/>
    <s v="Furniture"/>
    <x v="3"/>
    <s v="Eldon Image Series Desk Accessories, Burgundy"/>
    <n v="25.08"/>
    <n v="6"/>
    <n v="9.0288000000000004"/>
    <x v="5"/>
  </r>
  <r>
    <s v="CA-2016-123120"/>
    <x v="631"/>
    <d v="2016-09-08T00:00:00"/>
    <x v="4"/>
    <x v="1"/>
    <s v="CV-12295"/>
    <s v="Christina VanderZanden"/>
    <x v="0"/>
    <s v="United States"/>
    <x v="13"/>
    <x v="7"/>
    <x v="2"/>
    <s v="FUR-FU-10004748"/>
    <s v="Furniture"/>
    <x v="3"/>
    <s v="Howard Miller 16&quot; Diameter Gallery Wall Clock"/>
    <n v="63.94"/>
    <n v="1"/>
    <n v="24.936599999999999"/>
    <x v="4"/>
  </r>
  <r>
    <s v="CA-2014-103331"/>
    <x v="632"/>
    <d v="2014-09-01T00:00:00"/>
    <x v="6"/>
    <x v="1"/>
    <s v="KB-16315"/>
    <s v="Karl Braun"/>
    <x v="0"/>
    <s v="United States"/>
    <x v="19"/>
    <x v="14"/>
    <x v="2"/>
    <s v="FUR-FU-10001731"/>
    <s v="Furniture"/>
    <x v="3"/>
    <s v="Acrylic Self-Standing Desk Frames"/>
    <n v="10.68"/>
    <n v="4"/>
    <n v="4.0583999999999998"/>
    <x v="10"/>
  </r>
  <r>
    <s v="CA-2014-113768"/>
    <x v="633"/>
    <d v="2014-05-19T00:00:00"/>
    <x v="6"/>
    <x v="1"/>
    <s v="AH-10030"/>
    <s v="Aaron Hawkins"/>
    <x v="1"/>
    <s v="United States"/>
    <x v="2"/>
    <x v="2"/>
    <x v="1"/>
    <s v="FUR-CH-10002439"/>
    <s v="Furniture"/>
    <x v="1"/>
    <s v="Iceberg Nesting Folding Chair, 19w x 6d x 43h"/>
    <n v="279.45600000000002"/>
    <n v="6"/>
    <n v="20.959199999999999"/>
    <x v="7"/>
  </r>
  <r>
    <s v="US-2017-126060"/>
    <x v="438"/>
    <d v="2017-04-18T00:00:00"/>
    <x v="4"/>
    <x v="1"/>
    <s v="DW-13585"/>
    <s v="Dorothy Wardle"/>
    <x v="1"/>
    <s v="United States"/>
    <x v="160"/>
    <x v="30"/>
    <x v="0"/>
    <s v="FUR-BO-10003433"/>
    <s v="Furniture"/>
    <x v="0"/>
    <s v="Sauder Cornerstone Collection Library"/>
    <n v="198.27199999999999"/>
    <n v="8"/>
    <n v="-32.219200000000001"/>
    <x v="6"/>
  </r>
  <r>
    <s v="CA-2016-122017"/>
    <x v="353"/>
    <d v="2017-01-02T00:00:00"/>
    <x v="4"/>
    <x v="1"/>
    <s v="CD-11920"/>
    <s v="Carlos Daly"/>
    <x v="0"/>
    <s v="United States"/>
    <x v="271"/>
    <x v="44"/>
    <x v="3"/>
    <s v="FUR-FU-10000672"/>
    <s v="Furniture"/>
    <x v="3"/>
    <s v="Executive Impressions 10&quot; Spectator Wall Clock"/>
    <n v="70.56"/>
    <n v="6"/>
    <n v="23.990400000000001"/>
    <x v="5"/>
  </r>
  <r>
    <s v="US-2017-136721"/>
    <x v="403"/>
    <d v="2017-04-12T00:00:00"/>
    <x v="4"/>
    <x v="1"/>
    <s v="NH-18610"/>
    <s v="Nicole Hansen"/>
    <x v="1"/>
    <s v="United States"/>
    <x v="272"/>
    <x v="17"/>
    <x v="3"/>
    <s v="FUR-FU-10004665"/>
    <s v="Furniture"/>
    <x v="3"/>
    <s v="3M Polarizing Task Lamp with Clamp Arm, Light Gray"/>
    <n v="273.95999999999998"/>
    <n v="2"/>
    <n v="71.229600000000005"/>
    <x v="6"/>
  </r>
  <r>
    <s v="US-2017-136721"/>
    <x v="403"/>
    <d v="2017-04-12T00:00:00"/>
    <x v="4"/>
    <x v="1"/>
    <s v="NH-18610"/>
    <s v="Nicole Hansen"/>
    <x v="1"/>
    <s v="United States"/>
    <x v="272"/>
    <x v="17"/>
    <x v="3"/>
    <s v="FUR-FU-10004188"/>
    <s v="Furniture"/>
    <x v="3"/>
    <s v="Luxo Professional Combination Clamp-On Lamps"/>
    <n v="306.89999999999998"/>
    <n v="3"/>
    <n v="79.793999999999997"/>
    <x v="6"/>
  </r>
  <r>
    <s v="CA-2015-118738"/>
    <x v="634"/>
    <d v="2015-10-30T00:00:00"/>
    <x v="6"/>
    <x v="1"/>
    <s v="AG-10495"/>
    <s v="Andrew Gjertsen"/>
    <x v="1"/>
    <s v="United States"/>
    <x v="6"/>
    <x v="5"/>
    <x v="3"/>
    <s v="FUR-TA-10002607"/>
    <s v="Furniture"/>
    <x v="2"/>
    <s v="KI Conference Tables"/>
    <n v="347.36099999999999"/>
    <n v="7"/>
    <n v="-69.472200000000001"/>
    <x v="1"/>
  </r>
  <r>
    <s v="US-2014-123183"/>
    <x v="635"/>
    <d v="2014-11-25T00:00:00"/>
    <x v="6"/>
    <x v="1"/>
    <s v="GR-14560"/>
    <s v="Georgia Rosenberg"/>
    <x v="1"/>
    <s v="United States"/>
    <x v="16"/>
    <x v="14"/>
    <x v="2"/>
    <s v="FUR-BO-10000362"/>
    <s v="Furniture"/>
    <x v="0"/>
    <s v="Sauder Inglewood Library Bookcases"/>
    <n v="1025.8800000000001"/>
    <n v="6"/>
    <n v="235.95240000000001"/>
    <x v="0"/>
  </r>
  <r>
    <s v="US-2016-147340"/>
    <x v="211"/>
    <d v="2016-09-24T00:00:00"/>
    <x v="7"/>
    <x v="3"/>
    <s v="EB-13750"/>
    <s v="Edward Becker"/>
    <x v="1"/>
    <s v="United States"/>
    <x v="28"/>
    <x v="2"/>
    <x v="1"/>
    <s v="FUR-FU-10002501"/>
    <s v="Furniture"/>
    <x v="3"/>
    <s v="Nu-Dell Executive Frame"/>
    <n v="63.2"/>
    <n v="5"/>
    <n v="23.384"/>
    <x v="4"/>
  </r>
  <r>
    <s v="CA-2016-117681"/>
    <x v="636"/>
    <d v="2016-04-14T00:00:00"/>
    <x v="2"/>
    <x v="1"/>
    <s v="HF-14995"/>
    <s v="Herbert Flentye"/>
    <x v="0"/>
    <s v="United States"/>
    <x v="2"/>
    <x v="2"/>
    <x v="1"/>
    <s v="FUR-BO-10001798"/>
    <s v="Furniture"/>
    <x v="0"/>
    <s v="Bush Somerset Collection Bookcase"/>
    <n v="556.66499999999996"/>
    <n v="5"/>
    <n v="6.5490000000000004"/>
    <x v="6"/>
  </r>
  <r>
    <s v="CA-2016-153598"/>
    <x v="122"/>
    <d v="2016-12-06T00:00:00"/>
    <x v="0"/>
    <x v="2"/>
    <s v="NM-18520"/>
    <s v="Neoma Murray"/>
    <x v="0"/>
    <s v="United States"/>
    <x v="2"/>
    <x v="2"/>
    <x v="1"/>
    <s v="FUR-FU-10001085"/>
    <s v="Furniture"/>
    <x v="3"/>
    <s v="3M Polarizing Light Filter Sleeves"/>
    <n v="111.9"/>
    <n v="6"/>
    <n v="51.473999999999997"/>
    <x v="5"/>
  </r>
  <r>
    <s v="US-2016-108497"/>
    <x v="184"/>
    <d v="2016-06-14T00:00:00"/>
    <x v="7"/>
    <x v="3"/>
    <s v="MH-17290"/>
    <s v="Marc Harrigan"/>
    <x v="2"/>
    <s v="United States"/>
    <x v="2"/>
    <x v="2"/>
    <x v="1"/>
    <s v="FUR-BO-10004218"/>
    <s v="Furniture"/>
    <x v="0"/>
    <s v="Bush Heritage Pine Collection 5-Shelf Bookcase, Albany Pine Finish, *Special Order"/>
    <n v="599.16499999999996"/>
    <n v="5"/>
    <n v="35.244999999999997"/>
    <x v="2"/>
  </r>
  <r>
    <s v="CA-2014-136861"/>
    <x v="637"/>
    <d v="2014-09-07T00:00:00"/>
    <x v="3"/>
    <x v="2"/>
    <s v="PR-18880"/>
    <s v="Patrick Ryan"/>
    <x v="0"/>
    <s v="United States"/>
    <x v="66"/>
    <x v="1"/>
    <x v="0"/>
    <s v="FUR-FU-10001967"/>
    <s v="Furniture"/>
    <x v="3"/>
    <s v="Telescoping Adjustable Floor Lamp"/>
    <n v="31.984000000000002"/>
    <n v="2"/>
    <n v="1.9990000000000001"/>
    <x v="4"/>
  </r>
  <r>
    <s v="CA-2014-103317"/>
    <x v="638"/>
    <d v="2014-07-08T00:00:00"/>
    <x v="0"/>
    <x v="2"/>
    <s v="DM-13525"/>
    <s v="Don Miller"/>
    <x v="1"/>
    <s v="United States"/>
    <x v="273"/>
    <x v="1"/>
    <x v="0"/>
    <s v="FUR-FU-10001591"/>
    <s v="Furniture"/>
    <x v="3"/>
    <s v="Advantus Panel Wall Certificate Holder - 8.5x11"/>
    <n v="19.52"/>
    <n v="2"/>
    <n v="5.3680000000000003"/>
    <x v="3"/>
  </r>
  <r>
    <s v="CA-2014-103317"/>
    <x v="638"/>
    <d v="2014-07-08T00:00:00"/>
    <x v="0"/>
    <x v="2"/>
    <s v="DM-13525"/>
    <s v="Don Miller"/>
    <x v="1"/>
    <s v="United States"/>
    <x v="273"/>
    <x v="1"/>
    <x v="0"/>
    <s v="FUR-FU-10003192"/>
    <s v="Furniture"/>
    <x v="3"/>
    <s v="Luxo Adjustable Task Clamp Lamp"/>
    <n v="213.21600000000001"/>
    <n v="3"/>
    <n v="15.991199999999999"/>
    <x v="3"/>
  </r>
  <r>
    <s v="US-2014-119081"/>
    <x v="639"/>
    <d v="2014-09-19T00:00:00"/>
    <x v="1"/>
    <x v="1"/>
    <s v="TA-21385"/>
    <s v="Tom Ashbrook"/>
    <x v="2"/>
    <s v="United States"/>
    <x v="274"/>
    <x v="44"/>
    <x v="3"/>
    <s v="FUR-FU-10003464"/>
    <s v="Furniture"/>
    <x v="3"/>
    <s v="Seth Thomas 8 1/2&quot; Cubicle Clock"/>
    <n v="40.56"/>
    <n v="2"/>
    <n v="12.979200000000001"/>
    <x v="4"/>
  </r>
  <r>
    <s v="CA-2017-130631"/>
    <x v="297"/>
    <d v="2018-01-02T00:00:00"/>
    <x v="4"/>
    <x v="1"/>
    <s v="BS-11755"/>
    <s v="Bruce Stewart"/>
    <x v="0"/>
    <s v="United States"/>
    <x v="71"/>
    <x v="13"/>
    <x v="1"/>
    <s v="FUR-FU-10004093"/>
    <s v="Furniture"/>
    <x v="3"/>
    <s v="Hand-Finished Solid Wood Document Frame"/>
    <n v="68.459999999999994"/>
    <n v="2"/>
    <n v="20.538"/>
    <x v="5"/>
  </r>
  <r>
    <s v="CA-2017-116680"/>
    <x v="362"/>
    <d v="2017-09-06T00:00:00"/>
    <x v="3"/>
    <x v="0"/>
    <s v="PK-19075"/>
    <s v="Pete Kriz"/>
    <x v="0"/>
    <s v="United States"/>
    <x v="28"/>
    <x v="2"/>
    <x v="1"/>
    <s v="FUR-TA-10001771"/>
    <s v="Furniture"/>
    <x v="2"/>
    <s v="Bush Cubix Conference Tables, Fully Assembled"/>
    <n v="1478.2719999999999"/>
    <n v="8"/>
    <n v="92.391999999999996"/>
    <x v="4"/>
  </r>
  <r>
    <s v="CA-2017-101574"/>
    <x v="559"/>
    <d v="2017-10-04T00:00:00"/>
    <x v="6"/>
    <x v="1"/>
    <s v="BD-11725"/>
    <s v="Bruce Degenhardt"/>
    <x v="0"/>
    <s v="United States"/>
    <x v="2"/>
    <x v="2"/>
    <x v="1"/>
    <s v="FUR-FU-10001706"/>
    <s v="Furniture"/>
    <x v="3"/>
    <s v="Longer-Life Soft White Bulbs"/>
    <n v="9.24"/>
    <n v="3"/>
    <n v="4.4352"/>
    <x v="4"/>
  </r>
  <r>
    <s v="CA-2014-146591"/>
    <x v="640"/>
    <d v="2014-01-20T00:00:00"/>
    <x v="5"/>
    <x v="2"/>
    <s v="TS-21340"/>
    <s v="Toby Swindell"/>
    <x v="0"/>
    <s v="United States"/>
    <x v="163"/>
    <x v="22"/>
    <x v="1"/>
    <s v="FUR-BO-10001972"/>
    <s v="Furniture"/>
    <x v="0"/>
    <s v="O'Sullivan 4-Shelf Bookcase in Odessa Pine"/>
    <n v="181.47"/>
    <n v="5"/>
    <n v="-320.59699999999998"/>
    <x v="8"/>
  </r>
  <r>
    <s v="CA-2016-122448"/>
    <x v="641"/>
    <d v="2016-06-14T00:00:00"/>
    <x v="2"/>
    <x v="1"/>
    <s v="DB-13210"/>
    <s v="Dean Braden"/>
    <x v="0"/>
    <s v="United States"/>
    <x v="28"/>
    <x v="2"/>
    <x v="1"/>
    <s v="FUR-CH-10002774"/>
    <s v="Furniture"/>
    <x v="1"/>
    <s v="Global Deluxe Stacking Chair, Gray"/>
    <n v="122.352"/>
    <n v="3"/>
    <n v="13.7646"/>
    <x v="2"/>
  </r>
  <r>
    <s v="CA-2014-132451"/>
    <x v="218"/>
    <d v="2014-09-27T00:00:00"/>
    <x v="5"/>
    <x v="2"/>
    <s v="KF-16285"/>
    <s v="Karen Ferguson"/>
    <x v="2"/>
    <s v="United States"/>
    <x v="53"/>
    <x v="2"/>
    <x v="1"/>
    <s v="FUR-CH-10000454"/>
    <s v="Furniture"/>
    <x v="1"/>
    <s v="Hon Deluxe Fabric Upholstered Stacking Chairs, Rounded Back"/>
    <n v="585.55200000000002"/>
    <n v="3"/>
    <n v="73.194000000000003"/>
    <x v="4"/>
  </r>
  <r>
    <s v="CA-2017-116946"/>
    <x v="642"/>
    <d v="2017-12-23T00:00:00"/>
    <x v="4"/>
    <x v="1"/>
    <s v="TS-21505"/>
    <s v="Tony Sayre"/>
    <x v="0"/>
    <s v="United States"/>
    <x v="47"/>
    <x v="12"/>
    <x v="1"/>
    <s v="FUR-FU-10000320"/>
    <s v="Furniture"/>
    <x v="3"/>
    <s v="OIC Stacking Trays"/>
    <n v="13.36"/>
    <n v="5"/>
    <n v="4.008"/>
    <x v="5"/>
  </r>
  <r>
    <s v="CA-2017-116946"/>
    <x v="642"/>
    <d v="2017-12-23T00:00:00"/>
    <x v="4"/>
    <x v="1"/>
    <s v="TS-21505"/>
    <s v="Tony Sayre"/>
    <x v="0"/>
    <s v="United States"/>
    <x v="47"/>
    <x v="12"/>
    <x v="1"/>
    <s v="FUR-BO-10000468"/>
    <s v="Furniture"/>
    <x v="0"/>
    <s v="O'Sullivan 2-Shelf Heavy-Duty Bookcases"/>
    <n v="102.018"/>
    <n v="7"/>
    <n v="-183.63239999999999"/>
    <x v="5"/>
  </r>
  <r>
    <s v="CA-2017-148999"/>
    <x v="129"/>
    <d v="2017-02-04T00:00:00"/>
    <x v="2"/>
    <x v="1"/>
    <s v="EB-13870"/>
    <s v="Emily Burns"/>
    <x v="0"/>
    <s v="United States"/>
    <x v="89"/>
    <x v="1"/>
    <x v="0"/>
    <s v="FUR-CH-10002044"/>
    <s v="Furniture"/>
    <x v="1"/>
    <s v="Office Star - Contemporary Task Swivel chair with 2-way adjustable arms, Plum"/>
    <n v="419.13600000000002"/>
    <n v="4"/>
    <n v="-68.1096"/>
    <x v="8"/>
  </r>
  <r>
    <s v="CA-2017-134495"/>
    <x v="535"/>
    <d v="2017-04-04T00:00:00"/>
    <x v="0"/>
    <x v="0"/>
    <s v="BF-11020"/>
    <s v="Barry Franzšsisch"/>
    <x v="1"/>
    <s v="United States"/>
    <x v="51"/>
    <x v="1"/>
    <x v="0"/>
    <s v="FUR-CH-10003774"/>
    <s v="Furniture"/>
    <x v="1"/>
    <s v="Global Wood Trimmed Manager's Task Chair, Khaki"/>
    <n v="218.352"/>
    <n v="3"/>
    <n v="-19.105799999999999"/>
    <x v="6"/>
  </r>
  <r>
    <s v="CA-2014-105249"/>
    <x v="616"/>
    <d v="2014-11-28T00:00:00"/>
    <x v="7"/>
    <x v="3"/>
    <s v="DH-13675"/>
    <s v="Duane Huffman"/>
    <x v="2"/>
    <s v="United States"/>
    <x v="28"/>
    <x v="2"/>
    <x v="1"/>
    <s v="FUR-BO-10000330"/>
    <s v="Furniture"/>
    <x v="0"/>
    <s v="Sauder Camden County Barrister Bookcase, Planked Cherry Finish"/>
    <n v="411.33199999999999"/>
    <n v="4"/>
    <n v="-4.8391999999999999"/>
    <x v="0"/>
  </r>
  <r>
    <s v="CA-2017-164378"/>
    <x v="316"/>
    <d v="2017-07-18T00:00:00"/>
    <x v="0"/>
    <x v="0"/>
    <s v="MM-18055"/>
    <s v="Michelle Moray"/>
    <x v="0"/>
    <s v="United States"/>
    <x v="13"/>
    <x v="7"/>
    <x v="2"/>
    <s v="FUR-CH-10002084"/>
    <s v="Furniture"/>
    <x v="1"/>
    <s v="Hon Mobius Operator's Chair"/>
    <n v="664.14599999999996"/>
    <n v="6"/>
    <n v="88.552800000000005"/>
    <x v="3"/>
  </r>
  <r>
    <s v="CA-2017-127782"/>
    <x v="575"/>
    <d v="2017-11-06T00:00:00"/>
    <x v="4"/>
    <x v="1"/>
    <s v="TH-21115"/>
    <s v="Thea Hudgings"/>
    <x v="1"/>
    <s v="United States"/>
    <x v="3"/>
    <x v="3"/>
    <x v="2"/>
    <s v="FUR-FU-10001847"/>
    <s v="Furniture"/>
    <x v="3"/>
    <s v="Eldon Image Series Black Desk Accessories"/>
    <n v="3.3119999999999998"/>
    <n v="1"/>
    <n v="0.66239999999999999"/>
    <x v="0"/>
  </r>
  <r>
    <s v="CA-2015-168529"/>
    <x v="643"/>
    <d v="2015-10-12T00:00:00"/>
    <x v="4"/>
    <x v="1"/>
    <s v="MB-17305"/>
    <s v="Maria Bertelson"/>
    <x v="0"/>
    <s v="United States"/>
    <x v="28"/>
    <x v="2"/>
    <x v="1"/>
    <s v="FUR-FU-10001588"/>
    <s v="Furniture"/>
    <x v="3"/>
    <s v="Deflect-o SuperTray Unbreakable Stackable Tray, Letter, Black"/>
    <n v="145.9"/>
    <n v="5"/>
    <n v="62.737000000000002"/>
    <x v="1"/>
  </r>
  <r>
    <s v="CA-2017-117667"/>
    <x v="423"/>
    <d v="2017-12-09T00:00:00"/>
    <x v="2"/>
    <x v="1"/>
    <s v="MS-17980"/>
    <s v="Michael Stewart"/>
    <x v="1"/>
    <s v="United States"/>
    <x v="3"/>
    <x v="3"/>
    <x v="2"/>
    <s v="FUR-CH-10004540"/>
    <s v="Furniture"/>
    <x v="1"/>
    <s v="Global Chrome Stack Chair"/>
    <n v="239.96"/>
    <n v="10"/>
    <n v="-10.284000000000001"/>
    <x v="5"/>
  </r>
  <r>
    <s v="CA-2017-117667"/>
    <x v="423"/>
    <d v="2017-12-09T00:00:00"/>
    <x v="2"/>
    <x v="1"/>
    <s v="MS-17980"/>
    <s v="Michael Stewart"/>
    <x v="1"/>
    <s v="United States"/>
    <x v="3"/>
    <x v="3"/>
    <x v="2"/>
    <s v="FUR-FU-10004093"/>
    <s v="Furniture"/>
    <x v="3"/>
    <s v="Hand-Finished Solid Wood Document Frame"/>
    <n v="54.768000000000001"/>
    <n v="2"/>
    <n v="6.8460000000000001"/>
    <x v="5"/>
  </r>
  <r>
    <s v="US-2017-150595"/>
    <x v="644"/>
    <d v="2017-05-26T00:00:00"/>
    <x v="4"/>
    <x v="1"/>
    <s v="LE-16810"/>
    <s v="Laurel Elliston"/>
    <x v="0"/>
    <s v="United States"/>
    <x v="9"/>
    <x v="8"/>
    <x v="3"/>
    <s v="FUR-CH-10000513"/>
    <s v="Furniture"/>
    <x v="1"/>
    <s v="High-Back Leather Manager's Chair"/>
    <n v="181.98599999999999"/>
    <n v="2"/>
    <n v="-54.595799999999997"/>
    <x v="7"/>
  </r>
  <r>
    <s v="CA-2016-134936"/>
    <x v="645"/>
    <d v="2016-12-25T00:00:00"/>
    <x v="6"/>
    <x v="1"/>
    <s v="ES-14080"/>
    <s v="Erin Smith"/>
    <x v="1"/>
    <s v="United States"/>
    <x v="104"/>
    <x v="22"/>
    <x v="1"/>
    <s v="FUR-TA-10001086"/>
    <s v="Furniture"/>
    <x v="2"/>
    <s v="SAFCO PlanMaster Boards, 60w x 37-1/2d, White Melamine"/>
    <n v="455.97"/>
    <n v="6"/>
    <n v="-218.8656"/>
    <x v="5"/>
  </r>
  <r>
    <s v="CA-2017-151008"/>
    <x v="87"/>
    <d v="2017-09-08T00:00:00"/>
    <x v="5"/>
    <x v="2"/>
    <s v="JM-16195"/>
    <s v="Justin MacKendrick"/>
    <x v="0"/>
    <s v="United States"/>
    <x v="275"/>
    <x v="4"/>
    <x v="1"/>
    <s v="FUR-FU-10002396"/>
    <s v="Furniture"/>
    <x v="3"/>
    <s v="DAX Copper Panel Document Frame, 5 x 7 Size"/>
    <n v="25.16"/>
    <n v="2"/>
    <n v="10.5672"/>
    <x v="4"/>
  </r>
  <r>
    <s v="US-2014-159618"/>
    <x v="352"/>
    <d v="2014-11-16T00:00:00"/>
    <x v="4"/>
    <x v="1"/>
    <s v="DB-12970"/>
    <s v="Darren Budd"/>
    <x v="1"/>
    <s v="United States"/>
    <x v="6"/>
    <x v="5"/>
    <x v="3"/>
    <s v="FUR-BO-10004467"/>
    <s v="Furniture"/>
    <x v="0"/>
    <s v="Bestar Classic Bookcase"/>
    <n v="67.993200000000002"/>
    <n v="1"/>
    <n v="-12.998699999999999"/>
    <x v="0"/>
  </r>
  <r>
    <s v="CA-2017-116113"/>
    <x v="125"/>
    <d v="2017-10-06T00:00:00"/>
    <x v="4"/>
    <x v="0"/>
    <s v="JW-15220"/>
    <s v="Jane Waco"/>
    <x v="1"/>
    <s v="United States"/>
    <x v="132"/>
    <x v="33"/>
    <x v="0"/>
    <s v="FUR-FU-10002963"/>
    <s v="Furniture"/>
    <x v="3"/>
    <s v="Master Caster Door Stop, Gray"/>
    <n v="10.16"/>
    <n v="2"/>
    <n v="3.4544000000000001"/>
    <x v="1"/>
  </r>
  <r>
    <s v="CA-2015-125066"/>
    <x v="646"/>
    <d v="2015-12-18T00:00:00"/>
    <x v="4"/>
    <x v="1"/>
    <s v="KD-16495"/>
    <s v="Keith Dawkins"/>
    <x v="1"/>
    <s v="United States"/>
    <x v="38"/>
    <x v="21"/>
    <x v="0"/>
    <s v="FUR-FU-10003829"/>
    <s v="Furniture"/>
    <x v="3"/>
    <s v="Stackable Trays"/>
    <n v="6.16"/>
    <n v="2"/>
    <n v="1.9712000000000001"/>
    <x v="5"/>
  </r>
  <r>
    <s v="CA-2017-157966"/>
    <x v="647"/>
    <d v="2017-03-13T00:00:00"/>
    <x v="7"/>
    <x v="3"/>
    <s v="SU-20665"/>
    <s v="Stephanie Ulpright"/>
    <x v="2"/>
    <s v="United States"/>
    <x v="9"/>
    <x v="8"/>
    <x v="3"/>
    <s v="FUR-CH-10003606"/>
    <s v="Furniture"/>
    <x v="1"/>
    <s v="SAFCO Folding Chair Trolley"/>
    <n v="89.768000000000001"/>
    <n v="1"/>
    <n v="-2.5648"/>
    <x v="9"/>
  </r>
  <r>
    <s v="CA-2016-136686"/>
    <x v="574"/>
    <d v="2016-12-16T00:00:00"/>
    <x v="4"/>
    <x v="1"/>
    <s v="RF-19840"/>
    <s v="Roy Franzšsisch"/>
    <x v="0"/>
    <s v="United States"/>
    <x v="102"/>
    <x v="2"/>
    <x v="1"/>
    <s v="FUR-FU-10004864"/>
    <s v="Furniture"/>
    <x v="3"/>
    <s v="Howard Miller 14-1/2&quot; Diameter Chrome Round Wall Clock"/>
    <n v="383.64"/>
    <n v="6"/>
    <n v="122.76479999999999"/>
    <x v="5"/>
  </r>
  <r>
    <s v="CA-2017-137498"/>
    <x v="198"/>
    <d v="2017-09-14T00:00:00"/>
    <x v="2"/>
    <x v="0"/>
    <s v="LC-17050"/>
    <s v="Liz Carlisle"/>
    <x v="0"/>
    <s v="United States"/>
    <x v="2"/>
    <x v="2"/>
    <x v="1"/>
    <s v="FUR-CH-10003833"/>
    <s v="Furniture"/>
    <x v="1"/>
    <s v="Novimex Fabric Task Chair"/>
    <n v="243.92"/>
    <n v="5"/>
    <n v="-15.244999999999999"/>
    <x v="4"/>
  </r>
  <r>
    <s v="CA-2017-163818"/>
    <x v="648"/>
    <d v="2017-10-08T00:00:00"/>
    <x v="4"/>
    <x v="1"/>
    <s v="PS-18970"/>
    <s v="Paul Stevenson"/>
    <x v="2"/>
    <s v="United States"/>
    <x v="218"/>
    <x v="32"/>
    <x v="2"/>
    <s v="FUR-FU-10000076"/>
    <s v="Furniture"/>
    <x v="3"/>
    <s v="24-Hour Round Wall Clock"/>
    <n v="19.98"/>
    <n v="1"/>
    <n v="8.5914000000000001"/>
    <x v="1"/>
  </r>
  <r>
    <s v="CA-2014-116673"/>
    <x v="256"/>
    <d v="2014-12-19T00:00:00"/>
    <x v="4"/>
    <x v="0"/>
    <s v="JO-15280"/>
    <s v="Jas O'Carroll"/>
    <x v="0"/>
    <s v="United States"/>
    <x v="53"/>
    <x v="2"/>
    <x v="1"/>
    <s v="FUR-FU-10003829"/>
    <s v="Furniture"/>
    <x v="3"/>
    <s v="Stackable Trays"/>
    <n v="6.16"/>
    <n v="2"/>
    <n v="1.9712000000000001"/>
    <x v="5"/>
  </r>
  <r>
    <s v="CA-2014-164742"/>
    <x v="137"/>
    <d v="2014-10-18T00:00:00"/>
    <x v="2"/>
    <x v="0"/>
    <s v="ML-17395"/>
    <s v="Marina Lichtenstein"/>
    <x v="1"/>
    <s v="United States"/>
    <x v="174"/>
    <x v="18"/>
    <x v="2"/>
    <s v="FUR-CH-10002880"/>
    <s v="Furniture"/>
    <x v="1"/>
    <s v="Global High-Back Leather Tilter, Burgundy"/>
    <n v="245.98"/>
    <n v="2"/>
    <n v="27.0578"/>
    <x v="1"/>
  </r>
  <r>
    <s v="CA-2016-134516"/>
    <x v="649"/>
    <d v="2016-09-25T00:00:00"/>
    <x v="2"/>
    <x v="1"/>
    <s v="FM-14215"/>
    <s v="Filia McAdams"/>
    <x v="1"/>
    <s v="United States"/>
    <x v="224"/>
    <x v="30"/>
    <x v="0"/>
    <s v="FUR-FU-10001546"/>
    <s v="Furniture"/>
    <x v="3"/>
    <s v="Dana Swing-Arm Lamps"/>
    <n v="17.088000000000001"/>
    <n v="2"/>
    <n v="1.0680000000000001"/>
    <x v="4"/>
  </r>
  <r>
    <s v="CA-2016-134516"/>
    <x v="649"/>
    <d v="2016-09-25T00:00:00"/>
    <x v="2"/>
    <x v="1"/>
    <s v="FM-14215"/>
    <s v="Filia McAdams"/>
    <x v="1"/>
    <s v="United States"/>
    <x v="224"/>
    <x v="30"/>
    <x v="0"/>
    <s v="FUR-CH-10002880"/>
    <s v="Furniture"/>
    <x v="1"/>
    <s v="Global High-Back Leather Tilter, Burgundy"/>
    <n v="98.391999999999996"/>
    <n v="1"/>
    <n v="-11.069100000000001"/>
    <x v="4"/>
  </r>
  <r>
    <s v="CA-2017-125745"/>
    <x v="254"/>
    <d v="2017-07-04T00:00:00"/>
    <x v="4"/>
    <x v="1"/>
    <s v="DV-13045"/>
    <s v="Darrin Van Huff"/>
    <x v="1"/>
    <s v="United States"/>
    <x v="10"/>
    <x v="9"/>
    <x v="0"/>
    <s v="FUR-FU-10001591"/>
    <s v="Furniture"/>
    <x v="3"/>
    <s v="Advantus Panel Wall Certificate Holder - 8.5x11"/>
    <n v="19.52"/>
    <n v="2"/>
    <n v="5.3680000000000003"/>
    <x v="2"/>
  </r>
  <r>
    <s v="US-2016-124163"/>
    <x v="228"/>
    <d v="2016-09-30T00:00:00"/>
    <x v="2"/>
    <x v="1"/>
    <s v="SC-20695"/>
    <s v="Steve Chapman"/>
    <x v="1"/>
    <s v="United States"/>
    <x v="276"/>
    <x v="16"/>
    <x v="3"/>
    <s v="FUR-CH-10004218"/>
    <s v="Furniture"/>
    <x v="1"/>
    <s v="Global Fabric Manager's Chair, Dark Gray"/>
    <n v="201.96"/>
    <n v="2"/>
    <n v="50.49"/>
    <x v="4"/>
  </r>
  <r>
    <s v="US-2016-124163"/>
    <x v="228"/>
    <d v="2016-09-30T00:00:00"/>
    <x v="2"/>
    <x v="1"/>
    <s v="SC-20695"/>
    <s v="Steve Chapman"/>
    <x v="1"/>
    <s v="United States"/>
    <x v="276"/>
    <x v="16"/>
    <x v="3"/>
    <s v="FUR-FU-10000755"/>
    <s v="Furniture"/>
    <x v="3"/>
    <s v="Eldon Expressions Mahogany Wood Desk Collection"/>
    <n v="68.64"/>
    <n v="11"/>
    <n v="17.16"/>
    <x v="4"/>
  </r>
  <r>
    <s v="CA-2014-126683"/>
    <x v="189"/>
    <d v="2014-10-01T00:00:00"/>
    <x v="3"/>
    <x v="0"/>
    <s v="PP-18955"/>
    <s v="Paul Prost"/>
    <x v="2"/>
    <s v="United States"/>
    <x v="15"/>
    <x v="13"/>
    <x v="1"/>
    <s v="FUR-FU-10001706"/>
    <s v="Furniture"/>
    <x v="3"/>
    <s v="Longer-Life Soft White Bulbs"/>
    <n v="6.16"/>
    <n v="2"/>
    <n v="2.9567999999999999"/>
    <x v="4"/>
  </r>
  <r>
    <s v="CA-2014-126683"/>
    <x v="189"/>
    <d v="2014-10-01T00:00:00"/>
    <x v="3"/>
    <x v="0"/>
    <s v="PP-18955"/>
    <s v="Paul Prost"/>
    <x v="2"/>
    <s v="United States"/>
    <x v="15"/>
    <x v="13"/>
    <x v="1"/>
    <s v="FUR-TA-10002958"/>
    <s v="Furniture"/>
    <x v="2"/>
    <s v="Bevis Oval Conference Table, Walnut"/>
    <n v="2348.8200000000002"/>
    <n v="9"/>
    <n v="399.29939999999999"/>
    <x v="4"/>
  </r>
  <r>
    <s v="CA-2017-148810"/>
    <x v="332"/>
    <d v="2017-07-01T00:00:00"/>
    <x v="2"/>
    <x v="1"/>
    <s v="DR-12880"/>
    <s v="Dan Reichenbach"/>
    <x v="1"/>
    <s v="United States"/>
    <x v="89"/>
    <x v="1"/>
    <x v="0"/>
    <s v="FUR-CH-10001545"/>
    <s v="Furniture"/>
    <x v="1"/>
    <s v="Hon Comfortask Task/Swivel Chairs"/>
    <n v="273.55200000000002"/>
    <n v="3"/>
    <n v="-13.6776"/>
    <x v="2"/>
  </r>
  <r>
    <s v="US-2016-146066"/>
    <x v="650"/>
    <d v="2016-08-23T00:00:00"/>
    <x v="3"/>
    <x v="0"/>
    <s v="RB-19465"/>
    <s v="Rick Bensley"/>
    <x v="2"/>
    <s v="United States"/>
    <x v="3"/>
    <x v="3"/>
    <x v="2"/>
    <s v="FUR-TA-10002530"/>
    <s v="Furniture"/>
    <x v="2"/>
    <s v="Iceberg OfficeWorks 42&quot; Round Tables"/>
    <n v="815.29200000000003"/>
    <n v="9"/>
    <n v="-339.70499999999998"/>
    <x v="10"/>
  </r>
  <r>
    <s v="CA-2014-127614"/>
    <x v="651"/>
    <d v="2014-02-15T00:00:00"/>
    <x v="4"/>
    <x v="1"/>
    <s v="NF-18385"/>
    <s v="Natalie Fritzler"/>
    <x v="0"/>
    <s v="United States"/>
    <x v="180"/>
    <x v="25"/>
    <x v="0"/>
    <s v="FUR-TA-10003715"/>
    <s v="Furniture"/>
    <x v="2"/>
    <s v="Hon 2111 Invitation Series Corner Table"/>
    <n v="1256.22"/>
    <n v="6"/>
    <n v="75.373199999999997"/>
    <x v="11"/>
  </r>
  <r>
    <s v="CA-2017-113208"/>
    <x v="292"/>
    <d v="2017-04-02T00:00:00"/>
    <x v="1"/>
    <x v="1"/>
    <s v="ML-18040"/>
    <s v="Michelle Lonsdale"/>
    <x v="1"/>
    <s v="United States"/>
    <x v="54"/>
    <x v="17"/>
    <x v="3"/>
    <s v="FUR-FU-10004245"/>
    <s v="Furniture"/>
    <x v="3"/>
    <s v="Career Cubicle Clock, 8 1/4&quot;, Black"/>
    <n v="60.84"/>
    <n v="3"/>
    <n v="23.119199999999999"/>
    <x v="9"/>
  </r>
  <r>
    <s v="CA-2014-154893"/>
    <x v="652"/>
    <d v="2014-12-27T00:00:00"/>
    <x v="6"/>
    <x v="1"/>
    <s v="GM-14440"/>
    <s v="Gary McGarr"/>
    <x v="0"/>
    <s v="United States"/>
    <x v="53"/>
    <x v="2"/>
    <x v="1"/>
    <s v="FUR-CH-10004287"/>
    <s v="Furniture"/>
    <x v="1"/>
    <s v="SAFCO Arco Folding Chair"/>
    <n v="1325.76"/>
    <n v="6"/>
    <n v="149.148"/>
    <x v="5"/>
  </r>
  <r>
    <s v="CA-2014-154893"/>
    <x v="652"/>
    <d v="2014-12-27T00:00:00"/>
    <x v="6"/>
    <x v="1"/>
    <s v="GM-14440"/>
    <s v="Gary McGarr"/>
    <x v="0"/>
    <s v="United States"/>
    <x v="53"/>
    <x v="2"/>
    <x v="1"/>
    <s v="FUR-CH-10000595"/>
    <s v="Furniture"/>
    <x v="1"/>
    <s v="Safco Contoured Stacking Chairs"/>
    <n v="572.16"/>
    <n v="3"/>
    <n v="35.76"/>
    <x v="5"/>
  </r>
  <r>
    <s v="CA-2016-127985"/>
    <x v="610"/>
    <d v="2016-04-05T00:00:00"/>
    <x v="4"/>
    <x v="0"/>
    <s v="DB-12910"/>
    <s v="Daniel Byrd"/>
    <x v="2"/>
    <s v="United States"/>
    <x v="29"/>
    <x v="24"/>
    <x v="0"/>
    <s v="FUR-FU-10003274"/>
    <s v="Furniture"/>
    <x v="3"/>
    <s v="Regeneration Desk Collection"/>
    <n v="7.04"/>
    <n v="4"/>
    <n v="3.0975999999999999"/>
    <x v="6"/>
  </r>
  <r>
    <s v="CA-2017-127117"/>
    <x v="438"/>
    <d v="2017-04-19T00:00:00"/>
    <x v="2"/>
    <x v="1"/>
    <s v="HM-14860"/>
    <s v="Harry Marie"/>
    <x v="1"/>
    <s v="United States"/>
    <x v="277"/>
    <x v="18"/>
    <x v="2"/>
    <s v="FUR-FU-10004018"/>
    <s v="Furniture"/>
    <x v="3"/>
    <s v="Tensor Computer Mounted Lamp"/>
    <n v="74.45"/>
    <n v="5"/>
    <n v="20.101500000000001"/>
    <x v="6"/>
  </r>
  <r>
    <s v="CA-2015-104241"/>
    <x v="653"/>
    <d v="2015-01-09T00:00:00"/>
    <x v="2"/>
    <x v="1"/>
    <s v="AG-10495"/>
    <s v="Andrew Gjertsen"/>
    <x v="1"/>
    <s v="United States"/>
    <x v="166"/>
    <x v="25"/>
    <x v="0"/>
    <s v="FUR-FU-10001473"/>
    <s v="Furniture"/>
    <x v="3"/>
    <s v="DAX Wood Document Frame"/>
    <n v="192.22"/>
    <n v="14"/>
    <n v="69.199200000000005"/>
    <x v="8"/>
  </r>
  <r>
    <s v="CA-2017-142342"/>
    <x v="357"/>
    <d v="2017-07-19T00:00:00"/>
    <x v="3"/>
    <x v="0"/>
    <s v="AJ-10795"/>
    <s v="Anthony Johnson"/>
    <x v="1"/>
    <s v="United States"/>
    <x v="278"/>
    <x v="2"/>
    <x v="1"/>
    <s v="FUR-BO-10002613"/>
    <s v="Furniture"/>
    <x v="0"/>
    <s v="Atlantic Metals Mobile 4-Shelf Bookcases, Custom Colors"/>
    <n v="1194.165"/>
    <n v="5"/>
    <n v="210.73500000000001"/>
    <x v="3"/>
  </r>
  <r>
    <s v="CA-2016-145261"/>
    <x v="105"/>
    <d v="2016-12-21T00:00:00"/>
    <x v="0"/>
    <x v="2"/>
    <s v="AH-10120"/>
    <s v="Adrian Hane"/>
    <x v="2"/>
    <s v="United States"/>
    <x v="279"/>
    <x v="36"/>
    <x v="1"/>
    <s v="FUR-TA-10002530"/>
    <s v="Furniture"/>
    <x v="2"/>
    <s v="Iceberg OfficeWorks 42&quot; Round Tables"/>
    <n v="377.45"/>
    <n v="5"/>
    <n v="-264.21499999999997"/>
    <x v="5"/>
  </r>
  <r>
    <s v="CA-2016-108875"/>
    <x v="211"/>
    <d v="2016-10-01T00:00:00"/>
    <x v="1"/>
    <x v="1"/>
    <s v="CL-12700"/>
    <s v="Craig Leslie"/>
    <x v="2"/>
    <s v="United States"/>
    <x v="14"/>
    <x v="12"/>
    <x v="1"/>
    <s v="FUR-FU-10002671"/>
    <s v="Furniture"/>
    <x v="3"/>
    <s v="Electrix 20W Halogen Replacement Bulb for Zoom-In Desk Lamp"/>
    <n v="21.44"/>
    <n v="2"/>
    <n v="7.5039999999999996"/>
    <x v="4"/>
  </r>
  <r>
    <s v="CA-2015-141012"/>
    <x v="654"/>
    <d v="2015-06-11T00:00:00"/>
    <x v="3"/>
    <x v="0"/>
    <s v="TG-21640"/>
    <s v="Trudy Glocke"/>
    <x v="0"/>
    <s v="United States"/>
    <x v="280"/>
    <x v="42"/>
    <x v="1"/>
    <s v="FUR-FU-10003192"/>
    <s v="Furniture"/>
    <x v="3"/>
    <s v="Luxo Adjustable Task Clamp Lamp"/>
    <n v="355.36"/>
    <n v="4"/>
    <n v="92.393600000000006"/>
    <x v="2"/>
  </r>
  <r>
    <s v="CA-2014-126802"/>
    <x v="527"/>
    <d v="2015-01-05T00:00:00"/>
    <x v="1"/>
    <x v="1"/>
    <s v="ZC-21910"/>
    <s v="Zuschuss Carroll"/>
    <x v="0"/>
    <s v="United States"/>
    <x v="9"/>
    <x v="8"/>
    <x v="3"/>
    <s v="FUR-FU-10000193"/>
    <s v="Furniture"/>
    <x v="3"/>
    <s v="Tenex Chairmats For Use with Hard Floors"/>
    <n v="38.975999999999999"/>
    <n v="3"/>
    <n v="-50.668799999999997"/>
    <x v="5"/>
  </r>
  <r>
    <s v="CA-2014-131541"/>
    <x v="655"/>
    <d v="2014-07-28T00:00:00"/>
    <x v="7"/>
    <x v="3"/>
    <s v="CK-12205"/>
    <s v="Chloris Kastensmidt"/>
    <x v="0"/>
    <s v="United States"/>
    <x v="281"/>
    <x v="1"/>
    <x v="0"/>
    <s v="FUR-FU-10003623"/>
    <s v="Furniture"/>
    <x v="3"/>
    <s v="DataProducts Ampli Magnifier Task Lamp, Black,"/>
    <n v="129.88800000000001"/>
    <n v="6"/>
    <n v="12.988799999999999"/>
    <x v="3"/>
  </r>
  <r>
    <s v="CA-2015-119550"/>
    <x v="626"/>
    <d v="2015-12-31T00:00:00"/>
    <x v="2"/>
    <x v="1"/>
    <s v="RB-19705"/>
    <s v="Roger Barcio"/>
    <x v="2"/>
    <s v="United States"/>
    <x v="6"/>
    <x v="5"/>
    <x v="3"/>
    <s v="FUR-CH-10002044"/>
    <s v="Furniture"/>
    <x v="1"/>
    <s v="Office Star - Contemporary Task Swivel chair with 2-way adjustable arms, Plum"/>
    <n v="275.05799999999999"/>
    <n v="3"/>
    <n v="-90.376199999999997"/>
    <x v="5"/>
  </r>
  <r>
    <s v="US-2015-138093"/>
    <x v="479"/>
    <d v="2015-12-16T00:00:00"/>
    <x v="6"/>
    <x v="1"/>
    <s v="KM-16225"/>
    <s v="Kalyca Meade"/>
    <x v="1"/>
    <s v="United States"/>
    <x v="237"/>
    <x v="32"/>
    <x v="2"/>
    <s v="FUR-CH-10000785"/>
    <s v="Furniture"/>
    <x v="1"/>
    <s v="Global Ergonomic Managers Chair"/>
    <n v="542.94000000000005"/>
    <n v="3"/>
    <n v="141.1644"/>
    <x v="5"/>
  </r>
  <r>
    <s v="CA-2016-126165"/>
    <x v="399"/>
    <d v="2016-05-07T00:00:00"/>
    <x v="3"/>
    <x v="0"/>
    <s v="AH-10465"/>
    <s v="Amy Hunt"/>
    <x v="0"/>
    <s v="United States"/>
    <x v="28"/>
    <x v="2"/>
    <x v="1"/>
    <s v="FUR-TA-10001676"/>
    <s v="Furniture"/>
    <x v="2"/>
    <s v="Hon 61000 Series Interactive Training Tables"/>
    <n v="71.087999999999994"/>
    <n v="2"/>
    <n v="-1.7771999999999999"/>
    <x v="7"/>
  </r>
  <r>
    <s v="US-2014-123519"/>
    <x v="609"/>
    <d v="2014-12-21T00:00:00"/>
    <x v="1"/>
    <x v="1"/>
    <s v="SS-20875"/>
    <s v="Sung Shariari"/>
    <x v="0"/>
    <s v="United States"/>
    <x v="149"/>
    <x v="15"/>
    <x v="2"/>
    <s v="FUR-TA-10002645"/>
    <s v="Furniture"/>
    <x v="2"/>
    <s v="Hon Rectangular Conference Tables"/>
    <n v="136.53"/>
    <n v="1"/>
    <n v="-52.336500000000001"/>
    <x v="5"/>
  </r>
  <r>
    <s v="US-2015-160857"/>
    <x v="190"/>
    <d v="2015-05-15T00:00:00"/>
    <x v="1"/>
    <x v="1"/>
    <s v="NW-18400"/>
    <s v="Natalie Webber"/>
    <x v="0"/>
    <s v="United States"/>
    <x v="13"/>
    <x v="7"/>
    <x v="2"/>
    <s v="FUR-FU-10001095"/>
    <s v="Furniture"/>
    <x v="3"/>
    <s v="DAX Black Cherry Wood-Tone Poster Frame"/>
    <n v="79.44"/>
    <n v="3"/>
    <n v="30.187200000000001"/>
    <x v="7"/>
  </r>
  <r>
    <s v="US-2015-160857"/>
    <x v="190"/>
    <d v="2015-05-15T00:00:00"/>
    <x v="1"/>
    <x v="1"/>
    <s v="NW-18400"/>
    <s v="Natalie Webber"/>
    <x v="0"/>
    <s v="United States"/>
    <x v="13"/>
    <x v="7"/>
    <x v="2"/>
    <s v="FUR-CH-10002647"/>
    <s v="Furniture"/>
    <x v="1"/>
    <s v="Situations Contoured Folding Chairs, 4/Set"/>
    <n v="127.764"/>
    <n v="2"/>
    <n v="21.294"/>
    <x v="7"/>
  </r>
  <r>
    <s v="CA-2017-117324"/>
    <x v="64"/>
    <d v="2017-12-13T00:00:00"/>
    <x v="2"/>
    <x v="1"/>
    <s v="JP-15520"/>
    <s v="Jeremy Pistek"/>
    <x v="0"/>
    <s v="United States"/>
    <x v="123"/>
    <x v="16"/>
    <x v="3"/>
    <s v="FUR-BO-10003159"/>
    <s v="Furniture"/>
    <x v="0"/>
    <s v="Sauder Camden County Collection Libraries, Planked Cherry Finish"/>
    <n v="459.92"/>
    <n v="4"/>
    <n v="41.392800000000001"/>
    <x v="5"/>
  </r>
  <r>
    <s v="CA-2017-143574"/>
    <x v="656"/>
    <d v="2017-07-02T00:00:00"/>
    <x v="0"/>
    <x v="2"/>
    <s v="DR-12880"/>
    <s v="Dan Reichenbach"/>
    <x v="1"/>
    <s v="United States"/>
    <x v="282"/>
    <x v="19"/>
    <x v="2"/>
    <s v="FUR-BO-10002598"/>
    <s v="Furniture"/>
    <x v="0"/>
    <s v="Hon Metal Bookcases, Putty"/>
    <n v="638.82000000000005"/>
    <n v="9"/>
    <n v="185.2578"/>
    <x v="2"/>
  </r>
  <r>
    <s v="CA-2017-143574"/>
    <x v="656"/>
    <d v="2017-07-02T00:00:00"/>
    <x v="0"/>
    <x v="2"/>
    <s v="DR-12880"/>
    <s v="Dan Reichenbach"/>
    <x v="1"/>
    <s v="United States"/>
    <x v="282"/>
    <x v="19"/>
    <x v="2"/>
    <s v="FUR-FU-10003976"/>
    <s v="Furniture"/>
    <x v="3"/>
    <s v="DAX Executive Solid Wood Document Frame, Desktop or Hang, Mahogany, 5 x 7"/>
    <n v="25.16"/>
    <n v="2"/>
    <n v="8.5543999999999993"/>
    <x v="2"/>
  </r>
  <r>
    <s v="CA-2014-148614"/>
    <x v="187"/>
    <d v="2014-01-25T00:00:00"/>
    <x v="2"/>
    <x v="1"/>
    <s v="MV-17485"/>
    <s v="Mark Van Huff"/>
    <x v="0"/>
    <s v="United States"/>
    <x v="2"/>
    <x v="2"/>
    <x v="1"/>
    <s v="FUR-FU-10003194"/>
    <s v="Furniture"/>
    <x v="3"/>
    <s v="Eldon Expressions Desk Accessory, Wood Pencil Holder, Oak"/>
    <n v="19.3"/>
    <n v="2"/>
    <n v="5.79"/>
    <x v="8"/>
  </r>
  <r>
    <s v="US-2017-147886"/>
    <x v="657"/>
    <d v="2017-03-31T00:00:00"/>
    <x v="0"/>
    <x v="2"/>
    <s v="DH-13075"/>
    <s v="Dave Hallsten"/>
    <x v="1"/>
    <s v="United States"/>
    <x v="130"/>
    <x v="2"/>
    <x v="1"/>
    <s v="FUR-FU-10001095"/>
    <s v="Furniture"/>
    <x v="3"/>
    <s v="DAX Black Cherry Wood-Tone Poster Frame"/>
    <n v="26.48"/>
    <n v="1"/>
    <n v="10.0624"/>
    <x v="9"/>
  </r>
  <r>
    <s v="US-2017-147886"/>
    <x v="657"/>
    <d v="2017-03-31T00:00:00"/>
    <x v="0"/>
    <x v="2"/>
    <s v="DH-13075"/>
    <s v="Dave Hallsten"/>
    <x v="1"/>
    <s v="United States"/>
    <x v="130"/>
    <x v="2"/>
    <x v="1"/>
    <s v="FUR-FU-10003829"/>
    <s v="Furniture"/>
    <x v="3"/>
    <s v="Stackable Trays"/>
    <n v="21.56"/>
    <n v="7"/>
    <n v="6.8992000000000004"/>
    <x v="9"/>
  </r>
  <r>
    <s v="CA-2014-145800"/>
    <x v="658"/>
    <d v="2014-06-05T00:00:00"/>
    <x v="6"/>
    <x v="1"/>
    <s v="SS-20410"/>
    <s v="Shahid Shariari"/>
    <x v="0"/>
    <s v="United States"/>
    <x v="283"/>
    <x v="8"/>
    <x v="3"/>
    <s v="FUR-TA-10001539"/>
    <s v="Furniture"/>
    <x v="2"/>
    <s v="Chromcraft Rectangular Conference Tables"/>
    <n v="355.45499999999998"/>
    <n v="3"/>
    <n v="-184.8366"/>
    <x v="7"/>
  </r>
  <r>
    <s v="CA-2016-118514"/>
    <x v="659"/>
    <d v="2016-02-10T00:00:00"/>
    <x v="1"/>
    <x v="1"/>
    <s v="LC-17050"/>
    <s v="Liz Carlisle"/>
    <x v="0"/>
    <s v="United States"/>
    <x v="52"/>
    <x v="0"/>
    <x v="0"/>
    <s v="FUR-CH-10000015"/>
    <s v="Furniture"/>
    <x v="1"/>
    <s v="Hon Multipurpose Stacking Arm Chairs"/>
    <n v="866.4"/>
    <n v="4"/>
    <n v="225.26400000000001"/>
    <x v="11"/>
  </r>
  <r>
    <s v="CA-2015-119634"/>
    <x v="660"/>
    <d v="2015-08-16T00:00:00"/>
    <x v="2"/>
    <x v="1"/>
    <s v="BW-11065"/>
    <s v="Barry Weirich"/>
    <x v="0"/>
    <s v="United States"/>
    <x v="168"/>
    <x v="30"/>
    <x v="0"/>
    <s v="FUR-FU-10004270"/>
    <s v="Furniture"/>
    <x v="3"/>
    <s v="Executive Impressions 13&quot; Clairmont Wall Clock"/>
    <n v="46.152000000000001"/>
    <n v="3"/>
    <n v="12.1149"/>
    <x v="10"/>
  </r>
  <r>
    <s v="CA-2017-158169"/>
    <x v="661"/>
    <d v="2017-08-15T00:00:00"/>
    <x v="0"/>
    <x v="2"/>
    <s v="JM-16195"/>
    <s v="Justin MacKendrick"/>
    <x v="0"/>
    <s v="United States"/>
    <x v="284"/>
    <x v="2"/>
    <x v="1"/>
    <s v="FUR-FU-10001473"/>
    <s v="Furniture"/>
    <x v="3"/>
    <s v="DAX Wood Document Frame"/>
    <n v="54.92"/>
    <n v="4"/>
    <n v="19.7712"/>
    <x v="10"/>
  </r>
  <r>
    <s v="CA-2015-162047"/>
    <x v="240"/>
    <d v="2015-11-05T00:00:00"/>
    <x v="3"/>
    <x v="2"/>
    <s v="FH-14365"/>
    <s v="Fred Hopkins"/>
    <x v="1"/>
    <s v="United States"/>
    <x v="62"/>
    <x v="7"/>
    <x v="2"/>
    <s v="FUR-CH-10004983"/>
    <s v="Furniture"/>
    <x v="1"/>
    <s v="Office Star - Mid Back Dual function Ergonomic High Back Chair with 2-Way Adjustable Arms"/>
    <n v="1448.82"/>
    <n v="10"/>
    <n v="209.274"/>
    <x v="0"/>
  </r>
  <r>
    <s v="CA-2015-103835"/>
    <x v="262"/>
    <d v="2015-09-28T00:00:00"/>
    <x v="4"/>
    <x v="1"/>
    <s v="SC-20440"/>
    <s v="Shaun Chance"/>
    <x v="1"/>
    <s v="United States"/>
    <x v="2"/>
    <x v="2"/>
    <x v="1"/>
    <s v="FUR-FU-10000010"/>
    <s v="Furniture"/>
    <x v="3"/>
    <s v="DAX Value U-Channel Document Frames, Easel Back"/>
    <n v="14.91"/>
    <n v="3"/>
    <n v="4.6220999999999997"/>
    <x v="4"/>
  </r>
  <r>
    <s v="CA-2016-142398"/>
    <x v="188"/>
    <d v="2016-04-16T00:00:00"/>
    <x v="4"/>
    <x v="1"/>
    <s v="BP-11290"/>
    <s v="Beth Paige"/>
    <x v="0"/>
    <s v="United States"/>
    <x v="2"/>
    <x v="2"/>
    <x v="1"/>
    <s v="FUR-CH-10001545"/>
    <s v="Furniture"/>
    <x v="1"/>
    <s v="Hon Comfortask Task/Swivel Chairs"/>
    <n v="638.28800000000001"/>
    <n v="7"/>
    <n v="-31.914400000000001"/>
    <x v="6"/>
  </r>
  <r>
    <s v="CA-2014-105270"/>
    <x v="163"/>
    <d v="2014-11-18T00:00:00"/>
    <x v="1"/>
    <x v="1"/>
    <s v="AP-10915"/>
    <s v="Arthur Prichep"/>
    <x v="0"/>
    <s v="United States"/>
    <x v="2"/>
    <x v="2"/>
    <x v="1"/>
    <s v="FUR-CH-10000988"/>
    <s v="Furniture"/>
    <x v="1"/>
    <s v="Hon Olson Stacker Stools"/>
    <n v="112.648"/>
    <n v="1"/>
    <n v="11.264799999999999"/>
    <x v="0"/>
  </r>
  <r>
    <s v="CA-2017-141117"/>
    <x v="125"/>
    <d v="2017-10-08T00:00:00"/>
    <x v="6"/>
    <x v="1"/>
    <s v="JK-16090"/>
    <s v="Juliana Krohn"/>
    <x v="0"/>
    <s v="United States"/>
    <x v="76"/>
    <x v="36"/>
    <x v="1"/>
    <s v="FUR-BO-10001972"/>
    <s v="Furniture"/>
    <x v="0"/>
    <s v="O'Sullivan 4-Shelf Bookcase in Odessa Pine"/>
    <n v="217.76400000000001"/>
    <n v="6"/>
    <n v="-384.71640000000002"/>
    <x v="1"/>
  </r>
  <r>
    <s v="CA-2017-115070"/>
    <x v="662"/>
    <d v="2017-04-14T00:00:00"/>
    <x v="4"/>
    <x v="0"/>
    <s v="MG-18205"/>
    <s v="Mitch Gastineau"/>
    <x v="1"/>
    <s v="United States"/>
    <x v="51"/>
    <x v="1"/>
    <x v="0"/>
    <s v="FUR-FU-10003829"/>
    <s v="Furniture"/>
    <x v="3"/>
    <s v="Stackable Trays"/>
    <n v="12.32"/>
    <n v="5"/>
    <n v="1.8480000000000001"/>
    <x v="6"/>
  </r>
  <r>
    <s v="CA-2017-140186"/>
    <x v="560"/>
    <d v="2017-10-02T00:00:00"/>
    <x v="0"/>
    <x v="2"/>
    <s v="PG-18820"/>
    <s v="Patrick Gardner"/>
    <x v="0"/>
    <s v="United States"/>
    <x v="175"/>
    <x v="2"/>
    <x v="1"/>
    <s v="FUR-CH-10002961"/>
    <s v="Furniture"/>
    <x v="1"/>
    <s v="Leather Task Chair, Black"/>
    <n v="72.784000000000006"/>
    <n v="1"/>
    <n v="0"/>
    <x v="4"/>
  </r>
  <r>
    <s v="CA-2017-140186"/>
    <x v="560"/>
    <d v="2017-10-02T00:00:00"/>
    <x v="0"/>
    <x v="2"/>
    <s v="PG-18820"/>
    <s v="Patrick Gardner"/>
    <x v="0"/>
    <s v="United States"/>
    <x v="175"/>
    <x v="2"/>
    <x v="1"/>
    <s v="FUR-FU-10004848"/>
    <s v="Furniture"/>
    <x v="3"/>
    <s v="Howard Miller 13-3/4&quot; Diameter Brushed Chrome Round Wall Clock"/>
    <n v="51.75"/>
    <n v="1"/>
    <n v="15.525"/>
    <x v="4"/>
  </r>
  <r>
    <s v="CA-2014-124856"/>
    <x v="189"/>
    <d v="2014-10-03T00:00:00"/>
    <x v="4"/>
    <x v="0"/>
    <s v="LD-17005"/>
    <s v="Lisa DeCherney"/>
    <x v="0"/>
    <s v="United States"/>
    <x v="13"/>
    <x v="7"/>
    <x v="2"/>
    <s v="FUR-FU-10000521"/>
    <s v="Furniture"/>
    <x v="3"/>
    <s v="Seth Thomas 14&quot; Putty-Colored Wall Clock"/>
    <n v="117.36"/>
    <n v="4"/>
    <n v="36.381599999999999"/>
    <x v="4"/>
  </r>
  <r>
    <s v="CA-2014-166716"/>
    <x v="663"/>
    <d v="2014-08-25T00:00:00"/>
    <x v="2"/>
    <x v="0"/>
    <s v="CR-12730"/>
    <s v="Craig Reiter"/>
    <x v="0"/>
    <s v="United States"/>
    <x v="9"/>
    <x v="8"/>
    <x v="3"/>
    <s v="FUR-CH-10004495"/>
    <s v="Furniture"/>
    <x v="1"/>
    <s v="Global Leather and Oak Executive Chair, Black"/>
    <n v="421.37200000000001"/>
    <n v="2"/>
    <n v="-6.0195999999999996"/>
    <x v="10"/>
  </r>
  <r>
    <s v="CA-2017-113873"/>
    <x v="596"/>
    <d v="2017-11-19T00:00:00"/>
    <x v="6"/>
    <x v="1"/>
    <s v="KE-16420"/>
    <s v="Katrina Edelman"/>
    <x v="1"/>
    <s v="United States"/>
    <x v="144"/>
    <x v="5"/>
    <x v="3"/>
    <s v="FUR-BO-10003441"/>
    <s v="Furniture"/>
    <x v="0"/>
    <s v="Bush Westfield Collection Bookcases, Fully Assembled"/>
    <n v="205.9992"/>
    <n v="3"/>
    <n v="-27.264600000000002"/>
    <x v="0"/>
  </r>
  <r>
    <s v="CA-2016-125017"/>
    <x v="664"/>
    <d v="2016-02-11T00:00:00"/>
    <x v="2"/>
    <x v="1"/>
    <s v="KB-16240"/>
    <s v="Karen Bern"/>
    <x v="1"/>
    <s v="United States"/>
    <x v="196"/>
    <x v="9"/>
    <x v="0"/>
    <s v="FUR-FU-10000723"/>
    <s v="Furniture"/>
    <x v="3"/>
    <s v="Deflect-o EconoMat Studded, No Bevel Mat for Low Pile Carpeting"/>
    <n v="132.22399999999999"/>
    <n v="4"/>
    <n v="-18.180800000000001"/>
    <x v="11"/>
  </r>
  <r>
    <s v="US-2015-163279"/>
    <x v="665"/>
    <d v="2015-03-26T00:00:00"/>
    <x v="4"/>
    <x v="1"/>
    <s v="JD-16150"/>
    <s v="Justin Deggeller"/>
    <x v="1"/>
    <s v="United States"/>
    <x v="53"/>
    <x v="2"/>
    <x v="1"/>
    <s v="FUR-FU-10000747"/>
    <s v="Furniture"/>
    <x v="3"/>
    <s v="Tenex B1-RE Series Chair Mats for Low Pile Carpets"/>
    <n v="91.96"/>
    <n v="2"/>
    <n v="15.6332"/>
    <x v="9"/>
  </r>
  <r>
    <s v="CA-2017-117632"/>
    <x v="666"/>
    <d v="2017-05-18T00:00:00"/>
    <x v="6"/>
    <x v="1"/>
    <s v="CS-12175"/>
    <s v="Charles Sheldon"/>
    <x v="1"/>
    <s v="United States"/>
    <x v="28"/>
    <x v="2"/>
    <x v="1"/>
    <s v="FUR-TA-10001520"/>
    <s v="Furniture"/>
    <x v="2"/>
    <s v="Lesro Sheffield Collection Coffee Table, End Table, Center Table, Corner Table"/>
    <n v="285.48"/>
    <n v="5"/>
    <n v="-10.705500000000001"/>
    <x v="7"/>
  </r>
  <r>
    <s v="CA-2017-161067"/>
    <x v="667"/>
    <d v="2017-09-06T00:00:00"/>
    <x v="0"/>
    <x v="0"/>
    <s v="KB-16405"/>
    <s v="Katrina Bavinger"/>
    <x v="2"/>
    <s v="United States"/>
    <x v="13"/>
    <x v="7"/>
    <x v="2"/>
    <s v="FUR-CH-10004626"/>
    <s v="Furniture"/>
    <x v="1"/>
    <s v="Office Star Flex Back Scooter Chair with Aluminum Finish Frame"/>
    <n v="90.801000000000002"/>
    <n v="1"/>
    <n v="14.124599999999999"/>
    <x v="4"/>
  </r>
  <r>
    <s v="CA-2017-161067"/>
    <x v="667"/>
    <d v="2017-09-06T00:00:00"/>
    <x v="0"/>
    <x v="0"/>
    <s v="KB-16405"/>
    <s v="Katrina Bavinger"/>
    <x v="2"/>
    <s v="United States"/>
    <x v="13"/>
    <x v="7"/>
    <x v="2"/>
    <s v="FUR-CH-10004860"/>
    <s v="Furniture"/>
    <x v="1"/>
    <s v="Global Low Back Tilter Chair"/>
    <n v="181.76400000000001"/>
    <n v="2"/>
    <n v="-8.0784000000000002"/>
    <x v="4"/>
  </r>
  <r>
    <s v="CA-2016-122063"/>
    <x v="122"/>
    <d v="2016-12-07T00:00:00"/>
    <x v="4"/>
    <x v="1"/>
    <s v="MM-17920"/>
    <s v="Michael Moore"/>
    <x v="0"/>
    <s v="United States"/>
    <x v="52"/>
    <x v="6"/>
    <x v="3"/>
    <s v="FUR-TA-10004575"/>
    <s v="Furniture"/>
    <x v="2"/>
    <s v="Hon 5100 Series Wood Tables"/>
    <n v="581.96"/>
    <n v="2"/>
    <n v="104.75279999999999"/>
    <x v="5"/>
  </r>
  <r>
    <s v="CA-2016-122063"/>
    <x v="122"/>
    <d v="2016-12-07T00:00:00"/>
    <x v="4"/>
    <x v="1"/>
    <s v="MM-17920"/>
    <s v="Michael Moore"/>
    <x v="0"/>
    <s v="United States"/>
    <x v="52"/>
    <x v="6"/>
    <x v="3"/>
    <s v="FUR-CH-10004754"/>
    <s v="Furniture"/>
    <x v="1"/>
    <s v="Global Stack Chair with Arms, Black"/>
    <n v="29.98"/>
    <n v="1"/>
    <n v="8.0945999999999998"/>
    <x v="5"/>
  </r>
  <r>
    <s v="CA-2016-142895"/>
    <x v="668"/>
    <d v="2016-07-26T00:00:00"/>
    <x v="2"/>
    <x v="1"/>
    <s v="BP-11290"/>
    <s v="Beth Paige"/>
    <x v="0"/>
    <s v="United States"/>
    <x v="41"/>
    <x v="30"/>
    <x v="0"/>
    <s v="FUR-CH-10002961"/>
    <s v="Furniture"/>
    <x v="1"/>
    <s v="Leather Task Chair, Black"/>
    <n v="363.92"/>
    <n v="5"/>
    <n v="0"/>
    <x v="3"/>
  </r>
  <r>
    <s v="CA-2015-134992"/>
    <x v="159"/>
    <d v="2015-09-26T00:00:00"/>
    <x v="4"/>
    <x v="0"/>
    <s v="MG-17875"/>
    <s v="Michael Grace"/>
    <x v="2"/>
    <s v="United States"/>
    <x v="58"/>
    <x v="25"/>
    <x v="0"/>
    <s v="FUR-FU-10002554"/>
    <s v="Furniture"/>
    <x v="3"/>
    <s v="Westinghouse Floor Lamp with Metal Mesh Shade, Black"/>
    <n v="47.98"/>
    <n v="2"/>
    <n v="11.035399999999999"/>
    <x v="4"/>
  </r>
  <r>
    <s v="CA-2015-126725"/>
    <x v="669"/>
    <d v="2015-11-21T00:00:00"/>
    <x v="4"/>
    <x v="1"/>
    <s v="BS-11665"/>
    <s v="Brian Stugart"/>
    <x v="0"/>
    <s v="United States"/>
    <x v="53"/>
    <x v="2"/>
    <x v="1"/>
    <s v="FUR-FU-10002813"/>
    <s v="Furniture"/>
    <x v="3"/>
    <s v="DAX Contemporary Wood Frame with Silver Metal Mat, Desktop, 11 x 14 Size"/>
    <n v="80.959999999999994"/>
    <n v="4"/>
    <n v="29.145600000000002"/>
    <x v="0"/>
  </r>
  <r>
    <s v="CA-2015-126725"/>
    <x v="669"/>
    <d v="2015-11-21T00:00:00"/>
    <x v="4"/>
    <x v="1"/>
    <s v="BS-11665"/>
    <s v="Brian Stugart"/>
    <x v="0"/>
    <s v="United States"/>
    <x v="53"/>
    <x v="2"/>
    <x v="1"/>
    <s v="FUR-CH-10001708"/>
    <s v="Furniture"/>
    <x v="1"/>
    <s v="Office Star - Contemporary Swivel Chair with Padded Adjustable Arms and Flex Back"/>
    <n v="225.56800000000001"/>
    <n v="2"/>
    <n v="2.8195999999999999"/>
    <x v="0"/>
  </r>
  <r>
    <s v="CA-2015-126725"/>
    <x v="669"/>
    <d v="2015-11-21T00:00:00"/>
    <x v="4"/>
    <x v="1"/>
    <s v="BS-11665"/>
    <s v="Brian Stugart"/>
    <x v="0"/>
    <s v="United States"/>
    <x v="53"/>
    <x v="2"/>
    <x v="1"/>
    <s v="FUR-FU-10001591"/>
    <s v="Furniture"/>
    <x v="3"/>
    <s v="Advantus Panel Wall Certificate Holder - 8.5x11"/>
    <n v="36.6"/>
    <n v="3"/>
    <n v="15.372"/>
    <x v="0"/>
  </r>
  <r>
    <s v="CA-2015-121783"/>
    <x v="670"/>
    <d v="2015-11-14T00:00:00"/>
    <x v="4"/>
    <x v="1"/>
    <s v="PO-19180"/>
    <s v="Philisse Overcash"/>
    <x v="2"/>
    <s v="United States"/>
    <x v="18"/>
    <x v="11"/>
    <x v="3"/>
    <s v="FUR-FU-10004351"/>
    <s v="Furniture"/>
    <x v="3"/>
    <s v="Staple-based wall hangings"/>
    <n v="29.22"/>
    <n v="3"/>
    <n v="12.8568"/>
    <x v="0"/>
  </r>
  <r>
    <s v="CA-2015-112214"/>
    <x v="671"/>
    <d v="2015-08-11T00:00:00"/>
    <x v="6"/>
    <x v="1"/>
    <s v="AH-10690"/>
    <s v="Anna HŠberlin"/>
    <x v="1"/>
    <s v="United States"/>
    <x v="144"/>
    <x v="5"/>
    <x v="3"/>
    <s v="FUR-FU-10002364"/>
    <s v="Furniture"/>
    <x v="3"/>
    <s v="Eldon Expressions Wood Desk Accessories, Oak"/>
    <n v="14.76"/>
    <n v="5"/>
    <n v="-11.439"/>
    <x v="10"/>
  </r>
  <r>
    <s v="US-2017-153255"/>
    <x v="667"/>
    <d v="2017-09-07T00:00:00"/>
    <x v="4"/>
    <x v="0"/>
    <s v="JK-15730"/>
    <s v="Joe Kamberova"/>
    <x v="0"/>
    <s v="United States"/>
    <x v="41"/>
    <x v="2"/>
    <x v="1"/>
    <s v="FUR-BO-10004218"/>
    <s v="Furniture"/>
    <x v="0"/>
    <s v="Bush Heritage Pine Collection 5-Shelf Bookcase, Albany Pine Finish, *Special Order"/>
    <n v="239.666"/>
    <n v="2"/>
    <n v="14.098000000000001"/>
    <x v="4"/>
  </r>
  <r>
    <s v="CA-2015-108119"/>
    <x v="341"/>
    <d v="2015-11-08T00:00:00"/>
    <x v="1"/>
    <x v="1"/>
    <s v="MS-17530"/>
    <s v="MaryBeth Skach"/>
    <x v="0"/>
    <s v="United States"/>
    <x v="285"/>
    <x v="31"/>
    <x v="0"/>
    <s v="FUR-TA-10002530"/>
    <s v="Furniture"/>
    <x v="2"/>
    <s v="Iceberg OfficeWorks 42&quot; Round Tables"/>
    <n v="301.95999999999998"/>
    <n v="2"/>
    <n v="45.293999999999997"/>
    <x v="0"/>
  </r>
  <r>
    <s v="US-2014-117968"/>
    <x v="31"/>
    <d v="2014-08-07T00:00:00"/>
    <x v="3"/>
    <x v="0"/>
    <s v="RS-19420"/>
    <s v="Ricardo Sperren"/>
    <x v="1"/>
    <s v="United States"/>
    <x v="286"/>
    <x v="19"/>
    <x v="2"/>
    <s v="FUR-CH-10002335"/>
    <s v="Furniture"/>
    <x v="1"/>
    <s v="Hon GuestStacker Chair"/>
    <n v="1133.3499999999999"/>
    <n v="5"/>
    <n v="294.67099999999999"/>
    <x v="10"/>
  </r>
  <r>
    <s v="CA-2016-152247"/>
    <x v="267"/>
    <d v="2016-11-12T00:00:00"/>
    <x v="2"/>
    <x v="1"/>
    <s v="MA-17995"/>
    <s v="Michelle Arnett"/>
    <x v="2"/>
    <s v="United States"/>
    <x v="287"/>
    <x v="45"/>
    <x v="1"/>
    <s v="FUR-CH-10001215"/>
    <s v="Furniture"/>
    <x v="1"/>
    <s v="Global Troy Executive Leather Low-Back Tilter"/>
    <n v="1603.136"/>
    <n v="4"/>
    <n v="100.196"/>
    <x v="0"/>
  </r>
  <r>
    <s v="CA-2016-128223"/>
    <x v="184"/>
    <d v="2016-06-14T00:00:00"/>
    <x v="7"/>
    <x v="3"/>
    <s v="EB-13705"/>
    <s v="Ed Braxton"/>
    <x v="1"/>
    <s v="United States"/>
    <x v="261"/>
    <x v="2"/>
    <x v="1"/>
    <s v="FUR-TA-10001771"/>
    <s v="Furniture"/>
    <x v="2"/>
    <s v="Bush Cubix Conference Tables, Fully Assembled"/>
    <n v="1293.4880000000001"/>
    <n v="7"/>
    <n v="80.843000000000004"/>
    <x v="2"/>
  </r>
  <r>
    <s v="CA-2016-154235"/>
    <x v="211"/>
    <d v="2016-09-28T00:00:00"/>
    <x v="4"/>
    <x v="1"/>
    <s v="RD-19900"/>
    <s v="Ruben Dartt"/>
    <x v="0"/>
    <s v="United States"/>
    <x v="17"/>
    <x v="6"/>
    <x v="3"/>
    <s v="FUR-FU-10004006"/>
    <s v="Furniture"/>
    <x v="3"/>
    <s v="Deflect-o DuraMat Lighweight, Studded, Beveled Mat for Low Pile Carpeting"/>
    <n v="127.95"/>
    <n v="3"/>
    <n v="21.7515"/>
    <x v="4"/>
  </r>
  <r>
    <s v="CA-2016-133935"/>
    <x v="126"/>
    <d v="2016-09-22T00:00:00"/>
    <x v="4"/>
    <x v="1"/>
    <s v="JW-15220"/>
    <s v="Jane Waco"/>
    <x v="1"/>
    <s v="United States"/>
    <x v="53"/>
    <x v="2"/>
    <x v="1"/>
    <s v="FUR-CH-10001215"/>
    <s v="Furniture"/>
    <x v="1"/>
    <s v="Global Troy Executive Leather Low-Back Tilter"/>
    <n v="801.56799999999998"/>
    <n v="2"/>
    <n v="50.097999999999999"/>
    <x v="4"/>
  </r>
  <r>
    <s v="CA-2016-133935"/>
    <x v="126"/>
    <d v="2016-09-22T00:00:00"/>
    <x v="4"/>
    <x v="1"/>
    <s v="JW-15220"/>
    <s v="Jane Waco"/>
    <x v="1"/>
    <s v="United States"/>
    <x v="53"/>
    <x v="2"/>
    <x v="1"/>
    <s v="FUR-CH-10002880"/>
    <s v="Furniture"/>
    <x v="1"/>
    <s v="Global High-Back Leather Tilter, Burgundy"/>
    <n v="885.52800000000002"/>
    <n v="9"/>
    <n v="-99.621899999999997"/>
    <x v="4"/>
  </r>
  <r>
    <s v="CA-2016-136301"/>
    <x v="345"/>
    <d v="2016-03-15T00:00:00"/>
    <x v="3"/>
    <x v="0"/>
    <s v="EH-13765"/>
    <s v="Edward Hooks"/>
    <x v="1"/>
    <s v="United States"/>
    <x v="28"/>
    <x v="2"/>
    <x v="1"/>
    <s v="FUR-FU-10004712"/>
    <s v="Furniture"/>
    <x v="3"/>
    <s v="Westinghouse Mesh Shade Clip-On Gooseneck Lamp, Black"/>
    <n v="28.28"/>
    <n v="2"/>
    <n v="7.3528000000000002"/>
    <x v="9"/>
  </r>
  <r>
    <s v="CA-2016-167682"/>
    <x v="672"/>
    <d v="2016-04-09T00:00:00"/>
    <x v="6"/>
    <x v="1"/>
    <s v="ZD-21925"/>
    <s v="Zuschuss Donatelli"/>
    <x v="0"/>
    <s v="United States"/>
    <x v="52"/>
    <x v="6"/>
    <x v="3"/>
    <s v="FUR-FU-10003799"/>
    <s v="Furniture"/>
    <x v="3"/>
    <s v="Seth Thomas 13 1/2&quot; Wall Clock"/>
    <n v="71.12"/>
    <n v="4"/>
    <n v="22.0472"/>
    <x v="6"/>
  </r>
  <r>
    <s v="CA-2016-159639"/>
    <x v="673"/>
    <d v="2016-12-02T00:00:00"/>
    <x v="2"/>
    <x v="1"/>
    <s v="PC-18745"/>
    <s v="Pamela Coakley"/>
    <x v="1"/>
    <s v="United States"/>
    <x v="162"/>
    <x v="18"/>
    <x v="2"/>
    <s v="FUR-FU-10001889"/>
    <s v="Furniture"/>
    <x v="3"/>
    <s v="Ultra Door Pull Handle"/>
    <n v="31.56"/>
    <n v="3"/>
    <n v="10.4148"/>
    <x v="0"/>
  </r>
  <r>
    <s v="US-2016-113985"/>
    <x v="674"/>
    <d v="2016-12-07T00:00:00"/>
    <x v="2"/>
    <x v="1"/>
    <s v="KD-16495"/>
    <s v="Keith Dawkins"/>
    <x v="1"/>
    <s v="United States"/>
    <x v="124"/>
    <x v="2"/>
    <x v="1"/>
    <s v="FUR-FU-10003026"/>
    <s v="Furniture"/>
    <x v="3"/>
    <s v="Eldon Regeneration Recycled Desk Accessories, Black"/>
    <n v="14.52"/>
    <n v="3"/>
    <n v="5.6627999999999998"/>
    <x v="5"/>
  </r>
  <r>
    <s v="US-2015-126977"/>
    <x v="5"/>
    <d v="2015-09-23T00:00:00"/>
    <x v="6"/>
    <x v="1"/>
    <s v="PF-19120"/>
    <s v="Peter Fuller"/>
    <x v="0"/>
    <s v="United States"/>
    <x v="13"/>
    <x v="7"/>
    <x v="2"/>
    <s v="FUR-CH-10001973"/>
    <s v="Furniture"/>
    <x v="1"/>
    <s v="Office Star Flex Back Scooter Chair with White Frame"/>
    <n v="199.76400000000001"/>
    <n v="2"/>
    <n v="8.8783999999999992"/>
    <x v="4"/>
  </r>
  <r>
    <s v="US-2015-126977"/>
    <x v="5"/>
    <d v="2015-09-23T00:00:00"/>
    <x v="6"/>
    <x v="1"/>
    <s v="PF-19120"/>
    <s v="Peter Fuller"/>
    <x v="0"/>
    <s v="United States"/>
    <x v="13"/>
    <x v="7"/>
    <x v="2"/>
    <s v="FUR-BO-10004834"/>
    <s v="Furniture"/>
    <x v="0"/>
    <s v="Riverside Palais Royal Lawyers Bookcase, Royale Cherry Finish"/>
    <n v="4228.7039999999997"/>
    <n v="6"/>
    <n v="158.57640000000001"/>
    <x v="4"/>
  </r>
  <r>
    <s v="US-2015-126977"/>
    <x v="5"/>
    <d v="2015-09-23T00:00:00"/>
    <x v="6"/>
    <x v="1"/>
    <s v="PF-19120"/>
    <s v="Peter Fuller"/>
    <x v="0"/>
    <s v="United States"/>
    <x v="13"/>
    <x v="7"/>
    <x v="2"/>
    <s v="FUR-BO-10002213"/>
    <s v="Furniture"/>
    <x v="0"/>
    <s v="DMI Eclipse Executive Suite Bookcases"/>
    <n v="2003.92"/>
    <n v="5"/>
    <n v="-25.048999999999999"/>
    <x v="4"/>
  </r>
  <r>
    <s v="CA-2016-130288"/>
    <x v="675"/>
    <d v="2016-11-30T00:00:00"/>
    <x v="4"/>
    <x v="0"/>
    <s v="DK-13225"/>
    <s v="Dean Katz"/>
    <x v="1"/>
    <s v="United States"/>
    <x v="13"/>
    <x v="7"/>
    <x v="2"/>
    <s v="FUR-TA-10002958"/>
    <s v="Furniture"/>
    <x v="2"/>
    <s v="Bevis Oval Conference Table, Walnut"/>
    <n v="313.17599999999999"/>
    <n v="2"/>
    <n v="-120.0508"/>
    <x v="0"/>
  </r>
  <r>
    <s v="US-2014-118997"/>
    <x v="676"/>
    <d v="2014-04-12T00:00:00"/>
    <x v="4"/>
    <x v="1"/>
    <s v="RA-19885"/>
    <s v="Ruben Ausman"/>
    <x v="1"/>
    <s v="United States"/>
    <x v="42"/>
    <x v="33"/>
    <x v="0"/>
    <s v="FUR-TA-10001086"/>
    <s v="Furniture"/>
    <x v="2"/>
    <s v="SAFCO PlanMaster Boards, 60w x 37-1/2d, White Melamine"/>
    <n v="1215.92"/>
    <n v="8"/>
    <n v="316.13920000000002"/>
    <x v="6"/>
  </r>
  <r>
    <s v="CA-2014-114314"/>
    <x v="524"/>
    <d v="2014-10-15T00:00:00"/>
    <x v="4"/>
    <x v="1"/>
    <s v="DB-13555"/>
    <s v="Dorothy Badders"/>
    <x v="1"/>
    <s v="United States"/>
    <x v="160"/>
    <x v="31"/>
    <x v="0"/>
    <s v="FUR-FU-10002107"/>
    <s v="Furniture"/>
    <x v="3"/>
    <s v="Eldon Pizzaz Desk Accessories"/>
    <n v="8.92"/>
    <n v="4"/>
    <n v="3.9247999999999998"/>
    <x v="1"/>
  </r>
  <r>
    <s v="US-2017-169551"/>
    <x v="677"/>
    <d v="2017-07-09T00:00:00"/>
    <x v="3"/>
    <x v="2"/>
    <s v="RL-19615"/>
    <s v="Rob Lucas"/>
    <x v="0"/>
    <s v="United States"/>
    <x v="3"/>
    <x v="3"/>
    <x v="2"/>
    <s v="FUR-BO-10001519"/>
    <s v="Furniture"/>
    <x v="0"/>
    <s v="O'Sullivan 3-Shelf Heavy-Duty Bookcases"/>
    <n v="87.21"/>
    <n v="3"/>
    <n v="-45.349200000000003"/>
    <x v="3"/>
  </r>
  <r>
    <s v="CA-2016-103107"/>
    <x v="557"/>
    <d v="2016-07-04T00:00:00"/>
    <x v="7"/>
    <x v="3"/>
    <s v="RB-19465"/>
    <s v="Rick Bensley"/>
    <x v="2"/>
    <s v="United States"/>
    <x v="15"/>
    <x v="13"/>
    <x v="1"/>
    <s v="FUR-FU-10000221"/>
    <s v="Furniture"/>
    <x v="3"/>
    <s v="Master Caster Door Stop, Brown"/>
    <n v="25.4"/>
    <n v="5"/>
    <n v="8.6359999999999992"/>
    <x v="3"/>
  </r>
  <r>
    <s v="CA-2014-104178"/>
    <x v="678"/>
    <d v="2014-08-29T00:00:00"/>
    <x v="4"/>
    <x v="1"/>
    <s v="JM-15265"/>
    <s v="Janet Molinari"/>
    <x v="1"/>
    <s v="United States"/>
    <x v="2"/>
    <x v="2"/>
    <x v="1"/>
    <s v="FUR-FU-10000771"/>
    <s v="Furniture"/>
    <x v="3"/>
    <s v="Eldon 200 Class Desk Accessories, Smoke"/>
    <n v="6.28"/>
    <n v="1"/>
    <n v="2.6375999999999999"/>
    <x v="10"/>
  </r>
  <r>
    <s v="CA-2014-155796"/>
    <x v="163"/>
    <d v="2014-11-15T00:00:00"/>
    <x v="4"/>
    <x v="0"/>
    <s v="TS-21430"/>
    <s v="Tom Stivers"/>
    <x v="1"/>
    <s v="United States"/>
    <x v="288"/>
    <x v="3"/>
    <x v="2"/>
    <s v="FUR-FU-10000409"/>
    <s v="Furniture"/>
    <x v="3"/>
    <s v="GE 4 Foot Flourescent Tube, 40 Watt"/>
    <n v="23.968"/>
    <n v="2"/>
    <n v="7.7896000000000001"/>
    <x v="0"/>
  </r>
  <r>
    <s v="CA-2014-155796"/>
    <x v="163"/>
    <d v="2014-11-15T00:00:00"/>
    <x v="4"/>
    <x v="0"/>
    <s v="TS-21430"/>
    <s v="Tom Stivers"/>
    <x v="1"/>
    <s v="United States"/>
    <x v="288"/>
    <x v="3"/>
    <x v="2"/>
    <s v="FUR-BO-10002545"/>
    <s v="Furniture"/>
    <x v="0"/>
    <s v="Atlantic Metals Mobile 3-Shelf Bookcases, Custom Colors"/>
    <n v="521.96"/>
    <n v="4"/>
    <n v="-250.54079999999999"/>
    <x v="0"/>
  </r>
  <r>
    <s v="CA-2016-127138"/>
    <x v="679"/>
    <d v="2016-03-15T00:00:00"/>
    <x v="0"/>
    <x v="0"/>
    <s v="DK-13225"/>
    <s v="Dean Katz"/>
    <x v="1"/>
    <s v="United States"/>
    <x v="28"/>
    <x v="2"/>
    <x v="1"/>
    <s v="FUR-CH-10003746"/>
    <s v="Furniture"/>
    <x v="1"/>
    <s v="Hon 4070 Series Pagoda Round Back Stacking Chairs"/>
    <n v="770.35199999999998"/>
    <n v="3"/>
    <n v="77.035200000000003"/>
    <x v="9"/>
  </r>
  <r>
    <s v="CA-2017-150602"/>
    <x v="436"/>
    <d v="2017-02-14T00:00:00"/>
    <x v="2"/>
    <x v="0"/>
    <s v="ML-17395"/>
    <s v="Marina Lichtenstein"/>
    <x v="1"/>
    <s v="United States"/>
    <x v="2"/>
    <x v="2"/>
    <x v="1"/>
    <s v="FUR-FU-10003142"/>
    <s v="Furniture"/>
    <x v="3"/>
    <s v="Master Big Foot Doorstop, Beige"/>
    <n v="21.12"/>
    <n v="4"/>
    <n v="6.5472000000000001"/>
    <x v="11"/>
  </r>
  <r>
    <s v="CA-2014-141726"/>
    <x v="435"/>
    <d v="2014-07-22T00:00:00"/>
    <x v="3"/>
    <x v="2"/>
    <s v="CC-12145"/>
    <s v="Charles Crestani"/>
    <x v="0"/>
    <s v="United States"/>
    <x v="53"/>
    <x v="2"/>
    <x v="1"/>
    <s v="FUR-FU-10003577"/>
    <s v="Furniture"/>
    <x v="3"/>
    <s v="Nu-Dell Leatherette Frames"/>
    <n v="43.02"/>
    <n v="3"/>
    <n v="15.4872"/>
    <x v="3"/>
  </r>
  <r>
    <s v="CA-2017-115105"/>
    <x v="335"/>
    <d v="2017-02-11T00:00:00"/>
    <x v="2"/>
    <x v="1"/>
    <s v="BD-11770"/>
    <s v="Bryan Davis"/>
    <x v="0"/>
    <s v="United States"/>
    <x v="13"/>
    <x v="7"/>
    <x v="2"/>
    <s v="FUR-BO-10001811"/>
    <s v="Furniture"/>
    <x v="0"/>
    <s v="Atlantic Metals Mobile 5-Shelf Bookcases, Custom Colors"/>
    <n v="240.78399999999999"/>
    <n v="1"/>
    <n v="30.097999999999999"/>
    <x v="11"/>
  </r>
  <r>
    <s v="CA-2014-117765"/>
    <x v="266"/>
    <d v="2014-09-13T00:00:00"/>
    <x v="6"/>
    <x v="1"/>
    <s v="RB-19465"/>
    <s v="Rick Bensley"/>
    <x v="2"/>
    <s v="United States"/>
    <x v="169"/>
    <x v="37"/>
    <x v="3"/>
    <s v="FUR-TA-10001039"/>
    <s v="Furniture"/>
    <x v="2"/>
    <s v="KI Adjustable-Height Table"/>
    <n v="429.9"/>
    <n v="5"/>
    <n v="111.774"/>
    <x v="4"/>
  </r>
  <r>
    <s v="CA-2014-117765"/>
    <x v="266"/>
    <d v="2014-09-13T00:00:00"/>
    <x v="6"/>
    <x v="1"/>
    <s v="RB-19465"/>
    <s v="Rick Bensley"/>
    <x v="2"/>
    <s v="United States"/>
    <x v="169"/>
    <x v="37"/>
    <x v="3"/>
    <s v="FUR-CH-10004698"/>
    <s v="Furniture"/>
    <x v="1"/>
    <s v="Padded Folding Chairs, Black, 4/Carton"/>
    <n v="161.96"/>
    <n v="2"/>
    <n v="45.348799999999997"/>
    <x v="4"/>
  </r>
  <r>
    <s v="CA-2016-163776"/>
    <x v="680"/>
    <d v="2016-07-25T00:00:00"/>
    <x v="6"/>
    <x v="1"/>
    <s v="JS-16030"/>
    <s v="Joy Smith"/>
    <x v="0"/>
    <s v="United States"/>
    <x v="289"/>
    <x v="21"/>
    <x v="0"/>
    <s v="FUR-FU-10001185"/>
    <s v="Furniture"/>
    <x v="3"/>
    <s v="Advantus Employee of the Month Certificate Frame, 11 x 13-1/2"/>
    <n v="185.58"/>
    <n v="6"/>
    <n v="76.087800000000001"/>
    <x v="3"/>
  </r>
  <r>
    <s v="CA-2016-163776"/>
    <x v="680"/>
    <d v="2016-07-25T00:00:00"/>
    <x v="6"/>
    <x v="1"/>
    <s v="JS-16030"/>
    <s v="Joy Smith"/>
    <x v="0"/>
    <s v="United States"/>
    <x v="289"/>
    <x v="21"/>
    <x v="0"/>
    <s v="FUR-BO-10003546"/>
    <s v="Furniture"/>
    <x v="0"/>
    <s v="Hon 4-Shelf Metal Bookcases"/>
    <n v="504.9"/>
    <n v="5"/>
    <n v="126.22499999999999"/>
    <x v="3"/>
  </r>
  <r>
    <s v="US-2017-163300"/>
    <x v="102"/>
    <d v="2017-09-21T00:00:00"/>
    <x v="6"/>
    <x v="1"/>
    <s v="ES-14020"/>
    <s v="Erica Smith"/>
    <x v="0"/>
    <s v="United States"/>
    <x v="2"/>
    <x v="2"/>
    <x v="1"/>
    <s v="FUR-CH-10003396"/>
    <s v="Furniture"/>
    <x v="1"/>
    <s v="Global Deluxe Steno Chair"/>
    <n v="184.75200000000001"/>
    <n v="3"/>
    <n v="-20.784600000000001"/>
    <x v="4"/>
  </r>
  <r>
    <s v="CA-2016-162187"/>
    <x v="106"/>
    <d v="2016-12-11T00:00:00"/>
    <x v="7"/>
    <x v="3"/>
    <s v="NS-18640"/>
    <s v="Noel Staavos"/>
    <x v="1"/>
    <s v="United States"/>
    <x v="29"/>
    <x v="15"/>
    <x v="2"/>
    <s v="FUR-CH-10003298"/>
    <s v="Furniture"/>
    <x v="1"/>
    <s v="Office Star - Contemporary Task Swivel chair with Loop Arms, Charcoal"/>
    <n v="458.43"/>
    <n v="5"/>
    <n v="-137.529"/>
    <x v="5"/>
  </r>
  <r>
    <s v="CA-2016-162187"/>
    <x v="106"/>
    <d v="2016-12-11T00:00:00"/>
    <x v="7"/>
    <x v="3"/>
    <s v="NS-18640"/>
    <s v="Noel Staavos"/>
    <x v="1"/>
    <s v="United States"/>
    <x v="29"/>
    <x v="15"/>
    <x v="2"/>
    <s v="FUR-TA-10003008"/>
    <s v="Furniture"/>
    <x v="2"/>
    <s v="Lesro Round Back Collection Coffee Table, End Table"/>
    <n v="328.59"/>
    <n v="3"/>
    <n v="-147.8655"/>
    <x v="5"/>
  </r>
  <r>
    <s v="US-2014-112991"/>
    <x v="681"/>
    <d v="2014-12-14T00:00:00"/>
    <x v="4"/>
    <x v="1"/>
    <s v="SH-19975"/>
    <s v="Sally Hughsby"/>
    <x v="1"/>
    <s v="United States"/>
    <x v="290"/>
    <x v="42"/>
    <x v="1"/>
    <s v="FUR-CH-10001708"/>
    <s v="Furniture"/>
    <x v="1"/>
    <s v="Office Star - Contemporary Swivel Chair with Padded Adjustable Arms and Flex Back"/>
    <n v="338.35199999999998"/>
    <n v="3"/>
    <n v="4.2294"/>
    <x v="5"/>
  </r>
  <r>
    <s v="CA-2014-124079"/>
    <x v="536"/>
    <d v="2014-12-17T00:00:00"/>
    <x v="4"/>
    <x v="1"/>
    <s v="RF-19345"/>
    <s v="Randy Ferguson"/>
    <x v="1"/>
    <s v="United States"/>
    <x v="43"/>
    <x v="22"/>
    <x v="1"/>
    <s v="FUR-FU-10002553"/>
    <s v="Furniture"/>
    <x v="3"/>
    <s v="Electrix Incandescent Magnifying Lamp, Black"/>
    <n v="87.96"/>
    <n v="3"/>
    <n v="7.6965000000000003"/>
    <x v="5"/>
  </r>
  <r>
    <s v="CA-2017-107244"/>
    <x v="87"/>
    <d v="2017-09-11T00:00:00"/>
    <x v="4"/>
    <x v="1"/>
    <s v="AG-10390"/>
    <s v="Allen Goldenen"/>
    <x v="0"/>
    <s v="United States"/>
    <x v="2"/>
    <x v="2"/>
    <x v="1"/>
    <s v="FUR-FU-10002597"/>
    <s v="Furniture"/>
    <x v="3"/>
    <s v="C-Line Magnetic Cubicle Keepers, Clear Polypropylene"/>
    <n v="19.760000000000002"/>
    <n v="4"/>
    <n v="8.2992000000000008"/>
    <x v="4"/>
  </r>
  <r>
    <s v="CA-2015-100657"/>
    <x v="46"/>
    <d v="2015-11-07T00:00:00"/>
    <x v="2"/>
    <x v="1"/>
    <s v="SW-20245"/>
    <s v="Scot Wooten"/>
    <x v="0"/>
    <s v="United States"/>
    <x v="8"/>
    <x v="7"/>
    <x v="2"/>
    <s v="FUR-CH-10003535"/>
    <s v="Furniture"/>
    <x v="1"/>
    <s v="Global Armless Task Chair, Royal Blue"/>
    <n v="109.764"/>
    <n v="2"/>
    <n v="8.5372000000000003"/>
    <x v="0"/>
  </r>
  <r>
    <s v="CA-2017-129028"/>
    <x v="535"/>
    <d v="2017-04-03T00:00:00"/>
    <x v="3"/>
    <x v="2"/>
    <s v="GB-14530"/>
    <s v="George Bell"/>
    <x v="1"/>
    <s v="United States"/>
    <x v="73"/>
    <x v="10"/>
    <x v="0"/>
    <s v="FUR-FU-10004006"/>
    <s v="Furniture"/>
    <x v="3"/>
    <s v="Deflect-o DuraMat Lighweight, Studded, Beveled Mat for Low Pile Carpeting"/>
    <n v="127.95"/>
    <n v="3"/>
    <n v="21.7515"/>
    <x v="6"/>
  </r>
  <r>
    <s v="CA-2014-102652"/>
    <x v="226"/>
    <d v="2014-04-12T00:00:00"/>
    <x v="6"/>
    <x v="1"/>
    <s v="AY-10555"/>
    <s v="Andy Yotov"/>
    <x v="1"/>
    <s v="United States"/>
    <x v="2"/>
    <x v="2"/>
    <x v="1"/>
    <s v="FUR-FU-10000747"/>
    <s v="Furniture"/>
    <x v="3"/>
    <s v="Tenex B1-RE Series Chair Mats for Low Pile Carpets"/>
    <n v="91.96"/>
    <n v="2"/>
    <n v="15.6332"/>
    <x v="6"/>
  </r>
  <r>
    <s v="CA-2014-102652"/>
    <x v="226"/>
    <d v="2014-04-12T00:00:00"/>
    <x v="6"/>
    <x v="1"/>
    <s v="AY-10555"/>
    <s v="Andy Yotov"/>
    <x v="1"/>
    <s v="United States"/>
    <x v="2"/>
    <x v="2"/>
    <x v="1"/>
    <s v="FUR-FU-10001918"/>
    <s v="Furniture"/>
    <x v="3"/>
    <s v="C-Line Cubicle Keepers Polyproplyene Holder With Velcro Backings"/>
    <n v="33.11"/>
    <n v="7"/>
    <n v="12.9129"/>
    <x v="6"/>
  </r>
  <r>
    <s v="US-2017-152492"/>
    <x v="682"/>
    <d v="2017-07-06T00:00:00"/>
    <x v="7"/>
    <x v="3"/>
    <s v="AH-10585"/>
    <s v="Angele Hood"/>
    <x v="0"/>
    <s v="United States"/>
    <x v="89"/>
    <x v="1"/>
    <x v="0"/>
    <s v="FUR-CH-10000155"/>
    <s v="Furniture"/>
    <x v="1"/>
    <s v="Global Comet Stacking Armless Chair"/>
    <n v="239.24"/>
    <n v="1"/>
    <n v="23.923999999999999"/>
    <x v="3"/>
  </r>
  <r>
    <s v="CA-2016-101168"/>
    <x v="683"/>
    <d v="2017-01-01T00:00:00"/>
    <x v="1"/>
    <x v="1"/>
    <s v="SS-20140"/>
    <s v="Saphhira Shifley"/>
    <x v="1"/>
    <s v="United States"/>
    <x v="291"/>
    <x v="28"/>
    <x v="2"/>
    <s v="FUR-FU-10003142"/>
    <s v="Furniture"/>
    <x v="3"/>
    <s v="Master Big Foot Doorstop, Beige"/>
    <n v="21.12"/>
    <n v="4"/>
    <n v="6.5472000000000001"/>
    <x v="5"/>
  </r>
  <r>
    <s v="CA-2015-130253"/>
    <x v="646"/>
    <d v="2015-12-18T00:00:00"/>
    <x v="4"/>
    <x v="1"/>
    <s v="PP-18955"/>
    <s v="Paul Prost"/>
    <x v="2"/>
    <s v="United States"/>
    <x v="2"/>
    <x v="2"/>
    <x v="1"/>
    <s v="FUR-FU-10002963"/>
    <s v="Furniture"/>
    <x v="3"/>
    <s v="Master Caster Door Stop, Gray"/>
    <n v="15.24"/>
    <n v="3"/>
    <n v="5.1816000000000004"/>
    <x v="5"/>
  </r>
  <r>
    <s v="CA-2016-131205"/>
    <x v="631"/>
    <d v="2016-09-08T00:00:00"/>
    <x v="4"/>
    <x v="1"/>
    <s v="AA-10645"/>
    <s v="Anna Andreadi"/>
    <x v="0"/>
    <s v="United States"/>
    <x v="292"/>
    <x v="0"/>
    <x v="0"/>
    <s v="FUR-FU-10003347"/>
    <s v="Furniture"/>
    <x v="3"/>
    <s v="Coloredge Poster Frame"/>
    <n v="42.6"/>
    <n v="3"/>
    <n v="16.614000000000001"/>
    <x v="4"/>
  </r>
  <r>
    <s v="CA-2016-117912"/>
    <x v="684"/>
    <d v="2016-02-08T00:00:00"/>
    <x v="4"/>
    <x v="1"/>
    <s v="TB-21520"/>
    <s v="Tracy Blumstein"/>
    <x v="0"/>
    <s v="United States"/>
    <x v="293"/>
    <x v="22"/>
    <x v="1"/>
    <s v="FUR-FU-10002088"/>
    <s v="Furniture"/>
    <x v="3"/>
    <s v="Nu-Dell Float Frame 11 x 14 1/2"/>
    <n v="14.368"/>
    <n v="2"/>
    <n v="3.9512"/>
    <x v="11"/>
  </r>
  <r>
    <s v="CA-2017-145702"/>
    <x v="405"/>
    <d v="2017-05-24T00:00:00"/>
    <x v="2"/>
    <x v="0"/>
    <s v="AH-10075"/>
    <s v="Adam Hart"/>
    <x v="1"/>
    <s v="United States"/>
    <x v="270"/>
    <x v="9"/>
    <x v="0"/>
    <s v="FUR-CH-10001482"/>
    <s v="Furniture"/>
    <x v="1"/>
    <s v="Office Star - Mesh Screen back chair with Vinyl seat"/>
    <n v="314.35199999999998"/>
    <n v="3"/>
    <n v="-35.364600000000003"/>
    <x v="7"/>
  </r>
  <r>
    <s v="CA-2015-113215"/>
    <x v="558"/>
    <d v="2015-09-08T00:00:00"/>
    <x v="2"/>
    <x v="1"/>
    <s v="CP-12085"/>
    <s v="Cathy Prescott"/>
    <x v="1"/>
    <s v="United States"/>
    <x v="104"/>
    <x v="22"/>
    <x v="1"/>
    <s v="FUR-FU-10002937"/>
    <s v="Furniture"/>
    <x v="3"/>
    <s v="GE 48&quot; Fluorescent Tube, Cool White Energy Saver, 34 Watts, 30/Box"/>
    <n v="238.15199999999999"/>
    <n v="3"/>
    <n v="89.307000000000002"/>
    <x v="4"/>
  </r>
  <r>
    <s v="CA-2016-154662"/>
    <x v="641"/>
    <d v="2016-06-16T00:00:00"/>
    <x v="1"/>
    <x v="1"/>
    <s v="BF-11215"/>
    <s v="Benjamin Farhat"/>
    <x v="2"/>
    <s v="United States"/>
    <x v="12"/>
    <x v="11"/>
    <x v="3"/>
    <s v="FUR-TA-10001771"/>
    <s v="Furniture"/>
    <x v="2"/>
    <s v="Bush Cubix Conference Tables, Fully Assembled"/>
    <n v="692.94"/>
    <n v="3"/>
    <n v="173.23500000000001"/>
    <x v="2"/>
  </r>
  <r>
    <s v="CA-2016-124016"/>
    <x v="348"/>
    <d v="2016-09-26T00:00:00"/>
    <x v="0"/>
    <x v="0"/>
    <s v="JS-15940"/>
    <s v="Joni Sundaresam"/>
    <x v="2"/>
    <s v="United States"/>
    <x v="68"/>
    <x v="15"/>
    <x v="2"/>
    <s v="FUR-FU-10004963"/>
    <s v="Furniture"/>
    <x v="3"/>
    <s v="Eldon 400 Class Desk Accessories, Black Carbon"/>
    <n v="28"/>
    <n v="4"/>
    <n v="7.7"/>
    <x v="4"/>
  </r>
  <r>
    <s v="CA-2017-166695"/>
    <x v="685"/>
    <d v="2017-05-24T00:00:00"/>
    <x v="4"/>
    <x v="1"/>
    <s v="CC-12430"/>
    <s v="Chuck Clark"/>
    <x v="2"/>
    <s v="United States"/>
    <x v="174"/>
    <x v="2"/>
    <x v="1"/>
    <s v="FUR-CH-10000225"/>
    <s v="Furniture"/>
    <x v="1"/>
    <s v="Global Geo Office Task Chair, Gray"/>
    <n v="518.27200000000005"/>
    <n v="8"/>
    <n v="-97.176000000000002"/>
    <x v="7"/>
  </r>
  <r>
    <s v="CA-2017-166695"/>
    <x v="685"/>
    <d v="2017-05-24T00:00:00"/>
    <x v="4"/>
    <x v="1"/>
    <s v="CC-12430"/>
    <s v="Chuck Clark"/>
    <x v="2"/>
    <s v="United States"/>
    <x v="174"/>
    <x v="2"/>
    <x v="1"/>
    <s v="FUR-FU-10002191"/>
    <s v="Furniture"/>
    <x v="3"/>
    <s v="G.E. Halogen Desk Lamp Bulbs"/>
    <n v="6.98"/>
    <n v="1"/>
    <n v="3.3504"/>
    <x v="7"/>
  </r>
  <r>
    <s v="CA-2016-151561"/>
    <x v="686"/>
    <d v="2016-09-07T00:00:00"/>
    <x v="6"/>
    <x v="1"/>
    <s v="PG-18820"/>
    <s v="Patrick Gardner"/>
    <x v="0"/>
    <s v="United States"/>
    <x v="13"/>
    <x v="7"/>
    <x v="2"/>
    <s v="FUR-FU-10004864"/>
    <s v="Furniture"/>
    <x v="3"/>
    <s v="Howard Miller 14-1/2&quot; Diameter Chrome Round Wall Clock"/>
    <n v="191.82"/>
    <n v="3"/>
    <n v="61.382399999999997"/>
    <x v="4"/>
  </r>
  <r>
    <s v="US-2014-165589"/>
    <x v="687"/>
    <d v="2014-02-18T00:00:00"/>
    <x v="7"/>
    <x v="3"/>
    <s v="TB-21595"/>
    <s v="Troy Blackwell"/>
    <x v="0"/>
    <s v="United States"/>
    <x v="294"/>
    <x v="5"/>
    <x v="3"/>
    <s v="FUR-FU-10002396"/>
    <s v="Furniture"/>
    <x v="3"/>
    <s v="DAX Copper Panel Document Frame, 5 x 7 Size"/>
    <n v="25.16"/>
    <n v="5"/>
    <n v="-11.321999999999999"/>
    <x v="11"/>
  </r>
  <r>
    <s v="CA-2015-114048"/>
    <x v="646"/>
    <d v="2015-12-18T00:00:00"/>
    <x v="4"/>
    <x v="1"/>
    <s v="EH-13945"/>
    <s v="Eric Hoffmann"/>
    <x v="0"/>
    <s v="United States"/>
    <x v="46"/>
    <x v="2"/>
    <x v="1"/>
    <s v="FUR-FU-10004351"/>
    <s v="Furniture"/>
    <x v="3"/>
    <s v="Staple-based wall hangings"/>
    <n v="29.22"/>
    <n v="3"/>
    <n v="12.8568"/>
    <x v="5"/>
  </r>
  <r>
    <s v="CA-2017-100111"/>
    <x v="688"/>
    <d v="2017-09-26T00:00:00"/>
    <x v="6"/>
    <x v="1"/>
    <s v="SV-20365"/>
    <s v="Seth Vernon"/>
    <x v="0"/>
    <s v="United States"/>
    <x v="13"/>
    <x v="7"/>
    <x v="2"/>
    <s v="FUR-CH-10003846"/>
    <s v="Furniture"/>
    <x v="1"/>
    <s v="Hon Valutask Swivel Chairs"/>
    <n v="272.64600000000002"/>
    <n v="3"/>
    <n v="18.176400000000001"/>
    <x v="4"/>
  </r>
  <r>
    <s v="CA-2017-100111"/>
    <x v="688"/>
    <d v="2017-09-26T00:00:00"/>
    <x v="6"/>
    <x v="1"/>
    <s v="SV-20365"/>
    <s v="Seth Vernon"/>
    <x v="0"/>
    <s v="United States"/>
    <x v="13"/>
    <x v="7"/>
    <x v="2"/>
    <s v="FUR-CH-10003061"/>
    <s v="Furniture"/>
    <x v="1"/>
    <s v="Global Leather Task Chair, Black"/>
    <n v="80.991"/>
    <n v="1"/>
    <n v="8.0991"/>
    <x v="4"/>
  </r>
  <r>
    <s v="CA-2017-100111"/>
    <x v="688"/>
    <d v="2017-09-26T00:00:00"/>
    <x v="6"/>
    <x v="1"/>
    <s v="SV-20365"/>
    <s v="Seth Vernon"/>
    <x v="0"/>
    <s v="United States"/>
    <x v="13"/>
    <x v="7"/>
    <x v="2"/>
    <s v="FUR-CH-10004086"/>
    <s v="Furniture"/>
    <x v="1"/>
    <s v="Hon 4070 Series Pagoda Armless Upholstered Stacking Chairs"/>
    <n v="2888.127"/>
    <n v="11"/>
    <n v="609.71569999999997"/>
    <x v="4"/>
  </r>
  <r>
    <s v="CA-2017-100111"/>
    <x v="688"/>
    <d v="2017-09-26T00:00:00"/>
    <x v="6"/>
    <x v="1"/>
    <s v="SV-20365"/>
    <s v="Seth Vernon"/>
    <x v="0"/>
    <s v="United States"/>
    <x v="13"/>
    <x v="7"/>
    <x v="2"/>
    <s v="FUR-CH-10001215"/>
    <s v="Furniture"/>
    <x v="1"/>
    <s v="Global Troy Executive Leather Low-Back Tilter"/>
    <n v="2254.41"/>
    <n v="5"/>
    <n v="375.73500000000001"/>
    <x v="4"/>
  </r>
  <r>
    <s v="US-2017-132381"/>
    <x v="621"/>
    <d v="2017-08-24T00:00:00"/>
    <x v="3"/>
    <x v="2"/>
    <s v="Dp-13240"/>
    <s v="Dean percer"/>
    <x v="2"/>
    <s v="United States"/>
    <x v="3"/>
    <x v="3"/>
    <x v="2"/>
    <s v="FUR-TA-10002356"/>
    <s v="Furniture"/>
    <x v="2"/>
    <s v="Bevis Boat-Shaped Conference Table"/>
    <n v="314.53199999999998"/>
    <n v="2"/>
    <n v="-83.875200000000007"/>
    <x v="10"/>
  </r>
  <r>
    <s v="CA-2016-124590"/>
    <x v="689"/>
    <d v="2016-11-16T00:00:00"/>
    <x v="4"/>
    <x v="1"/>
    <s v="SP-20920"/>
    <s v="Susan Pistek"/>
    <x v="0"/>
    <s v="United States"/>
    <x v="255"/>
    <x v="15"/>
    <x v="2"/>
    <s v="FUR-CH-10004495"/>
    <s v="Furniture"/>
    <x v="1"/>
    <s v="Global Leather and Oak Executive Chair, Black"/>
    <n v="1474.8019999999999"/>
    <n v="7"/>
    <n v="-21.0686"/>
    <x v="0"/>
  </r>
  <r>
    <s v="CA-2016-124590"/>
    <x v="689"/>
    <d v="2016-11-16T00:00:00"/>
    <x v="4"/>
    <x v="1"/>
    <s v="SP-20920"/>
    <s v="Susan Pistek"/>
    <x v="0"/>
    <s v="United States"/>
    <x v="255"/>
    <x v="15"/>
    <x v="2"/>
    <s v="FUR-CH-10000454"/>
    <s v="Furniture"/>
    <x v="1"/>
    <s v="Hon Deluxe Fabric Upholstered Stacking Chairs, Rounded Back"/>
    <n v="1537.0740000000001"/>
    <n v="9"/>
    <n v="0"/>
    <x v="0"/>
  </r>
  <r>
    <s v="CA-2016-124590"/>
    <x v="689"/>
    <d v="2016-11-16T00:00:00"/>
    <x v="4"/>
    <x v="1"/>
    <s v="SP-20920"/>
    <s v="Susan Pistek"/>
    <x v="0"/>
    <s v="United States"/>
    <x v="255"/>
    <x v="15"/>
    <x v="2"/>
    <s v="FUR-CH-10003746"/>
    <s v="Furniture"/>
    <x v="1"/>
    <s v="Hon 4070 Series Pagoda Round Back Stacking Chairs"/>
    <n v="449.37200000000001"/>
    <n v="2"/>
    <n v="-12.8392"/>
    <x v="0"/>
  </r>
  <r>
    <s v="CA-2017-143378"/>
    <x v="690"/>
    <d v="2017-09-25T00:00:00"/>
    <x v="6"/>
    <x v="1"/>
    <s v="JR-16210"/>
    <s v="Justin Ritter"/>
    <x v="1"/>
    <s v="United States"/>
    <x v="76"/>
    <x v="36"/>
    <x v="1"/>
    <s v="FUR-FU-10004864"/>
    <s v="Furniture"/>
    <x v="3"/>
    <s v="Howard Miller 14-1/2&quot; Diameter Chrome Round Wall Clock"/>
    <n v="409.21600000000001"/>
    <n v="8"/>
    <n v="61.382399999999997"/>
    <x v="4"/>
  </r>
  <r>
    <s v="CA-2017-143378"/>
    <x v="690"/>
    <d v="2017-09-25T00:00:00"/>
    <x v="6"/>
    <x v="1"/>
    <s v="JR-16210"/>
    <s v="Justin Ritter"/>
    <x v="1"/>
    <s v="United States"/>
    <x v="76"/>
    <x v="36"/>
    <x v="1"/>
    <s v="FUR-BO-10001972"/>
    <s v="Furniture"/>
    <x v="0"/>
    <s v="O'Sullivan 4-Shelf Bookcase in Odessa Pine"/>
    <n v="72.587999999999994"/>
    <n v="2"/>
    <n v="-128.2388"/>
    <x v="4"/>
  </r>
  <r>
    <s v="CA-2016-124100"/>
    <x v="691"/>
    <d v="2016-04-06T00:00:00"/>
    <x v="6"/>
    <x v="1"/>
    <s v="EH-13990"/>
    <s v="Erica Hackney"/>
    <x v="0"/>
    <s v="United States"/>
    <x v="13"/>
    <x v="7"/>
    <x v="2"/>
    <s v="FUR-CH-10003817"/>
    <s v="Furniture"/>
    <x v="1"/>
    <s v="Global Value Steno Chair, Gray"/>
    <n v="327.99599999999998"/>
    <n v="6"/>
    <n v="54.665999999999997"/>
    <x v="9"/>
  </r>
  <r>
    <s v="CA-2014-163447"/>
    <x v="421"/>
    <d v="2014-12-31T00:00:00"/>
    <x v="4"/>
    <x v="1"/>
    <s v="TB-21190"/>
    <s v="Thomas Brumley"/>
    <x v="2"/>
    <s v="United States"/>
    <x v="13"/>
    <x v="7"/>
    <x v="2"/>
    <s v="FUR-CH-10004477"/>
    <s v="Furniture"/>
    <x v="1"/>
    <s v="Global Push Button Manager's Chair, Indigo"/>
    <n v="767.21400000000006"/>
    <n v="14"/>
    <n v="161.9674"/>
    <x v="5"/>
  </r>
  <r>
    <s v="CA-2016-148096"/>
    <x v="692"/>
    <d v="2016-08-19T00:00:00"/>
    <x v="0"/>
    <x v="2"/>
    <s v="AO-10810"/>
    <s v="Anthony O'Donnell"/>
    <x v="1"/>
    <s v="United States"/>
    <x v="2"/>
    <x v="2"/>
    <x v="1"/>
    <s v="FUR-TA-10004152"/>
    <s v="Furniture"/>
    <x v="2"/>
    <s v="Barricks 18&quot; x 48&quot; Non-Folding Utility Table with Bottom Storage Shelf"/>
    <n v="161.28"/>
    <n v="2"/>
    <n v="12.096"/>
    <x v="10"/>
  </r>
  <r>
    <s v="CA-2014-131247"/>
    <x v="693"/>
    <d v="2014-04-04T00:00:00"/>
    <x v="2"/>
    <x v="1"/>
    <s v="GA-14725"/>
    <s v="Guy Armstrong"/>
    <x v="0"/>
    <s v="United States"/>
    <x v="28"/>
    <x v="2"/>
    <x v="1"/>
    <s v="FUR-BO-10001337"/>
    <s v="Furniture"/>
    <x v="0"/>
    <s v="O'Sullivan Living Dimensions 2-Shelf Bookcases"/>
    <n v="205.666"/>
    <n v="2"/>
    <n v="-12.098000000000001"/>
    <x v="9"/>
  </r>
  <r>
    <s v="CA-2017-101322"/>
    <x v="158"/>
    <d v="2017-12-31T00:00:00"/>
    <x v="0"/>
    <x v="2"/>
    <s v="JG-15310"/>
    <s v="Jason Gross"/>
    <x v="1"/>
    <s v="United States"/>
    <x v="62"/>
    <x v="2"/>
    <x v="1"/>
    <s v="FUR-CH-10003968"/>
    <s v="Furniture"/>
    <x v="1"/>
    <s v="Novimex Turbo Task Chair"/>
    <n v="340.70400000000001"/>
    <n v="6"/>
    <n v="-34.070399999999999"/>
    <x v="5"/>
  </r>
  <r>
    <s v="US-2016-106600"/>
    <x v="57"/>
    <d v="2016-04-11T00:00:00"/>
    <x v="0"/>
    <x v="2"/>
    <s v="RM-19375"/>
    <s v="Raymond Messe"/>
    <x v="0"/>
    <s v="United States"/>
    <x v="29"/>
    <x v="24"/>
    <x v="0"/>
    <s v="FUR-BO-10001608"/>
    <s v="Furniture"/>
    <x v="0"/>
    <s v="Hon Metal Bookcases, Black"/>
    <n v="354.9"/>
    <n v="5"/>
    <n v="88.724999999999994"/>
    <x v="6"/>
  </r>
  <r>
    <s v="CA-2014-111871"/>
    <x v="385"/>
    <d v="2014-03-21T00:00:00"/>
    <x v="0"/>
    <x v="0"/>
    <s v="EK-13795"/>
    <s v="Eileen Kiefer"/>
    <x v="2"/>
    <s v="United States"/>
    <x v="28"/>
    <x v="2"/>
    <x v="1"/>
    <s v="FUR-BO-10004218"/>
    <s v="Furniture"/>
    <x v="0"/>
    <s v="Bush Heritage Pine Collection 5-Shelf Bookcase, Albany Pine Finish, *Special Order"/>
    <n v="1198.33"/>
    <n v="10"/>
    <n v="70.489999999999995"/>
    <x v="9"/>
  </r>
  <r>
    <s v="CA-2017-151484"/>
    <x v="333"/>
    <d v="2017-04-23T00:00:00"/>
    <x v="0"/>
    <x v="2"/>
    <s v="CV-12805"/>
    <s v="Cynthia Voltz"/>
    <x v="1"/>
    <s v="United States"/>
    <x v="3"/>
    <x v="3"/>
    <x v="2"/>
    <s v="FUR-FU-10001876"/>
    <s v="Furniture"/>
    <x v="3"/>
    <s v="Computer Room Manger, 14&quot;"/>
    <n v="51.968000000000004"/>
    <n v="2"/>
    <n v="10.393599999999999"/>
    <x v="6"/>
  </r>
  <r>
    <s v="CA-2017-151484"/>
    <x v="333"/>
    <d v="2017-04-23T00:00:00"/>
    <x v="0"/>
    <x v="2"/>
    <s v="CV-12805"/>
    <s v="Cynthia Voltz"/>
    <x v="1"/>
    <s v="United States"/>
    <x v="3"/>
    <x v="3"/>
    <x v="2"/>
    <s v="FUR-FU-10004671"/>
    <s v="Furniture"/>
    <x v="3"/>
    <s v="Executive Impressions 12&quot; Wall Clock"/>
    <n v="42.408000000000001"/>
    <n v="3"/>
    <n v="9.5418000000000003"/>
    <x v="6"/>
  </r>
  <r>
    <s v="CA-2014-103989"/>
    <x v="694"/>
    <d v="2014-03-21T00:00:00"/>
    <x v="3"/>
    <x v="2"/>
    <s v="MC-17605"/>
    <s v="Matt Connell"/>
    <x v="1"/>
    <s v="United States"/>
    <x v="49"/>
    <x v="1"/>
    <x v="0"/>
    <s v="FUR-FU-10003981"/>
    <s v="Furniture"/>
    <x v="3"/>
    <s v="Eldon Wave Desk Accessories"/>
    <n v="4.992"/>
    <n v="3"/>
    <n v="1.3728"/>
    <x v="9"/>
  </r>
  <r>
    <s v="CA-2014-103989"/>
    <x v="694"/>
    <d v="2014-03-21T00:00:00"/>
    <x v="3"/>
    <x v="2"/>
    <s v="MC-17605"/>
    <s v="Matt Connell"/>
    <x v="1"/>
    <s v="United States"/>
    <x v="49"/>
    <x v="1"/>
    <x v="0"/>
    <s v="FUR-FU-10002508"/>
    <s v="Furniture"/>
    <x v="3"/>
    <s v="Document Clip Frames"/>
    <n v="20.015999999999998"/>
    <n v="3"/>
    <n v="5.5044000000000004"/>
    <x v="9"/>
  </r>
  <r>
    <s v="CA-2015-158421"/>
    <x v="231"/>
    <d v="2015-09-26T00:00:00"/>
    <x v="2"/>
    <x v="1"/>
    <s v="GB-14575"/>
    <s v="Giulietta Baptist"/>
    <x v="0"/>
    <s v="United States"/>
    <x v="11"/>
    <x v="10"/>
    <x v="0"/>
    <s v="FUR-CH-10000309"/>
    <s v="Furniture"/>
    <x v="1"/>
    <s v="Global Comet Stacking Arm Chair"/>
    <n v="1690.04"/>
    <n v="4"/>
    <n v="422.51"/>
    <x v="4"/>
  </r>
  <r>
    <s v="CA-2016-143609"/>
    <x v="106"/>
    <d v="2016-12-13T00:00:00"/>
    <x v="3"/>
    <x v="2"/>
    <s v="DB-13270"/>
    <s v="Deborah Brumfield"/>
    <x v="2"/>
    <s v="United States"/>
    <x v="295"/>
    <x v="36"/>
    <x v="1"/>
    <s v="FUR-CH-10004218"/>
    <s v="Furniture"/>
    <x v="1"/>
    <s v="Global Fabric Manager's Chair, Dark Gray"/>
    <n v="403.92"/>
    <n v="5"/>
    <n v="25.245000000000001"/>
    <x v="5"/>
  </r>
  <r>
    <s v="CA-2016-157259"/>
    <x v="695"/>
    <d v="2016-12-28T00:00:00"/>
    <x v="4"/>
    <x v="1"/>
    <s v="JM-15535"/>
    <s v="Jessica Myrick"/>
    <x v="0"/>
    <s v="United States"/>
    <x v="13"/>
    <x v="7"/>
    <x v="2"/>
    <s v="FUR-FU-10003192"/>
    <s v="Furniture"/>
    <x v="3"/>
    <s v="Luxo Adjustable Task Clamp Lamp"/>
    <n v="799.56"/>
    <n v="9"/>
    <n v="207.88560000000001"/>
    <x v="5"/>
  </r>
  <r>
    <s v="CA-2016-118332"/>
    <x v="696"/>
    <d v="2016-12-23T00:00:00"/>
    <x v="1"/>
    <x v="1"/>
    <s v="PK-19075"/>
    <s v="Pete Kriz"/>
    <x v="0"/>
    <s v="United States"/>
    <x v="278"/>
    <x v="2"/>
    <x v="1"/>
    <s v="FUR-CH-10001708"/>
    <s v="Furniture"/>
    <x v="1"/>
    <s v="Office Star - Contemporary Swivel Chair with Padded Adjustable Arms and Flex Back"/>
    <n v="563.91999999999996"/>
    <n v="5"/>
    <n v="7.0490000000000004"/>
    <x v="5"/>
  </r>
  <r>
    <s v="CA-2017-145660"/>
    <x v="451"/>
    <d v="2017-12-03T00:00:00"/>
    <x v="3"/>
    <x v="2"/>
    <s v="MG-17650"/>
    <s v="Matthew Grinstein"/>
    <x v="2"/>
    <s v="United States"/>
    <x v="149"/>
    <x v="15"/>
    <x v="2"/>
    <s v="FUR-FU-10002885"/>
    <s v="Furniture"/>
    <x v="3"/>
    <s v="Magna Visual Magnetic Picture Hangers"/>
    <n v="7.7119999999999997"/>
    <n v="2"/>
    <n v="1.7352000000000001"/>
    <x v="5"/>
  </r>
  <r>
    <s v="CA-2016-133697"/>
    <x v="697"/>
    <d v="2016-10-24T00:00:00"/>
    <x v="4"/>
    <x v="0"/>
    <s v="CM-12445"/>
    <s v="Chuck Magee"/>
    <x v="0"/>
    <s v="United States"/>
    <x v="6"/>
    <x v="5"/>
    <x v="3"/>
    <s v="FUR-CH-10002372"/>
    <s v="Furniture"/>
    <x v="1"/>
    <s v="Office Star - Ergonomically Designed Knee Chair"/>
    <n v="56.686"/>
    <n v="1"/>
    <n v="-14.5764"/>
    <x v="1"/>
  </r>
  <r>
    <s v="CA-2017-119809"/>
    <x v="100"/>
    <d v="2017-08-25T00:00:00"/>
    <x v="1"/>
    <x v="1"/>
    <s v="YS-21880"/>
    <s v="Yana Sorensen"/>
    <x v="1"/>
    <s v="United States"/>
    <x v="15"/>
    <x v="13"/>
    <x v="1"/>
    <s v="FUR-FU-10001475"/>
    <s v="Furniture"/>
    <x v="3"/>
    <s v="Contract Clock, 14&quot;, Brown"/>
    <n v="65.94"/>
    <n v="3"/>
    <n v="22.419599999999999"/>
    <x v="10"/>
  </r>
  <r>
    <s v="CA-2015-161711"/>
    <x v="44"/>
    <d v="2015-12-03T00:00:00"/>
    <x v="2"/>
    <x v="1"/>
    <s v="MC-17425"/>
    <s v="Mark Cousins"/>
    <x v="1"/>
    <s v="United States"/>
    <x v="13"/>
    <x v="7"/>
    <x v="2"/>
    <s v="FUR-FU-10000087"/>
    <s v="Furniture"/>
    <x v="3"/>
    <s v="Executive Impressions 14&quot; Two-Color Numerals Wall Clock"/>
    <n v="68.16"/>
    <n v="3"/>
    <n v="27.945599999999999"/>
    <x v="0"/>
  </r>
  <r>
    <s v="CA-2017-140627"/>
    <x v="340"/>
    <d v="2017-12-27T00:00:00"/>
    <x v="4"/>
    <x v="1"/>
    <s v="DK-12985"/>
    <s v="Darren Koutras"/>
    <x v="0"/>
    <s v="United States"/>
    <x v="296"/>
    <x v="9"/>
    <x v="0"/>
    <s v="FUR-FU-10000087"/>
    <s v="Furniture"/>
    <x v="3"/>
    <s v="Executive Impressions 14&quot; Two-Color Numerals Wall Clock"/>
    <n v="72.703999999999994"/>
    <n v="4"/>
    <n v="19.084800000000001"/>
    <x v="5"/>
  </r>
  <r>
    <s v="CA-2015-133445"/>
    <x v="698"/>
    <d v="2015-10-09T00:00:00"/>
    <x v="4"/>
    <x v="1"/>
    <s v="JF-15490"/>
    <s v="Jeremy Farry"/>
    <x v="0"/>
    <s v="United States"/>
    <x v="295"/>
    <x v="36"/>
    <x v="1"/>
    <s v="FUR-BO-10003660"/>
    <s v="Furniture"/>
    <x v="0"/>
    <s v="Bush Cubix Collection Bookcases, Fully Assembled"/>
    <n v="66.293999999999997"/>
    <n v="1"/>
    <n v="-103.86060000000001"/>
    <x v="1"/>
  </r>
  <r>
    <s v="CA-2015-133445"/>
    <x v="698"/>
    <d v="2015-10-09T00:00:00"/>
    <x v="4"/>
    <x v="1"/>
    <s v="JF-15490"/>
    <s v="Jeremy Farry"/>
    <x v="0"/>
    <s v="United States"/>
    <x v="295"/>
    <x v="36"/>
    <x v="1"/>
    <s v="FUR-CH-10000422"/>
    <s v="Furniture"/>
    <x v="1"/>
    <s v="Global Highback Leather Tilter in Burgundy"/>
    <n v="291.16800000000001"/>
    <n v="4"/>
    <n v="-14.558400000000001"/>
    <x v="1"/>
  </r>
  <r>
    <s v="US-2017-142188"/>
    <x v="91"/>
    <d v="2017-09-11T00:00:00"/>
    <x v="7"/>
    <x v="3"/>
    <s v="JF-15415"/>
    <s v="Jennifer Ferguson"/>
    <x v="0"/>
    <s v="United States"/>
    <x v="15"/>
    <x v="13"/>
    <x v="1"/>
    <s v="FUR-CH-10003199"/>
    <s v="Furniture"/>
    <x v="1"/>
    <s v="Office Star - Contemporary Task Swivel Chair"/>
    <n v="177.56800000000001"/>
    <n v="2"/>
    <n v="8.8783999999999992"/>
    <x v="4"/>
  </r>
  <r>
    <s v="CA-2015-134075"/>
    <x v="132"/>
    <d v="2015-12-16T00:00:00"/>
    <x v="4"/>
    <x v="1"/>
    <s v="HA-14905"/>
    <s v="Helen Abelman"/>
    <x v="0"/>
    <s v="United States"/>
    <x v="124"/>
    <x v="2"/>
    <x v="1"/>
    <s v="FUR-FU-10004597"/>
    <s v="Furniture"/>
    <x v="3"/>
    <s v="Eldon Cleatmat Chair Mats for Medium Pile Carpets"/>
    <n v="166.5"/>
    <n v="3"/>
    <n v="21.645"/>
    <x v="5"/>
  </r>
  <r>
    <s v="CA-2017-141572"/>
    <x v="15"/>
    <d v="2017-05-31T00:00:00"/>
    <x v="0"/>
    <x v="0"/>
    <s v="LO-17170"/>
    <s v="Lori Olson"/>
    <x v="1"/>
    <s v="United States"/>
    <x v="41"/>
    <x v="28"/>
    <x v="2"/>
    <s v="FUR-FU-10001185"/>
    <s v="Furniture"/>
    <x v="3"/>
    <s v="Advantus Employee of the Month Certificate Frame, 11 x 13-1/2"/>
    <n v="247.44"/>
    <n v="8"/>
    <n v="101.4504"/>
    <x v="7"/>
  </r>
  <r>
    <s v="CA-2015-112305"/>
    <x v="141"/>
    <d v="2015-11-25T00:00:00"/>
    <x v="2"/>
    <x v="1"/>
    <s v="KB-16405"/>
    <s v="Katrina Bavinger"/>
    <x v="2"/>
    <s v="United States"/>
    <x v="15"/>
    <x v="13"/>
    <x v="1"/>
    <s v="FUR-FU-10002364"/>
    <s v="Furniture"/>
    <x v="3"/>
    <s v="Eldon Expressions Wood Desk Accessories, Oak"/>
    <n v="22.14"/>
    <n v="3"/>
    <n v="6.4206000000000003"/>
    <x v="0"/>
  </r>
  <r>
    <s v="CA-2017-121580"/>
    <x v="464"/>
    <d v="2017-06-04T00:00:00"/>
    <x v="6"/>
    <x v="1"/>
    <s v="ML-17410"/>
    <s v="Maris LaWare"/>
    <x v="0"/>
    <s v="United States"/>
    <x v="29"/>
    <x v="6"/>
    <x v="3"/>
    <s v="FUR-FU-10003981"/>
    <s v="Furniture"/>
    <x v="3"/>
    <s v="Eldon Wave Desk Accessories"/>
    <n v="6.24"/>
    <n v="3"/>
    <n v="2.6208"/>
    <x v="7"/>
  </r>
  <r>
    <s v="CA-2015-151624"/>
    <x v="699"/>
    <d v="2015-09-14T00:00:00"/>
    <x v="6"/>
    <x v="1"/>
    <s v="VW-21775"/>
    <s v="Victoria Wilson"/>
    <x v="1"/>
    <s v="United States"/>
    <x v="132"/>
    <x v="33"/>
    <x v="0"/>
    <s v="FUR-FU-10001731"/>
    <s v="Furniture"/>
    <x v="3"/>
    <s v="Acrylic Self-Standing Desk Frames"/>
    <n v="21.36"/>
    <n v="8"/>
    <n v="8.1167999999999996"/>
    <x v="4"/>
  </r>
  <r>
    <s v="CA-2017-102379"/>
    <x v="308"/>
    <d v="2017-12-06T00:00:00"/>
    <x v="4"/>
    <x v="1"/>
    <s v="BB-11545"/>
    <s v="Brenda Bowman"/>
    <x v="1"/>
    <s v="United States"/>
    <x v="121"/>
    <x v="2"/>
    <x v="1"/>
    <s v="FUR-CH-10004983"/>
    <s v="Furniture"/>
    <x v="1"/>
    <s v="Office Star - Mid Back Dual function Ergonomic High Back Chair with 2-Way Adjustable Arms"/>
    <n v="1159.056"/>
    <n v="9"/>
    <n v="43.464599999999997"/>
    <x v="5"/>
  </r>
  <r>
    <s v="US-2016-139087"/>
    <x v="700"/>
    <d v="2016-07-22T00:00:00"/>
    <x v="2"/>
    <x v="0"/>
    <s v="DK-13375"/>
    <s v="Dennis Kane"/>
    <x v="0"/>
    <s v="United States"/>
    <x v="15"/>
    <x v="13"/>
    <x v="1"/>
    <s v="FUR-FU-10001847"/>
    <s v="Furniture"/>
    <x v="3"/>
    <s v="Eldon Image Series Black Desk Accessories"/>
    <n v="12.42"/>
    <n v="3"/>
    <n v="4.4711999999999996"/>
    <x v="3"/>
  </r>
  <r>
    <s v="US-2016-139087"/>
    <x v="700"/>
    <d v="2016-07-22T00:00:00"/>
    <x v="2"/>
    <x v="0"/>
    <s v="DK-13375"/>
    <s v="Dennis Kane"/>
    <x v="0"/>
    <s v="United States"/>
    <x v="15"/>
    <x v="13"/>
    <x v="1"/>
    <s v="FUR-FU-10004164"/>
    <s v="Furniture"/>
    <x v="3"/>
    <s v="Eldon 300 Class Desk Accessories, Black"/>
    <n v="24.75"/>
    <n v="5"/>
    <n v="10.89"/>
    <x v="3"/>
  </r>
  <r>
    <s v="CA-2015-116484"/>
    <x v="141"/>
    <d v="2015-11-26T00:00:00"/>
    <x v="6"/>
    <x v="1"/>
    <s v="JK-15205"/>
    <s v="Jamie Kunitz"/>
    <x v="0"/>
    <s v="United States"/>
    <x v="149"/>
    <x v="15"/>
    <x v="2"/>
    <s v="FUR-FU-10002874"/>
    <s v="Furniture"/>
    <x v="3"/>
    <s v="Ultra Commercial Grade Dual Valve Door Closer"/>
    <n v="63.823999999999998"/>
    <n v="2"/>
    <n v="9.5736000000000008"/>
    <x v="0"/>
  </r>
  <r>
    <s v="CA-2016-100944"/>
    <x v="211"/>
    <d v="2016-09-28T00:00:00"/>
    <x v="4"/>
    <x v="1"/>
    <s v="EH-13765"/>
    <s v="Edward Hooks"/>
    <x v="1"/>
    <s v="United States"/>
    <x v="2"/>
    <x v="2"/>
    <x v="1"/>
    <s v="FUR-CH-10000988"/>
    <s v="Furniture"/>
    <x v="1"/>
    <s v="Hon Olson Stacker Stools"/>
    <n v="563.24"/>
    <n v="5"/>
    <n v="56.323999999999998"/>
    <x v="4"/>
  </r>
  <r>
    <s v="CA-2016-125080"/>
    <x v="59"/>
    <d v="2016-10-26T00:00:00"/>
    <x v="2"/>
    <x v="1"/>
    <s v="VW-21775"/>
    <s v="Victoria Wilson"/>
    <x v="1"/>
    <s v="United States"/>
    <x v="174"/>
    <x v="15"/>
    <x v="2"/>
    <s v="FUR-TA-10003238"/>
    <s v="Furniture"/>
    <x v="2"/>
    <s v="Chromcraft Bull-Nose Wood 48&quot; x 96&quot; Rectangular Conference Tables"/>
    <n v="661.17600000000004"/>
    <n v="2"/>
    <n v="-231.41159999999999"/>
    <x v="1"/>
  </r>
  <r>
    <s v="CA-2014-100090"/>
    <x v="591"/>
    <d v="2014-07-12T00:00:00"/>
    <x v="4"/>
    <x v="1"/>
    <s v="EB-13705"/>
    <s v="Ed Braxton"/>
    <x v="1"/>
    <s v="United States"/>
    <x v="28"/>
    <x v="2"/>
    <x v="1"/>
    <s v="FUR-TA-10003715"/>
    <s v="Furniture"/>
    <x v="2"/>
    <s v="Hon 2111 Invitation Series Corner Table"/>
    <n v="502.488"/>
    <n v="3"/>
    <n v="-87.935400000000001"/>
    <x v="3"/>
  </r>
  <r>
    <s v="US-2015-139675"/>
    <x v="310"/>
    <d v="2015-03-18T00:00:00"/>
    <x v="2"/>
    <x v="0"/>
    <s v="NF-18595"/>
    <s v="Nicole Fjeld"/>
    <x v="2"/>
    <s v="United States"/>
    <x v="297"/>
    <x v="2"/>
    <x v="1"/>
    <s v="FUR-CH-10004063"/>
    <s v="Furniture"/>
    <x v="1"/>
    <s v="Global Deluxe High-Back Manager's Chair"/>
    <n v="915.13599999999997"/>
    <n v="4"/>
    <n v="102.9528"/>
    <x v="9"/>
  </r>
  <r>
    <s v="US-2015-139675"/>
    <x v="310"/>
    <d v="2015-03-18T00:00:00"/>
    <x v="2"/>
    <x v="0"/>
    <s v="NF-18595"/>
    <s v="Nicole Fjeld"/>
    <x v="2"/>
    <s v="United States"/>
    <x v="297"/>
    <x v="2"/>
    <x v="1"/>
    <s v="FUR-FU-10001979"/>
    <s v="Furniture"/>
    <x v="3"/>
    <s v="Dana Halogen Swing-Arm Architect Lamp"/>
    <n v="327.76"/>
    <n v="8"/>
    <n v="91.772800000000004"/>
    <x v="9"/>
  </r>
  <r>
    <s v="CA-2017-143756"/>
    <x v="308"/>
    <d v="2017-12-05T00:00:00"/>
    <x v="0"/>
    <x v="2"/>
    <s v="ME-17725"/>
    <s v="Max Engle"/>
    <x v="0"/>
    <s v="United States"/>
    <x v="279"/>
    <x v="25"/>
    <x v="0"/>
    <s v="FUR-CH-10001854"/>
    <s v="Furniture"/>
    <x v="1"/>
    <s v="Office Star - Professional Matrix Back Chair with 2-to-1 Synchro Tilt and Mesh Fabric Seat"/>
    <n v="701.96"/>
    <n v="2"/>
    <n v="168.47040000000001"/>
    <x v="5"/>
  </r>
  <r>
    <s v="CA-2017-107314"/>
    <x v="147"/>
    <d v="2017-12-03T00:00:00"/>
    <x v="0"/>
    <x v="2"/>
    <s v="MZ-17335"/>
    <s v="Maria Zettner"/>
    <x v="2"/>
    <s v="United States"/>
    <x v="28"/>
    <x v="2"/>
    <x v="1"/>
    <s v="FUR-FU-10003489"/>
    <s v="Furniture"/>
    <x v="3"/>
    <s v="Contemporary Borderless Frame"/>
    <n v="25.83"/>
    <n v="3"/>
    <n v="9.5571000000000002"/>
    <x v="0"/>
  </r>
  <r>
    <s v="CA-2016-163328"/>
    <x v="114"/>
    <d v="2016-11-06T00:00:00"/>
    <x v="3"/>
    <x v="0"/>
    <s v="TP-21565"/>
    <s v="Tracy Poddar"/>
    <x v="1"/>
    <s v="United States"/>
    <x v="298"/>
    <x v="36"/>
    <x v="1"/>
    <s v="FUR-CH-10003298"/>
    <s v="Furniture"/>
    <x v="1"/>
    <s v="Office Star - Contemporary Task Swivel chair with Loop Arms, Charcoal"/>
    <n v="104.78400000000001"/>
    <n v="1"/>
    <n v="-14.4078"/>
    <x v="0"/>
  </r>
  <r>
    <s v="CA-2016-163328"/>
    <x v="114"/>
    <d v="2016-11-06T00:00:00"/>
    <x v="3"/>
    <x v="0"/>
    <s v="TP-21565"/>
    <s v="Tracy Poddar"/>
    <x v="1"/>
    <s v="United States"/>
    <x v="298"/>
    <x v="36"/>
    <x v="1"/>
    <s v="FUR-CH-10000229"/>
    <s v="Furniture"/>
    <x v="1"/>
    <s v="Global Enterprise Series Seating High-Back Swivel/Tilt Chairs"/>
    <n v="650.35199999999998"/>
    <n v="3"/>
    <n v="-97.552800000000005"/>
    <x v="0"/>
  </r>
  <r>
    <s v="CA-2014-112837"/>
    <x v="701"/>
    <d v="2014-09-16T00:00:00"/>
    <x v="2"/>
    <x v="1"/>
    <s v="LW-17125"/>
    <s v="Liz Willingham"/>
    <x v="0"/>
    <s v="United States"/>
    <x v="299"/>
    <x v="2"/>
    <x v="1"/>
    <s v="FUR-FU-10004006"/>
    <s v="Furniture"/>
    <x v="3"/>
    <s v="Deflect-o DuraMat Lighweight, Studded, Beveled Mat for Low Pile Carpeting"/>
    <n v="127.95"/>
    <n v="3"/>
    <n v="21.7515"/>
    <x v="4"/>
  </r>
  <r>
    <s v="CA-2014-167927"/>
    <x v="187"/>
    <d v="2014-01-26T00:00:00"/>
    <x v="6"/>
    <x v="1"/>
    <s v="XP-21865"/>
    <s v="Xylona Preis"/>
    <x v="0"/>
    <s v="United States"/>
    <x v="300"/>
    <x v="17"/>
    <x v="3"/>
    <s v="FUR-FU-10002918"/>
    <s v="Furniture"/>
    <x v="3"/>
    <s v="Eldon ClusterMat Chair Mat with Cordless Antistatic Protection"/>
    <n v="272.94"/>
    <n v="3"/>
    <n v="30.023399999999999"/>
    <x v="8"/>
  </r>
  <r>
    <s v="CA-2014-167927"/>
    <x v="187"/>
    <d v="2014-01-26T00:00:00"/>
    <x v="6"/>
    <x v="1"/>
    <s v="XP-21865"/>
    <s v="Xylona Preis"/>
    <x v="0"/>
    <s v="United States"/>
    <x v="300"/>
    <x v="17"/>
    <x v="3"/>
    <s v="FUR-FU-10002268"/>
    <s v="Furniture"/>
    <x v="3"/>
    <s v="Ultra Door Push Plate"/>
    <n v="14.73"/>
    <n v="3"/>
    <n v="4.8609"/>
    <x v="8"/>
  </r>
  <r>
    <s v="CA-2016-165995"/>
    <x v="55"/>
    <d v="2016-09-06T00:00:00"/>
    <x v="1"/>
    <x v="1"/>
    <s v="BG-11740"/>
    <s v="Bruce Geld"/>
    <x v="0"/>
    <s v="United States"/>
    <x v="2"/>
    <x v="2"/>
    <x v="1"/>
    <s v="FUR-FU-10000672"/>
    <s v="Furniture"/>
    <x v="3"/>
    <s v="Executive Impressions 10&quot; Spectator Wall Clock"/>
    <n v="47.04"/>
    <n v="4"/>
    <n v="15.993600000000001"/>
    <x v="10"/>
  </r>
  <r>
    <s v="CA-2017-143112"/>
    <x v="702"/>
    <d v="2017-10-09T00:00:00"/>
    <x v="4"/>
    <x v="1"/>
    <s v="TS-21370"/>
    <s v="Todd Sumrall"/>
    <x v="1"/>
    <s v="United States"/>
    <x v="13"/>
    <x v="7"/>
    <x v="2"/>
    <s v="FUR-CH-10002880"/>
    <s v="Furniture"/>
    <x v="1"/>
    <s v="Global High-Back Leather Tilter, Burgundy"/>
    <n v="221.38200000000001"/>
    <n v="2"/>
    <n v="2.4598"/>
    <x v="1"/>
  </r>
  <r>
    <s v="CA-2017-161557"/>
    <x v="667"/>
    <d v="2017-09-08T00:00:00"/>
    <x v="2"/>
    <x v="1"/>
    <s v="AG-10900"/>
    <s v="Arthur Gainer"/>
    <x v="0"/>
    <s v="United States"/>
    <x v="144"/>
    <x v="5"/>
    <x v="3"/>
    <s v="FUR-FU-10004622"/>
    <s v="Furniture"/>
    <x v="3"/>
    <s v="Eldon Advantage Foldable Chair Mats for Low Pile Carpets"/>
    <n v="108.4"/>
    <n v="5"/>
    <n v="-105.69"/>
    <x v="4"/>
  </r>
  <r>
    <s v="CA-2016-103919"/>
    <x v="162"/>
    <d v="2016-10-07T00:00:00"/>
    <x v="4"/>
    <x v="1"/>
    <s v="TP-21565"/>
    <s v="Tracy Poddar"/>
    <x v="1"/>
    <s v="United States"/>
    <x v="141"/>
    <x v="5"/>
    <x v="3"/>
    <s v="FUR-FU-10001756"/>
    <s v="Furniture"/>
    <x v="3"/>
    <s v="Eldon Expressions Desk Accessory, Wood Photo Frame, Mahogany"/>
    <n v="38.08"/>
    <n v="5"/>
    <n v="-29.512"/>
    <x v="1"/>
  </r>
  <r>
    <s v="CA-2016-113425"/>
    <x v="431"/>
    <d v="2016-11-21T00:00:00"/>
    <x v="7"/>
    <x v="3"/>
    <s v="JK-16120"/>
    <s v="Julie Kriz"/>
    <x v="2"/>
    <s v="United States"/>
    <x v="13"/>
    <x v="7"/>
    <x v="2"/>
    <s v="FUR-BO-10002598"/>
    <s v="Furniture"/>
    <x v="0"/>
    <s v="Hon Metal Bookcases, Putty"/>
    <n v="113.568"/>
    <n v="2"/>
    <n v="12.776400000000001"/>
    <x v="0"/>
  </r>
  <r>
    <s v="CA-2017-143035"/>
    <x v="433"/>
    <d v="2017-10-05T00:00:00"/>
    <x v="3"/>
    <x v="0"/>
    <s v="CC-12430"/>
    <s v="Chuck Clark"/>
    <x v="2"/>
    <s v="United States"/>
    <x v="13"/>
    <x v="7"/>
    <x v="2"/>
    <s v="FUR-FU-10001934"/>
    <s v="Furniture"/>
    <x v="3"/>
    <s v="Magnifier Swing Arm Lamp"/>
    <n v="83.92"/>
    <n v="4"/>
    <n v="21.819199999999999"/>
    <x v="1"/>
  </r>
  <r>
    <s v="CA-2014-107811"/>
    <x v="149"/>
    <d v="2014-05-03T00:00:00"/>
    <x v="4"/>
    <x v="1"/>
    <s v="LA-16780"/>
    <s v="Laura Armstrong"/>
    <x v="1"/>
    <s v="United States"/>
    <x v="10"/>
    <x v="9"/>
    <x v="0"/>
    <s v="FUR-CH-10001394"/>
    <s v="Furniture"/>
    <x v="1"/>
    <s v="Global Leather Executive Chair"/>
    <n v="561.58399999999995"/>
    <n v="2"/>
    <n v="70.197999999999993"/>
    <x v="6"/>
  </r>
  <r>
    <s v="US-2016-116442"/>
    <x v="120"/>
    <d v="2016-12-22T00:00:00"/>
    <x v="1"/>
    <x v="1"/>
    <s v="BP-11230"/>
    <s v="Benjamin Patterson"/>
    <x v="0"/>
    <s v="United States"/>
    <x v="2"/>
    <x v="2"/>
    <x v="1"/>
    <s v="FUR-FU-10002364"/>
    <s v="Furniture"/>
    <x v="3"/>
    <s v="Eldon Expressions Wood Desk Accessories, Oak"/>
    <n v="14.76"/>
    <n v="2"/>
    <n v="4.2804000000000002"/>
    <x v="5"/>
  </r>
  <r>
    <s v="CA-2016-127236"/>
    <x v="477"/>
    <d v="2016-04-02T00:00:00"/>
    <x v="4"/>
    <x v="1"/>
    <s v="TB-21595"/>
    <s v="Troy Blackwell"/>
    <x v="0"/>
    <s v="United States"/>
    <x v="76"/>
    <x v="15"/>
    <x v="2"/>
    <s v="FUR-BO-10004015"/>
    <s v="Furniture"/>
    <x v="0"/>
    <s v="Bush Andora Bookcase, Maple/Graphite Gray Finish"/>
    <n v="299.97500000000002"/>
    <n v="5"/>
    <n v="-167.98599999999999"/>
    <x v="9"/>
  </r>
  <r>
    <s v="CA-2016-129126"/>
    <x v="469"/>
    <d v="2016-12-19T00:00:00"/>
    <x v="2"/>
    <x v="1"/>
    <s v="PK-19075"/>
    <s v="Pete Kriz"/>
    <x v="0"/>
    <s v="United States"/>
    <x v="13"/>
    <x v="7"/>
    <x v="2"/>
    <s v="FUR-FU-10002937"/>
    <s v="Furniture"/>
    <x v="3"/>
    <s v="GE 48&quot; Fluorescent Tube, Cool White Energy Saver, 34 Watts, 30/Box"/>
    <n v="396.92"/>
    <n v="4"/>
    <n v="198.46"/>
    <x v="5"/>
  </r>
  <r>
    <s v="CA-2017-125472"/>
    <x v="703"/>
    <d v="2017-05-31T00:00:00"/>
    <x v="5"/>
    <x v="2"/>
    <s v="BD-11725"/>
    <s v="Bruce Degenhardt"/>
    <x v="0"/>
    <s v="United States"/>
    <x v="120"/>
    <x v="35"/>
    <x v="0"/>
    <s v="FUR-BO-10000330"/>
    <s v="Furniture"/>
    <x v="0"/>
    <s v="Sauder Camden County Barrister Bookcase, Planked Cherry Finish"/>
    <n v="241.96"/>
    <n v="2"/>
    <n v="33.874400000000001"/>
    <x v="7"/>
  </r>
  <r>
    <s v="CA-2017-125472"/>
    <x v="703"/>
    <d v="2017-05-31T00:00:00"/>
    <x v="5"/>
    <x v="2"/>
    <s v="BD-11725"/>
    <s v="Bruce Degenhardt"/>
    <x v="0"/>
    <s v="United States"/>
    <x v="120"/>
    <x v="35"/>
    <x v="0"/>
    <s v="FUR-FU-10001731"/>
    <s v="Furniture"/>
    <x v="3"/>
    <s v="Acrylic Self-Standing Desk Frames"/>
    <n v="8.01"/>
    <n v="3"/>
    <n v="3.0438000000000001"/>
    <x v="7"/>
  </r>
  <r>
    <s v="CA-2017-154074"/>
    <x v="704"/>
    <d v="2017-09-02T00:00:00"/>
    <x v="3"/>
    <x v="0"/>
    <s v="BW-11110"/>
    <s v="Bart Watters"/>
    <x v="1"/>
    <s v="United States"/>
    <x v="129"/>
    <x v="13"/>
    <x v="1"/>
    <s v="FUR-CH-10002331"/>
    <s v="Furniture"/>
    <x v="1"/>
    <s v="Hon 4700 Series Mobuis Mid-Back Task Chairs with Adjustable Arms"/>
    <n v="569.56799999999998"/>
    <n v="2"/>
    <n v="7.1196000000000002"/>
    <x v="10"/>
  </r>
  <r>
    <s v="CA-2017-161774"/>
    <x v="138"/>
    <d v="2017-05-15T00:00:00"/>
    <x v="5"/>
    <x v="2"/>
    <s v="GT-14710"/>
    <s v="Greg Tran"/>
    <x v="0"/>
    <s v="United States"/>
    <x v="6"/>
    <x v="5"/>
    <x v="3"/>
    <s v="FUR-CH-10003981"/>
    <s v="Furniture"/>
    <x v="1"/>
    <s v="Global Commerce Series Low-Back Swivel/Tilt Chairs"/>
    <n v="899.43"/>
    <n v="5"/>
    <n v="-12.849"/>
    <x v="7"/>
  </r>
  <r>
    <s v="CA-2016-140130"/>
    <x v="359"/>
    <d v="2016-11-05T00:00:00"/>
    <x v="2"/>
    <x v="1"/>
    <s v="HW-14935"/>
    <s v="Helen Wasserman"/>
    <x v="1"/>
    <s v="United States"/>
    <x v="169"/>
    <x v="37"/>
    <x v="3"/>
    <s v="FUR-CH-10002084"/>
    <s v="Furniture"/>
    <x v="1"/>
    <s v="Hon Mobius Operator's Chair"/>
    <n v="368.97"/>
    <n v="3"/>
    <n v="81.173400000000001"/>
    <x v="1"/>
  </r>
  <r>
    <s v="CA-2015-149650"/>
    <x v="634"/>
    <d v="2015-10-27T00:00:00"/>
    <x v="0"/>
    <x v="2"/>
    <s v="RD-19660"/>
    <s v="Robert Dilbeck"/>
    <x v="2"/>
    <s v="United States"/>
    <x v="121"/>
    <x v="2"/>
    <x v="1"/>
    <s v="FUR-CH-10003956"/>
    <s v="Furniture"/>
    <x v="1"/>
    <s v="Novimex High-Tech Fabric Mesh Task Chair"/>
    <n v="454.27199999999999"/>
    <n v="8"/>
    <n v="-73.819199999999995"/>
    <x v="1"/>
  </r>
  <r>
    <s v="CA-2014-165764"/>
    <x v="705"/>
    <d v="2014-11-07T00:00:00"/>
    <x v="4"/>
    <x v="1"/>
    <s v="SH-20395"/>
    <s v="Shahid Hopkins"/>
    <x v="0"/>
    <s v="United States"/>
    <x v="51"/>
    <x v="30"/>
    <x v="0"/>
    <s v="FUR-TA-10001768"/>
    <s v="Furniture"/>
    <x v="2"/>
    <s v="Hon Racetrack Conference Tables"/>
    <n v="945.03599999999994"/>
    <n v="6"/>
    <n v="-299.26139999999998"/>
    <x v="0"/>
  </r>
  <r>
    <s v="CA-2014-165764"/>
    <x v="705"/>
    <d v="2014-11-07T00:00:00"/>
    <x v="4"/>
    <x v="1"/>
    <s v="SH-20395"/>
    <s v="Shahid Hopkins"/>
    <x v="0"/>
    <s v="United States"/>
    <x v="51"/>
    <x v="30"/>
    <x v="0"/>
    <s v="FUR-FU-10001468"/>
    <s v="Furniture"/>
    <x v="3"/>
    <s v="Tenex Antistatic Computer Chair Mats"/>
    <n v="410.35199999999998"/>
    <n v="3"/>
    <n v="-51.293999999999997"/>
    <x v="0"/>
  </r>
  <r>
    <s v="US-2017-116897"/>
    <x v="706"/>
    <d v="2017-05-29T00:00:00"/>
    <x v="3"/>
    <x v="2"/>
    <s v="JG-15160"/>
    <s v="James Galang"/>
    <x v="0"/>
    <s v="United States"/>
    <x v="280"/>
    <x v="42"/>
    <x v="1"/>
    <s v="FUR-FU-10004963"/>
    <s v="Furniture"/>
    <x v="3"/>
    <s v="Eldon 400 Class Desk Accessories, Black Carbon"/>
    <n v="35"/>
    <n v="4"/>
    <n v="14.7"/>
    <x v="7"/>
  </r>
  <r>
    <s v="US-2017-113992"/>
    <x v="417"/>
    <d v="2017-12-19T00:00:00"/>
    <x v="2"/>
    <x v="1"/>
    <s v="LC-16885"/>
    <s v="Lena Creighton"/>
    <x v="0"/>
    <s v="United States"/>
    <x v="215"/>
    <x v="5"/>
    <x v="3"/>
    <s v="FUR-TA-10000577"/>
    <s v="Furniture"/>
    <x v="2"/>
    <s v="Bretford CR4500 Series Slim Rectangular Table"/>
    <n v="974.98800000000006"/>
    <n v="4"/>
    <n v="-97.498800000000003"/>
    <x v="5"/>
  </r>
  <r>
    <s v="CA-2014-166891"/>
    <x v="707"/>
    <d v="2014-10-06T00:00:00"/>
    <x v="3"/>
    <x v="2"/>
    <s v="CC-12220"/>
    <s v="Chris Cortes"/>
    <x v="0"/>
    <s v="United States"/>
    <x v="13"/>
    <x v="7"/>
    <x v="2"/>
    <s v="FUR-CH-10003298"/>
    <s v="Furniture"/>
    <x v="1"/>
    <s v="Office Star - Contemporary Task Swivel chair with Loop Arms, Charcoal"/>
    <n v="589.41"/>
    <n v="5"/>
    <n v="-6.5490000000000004"/>
    <x v="1"/>
  </r>
  <r>
    <s v="CA-2016-101161"/>
    <x v="25"/>
    <d v="2016-10-20T00:00:00"/>
    <x v="1"/>
    <x v="1"/>
    <s v="BW-11110"/>
    <s v="Bart Watters"/>
    <x v="1"/>
    <s v="United States"/>
    <x v="13"/>
    <x v="7"/>
    <x v="2"/>
    <s v="FUR-FU-10003535"/>
    <s v="Furniture"/>
    <x v="3"/>
    <s v="Howard Miller Distant Time Traveler Alarm Clock"/>
    <n v="82.26"/>
    <n v="3"/>
    <n v="33.726599999999998"/>
    <x v="1"/>
  </r>
  <r>
    <s v="US-2017-119816"/>
    <x v="708"/>
    <d v="2017-03-06T00:00:00"/>
    <x v="3"/>
    <x v="0"/>
    <s v="TT-21460"/>
    <s v="Tonja Turnell"/>
    <x v="2"/>
    <s v="United States"/>
    <x v="6"/>
    <x v="5"/>
    <x v="3"/>
    <s v="FUR-FU-10004848"/>
    <s v="Furniture"/>
    <x v="3"/>
    <s v="Howard Miller 13-3/4&quot; Diameter Brushed Chrome Round Wall Clock"/>
    <n v="103.5"/>
    <n v="5"/>
    <n v="-77.625"/>
    <x v="9"/>
  </r>
  <r>
    <s v="CA-2017-161102"/>
    <x v="709"/>
    <d v="2017-08-03T00:00:00"/>
    <x v="0"/>
    <x v="2"/>
    <s v="EC-14050"/>
    <s v="Erin Creighton"/>
    <x v="0"/>
    <s v="United States"/>
    <x v="28"/>
    <x v="2"/>
    <x v="1"/>
    <s v="FUR-FU-10003142"/>
    <s v="Furniture"/>
    <x v="3"/>
    <s v="Master Big Foot Doorstop, Beige"/>
    <n v="36.96"/>
    <n v="7"/>
    <n v="11.457599999999999"/>
    <x v="3"/>
  </r>
  <r>
    <s v="US-2017-133361"/>
    <x v="138"/>
    <d v="2017-05-17T00:00:00"/>
    <x v="0"/>
    <x v="2"/>
    <s v="AJ-10780"/>
    <s v="Anthony Jacobs"/>
    <x v="1"/>
    <s v="United States"/>
    <x v="237"/>
    <x v="32"/>
    <x v="2"/>
    <s v="FUR-CH-10003298"/>
    <s v="Furniture"/>
    <x v="1"/>
    <s v="Office Star - Contemporary Task Swivel chair with Loop Arms, Charcoal"/>
    <n v="261.95999999999998"/>
    <n v="2"/>
    <n v="23.5764"/>
    <x v="7"/>
  </r>
  <r>
    <s v="US-2016-155404"/>
    <x v="710"/>
    <d v="2016-09-28T00:00:00"/>
    <x v="6"/>
    <x v="1"/>
    <s v="AS-10630"/>
    <s v="Ann Steele"/>
    <x v="2"/>
    <s v="United States"/>
    <x v="74"/>
    <x v="0"/>
    <x v="0"/>
    <s v="FUR-FU-10004586"/>
    <s v="Furniture"/>
    <x v="3"/>
    <s v="G.E. Longer-Life Indoor Recessed Floodlight Bulbs"/>
    <n v="13.28"/>
    <n v="2"/>
    <n v="6.3743999999999996"/>
    <x v="4"/>
  </r>
  <r>
    <s v="CA-2016-163804"/>
    <x v="674"/>
    <d v="2016-12-08T00:00:00"/>
    <x v="6"/>
    <x v="1"/>
    <s v="DB-13270"/>
    <s v="Deborah Brumfield"/>
    <x v="2"/>
    <s v="United States"/>
    <x v="134"/>
    <x v="38"/>
    <x v="2"/>
    <s v="FUR-FU-10004864"/>
    <s v="Furniture"/>
    <x v="3"/>
    <s v="Eldon 500 Class Desk Accessories"/>
    <n v="72.42"/>
    <n v="6"/>
    <n v="23.898599999999998"/>
    <x v="5"/>
  </r>
  <r>
    <s v="CA-2014-149524"/>
    <x v="711"/>
    <d v="2014-01-15T00:00:00"/>
    <x v="5"/>
    <x v="2"/>
    <s v="BS-11590"/>
    <s v="Brendan Sweed"/>
    <x v="1"/>
    <s v="United States"/>
    <x v="3"/>
    <x v="3"/>
    <x v="2"/>
    <s v="FUR-BO-10003433"/>
    <s v="Furniture"/>
    <x v="0"/>
    <s v="Sauder Cornerstone Collection Library"/>
    <n v="61.96"/>
    <n v="4"/>
    <n v="-53.285600000000002"/>
    <x v="8"/>
  </r>
  <r>
    <s v="CA-2017-140872"/>
    <x v="35"/>
    <d v="2017-06-10T00:00:00"/>
    <x v="1"/>
    <x v="1"/>
    <s v="NR-18550"/>
    <s v="Nick Radford"/>
    <x v="0"/>
    <s v="United States"/>
    <x v="36"/>
    <x v="1"/>
    <x v="0"/>
    <s v="FUR-BO-10002824"/>
    <s v="Furniture"/>
    <x v="0"/>
    <s v="Bush Mission Pointe Library"/>
    <n v="241.56800000000001"/>
    <n v="2"/>
    <n v="0"/>
    <x v="2"/>
  </r>
  <r>
    <s v="CA-2017-113908"/>
    <x v="35"/>
    <d v="2017-06-09T00:00:00"/>
    <x v="6"/>
    <x v="1"/>
    <s v="KN-16390"/>
    <s v="Katherine Nockton"/>
    <x v="1"/>
    <s v="United States"/>
    <x v="13"/>
    <x v="7"/>
    <x v="2"/>
    <s v="FUR-TA-10001932"/>
    <s v="Furniture"/>
    <x v="2"/>
    <s v="Chromcraft 48&quot; x 96&quot; Racetrack Double Pedestal Table"/>
    <n v="384.76799999999997"/>
    <n v="2"/>
    <n v="-115.43040000000001"/>
    <x v="2"/>
  </r>
  <r>
    <s v="CA-2014-149594"/>
    <x v="712"/>
    <d v="2014-09-19T00:00:00"/>
    <x v="4"/>
    <x v="1"/>
    <s v="MF-18250"/>
    <s v="Monica Federle"/>
    <x v="1"/>
    <s v="United States"/>
    <x v="3"/>
    <x v="3"/>
    <x v="2"/>
    <s v="FUR-FU-10000222"/>
    <s v="Furniture"/>
    <x v="3"/>
    <s v="Seth Thomas 16&quot; Steel Case Clock"/>
    <n v="103.93600000000001"/>
    <n v="4"/>
    <n v="16.889600000000002"/>
    <x v="4"/>
  </r>
  <r>
    <s v="CA-2016-113845"/>
    <x v="47"/>
    <d v="2016-11-25T00:00:00"/>
    <x v="2"/>
    <x v="1"/>
    <s v="FA-14230"/>
    <s v="Frank Atkinson"/>
    <x v="1"/>
    <s v="United States"/>
    <x v="301"/>
    <x v="1"/>
    <x v="0"/>
    <s v="FUR-BO-10004695"/>
    <s v="Furniture"/>
    <x v="0"/>
    <s v="O'Sullivan 2-Door Barrister Bookcase in Odessa Pine"/>
    <n v="289.56799999999998"/>
    <n v="2"/>
    <n v="10.8588"/>
    <x v="0"/>
  </r>
  <r>
    <s v="CA-2015-103135"/>
    <x v="713"/>
    <d v="2015-07-28T00:00:00"/>
    <x v="4"/>
    <x v="1"/>
    <s v="SS-20515"/>
    <s v="Shirley Schmidt"/>
    <x v="2"/>
    <s v="United States"/>
    <x v="74"/>
    <x v="0"/>
    <x v="0"/>
    <s v="FUR-FU-10001487"/>
    <s v="Furniture"/>
    <x v="3"/>
    <s v="Eldon Expressions Wood and Plastic Desk Accessories, Cherry Wood"/>
    <n v="20.94"/>
    <n v="3"/>
    <n v="6.0726000000000004"/>
    <x v="3"/>
  </r>
  <r>
    <s v="US-2016-128909"/>
    <x v="714"/>
    <d v="2016-10-11T00:00:00"/>
    <x v="3"/>
    <x v="0"/>
    <s v="SP-20545"/>
    <s v="Sibella Parks"/>
    <x v="1"/>
    <s v="United States"/>
    <x v="3"/>
    <x v="3"/>
    <x v="2"/>
    <s v="FUR-FU-10004071"/>
    <s v="Furniture"/>
    <x v="3"/>
    <s v="Luxo Professional Magnifying Clamp-On Fluorescent Lamps"/>
    <n v="332.83199999999999"/>
    <n v="4"/>
    <n v="-24.962399999999999"/>
    <x v="1"/>
  </r>
  <r>
    <s v="US-2017-116652"/>
    <x v="102"/>
    <d v="2017-09-19T00:00:00"/>
    <x v="4"/>
    <x v="1"/>
    <s v="RD-19480"/>
    <s v="Rick Duston"/>
    <x v="0"/>
    <s v="United States"/>
    <x v="28"/>
    <x v="2"/>
    <x v="1"/>
    <s v="FUR-CH-10002961"/>
    <s v="Furniture"/>
    <x v="1"/>
    <s v="Leather Task Chair, Black"/>
    <n v="218.352"/>
    <n v="3"/>
    <n v="0"/>
    <x v="4"/>
  </r>
  <r>
    <s v="US-2017-116652"/>
    <x v="102"/>
    <d v="2017-09-19T00:00:00"/>
    <x v="4"/>
    <x v="1"/>
    <s v="RD-19480"/>
    <s v="Rick Duston"/>
    <x v="0"/>
    <s v="United States"/>
    <x v="28"/>
    <x v="2"/>
    <x v="1"/>
    <s v="FUR-FU-10001488"/>
    <s v="Furniture"/>
    <x v="3"/>
    <s v="Tenex 46&quot; x 60&quot; Computer Anti-Static Chairmat, Rectangular Shaped"/>
    <n v="529.9"/>
    <n v="5"/>
    <n v="105.98"/>
    <x v="4"/>
  </r>
  <r>
    <s v="CA-2017-138289"/>
    <x v="623"/>
    <d v="2017-01-18T00:00:00"/>
    <x v="3"/>
    <x v="0"/>
    <s v="AR-10540"/>
    <s v="Andy Reiter"/>
    <x v="0"/>
    <s v="United States"/>
    <x v="38"/>
    <x v="17"/>
    <x v="3"/>
    <s v="FUR-CH-10004626"/>
    <s v="Furniture"/>
    <x v="1"/>
    <s v="Office Star Flex Back Scooter Chair with Aluminum Finish Frame"/>
    <n v="302.67"/>
    <n v="3"/>
    <n v="72.640799999999999"/>
    <x v="8"/>
  </r>
  <r>
    <s v="CA-2014-128209"/>
    <x v="317"/>
    <d v="2014-11-22T00:00:00"/>
    <x v="2"/>
    <x v="1"/>
    <s v="GT-14710"/>
    <s v="Greg Tran"/>
    <x v="0"/>
    <s v="United States"/>
    <x v="252"/>
    <x v="7"/>
    <x v="2"/>
    <s v="FUR-BO-10002213"/>
    <s v="Furniture"/>
    <x v="0"/>
    <s v="DMI Eclipse Executive Suite Bookcases"/>
    <n v="4007.84"/>
    <n v="10"/>
    <n v="-50.097999999999999"/>
    <x v="0"/>
  </r>
  <r>
    <s v="CA-2014-169684"/>
    <x v="715"/>
    <d v="2014-10-23T00:00:00"/>
    <x v="0"/>
    <x v="2"/>
    <s v="FH-14365"/>
    <s v="Fred Hopkins"/>
    <x v="1"/>
    <s v="United States"/>
    <x v="270"/>
    <x v="9"/>
    <x v="0"/>
    <s v="FUR-TA-10003008"/>
    <s v="Furniture"/>
    <x v="2"/>
    <s v="Lesro Round Back Collection Coffee Table, End Table"/>
    <n v="328.59"/>
    <n v="3"/>
    <n v="-147.8655"/>
    <x v="1"/>
  </r>
  <r>
    <s v="CA-2015-109862"/>
    <x v="551"/>
    <d v="2015-10-30T00:00:00"/>
    <x v="2"/>
    <x v="1"/>
    <s v="HK-14890"/>
    <s v="Heather Kirkland"/>
    <x v="1"/>
    <s v="United States"/>
    <x v="19"/>
    <x v="14"/>
    <x v="2"/>
    <s v="FUR-CH-10002439"/>
    <s v="Furniture"/>
    <x v="1"/>
    <s v="Iceberg Nesting Folding Chair, 19w x 6d x 43h"/>
    <n v="291.10000000000002"/>
    <n v="5"/>
    <n v="75.686000000000007"/>
    <x v="1"/>
  </r>
  <r>
    <s v="US-2017-107888"/>
    <x v="716"/>
    <d v="2017-11-19T00:00:00"/>
    <x v="0"/>
    <x v="2"/>
    <s v="CC-12220"/>
    <s v="Chris Cortes"/>
    <x v="0"/>
    <s v="United States"/>
    <x v="15"/>
    <x v="13"/>
    <x v="1"/>
    <s v="FUR-FU-10003394"/>
    <s v="Furniture"/>
    <x v="3"/>
    <s v="Tenex &quot;The Solids&quot; Textured Chair Mats"/>
    <n v="139.91999999999999"/>
    <n v="2"/>
    <n v="23.7864"/>
    <x v="0"/>
  </r>
  <r>
    <s v="CA-2014-113880"/>
    <x v="29"/>
    <d v="2014-03-05T00:00:00"/>
    <x v="4"/>
    <x v="1"/>
    <s v="VF-21715"/>
    <s v="Vicky Freymann"/>
    <x v="2"/>
    <s v="United States"/>
    <x v="302"/>
    <x v="8"/>
    <x v="3"/>
    <s v="FUR-CH-10000863"/>
    <s v="Furniture"/>
    <x v="1"/>
    <s v="Novimex Swivel Fabric Task Chair"/>
    <n v="634.11599999999999"/>
    <n v="6"/>
    <n v="-172.1172"/>
    <x v="9"/>
  </r>
  <r>
    <s v="US-2015-164966"/>
    <x v="45"/>
    <d v="2015-08-01T00:00:00"/>
    <x v="3"/>
    <x v="2"/>
    <s v="GH-14410"/>
    <s v="Gary Hansen"/>
    <x v="2"/>
    <s v="United States"/>
    <x v="27"/>
    <x v="11"/>
    <x v="3"/>
    <s v="FUR-CH-10002304"/>
    <s v="Furniture"/>
    <x v="1"/>
    <s v="Global Stack Chair without Arms, Black"/>
    <n v="155.88"/>
    <n v="6"/>
    <n v="38.97"/>
    <x v="3"/>
  </r>
  <r>
    <s v="CA-2015-126739"/>
    <x v="341"/>
    <d v="2015-11-03T00:00:00"/>
    <x v="3"/>
    <x v="0"/>
    <s v="JH-16180"/>
    <s v="Justin Hirsh"/>
    <x v="0"/>
    <s v="United States"/>
    <x v="13"/>
    <x v="7"/>
    <x v="2"/>
    <s v="FUR-CH-10000422"/>
    <s v="Furniture"/>
    <x v="1"/>
    <s v="Global Highback Leather Tilter in Burgundy"/>
    <n v="327.56400000000002"/>
    <n v="4"/>
    <n v="21.837599999999998"/>
    <x v="0"/>
  </r>
  <r>
    <s v="CA-2015-166947"/>
    <x v="717"/>
    <d v="2015-06-10T00:00:00"/>
    <x v="2"/>
    <x v="1"/>
    <s v="EB-13750"/>
    <s v="Edward Becker"/>
    <x v="1"/>
    <s v="United States"/>
    <x v="252"/>
    <x v="7"/>
    <x v="2"/>
    <s v="FUR-CH-10004997"/>
    <s v="Furniture"/>
    <x v="1"/>
    <s v="Hon Every-Day Series Multi-Task Chairs"/>
    <n v="1522.6379999999999"/>
    <n v="9"/>
    <n v="169.18199999999999"/>
    <x v="2"/>
  </r>
  <r>
    <s v="CA-2014-166086"/>
    <x v="718"/>
    <d v="2014-05-12T00:00:00"/>
    <x v="2"/>
    <x v="1"/>
    <s v="CT-11995"/>
    <s v="Carol Triggs"/>
    <x v="0"/>
    <s v="United States"/>
    <x v="37"/>
    <x v="20"/>
    <x v="2"/>
    <s v="FUR-TA-10003469"/>
    <s v="Furniture"/>
    <x v="2"/>
    <s v="Balt Split Level Computer Training Table"/>
    <n v="194.25"/>
    <n v="2"/>
    <n v="-38.85"/>
    <x v="7"/>
  </r>
  <r>
    <s v="CA-2014-166086"/>
    <x v="718"/>
    <d v="2014-05-12T00:00:00"/>
    <x v="2"/>
    <x v="1"/>
    <s v="CT-11995"/>
    <s v="Carol Triggs"/>
    <x v="0"/>
    <s v="United States"/>
    <x v="37"/>
    <x v="20"/>
    <x v="2"/>
    <s v="FUR-CH-10004675"/>
    <s v="Furniture"/>
    <x v="1"/>
    <s v="Lifetime Advantage Folding Chairs, 4/Carton"/>
    <n v="872.32"/>
    <n v="4"/>
    <n v="244.24959999999999"/>
    <x v="7"/>
  </r>
  <r>
    <s v="CA-2014-100678"/>
    <x v="719"/>
    <d v="2014-04-22T00:00:00"/>
    <x v="4"/>
    <x v="1"/>
    <s v="KM-16720"/>
    <s v="Kunst Miller"/>
    <x v="0"/>
    <s v="United States"/>
    <x v="6"/>
    <x v="5"/>
    <x v="3"/>
    <s v="FUR-CH-10002602"/>
    <s v="Furniture"/>
    <x v="1"/>
    <s v="DMI Arturo Collection Mission-style Design Wood Chair"/>
    <n v="317.05799999999999"/>
    <n v="3"/>
    <n v="-18.117599999999999"/>
    <x v="6"/>
  </r>
  <r>
    <s v="CA-2017-123085"/>
    <x v="470"/>
    <d v="2017-03-08T00:00:00"/>
    <x v="2"/>
    <x v="1"/>
    <s v="EJ-13720"/>
    <s v="Ed Jacobs"/>
    <x v="0"/>
    <s v="United States"/>
    <x v="2"/>
    <x v="2"/>
    <x v="1"/>
    <s v="FUR-CH-10003968"/>
    <s v="Furniture"/>
    <x v="1"/>
    <s v="Novimex Turbo Task Chair"/>
    <n v="170.352"/>
    <n v="3"/>
    <n v="-17.0352"/>
    <x v="9"/>
  </r>
  <r>
    <s v="CA-2016-169887"/>
    <x v="148"/>
    <d v="2016-10-22T00:00:00"/>
    <x v="7"/>
    <x v="3"/>
    <s v="MS-17530"/>
    <s v="MaryBeth Skach"/>
    <x v="0"/>
    <s v="United States"/>
    <x v="15"/>
    <x v="13"/>
    <x v="1"/>
    <s v="FUR-FU-10003095"/>
    <s v="Furniture"/>
    <x v="3"/>
    <s v="Linden 12&quot; Wall Clock With Oak Frame"/>
    <n v="101.94"/>
    <n v="3"/>
    <n v="30.582000000000001"/>
    <x v="1"/>
  </r>
  <r>
    <s v="CA-2017-104731"/>
    <x v="720"/>
    <d v="2017-07-27T00:00:00"/>
    <x v="6"/>
    <x v="1"/>
    <s v="AM-10705"/>
    <s v="Anne McFarland"/>
    <x v="0"/>
    <s v="United States"/>
    <x v="279"/>
    <x v="25"/>
    <x v="0"/>
    <s v="FUR-FU-10003274"/>
    <s v="Furniture"/>
    <x v="3"/>
    <s v="Regeneration Desk Collection"/>
    <n v="8.8000000000000007"/>
    <n v="5"/>
    <n v="3.8719999999999999"/>
    <x v="3"/>
  </r>
  <r>
    <s v="CA-2017-104731"/>
    <x v="720"/>
    <d v="2017-07-27T00:00:00"/>
    <x v="6"/>
    <x v="1"/>
    <s v="AM-10705"/>
    <s v="Anne McFarland"/>
    <x v="0"/>
    <s v="United States"/>
    <x v="279"/>
    <x v="25"/>
    <x v="0"/>
    <s v="FUR-BO-10003441"/>
    <s v="Furniture"/>
    <x v="0"/>
    <s v="Bush Westfield Collection Bookcases, Fully Assembled"/>
    <n v="302.94"/>
    <n v="3"/>
    <n v="69.676199999999994"/>
    <x v="3"/>
  </r>
  <r>
    <s v="CA-2014-154095"/>
    <x v="116"/>
    <d v="2014-12-07T00:00:00"/>
    <x v="2"/>
    <x v="1"/>
    <s v="ON-18715"/>
    <s v="Odella Nelson"/>
    <x v="1"/>
    <s v="United States"/>
    <x v="218"/>
    <x v="32"/>
    <x v="2"/>
    <s v="FUR-FU-10003849"/>
    <s v="Furniture"/>
    <x v="3"/>
    <s v="DAX Metal Frame, Desktop, Stepped-Edge"/>
    <n v="60.72"/>
    <n v="3"/>
    <n v="23.680800000000001"/>
    <x v="5"/>
  </r>
  <r>
    <s v="CA-2014-154095"/>
    <x v="116"/>
    <d v="2014-12-07T00:00:00"/>
    <x v="2"/>
    <x v="1"/>
    <s v="ON-18715"/>
    <s v="Odella Nelson"/>
    <x v="1"/>
    <s v="United States"/>
    <x v="218"/>
    <x v="32"/>
    <x v="2"/>
    <s v="FUR-CH-10004754"/>
    <s v="Furniture"/>
    <x v="1"/>
    <s v="Global Stack Chair with Arms, Black"/>
    <n v="239.84"/>
    <n v="8"/>
    <n v="64.756799999999998"/>
    <x v="5"/>
  </r>
  <r>
    <s v="CA-2016-148852"/>
    <x v="205"/>
    <d v="2016-05-31T00:00:00"/>
    <x v="2"/>
    <x v="1"/>
    <s v="SV-20785"/>
    <s v="Stewart Visinsky"/>
    <x v="0"/>
    <s v="United States"/>
    <x v="72"/>
    <x v="2"/>
    <x v="1"/>
    <s v="FUR-CH-10004860"/>
    <s v="Furniture"/>
    <x v="1"/>
    <s v="Global Low Back Tilter Chair"/>
    <n v="484.70400000000001"/>
    <n v="6"/>
    <n v="-84.8232"/>
    <x v="7"/>
  </r>
  <r>
    <s v="CA-2015-107678"/>
    <x v="721"/>
    <d v="2015-04-28T00:00:00"/>
    <x v="1"/>
    <x v="1"/>
    <s v="JK-16090"/>
    <s v="Juliana Krohn"/>
    <x v="0"/>
    <s v="United States"/>
    <x v="74"/>
    <x v="0"/>
    <x v="0"/>
    <s v="FUR-CH-10001891"/>
    <s v="Furniture"/>
    <x v="1"/>
    <s v="Global Deluxe Office Fabric Chairs"/>
    <n v="191.96"/>
    <n v="2"/>
    <n v="51.8292"/>
    <x v="6"/>
  </r>
  <r>
    <s v="CA-2015-107678"/>
    <x v="721"/>
    <d v="2015-04-28T00:00:00"/>
    <x v="1"/>
    <x v="1"/>
    <s v="JK-16090"/>
    <s v="Juliana Krohn"/>
    <x v="0"/>
    <s v="United States"/>
    <x v="74"/>
    <x v="0"/>
    <x v="0"/>
    <s v="FUR-FU-10003394"/>
    <s v="Furniture"/>
    <x v="3"/>
    <s v="Tenex &quot;The Solids&quot; Textured Chair Mats"/>
    <n v="209.88"/>
    <n v="3"/>
    <n v="35.679600000000001"/>
    <x v="6"/>
  </r>
  <r>
    <s v="CA-2016-123512"/>
    <x v="9"/>
    <d v="2016-06-19T00:00:00"/>
    <x v="3"/>
    <x v="2"/>
    <s v="MV-18190"/>
    <s v="Mike Vittorini"/>
    <x v="0"/>
    <s v="United States"/>
    <x v="2"/>
    <x v="2"/>
    <x v="1"/>
    <s v="FUR-BO-10004218"/>
    <s v="Furniture"/>
    <x v="0"/>
    <s v="Bush Heritage Pine Collection 5-Shelf Bookcase, Albany Pine Finish, *Special Order"/>
    <n v="239.666"/>
    <n v="2"/>
    <n v="14.098000000000001"/>
    <x v="2"/>
  </r>
  <r>
    <s v="US-2017-167402"/>
    <x v="722"/>
    <d v="2017-01-18T00:00:00"/>
    <x v="2"/>
    <x v="0"/>
    <s v="CP-12085"/>
    <s v="Cathy Prescott"/>
    <x v="1"/>
    <s v="United States"/>
    <x v="76"/>
    <x v="23"/>
    <x v="3"/>
    <s v="FUR-BO-10001608"/>
    <s v="Furniture"/>
    <x v="0"/>
    <s v="Hon Metal Bookcases, Black"/>
    <n v="212.94"/>
    <n v="3"/>
    <n v="53.234999999999999"/>
    <x v="8"/>
  </r>
  <r>
    <s v="CA-2014-130449"/>
    <x v="723"/>
    <d v="2014-09-09T00:00:00"/>
    <x v="0"/>
    <x v="2"/>
    <s v="VP-21760"/>
    <s v="Victoria Pisteka"/>
    <x v="1"/>
    <s v="United States"/>
    <x v="28"/>
    <x v="2"/>
    <x v="1"/>
    <s v="FUR-FU-10001487"/>
    <s v="Furniture"/>
    <x v="3"/>
    <s v="Eldon Expressions Wood and Plastic Desk Accessories, Cherry Wood"/>
    <n v="41.88"/>
    <n v="6"/>
    <n v="12.145200000000001"/>
    <x v="4"/>
  </r>
  <r>
    <s v="CA-2015-141250"/>
    <x v="724"/>
    <d v="2015-01-23T00:00:00"/>
    <x v="4"/>
    <x v="1"/>
    <s v="PM-18940"/>
    <s v="Paul MacIntyre"/>
    <x v="0"/>
    <s v="United States"/>
    <x v="303"/>
    <x v="5"/>
    <x v="3"/>
    <s v="FUR-TA-10002855"/>
    <s v="Furniture"/>
    <x v="2"/>
    <s v="Bevis Round Conference Table Top &amp; Single Column Base"/>
    <n v="102.438"/>
    <n v="1"/>
    <n v="-13.1706"/>
    <x v="8"/>
  </r>
  <r>
    <s v="CA-2015-141250"/>
    <x v="724"/>
    <d v="2015-01-23T00:00:00"/>
    <x v="4"/>
    <x v="1"/>
    <s v="PM-18940"/>
    <s v="Paul MacIntyre"/>
    <x v="0"/>
    <s v="United States"/>
    <x v="303"/>
    <x v="5"/>
    <x v="3"/>
    <s v="FUR-CH-10004875"/>
    <s v="Furniture"/>
    <x v="1"/>
    <s v="Harbour Creations 67200 Series Stacking Chairs"/>
    <n v="199.304"/>
    <n v="4"/>
    <n v="-8.5416000000000007"/>
    <x v="8"/>
  </r>
  <r>
    <s v="CA-2016-105081"/>
    <x v="683"/>
    <d v="2016-12-30T00:00:00"/>
    <x v="2"/>
    <x v="1"/>
    <s v="JE-15715"/>
    <s v="Joe Elijah"/>
    <x v="0"/>
    <s v="United States"/>
    <x v="15"/>
    <x v="13"/>
    <x v="1"/>
    <s v="FUR-CH-10000847"/>
    <s v="Furniture"/>
    <x v="1"/>
    <s v="Global Executive Mid-Back Manager's Chair"/>
    <n v="698.35199999999998"/>
    <n v="3"/>
    <n v="52.376399999999997"/>
    <x v="5"/>
  </r>
  <r>
    <s v="CA-2016-105081"/>
    <x v="683"/>
    <d v="2016-12-30T00:00:00"/>
    <x v="2"/>
    <x v="1"/>
    <s v="JE-15715"/>
    <s v="Joe Elijah"/>
    <x v="0"/>
    <s v="United States"/>
    <x v="15"/>
    <x v="13"/>
    <x v="1"/>
    <s v="FUR-TA-10001307"/>
    <s v="Furniture"/>
    <x v="2"/>
    <s v="SAFCO PlanMaster Heigh-Adjustable Drafting Table Base, 43w x 30d x 30-37h, Black"/>
    <n v="1747.25"/>
    <n v="5"/>
    <n v="629.01"/>
    <x v="5"/>
  </r>
  <r>
    <s v="CA-2014-108609"/>
    <x v="314"/>
    <d v="2014-11-02T00:00:00"/>
    <x v="3"/>
    <x v="0"/>
    <s v="AJ-10780"/>
    <s v="Anthony Jacobs"/>
    <x v="1"/>
    <s v="United States"/>
    <x v="75"/>
    <x v="15"/>
    <x v="2"/>
    <s v="FUR-TA-10003954"/>
    <s v="Furniture"/>
    <x v="2"/>
    <s v="Hon 94000 Series Round Tables"/>
    <n v="1421.664"/>
    <n v="8"/>
    <n v="-734.52639999999997"/>
    <x v="1"/>
  </r>
  <r>
    <s v="US-2016-127334"/>
    <x v="120"/>
    <d v="2016-12-21T00:00:00"/>
    <x v="6"/>
    <x v="1"/>
    <s v="MP-18175"/>
    <s v="Mike Pelletier"/>
    <x v="2"/>
    <s v="United States"/>
    <x v="76"/>
    <x v="36"/>
    <x v="1"/>
    <s v="FUR-TA-10003473"/>
    <s v="Furniture"/>
    <x v="2"/>
    <s v="Bretford Rectangular Conference Table Tops"/>
    <n v="564.19500000000005"/>
    <n v="3"/>
    <n v="-304.6653"/>
    <x v="5"/>
  </r>
  <r>
    <s v="US-2017-124779"/>
    <x v="272"/>
    <d v="2017-09-11T00:00:00"/>
    <x v="0"/>
    <x v="2"/>
    <s v="BF-11020"/>
    <s v="Barry Franzšsisch"/>
    <x v="1"/>
    <s v="United States"/>
    <x v="58"/>
    <x v="5"/>
    <x v="3"/>
    <s v="FUR-FU-10001095"/>
    <s v="Furniture"/>
    <x v="3"/>
    <s v="DAX Black Cherry Wood-Tone Poster Frame"/>
    <n v="21.184000000000001"/>
    <n v="2"/>
    <n v="-11.651199999999999"/>
    <x v="4"/>
  </r>
  <r>
    <s v="US-2017-124779"/>
    <x v="272"/>
    <d v="2017-09-11T00:00:00"/>
    <x v="0"/>
    <x v="2"/>
    <s v="BF-11020"/>
    <s v="Barry Franzšsisch"/>
    <x v="1"/>
    <s v="United States"/>
    <x v="58"/>
    <x v="5"/>
    <x v="3"/>
    <s v="FUR-CH-10003535"/>
    <s v="Furniture"/>
    <x v="1"/>
    <s v="Global Armless Task Chair, Royal Blue"/>
    <n v="213.43"/>
    <n v="5"/>
    <n v="-39.637"/>
    <x v="4"/>
  </r>
  <r>
    <s v="CA-2017-135937"/>
    <x v="134"/>
    <d v="2017-02-27T00:00:00"/>
    <x v="1"/>
    <x v="1"/>
    <s v="KM-16375"/>
    <s v="Katherine Murray"/>
    <x v="2"/>
    <s v="United States"/>
    <x v="171"/>
    <x v="22"/>
    <x v="1"/>
    <s v="FUR-FU-10002253"/>
    <s v="Furniture"/>
    <x v="3"/>
    <s v="Howard Miller 13&quot; Diameter Pewter Finish Round Wall Clock"/>
    <n v="68.703999999999994"/>
    <n v="2"/>
    <n v="16.3172"/>
    <x v="11"/>
  </r>
  <r>
    <s v="CA-2017-135937"/>
    <x v="134"/>
    <d v="2017-02-27T00:00:00"/>
    <x v="1"/>
    <x v="1"/>
    <s v="KM-16375"/>
    <s v="Katherine Murray"/>
    <x v="2"/>
    <s v="United States"/>
    <x v="171"/>
    <x v="22"/>
    <x v="1"/>
    <s v="FUR-TA-10001039"/>
    <s v="Furniture"/>
    <x v="2"/>
    <s v="KI Adjustable-Height Table"/>
    <n v="386.91"/>
    <n v="9"/>
    <n v="-185.71680000000001"/>
    <x v="11"/>
  </r>
  <r>
    <s v="CA-2017-162173"/>
    <x v="725"/>
    <d v="2017-11-01T00:00:00"/>
    <x v="6"/>
    <x v="1"/>
    <s v="OT-18730"/>
    <s v="Olvera Toch"/>
    <x v="0"/>
    <s v="United States"/>
    <x v="304"/>
    <x v="25"/>
    <x v="0"/>
    <s v="FUR-TA-10001520"/>
    <s v="Furniture"/>
    <x v="2"/>
    <s v="Lesro Sheffield Collection Coffee Table, End Table, Center Table, Corner Table"/>
    <n v="356.85"/>
    <n v="5"/>
    <n v="60.664499999999997"/>
    <x v="1"/>
  </r>
  <r>
    <s v="CA-2017-122175"/>
    <x v="666"/>
    <d v="2017-05-14T00:00:00"/>
    <x v="3"/>
    <x v="0"/>
    <s v="CA-12775"/>
    <s v="Cynthia Arntzen"/>
    <x v="0"/>
    <s v="United States"/>
    <x v="109"/>
    <x v="18"/>
    <x v="2"/>
    <s v="FUR-FU-10000719"/>
    <s v="Furniture"/>
    <x v="3"/>
    <s v="DAX Cubicle Frames, 8-1/2 x 11"/>
    <n v="42.85"/>
    <n v="5"/>
    <n v="15.426"/>
    <x v="7"/>
  </r>
  <r>
    <s v="CA-2015-135510"/>
    <x v="278"/>
    <d v="2015-09-12T00:00:00"/>
    <x v="1"/>
    <x v="1"/>
    <s v="TW-21025"/>
    <s v="Tamara Willingham"/>
    <x v="2"/>
    <s v="United States"/>
    <x v="305"/>
    <x v="25"/>
    <x v="0"/>
    <s v="FUR-FU-10000820"/>
    <s v="Furniture"/>
    <x v="3"/>
    <s v="Tensor Brushed Steel Torchiere Floor Lamp"/>
    <n v="67.959999999999994"/>
    <n v="4"/>
    <n v="12.232799999999999"/>
    <x v="4"/>
  </r>
  <r>
    <s v="CA-2014-150329"/>
    <x v="567"/>
    <d v="2014-10-14T00:00:00"/>
    <x v="4"/>
    <x v="1"/>
    <s v="SD-20485"/>
    <s v="Shirley Daniels"/>
    <x v="2"/>
    <s v="United States"/>
    <x v="43"/>
    <x v="22"/>
    <x v="1"/>
    <s v="FUR-FU-10003724"/>
    <s v="Furniture"/>
    <x v="3"/>
    <s v="Westinghouse Clip-On Gooseneck Lamps"/>
    <n v="46.872"/>
    <n v="7"/>
    <n v="3.5154000000000001"/>
    <x v="1"/>
  </r>
  <r>
    <s v="CA-2014-109134"/>
    <x v="726"/>
    <d v="2014-11-10T00:00:00"/>
    <x v="2"/>
    <x v="1"/>
    <s v="DE-13255"/>
    <s v="Deanra Eno"/>
    <x v="2"/>
    <s v="United States"/>
    <x v="2"/>
    <x v="2"/>
    <x v="1"/>
    <s v="FUR-FU-10000320"/>
    <s v="Furniture"/>
    <x v="3"/>
    <s v="OIC Stacking Trays"/>
    <n v="20.04"/>
    <n v="6"/>
    <n v="8.8176000000000005"/>
    <x v="0"/>
  </r>
  <r>
    <s v="US-2015-129637"/>
    <x v="584"/>
    <d v="2015-12-22T00:00:00"/>
    <x v="2"/>
    <x v="1"/>
    <s v="MC-18100"/>
    <s v="Mick Crebagga"/>
    <x v="0"/>
    <s v="United States"/>
    <x v="17"/>
    <x v="8"/>
    <x v="3"/>
    <s v="FUR-FU-10000965"/>
    <s v="Furniture"/>
    <x v="3"/>
    <s v="Howard Miller 11-1/2&quot; Diameter Ridgewood Wall Clock"/>
    <n v="41.552"/>
    <n v="2"/>
    <n v="-19.737200000000001"/>
    <x v="5"/>
  </r>
  <r>
    <s v="CA-2017-145429"/>
    <x v="720"/>
    <d v="2017-07-25T00:00:00"/>
    <x v="4"/>
    <x v="1"/>
    <s v="SW-20455"/>
    <s v="Shaun Weien"/>
    <x v="0"/>
    <s v="United States"/>
    <x v="53"/>
    <x v="2"/>
    <x v="1"/>
    <s v="FUR-CH-10000988"/>
    <s v="Furniture"/>
    <x v="1"/>
    <s v="Hon Olson Stacker Stools"/>
    <n v="225.29599999999999"/>
    <n v="2"/>
    <n v="22.529599999999999"/>
    <x v="3"/>
  </r>
  <r>
    <s v="CA-2015-153535"/>
    <x v="727"/>
    <d v="2015-05-24T00:00:00"/>
    <x v="4"/>
    <x v="1"/>
    <s v="SG-20470"/>
    <s v="Sheri Gordon"/>
    <x v="0"/>
    <s v="United States"/>
    <x v="306"/>
    <x v="30"/>
    <x v="0"/>
    <s v="FUR-FU-10001986"/>
    <s v="Furniture"/>
    <x v="3"/>
    <s v="Dana Fluorescent Magnifying Lamp, White, 36&quot;"/>
    <n v="163.136"/>
    <n v="4"/>
    <n v="20.391999999999999"/>
    <x v="7"/>
  </r>
  <r>
    <s v="CA-2015-123141"/>
    <x v="502"/>
    <d v="2015-11-19T00:00:00"/>
    <x v="2"/>
    <x v="1"/>
    <s v="GZ-14470"/>
    <s v="Gary Zandusky"/>
    <x v="0"/>
    <s v="United States"/>
    <x v="307"/>
    <x v="41"/>
    <x v="1"/>
    <s v="FUR-CH-10004287"/>
    <s v="Furniture"/>
    <x v="1"/>
    <s v="SAFCO Arco Folding Chair"/>
    <n v="883.84"/>
    <n v="4"/>
    <n v="99.432000000000002"/>
    <x v="0"/>
  </r>
  <r>
    <s v="CA-2015-123141"/>
    <x v="502"/>
    <d v="2015-11-19T00:00:00"/>
    <x v="2"/>
    <x v="1"/>
    <s v="GZ-14470"/>
    <s v="Gary Zandusky"/>
    <x v="0"/>
    <s v="United States"/>
    <x v="307"/>
    <x v="41"/>
    <x v="1"/>
    <s v="FUR-CH-10001891"/>
    <s v="Furniture"/>
    <x v="1"/>
    <s v="Global Deluxe Office Fabric Chairs"/>
    <n v="230.352"/>
    <n v="3"/>
    <n v="20.155799999999999"/>
    <x v="0"/>
  </r>
  <r>
    <s v="CA-2017-107629"/>
    <x v="417"/>
    <d v="2017-12-14T00:00:00"/>
    <x v="7"/>
    <x v="3"/>
    <s v="DB-13060"/>
    <s v="Dave Brooks"/>
    <x v="0"/>
    <s v="United States"/>
    <x v="187"/>
    <x v="8"/>
    <x v="3"/>
    <s v="FUR-FU-10002298"/>
    <s v="Furniture"/>
    <x v="3"/>
    <s v="Rubbermaid ClusterMat Chairmats, Mat Size- 66&quot; x 60&quot;, Lip 20&quot; x 11&quot; -90 Degree Angle"/>
    <n v="266.35199999999998"/>
    <n v="6"/>
    <n v="-292.98719999999997"/>
    <x v="5"/>
  </r>
  <r>
    <s v="CA-2017-107629"/>
    <x v="417"/>
    <d v="2017-12-14T00:00:00"/>
    <x v="7"/>
    <x v="3"/>
    <s v="DB-13060"/>
    <s v="Dave Brooks"/>
    <x v="0"/>
    <s v="United States"/>
    <x v="187"/>
    <x v="8"/>
    <x v="3"/>
    <s v="FUR-FU-10004091"/>
    <s v="Furniture"/>
    <x v="3"/>
    <s v="Howard Miller 13&quot; Diameter Goldtone Round Wall Clock"/>
    <n v="56.328000000000003"/>
    <n v="3"/>
    <n v="-26.755800000000001"/>
    <x v="5"/>
  </r>
  <r>
    <s v="CA-2016-134789"/>
    <x v="57"/>
    <d v="2016-04-15T00:00:00"/>
    <x v="1"/>
    <x v="1"/>
    <s v="CK-12325"/>
    <s v="Christine Kargatis"/>
    <x v="2"/>
    <s v="United States"/>
    <x v="308"/>
    <x v="31"/>
    <x v="0"/>
    <s v="FUR-FU-10003268"/>
    <s v="Furniture"/>
    <x v="3"/>
    <s v="Eldon Radial Chair Mat for Low to Medium Pile Carpets"/>
    <n v="159.91999999999999"/>
    <n v="4"/>
    <n v="31.984000000000002"/>
    <x v="6"/>
  </r>
  <r>
    <s v="CA-2016-165827"/>
    <x v="114"/>
    <d v="2016-11-09T00:00:00"/>
    <x v="2"/>
    <x v="1"/>
    <s v="MF-17665"/>
    <s v="Maureen Fritzler"/>
    <x v="1"/>
    <s v="United States"/>
    <x v="89"/>
    <x v="1"/>
    <x v="0"/>
    <s v="FUR-FU-10001889"/>
    <s v="Furniture"/>
    <x v="3"/>
    <s v="Ultra Door Pull Handle"/>
    <n v="50.496000000000002"/>
    <n v="6"/>
    <n v="8.2056000000000004"/>
    <x v="0"/>
  </r>
  <r>
    <s v="CA-2015-156734"/>
    <x v="311"/>
    <d v="2015-06-20T00:00:00"/>
    <x v="3"/>
    <x v="2"/>
    <s v="BV-11245"/>
    <s v="Benjamin Venier"/>
    <x v="1"/>
    <s v="United States"/>
    <x v="107"/>
    <x v="9"/>
    <x v="0"/>
    <s v="FUR-CH-10002965"/>
    <s v="Furniture"/>
    <x v="1"/>
    <s v="Global Leather Highback Executive Chair with Pneumatic Height Adjustment, Black"/>
    <n v="643.13599999999997"/>
    <n v="4"/>
    <n v="56.2744"/>
    <x v="2"/>
  </r>
  <r>
    <s v="CA-2014-144029"/>
    <x v="261"/>
    <d v="2014-05-31T00:00:00"/>
    <x v="2"/>
    <x v="1"/>
    <s v="MM-18055"/>
    <s v="Michelle Moray"/>
    <x v="0"/>
    <s v="United States"/>
    <x v="9"/>
    <x v="8"/>
    <x v="3"/>
    <s v="FUR-CH-10003981"/>
    <s v="Furniture"/>
    <x v="1"/>
    <s v="Global Commerce Series Low-Back Swivel/Tilt Chairs"/>
    <n v="359.77199999999999"/>
    <n v="2"/>
    <n v="-5.1395999999999997"/>
    <x v="7"/>
  </r>
  <r>
    <s v="US-2017-101784"/>
    <x v="682"/>
    <d v="2017-07-11T00:00:00"/>
    <x v="2"/>
    <x v="1"/>
    <s v="PO-18850"/>
    <s v="Patrick O'Brill"/>
    <x v="0"/>
    <s v="United States"/>
    <x v="2"/>
    <x v="2"/>
    <x v="1"/>
    <s v="FUR-CH-10001146"/>
    <s v="Furniture"/>
    <x v="1"/>
    <s v="Global Task Chair, Black"/>
    <n v="122.136"/>
    <n v="3"/>
    <n v="-13.7403"/>
    <x v="3"/>
  </r>
  <r>
    <s v="CA-2016-154767"/>
    <x v="728"/>
    <d v="2016-06-30T00:00:00"/>
    <x v="3"/>
    <x v="0"/>
    <s v="BP-11155"/>
    <s v="Becky Pak"/>
    <x v="0"/>
    <s v="United States"/>
    <x v="309"/>
    <x v="18"/>
    <x v="2"/>
    <s v="FUR-CH-10003535"/>
    <s v="Furniture"/>
    <x v="1"/>
    <s v="Global Armless Task Chair, Royal Blue"/>
    <n v="121.96"/>
    <n v="2"/>
    <n v="20.7332"/>
    <x v="2"/>
  </r>
  <r>
    <s v="CA-2017-124205"/>
    <x v="102"/>
    <d v="2017-09-19T00:00:00"/>
    <x v="4"/>
    <x v="1"/>
    <s v="TC-21145"/>
    <s v="Theresa Coyne"/>
    <x v="1"/>
    <s v="United States"/>
    <x v="174"/>
    <x v="18"/>
    <x v="2"/>
    <s v="FUR-FU-10002445"/>
    <s v="Furniture"/>
    <x v="3"/>
    <s v="DAX Two-Tone Rosewood/Black Document Frame, Desktop, 5 x 7"/>
    <n v="47.4"/>
    <n v="5"/>
    <n v="18.96"/>
    <x v="4"/>
  </r>
  <r>
    <s v="CA-2017-124205"/>
    <x v="102"/>
    <d v="2017-09-19T00:00:00"/>
    <x v="4"/>
    <x v="1"/>
    <s v="TC-21145"/>
    <s v="Theresa Coyne"/>
    <x v="1"/>
    <s v="United States"/>
    <x v="174"/>
    <x v="18"/>
    <x v="2"/>
    <s v="FUR-CH-10003606"/>
    <s v="Furniture"/>
    <x v="1"/>
    <s v="SAFCO Folding Chair Trolley"/>
    <n v="512.96"/>
    <n v="4"/>
    <n v="143.62880000000001"/>
    <x v="4"/>
  </r>
  <r>
    <s v="CA-2016-162943"/>
    <x v="729"/>
    <d v="2016-07-26T00:00:00"/>
    <x v="3"/>
    <x v="0"/>
    <s v="DB-12970"/>
    <s v="Darren Budd"/>
    <x v="1"/>
    <s v="United States"/>
    <x v="13"/>
    <x v="7"/>
    <x v="2"/>
    <s v="FUR-CH-10001708"/>
    <s v="Furniture"/>
    <x v="1"/>
    <s v="Office Star - Contemporary Swivel Chair with Padded Adjustable Arms and Flex Back"/>
    <n v="253.76400000000001"/>
    <n v="2"/>
    <n v="31.015599999999999"/>
    <x v="3"/>
  </r>
  <r>
    <s v="CA-2017-100615"/>
    <x v="333"/>
    <d v="2017-04-24T00:00:00"/>
    <x v="4"/>
    <x v="1"/>
    <s v="SJ-20215"/>
    <s v="Sarah Jordon"/>
    <x v="0"/>
    <s v="United States"/>
    <x v="9"/>
    <x v="8"/>
    <x v="3"/>
    <s v="FUR-CH-10002602"/>
    <s v="Furniture"/>
    <x v="1"/>
    <s v="DMI Arturo Collection Mission-style Design Wood Chair"/>
    <n v="317.05799999999999"/>
    <n v="3"/>
    <n v="-18.117599999999999"/>
    <x v="6"/>
  </r>
  <r>
    <s v="CA-2017-100615"/>
    <x v="333"/>
    <d v="2017-04-24T00:00:00"/>
    <x v="4"/>
    <x v="1"/>
    <s v="SJ-20215"/>
    <s v="Sarah Jordon"/>
    <x v="0"/>
    <s v="United States"/>
    <x v="9"/>
    <x v="8"/>
    <x v="3"/>
    <s v="FUR-FU-10002456"/>
    <s v="Furniture"/>
    <x v="3"/>
    <s v="Master Caster Door Stop, Large Neon Orange"/>
    <n v="14.56"/>
    <n v="5"/>
    <n v="-6.1879999999999997"/>
    <x v="6"/>
  </r>
  <r>
    <s v="US-2016-147711"/>
    <x v="222"/>
    <d v="2016-09-08T00:00:00"/>
    <x v="2"/>
    <x v="0"/>
    <s v="HF-14995"/>
    <s v="Herbert Flentye"/>
    <x v="0"/>
    <s v="United States"/>
    <x v="237"/>
    <x v="32"/>
    <x v="2"/>
    <s v="FUR-BO-10003159"/>
    <s v="Furniture"/>
    <x v="0"/>
    <s v="Sauder Camden County Collection Libraries, Planked Cherry Finish"/>
    <n v="344.94"/>
    <n v="3"/>
    <n v="31.044599999999999"/>
    <x v="4"/>
  </r>
  <r>
    <s v="US-2016-147711"/>
    <x v="222"/>
    <d v="2016-09-08T00:00:00"/>
    <x v="2"/>
    <x v="0"/>
    <s v="HF-14995"/>
    <s v="Herbert Flentye"/>
    <x v="0"/>
    <s v="United States"/>
    <x v="237"/>
    <x v="32"/>
    <x v="2"/>
    <s v="FUR-FU-10002364"/>
    <s v="Furniture"/>
    <x v="3"/>
    <s v="Eldon Expressions Wood Desk Accessories, Oak"/>
    <n v="14.76"/>
    <n v="2"/>
    <n v="4.2804000000000002"/>
    <x v="4"/>
  </r>
  <r>
    <s v="CA-2017-121293"/>
    <x v="730"/>
    <d v="2017-07-28T00:00:00"/>
    <x v="0"/>
    <x v="0"/>
    <s v="JC-15775"/>
    <s v="John Castell"/>
    <x v="0"/>
    <s v="United States"/>
    <x v="3"/>
    <x v="3"/>
    <x v="2"/>
    <s v="FUR-FU-10000732"/>
    <s v="Furniture"/>
    <x v="3"/>
    <s v="Eldon 200 Class Desk Accessories"/>
    <n v="20.096"/>
    <n v="4"/>
    <n v="3.0144000000000002"/>
    <x v="3"/>
  </r>
  <r>
    <s v="CA-2017-121293"/>
    <x v="730"/>
    <d v="2017-07-28T00:00:00"/>
    <x v="0"/>
    <x v="0"/>
    <s v="JC-15775"/>
    <s v="John Castell"/>
    <x v="0"/>
    <s v="United States"/>
    <x v="3"/>
    <x v="3"/>
    <x v="2"/>
    <s v="FUR-TA-10001771"/>
    <s v="Furniture"/>
    <x v="2"/>
    <s v="Bush Cubix Conference Tables, Fully Assembled"/>
    <n v="138.58799999999999"/>
    <n v="1"/>
    <n v="-34.646999999999998"/>
    <x v="3"/>
  </r>
  <r>
    <s v="CA-2015-118843"/>
    <x v="615"/>
    <d v="2015-09-20T00:00:00"/>
    <x v="1"/>
    <x v="1"/>
    <s v="JH-15910"/>
    <s v="Jonathan Howell"/>
    <x v="0"/>
    <s v="United States"/>
    <x v="182"/>
    <x v="24"/>
    <x v="0"/>
    <s v="FUR-FU-10003975"/>
    <s v="Furniture"/>
    <x v="3"/>
    <s v="Eldon Advantage Chair Mats for Low to Medium Pile Carpets"/>
    <n v="129.93"/>
    <n v="3"/>
    <n v="12.993"/>
    <x v="4"/>
  </r>
  <r>
    <s v="CA-2016-162348"/>
    <x v="480"/>
    <d v="2016-11-15T00:00:00"/>
    <x v="2"/>
    <x v="1"/>
    <s v="BF-11170"/>
    <s v="Ben Ferrer"/>
    <x v="2"/>
    <s v="United States"/>
    <x v="155"/>
    <x v="2"/>
    <x v="1"/>
    <s v="FUR-FU-10003731"/>
    <s v="Furniture"/>
    <x v="3"/>
    <s v="Eldon Expressions Wood and Plastic Desk Accessories, Oak"/>
    <n v="9.98"/>
    <n v="1"/>
    <n v="2.7944"/>
    <x v="0"/>
  </r>
  <r>
    <s v="CA-2015-145394"/>
    <x v="397"/>
    <d v="2015-11-20T00:00:00"/>
    <x v="4"/>
    <x v="1"/>
    <s v="MC-17605"/>
    <s v="Matt Connell"/>
    <x v="1"/>
    <s v="United States"/>
    <x v="9"/>
    <x v="8"/>
    <x v="3"/>
    <s v="FUR-FU-10001215"/>
    <s v="Furniture"/>
    <x v="3"/>
    <s v="Howard Miller 11-1/2&quot; Diameter Brentwood Wall Clock"/>
    <n v="34.503999999999998"/>
    <n v="2"/>
    <n v="-15.5268"/>
    <x v="0"/>
  </r>
  <r>
    <s v="CA-2015-168809"/>
    <x v="382"/>
    <d v="2015-08-25T00:00:00"/>
    <x v="7"/>
    <x v="3"/>
    <s v="MC-18100"/>
    <s v="Mick Crebagga"/>
    <x v="0"/>
    <s v="United States"/>
    <x v="6"/>
    <x v="5"/>
    <x v="3"/>
    <s v="FUR-FU-10001473"/>
    <s v="Furniture"/>
    <x v="3"/>
    <s v="Eldon Executive Woodline II Desk Accessories, Mahogany"/>
    <n v="20.103999999999999"/>
    <n v="2"/>
    <n v="-16.585799999999999"/>
    <x v="10"/>
  </r>
  <r>
    <s v="CA-2015-168809"/>
    <x v="382"/>
    <d v="2015-08-25T00:00:00"/>
    <x v="7"/>
    <x v="3"/>
    <s v="MC-18100"/>
    <s v="Mick Crebagga"/>
    <x v="0"/>
    <s v="United States"/>
    <x v="6"/>
    <x v="5"/>
    <x v="3"/>
    <s v="FUR-FU-10002240"/>
    <s v="Furniture"/>
    <x v="3"/>
    <s v="Nu-Dell EZ-Mount Plastic Wall Frames"/>
    <n v="7.88"/>
    <n v="5"/>
    <n v="-3.94"/>
    <x v="10"/>
  </r>
  <r>
    <s v="CA-2016-109827"/>
    <x v="683"/>
    <d v="2017-01-01T00:00:00"/>
    <x v="1"/>
    <x v="1"/>
    <s v="LW-16825"/>
    <s v="Laurel Workman"/>
    <x v="1"/>
    <s v="United States"/>
    <x v="43"/>
    <x v="22"/>
    <x v="1"/>
    <s v="FUR-TA-10002607"/>
    <s v="Furniture"/>
    <x v="2"/>
    <s v="KI Conference Tables"/>
    <n v="35.445"/>
    <n v="1"/>
    <n v="-24.102599999999999"/>
    <x v="5"/>
  </r>
  <r>
    <s v="CA-2016-109827"/>
    <x v="683"/>
    <d v="2017-01-01T00:00:00"/>
    <x v="1"/>
    <x v="1"/>
    <s v="LW-16825"/>
    <s v="Laurel Workman"/>
    <x v="1"/>
    <s v="United States"/>
    <x v="43"/>
    <x v="22"/>
    <x v="1"/>
    <s v="FUR-CH-10004754"/>
    <s v="Furniture"/>
    <x v="1"/>
    <s v="Global Stack Chair with Arms, Black"/>
    <n v="47.968000000000004"/>
    <n v="2"/>
    <n v="4.1971999999999996"/>
    <x v="5"/>
  </r>
  <r>
    <s v="CA-2015-128125"/>
    <x v="731"/>
    <d v="2015-04-05T00:00:00"/>
    <x v="2"/>
    <x v="1"/>
    <s v="EB-13705"/>
    <s v="Ed Braxton"/>
    <x v="1"/>
    <s v="United States"/>
    <x v="6"/>
    <x v="5"/>
    <x v="3"/>
    <s v="FUR-FU-10001085"/>
    <s v="Furniture"/>
    <x v="3"/>
    <s v="3M Polarizing Light Filter Sleeves"/>
    <n v="22.38"/>
    <n v="3"/>
    <n v="-7.8330000000000002"/>
    <x v="9"/>
  </r>
  <r>
    <s v="CA-2017-156237"/>
    <x v="732"/>
    <d v="2017-09-15T00:00:00"/>
    <x v="5"/>
    <x v="2"/>
    <s v="PS-18760"/>
    <s v="Pamela Stobb"/>
    <x v="0"/>
    <s v="United States"/>
    <x v="3"/>
    <x v="3"/>
    <x v="2"/>
    <s v="FUR-CH-10002372"/>
    <s v="Furniture"/>
    <x v="1"/>
    <s v="Office Star - Ergonomically Designed Knee Chair"/>
    <n v="113.372"/>
    <n v="2"/>
    <n v="-29.152799999999999"/>
    <x v="4"/>
  </r>
  <r>
    <s v="CA-2017-156237"/>
    <x v="732"/>
    <d v="2017-09-15T00:00:00"/>
    <x v="5"/>
    <x v="2"/>
    <s v="PS-18760"/>
    <s v="Pamela Stobb"/>
    <x v="0"/>
    <s v="United States"/>
    <x v="3"/>
    <x v="3"/>
    <x v="2"/>
    <s v="FUR-FU-10001057"/>
    <s v="Furniture"/>
    <x v="3"/>
    <s v="Tensor Track Tree Floor Lamp"/>
    <n v="127.93600000000001"/>
    <n v="8"/>
    <n v="4.7976000000000001"/>
    <x v="4"/>
  </r>
  <r>
    <s v="CA-2014-144414"/>
    <x v="733"/>
    <d v="2014-06-21T00:00:00"/>
    <x v="4"/>
    <x v="1"/>
    <s v="GH-14425"/>
    <s v="Gary Hwang"/>
    <x v="0"/>
    <s v="United States"/>
    <x v="15"/>
    <x v="13"/>
    <x v="1"/>
    <s v="FUR-FU-10003981"/>
    <s v="Furniture"/>
    <x v="3"/>
    <s v="Eldon Wave Desk Accessories"/>
    <n v="6.24"/>
    <n v="3"/>
    <n v="2.6208"/>
    <x v="2"/>
  </r>
  <r>
    <s v="CA-2017-163860"/>
    <x v="158"/>
    <d v="2018-01-01T00:00:00"/>
    <x v="4"/>
    <x v="1"/>
    <s v="LO-17170"/>
    <s v="Lori Olson"/>
    <x v="1"/>
    <s v="United States"/>
    <x v="117"/>
    <x v="8"/>
    <x v="3"/>
    <s v="FUR-FU-10004586"/>
    <s v="Furniture"/>
    <x v="3"/>
    <s v="G.E. Longer-Life Indoor Recessed Floodlight Bulbs"/>
    <n v="7.968"/>
    <n v="3"/>
    <n v="-2.3904000000000001"/>
    <x v="5"/>
  </r>
  <r>
    <s v="CA-2017-163860"/>
    <x v="158"/>
    <d v="2018-01-01T00:00:00"/>
    <x v="4"/>
    <x v="1"/>
    <s v="LO-17170"/>
    <s v="Lori Olson"/>
    <x v="1"/>
    <s v="United States"/>
    <x v="117"/>
    <x v="8"/>
    <x v="3"/>
    <s v="FUR-CH-10004698"/>
    <s v="Furniture"/>
    <x v="1"/>
    <s v="Padded Folding Chairs, Black, 4/Carton"/>
    <n v="113.372"/>
    <n v="2"/>
    <n v="-3.2391999999999999"/>
    <x v="5"/>
  </r>
  <r>
    <s v="CA-2017-163860"/>
    <x v="158"/>
    <d v="2018-01-01T00:00:00"/>
    <x v="4"/>
    <x v="1"/>
    <s v="LO-17170"/>
    <s v="Lori Olson"/>
    <x v="1"/>
    <s v="United States"/>
    <x v="117"/>
    <x v="8"/>
    <x v="3"/>
    <s v="FUR-FU-10001935"/>
    <s v="Furniture"/>
    <x v="3"/>
    <s v="3M Hangers With Command Adhesive"/>
    <n v="2.96"/>
    <n v="2"/>
    <n v="-1.4059999999999999"/>
    <x v="5"/>
  </r>
  <r>
    <s v="CA-2015-154291"/>
    <x v="396"/>
    <d v="2015-07-29T00:00:00"/>
    <x v="4"/>
    <x v="1"/>
    <s v="YS-21880"/>
    <s v="Yana Sorensen"/>
    <x v="1"/>
    <s v="United States"/>
    <x v="132"/>
    <x v="33"/>
    <x v="0"/>
    <s v="FUR-TA-10002041"/>
    <s v="Furniture"/>
    <x v="2"/>
    <s v="Bevis Round Conference Table Top, X-Base"/>
    <n v="358.58"/>
    <n v="2"/>
    <n v="39.443800000000003"/>
    <x v="3"/>
  </r>
  <r>
    <s v="CA-2016-153101"/>
    <x v="63"/>
    <d v="2016-09-08T00:00:00"/>
    <x v="7"/>
    <x v="3"/>
    <s v="PJ-19015"/>
    <s v="Pauline Johnson"/>
    <x v="0"/>
    <s v="United States"/>
    <x v="72"/>
    <x v="2"/>
    <x v="1"/>
    <s v="FUR-TA-10003008"/>
    <s v="Furniture"/>
    <x v="2"/>
    <s v="Lesro Round Back Collection Coffee Table, End Table"/>
    <n v="146.04"/>
    <n v="1"/>
    <n v="-12.778499999999999"/>
    <x v="4"/>
  </r>
  <r>
    <s v="CA-2017-142643"/>
    <x v="487"/>
    <d v="2017-10-20T00:00:00"/>
    <x v="2"/>
    <x v="1"/>
    <s v="DL-13495"/>
    <s v="Dionis Lloyd"/>
    <x v="1"/>
    <s v="United States"/>
    <x v="310"/>
    <x v="2"/>
    <x v="1"/>
    <s v="FUR-FU-10000087"/>
    <s v="Furniture"/>
    <x v="3"/>
    <s v="Executive Impressions 14&quot; Two-Color Numerals Wall Clock"/>
    <n v="22.72"/>
    <n v="1"/>
    <n v="9.3152000000000008"/>
    <x v="1"/>
  </r>
  <r>
    <s v="CA-2016-123946"/>
    <x v="51"/>
    <d v="2016-09-17T00:00:00"/>
    <x v="2"/>
    <x v="1"/>
    <s v="AJ-10795"/>
    <s v="Anthony Johnson"/>
    <x v="1"/>
    <s v="United States"/>
    <x v="76"/>
    <x v="25"/>
    <x v="0"/>
    <s v="FUR-CH-10002073"/>
    <s v="Furniture"/>
    <x v="1"/>
    <s v="Hon Olson Stacker Chairs"/>
    <n v="1059.1199999999999"/>
    <n v="4"/>
    <n v="307.14479999999998"/>
    <x v="4"/>
  </r>
  <r>
    <s v="CA-2014-147543"/>
    <x v="734"/>
    <d v="2014-07-12T00:00:00"/>
    <x v="6"/>
    <x v="1"/>
    <s v="BC-11125"/>
    <s v="Becky Castell"/>
    <x v="2"/>
    <s v="United States"/>
    <x v="311"/>
    <x v="2"/>
    <x v="1"/>
    <s v="FUR-CH-10000155"/>
    <s v="Furniture"/>
    <x v="1"/>
    <s v="Global Comet Stacking Armless Chair"/>
    <n v="478.48"/>
    <n v="2"/>
    <n v="47.847999999999999"/>
    <x v="3"/>
  </r>
  <r>
    <s v="CA-2014-101462"/>
    <x v="607"/>
    <d v="2014-04-25T00:00:00"/>
    <x v="2"/>
    <x v="1"/>
    <s v="BP-11230"/>
    <s v="Benjamin Patterson"/>
    <x v="0"/>
    <s v="United States"/>
    <x v="2"/>
    <x v="2"/>
    <x v="1"/>
    <s v="FUR-FU-10000409"/>
    <s v="Furniture"/>
    <x v="3"/>
    <s v="GE 4 Foot Flourescent Tube, 40 Watt"/>
    <n v="59.92"/>
    <n v="4"/>
    <n v="27.563199999999998"/>
    <x v="6"/>
  </r>
  <r>
    <s v="US-2016-100461"/>
    <x v="735"/>
    <d v="2016-01-12T00:00:00"/>
    <x v="4"/>
    <x v="1"/>
    <s v="JO-15145"/>
    <s v="Jack O'Briant"/>
    <x v="1"/>
    <s v="United States"/>
    <x v="20"/>
    <x v="16"/>
    <x v="3"/>
    <s v="FUR-BO-10002545"/>
    <s v="Furniture"/>
    <x v="0"/>
    <s v="Atlantic Metals Mobile 3-Shelf Bookcases, Custom Colors"/>
    <n v="1565.88"/>
    <n v="6"/>
    <n v="407.12880000000001"/>
    <x v="8"/>
  </r>
  <r>
    <s v="CA-2017-128965"/>
    <x v="452"/>
    <d v="2017-04-22T00:00:00"/>
    <x v="2"/>
    <x v="1"/>
    <s v="PS-18760"/>
    <s v="Pamela Stobb"/>
    <x v="0"/>
    <s v="United States"/>
    <x v="2"/>
    <x v="2"/>
    <x v="1"/>
    <s v="FUR-CH-10003774"/>
    <s v="Furniture"/>
    <x v="1"/>
    <s v="Global Wood Trimmed Manager's Task Chair, Khaki"/>
    <n v="218.352"/>
    <n v="3"/>
    <n v="-19.105799999999999"/>
    <x v="6"/>
  </r>
  <r>
    <s v="US-2016-126452"/>
    <x v="650"/>
    <d v="2016-08-28T00:00:00"/>
    <x v="1"/>
    <x v="1"/>
    <s v="SC-20230"/>
    <s v="Scot Coram"/>
    <x v="1"/>
    <s v="United States"/>
    <x v="2"/>
    <x v="2"/>
    <x v="1"/>
    <s v="FUR-TA-10003569"/>
    <s v="Furniture"/>
    <x v="2"/>
    <s v="Bretford CR8500 Series Meeting Room Furniture"/>
    <n v="2887.056"/>
    <n v="9"/>
    <n v="180.441"/>
    <x v="10"/>
  </r>
  <r>
    <s v="US-2016-121013"/>
    <x v="26"/>
    <d v="2016-09-10T00:00:00"/>
    <x v="2"/>
    <x v="1"/>
    <s v="MM-17920"/>
    <s v="Michael Moore"/>
    <x v="0"/>
    <s v="United States"/>
    <x v="180"/>
    <x v="25"/>
    <x v="0"/>
    <s v="FUR-TA-10003238"/>
    <s v="Furniture"/>
    <x v="2"/>
    <s v="Chromcraft Bull-Nose Wood 48&quot; x 96&quot; Rectangular Conference Tables"/>
    <n v="1652.94"/>
    <n v="3"/>
    <n v="314.05860000000001"/>
    <x v="4"/>
  </r>
  <r>
    <s v="US-2015-123918"/>
    <x v="233"/>
    <d v="2015-10-15T00:00:00"/>
    <x v="7"/>
    <x v="3"/>
    <s v="CG-12520"/>
    <s v="Claire Gute"/>
    <x v="0"/>
    <s v="United States"/>
    <x v="144"/>
    <x v="5"/>
    <x v="3"/>
    <s v="FUR-FU-10004952"/>
    <s v="Furniture"/>
    <x v="3"/>
    <s v="C-Line Cubicle Keepers Polyproplyene Holder w/Velcro Back, 8-1/2x11, 25/Bx"/>
    <n v="131.376"/>
    <n v="6"/>
    <n v="-95.247600000000006"/>
    <x v="1"/>
  </r>
  <r>
    <s v="CA-2015-137113"/>
    <x v="239"/>
    <d v="2015-12-05T00:00:00"/>
    <x v="4"/>
    <x v="0"/>
    <s v="TW-21025"/>
    <s v="Tamara Willingham"/>
    <x v="2"/>
    <s v="United States"/>
    <x v="15"/>
    <x v="13"/>
    <x v="1"/>
    <s v="FUR-CH-10001215"/>
    <s v="Furniture"/>
    <x v="1"/>
    <s v="Global Troy Executive Leather Low-Back Tilter"/>
    <n v="2003.92"/>
    <n v="5"/>
    <n v="125.245"/>
    <x v="5"/>
  </r>
  <r>
    <s v="CA-2015-137113"/>
    <x v="239"/>
    <d v="2015-12-05T00:00:00"/>
    <x v="4"/>
    <x v="0"/>
    <s v="TW-21025"/>
    <s v="Tamara Willingham"/>
    <x v="2"/>
    <s v="United States"/>
    <x v="15"/>
    <x v="13"/>
    <x v="1"/>
    <s v="FUR-TA-10001705"/>
    <s v="Furniture"/>
    <x v="2"/>
    <s v="Bush Advantage Collection Round Conference Table"/>
    <n v="1913.4"/>
    <n v="9"/>
    <n v="401.81400000000002"/>
    <x v="5"/>
  </r>
  <r>
    <s v="CA-2015-120677"/>
    <x v="151"/>
    <d v="2015-06-04T00:00:00"/>
    <x v="4"/>
    <x v="1"/>
    <s v="BD-11320"/>
    <s v="Bill Donatelli"/>
    <x v="0"/>
    <s v="United States"/>
    <x v="12"/>
    <x v="11"/>
    <x v="3"/>
    <s v="FUR-CH-10002320"/>
    <s v="Furniture"/>
    <x v="1"/>
    <s v="Hon Pagoda Stacking Chairs"/>
    <n v="2567.84"/>
    <n v="8"/>
    <n v="770.35199999999998"/>
    <x v="7"/>
  </r>
  <r>
    <s v="CA-2017-164756"/>
    <x v="510"/>
    <d v="2017-09-22T00:00:00"/>
    <x v="4"/>
    <x v="1"/>
    <s v="SS-20140"/>
    <s v="Saphhira Shifley"/>
    <x v="1"/>
    <s v="United States"/>
    <x v="29"/>
    <x v="24"/>
    <x v="0"/>
    <s v="FUR-FU-10002963"/>
    <s v="Furniture"/>
    <x v="3"/>
    <s v="Master Caster Door Stop, Gray"/>
    <n v="20.32"/>
    <n v="4"/>
    <n v="6.9088000000000003"/>
    <x v="4"/>
  </r>
  <r>
    <s v="US-2015-165512"/>
    <x v="736"/>
    <d v="2015-05-26T00:00:00"/>
    <x v="3"/>
    <x v="0"/>
    <s v="VS-21820"/>
    <s v="Vivek Sundaresam"/>
    <x v="0"/>
    <s v="United States"/>
    <x v="312"/>
    <x v="8"/>
    <x v="3"/>
    <s v="FUR-CH-10002880"/>
    <s v="Furniture"/>
    <x v="1"/>
    <s v="Global High-Back Leather Tilter, Burgundy"/>
    <n v="602.65099999999995"/>
    <n v="7"/>
    <n v="-163.57669999999999"/>
    <x v="7"/>
  </r>
  <r>
    <s v="US-2017-135503"/>
    <x v="247"/>
    <d v="2017-12-15T00:00:00"/>
    <x v="2"/>
    <x v="1"/>
    <s v="JE-16165"/>
    <s v="Justin Ellison"/>
    <x v="1"/>
    <s v="United States"/>
    <x v="313"/>
    <x v="10"/>
    <x v="0"/>
    <s v="FUR-FU-10002364"/>
    <s v="Furniture"/>
    <x v="3"/>
    <s v="Eldon Expressions Wood Desk Accessories, Oak"/>
    <n v="14.76"/>
    <n v="2"/>
    <n v="4.2804000000000002"/>
    <x v="5"/>
  </r>
  <r>
    <s v="US-2017-115301"/>
    <x v="605"/>
    <d v="2017-08-02T00:00:00"/>
    <x v="4"/>
    <x v="1"/>
    <s v="VG-21790"/>
    <s v="Vivek Gonzalez"/>
    <x v="0"/>
    <s v="United States"/>
    <x v="15"/>
    <x v="13"/>
    <x v="1"/>
    <s v="FUR-BO-10004709"/>
    <s v="Furniture"/>
    <x v="0"/>
    <s v="Bush Westfield Collection Bookcases, Medium Cherry Finish"/>
    <n v="115.96"/>
    <n v="2"/>
    <n v="25.511199999999999"/>
    <x v="3"/>
  </r>
  <r>
    <s v="CA-2014-124247"/>
    <x v="439"/>
    <d v="2014-12-21T00:00:00"/>
    <x v="2"/>
    <x v="1"/>
    <s v="SH-20635"/>
    <s v="Stefanie Holloman"/>
    <x v="1"/>
    <s v="United States"/>
    <x v="155"/>
    <x v="2"/>
    <x v="1"/>
    <s v="FUR-CH-10001854"/>
    <s v="Furniture"/>
    <x v="1"/>
    <s v="Office Star - Professional Matrix Back Chair with 2-to-1 Synchro Tilt and Mesh Fabric Seat"/>
    <n v="1403.92"/>
    <n v="5"/>
    <n v="70.195999999999998"/>
    <x v="5"/>
  </r>
  <r>
    <s v="CA-2015-137925"/>
    <x v="737"/>
    <d v="2015-12-04T00:00:00"/>
    <x v="4"/>
    <x v="1"/>
    <s v="JL-15235"/>
    <s v="Janet Lee"/>
    <x v="0"/>
    <s v="United States"/>
    <x v="13"/>
    <x v="7"/>
    <x v="2"/>
    <s v="FUR-BO-10001608"/>
    <s v="Furniture"/>
    <x v="0"/>
    <s v="Hon Metal Bookcases, Black"/>
    <n v="681.40800000000002"/>
    <n v="12"/>
    <n v="42.588000000000001"/>
    <x v="0"/>
  </r>
  <r>
    <s v="CA-2014-164182"/>
    <x v="738"/>
    <d v="2014-07-18T00:00:00"/>
    <x v="4"/>
    <x v="1"/>
    <s v="ST-20530"/>
    <s v="Shui Tom"/>
    <x v="0"/>
    <s v="United States"/>
    <x v="3"/>
    <x v="3"/>
    <x v="2"/>
    <s v="FUR-FU-10001057"/>
    <s v="Furniture"/>
    <x v="3"/>
    <s v="Tensor Track Tree Floor Lamp"/>
    <n v="31.984000000000002"/>
    <n v="2"/>
    <n v="1.1994"/>
    <x v="3"/>
  </r>
  <r>
    <s v="CA-2016-129847"/>
    <x v="227"/>
    <d v="2016-09-04T00:00:00"/>
    <x v="3"/>
    <x v="2"/>
    <s v="TA-21385"/>
    <s v="Tom Ashbrook"/>
    <x v="2"/>
    <s v="United States"/>
    <x v="9"/>
    <x v="8"/>
    <x v="3"/>
    <s v="FUR-FU-10000277"/>
    <s v="Furniture"/>
    <x v="3"/>
    <s v="Deflect-o DuraMat Antistatic Studded Beveled Mat for Medium Pile Carpeting"/>
    <n v="84.272000000000006"/>
    <n v="2"/>
    <n v="-75.844800000000006"/>
    <x v="4"/>
  </r>
  <r>
    <s v="CA-2016-106243"/>
    <x v="739"/>
    <d v="2016-10-04T00:00:00"/>
    <x v="4"/>
    <x v="1"/>
    <s v="GM-14680"/>
    <s v="Greg Matthias"/>
    <x v="0"/>
    <s v="United States"/>
    <x v="13"/>
    <x v="7"/>
    <x v="2"/>
    <s v="FUR-BO-10003034"/>
    <s v="Furniture"/>
    <x v="0"/>
    <s v="O'Sullivan Elevations Bookcase, Cherry Finish"/>
    <n v="523.91999999999996"/>
    <n v="5"/>
    <n v="-26.196000000000002"/>
    <x v="4"/>
  </r>
  <r>
    <s v="CA-2015-130365"/>
    <x v="740"/>
    <d v="2015-04-29T00:00:00"/>
    <x v="4"/>
    <x v="1"/>
    <s v="ZC-21910"/>
    <s v="Zuschuss Carroll"/>
    <x v="0"/>
    <s v="United States"/>
    <x v="14"/>
    <x v="8"/>
    <x v="3"/>
    <s v="FUR-CH-10003535"/>
    <s v="Furniture"/>
    <x v="1"/>
    <s v="Global Armless Task Chair, Royal Blue"/>
    <n v="128.05799999999999"/>
    <n v="3"/>
    <n v="-23.7822"/>
    <x v="6"/>
  </r>
  <r>
    <s v="CA-2017-143021"/>
    <x v="49"/>
    <d v="2017-11-19T00:00:00"/>
    <x v="7"/>
    <x v="3"/>
    <s v="AP-10720"/>
    <s v="Anne Pryor"/>
    <x v="2"/>
    <s v="United States"/>
    <x v="13"/>
    <x v="7"/>
    <x v="2"/>
    <s v="FUR-TA-10001676"/>
    <s v="Furniture"/>
    <x v="2"/>
    <s v="Hon 61000 Series Interactive Training Tables"/>
    <n v="79.974000000000004"/>
    <n v="3"/>
    <n v="-29.323799999999999"/>
    <x v="0"/>
  </r>
  <r>
    <s v="CA-2016-157588"/>
    <x v="197"/>
    <d v="2016-07-19T00:00:00"/>
    <x v="2"/>
    <x v="1"/>
    <s v="AR-10570"/>
    <s v="Anemone Ratner"/>
    <x v="0"/>
    <s v="United States"/>
    <x v="29"/>
    <x v="24"/>
    <x v="0"/>
    <s v="FUR-FU-10004848"/>
    <s v="Furniture"/>
    <x v="3"/>
    <s v="Howard Miller 13-3/4&quot; Diameter Brushed Chrome Round Wall Clock"/>
    <n v="51.75"/>
    <n v="1"/>
    <n v="15.525"/>
    <x v="3"/>
  </r>
  <r>
    <s v="CA-2016-163937"/>
    <x v="579"/>
    <d v="2016-01-13T00:00:00"/>
    <x v="0"/>
    <x v="0"/>
    <s v="JB-16000"/>
    <s v="Joy Bell-"/>
    <x v="0"/>
    <s v="United States"/>
    <x v="314"/>
    <x v="13"/>
    <x v="1"/>
    <s v="FUR-FU-10000010"/>
    <s v="Furniture"/>
    <x v="3"/>
    <s v="DAX Value U-Channel Document Frames, Easel Back"/>
    <n v="24.85"/>
    <n v="5"/>
    <n v="7.7035"/>
    <x v="8"/>
  </r>
  <r>
    <s v="CA-2015-112144"/>
    <x v="741"/>
    <d v="2015-07-02T00:00:00"/>
    <x v="4"/>
    <x v="1"/>
    <s v="CY-12745"/>
    <s v="Craig Yedwab"/>
    <x v="1"/>
    <s v="United States"/>
    <x v="171"/>
    <x v="22"/>
    <x v="1"/>
    <s v="FUR-FU-10004306"/>
    <s v="Furniture"/>
    <x v="3"/>
    <s v="Electrix Halogen Magnifier Lamp"/>
    <n v="621.76"/>
    <n v="4"/>
    <n v="46.631999999999998"/>
    <x v="2"/>
  </r>
  <r>
    <s v="CA-2015-109386"/>
    <x v="428"/>
    <d v="2015-11-13T00:00:00"/>
    <x v="2"/>
    <x v="0"/>
    <s v="RH-19600"/>
    <s v="Rob Haberlin"/>
    <x v="0"/>
    <s v="United States"/>
    <x v="247"/>
    <x v="25"/>
    <x v="0"/>
    <s v="FUR-FU-10000308"/>
    <s v="Furniture"/>
    <x v="3"/>
    <s v="Deflect-o Glass Clear Studded Chair Mats"/>
    <n v="186.54"/>
    <n v="3"/>
    <n v="41.038800000000002"/>
    <x v="0"/>
  </r>
  <r>
    <s v="CA-2015-104871"/>
    <x v="742"/>
    <d v="2015-04-03T00:00:00"/>
    <x v="4"/>
    <x v="1"/>
    <s v="DR-12940"/>
    <s v="Daniel Raglin"/>
    <x v="2"/>
    <s v="United States"/>
    <x v="315"/>
    <x v="8"/>
    <x v="3"/>
    <s v="FUR-CH-10003298"/>
    <s v="Furniture"/>
    <x v="1"/>
    <s v="Office Star - Contemporary Task Swivel chair with Loop Arms, Charcoal"/>
    <n v="366.74400000000003"/>
    <n v="4"/>
    <n v="-110.0232"/>
    <x v="9"/>
  </r>
  <r>
    <s v="CA-2014-133158"/>
    <x v="532"/>
    <d v="2014-08-21T00:00:00"/>
    <x v="3"/>
    <x v="0"/>
    <s v="DW-13195"/>
    <s v="David Wiener"/>
    <x v="1"/>
    <s v="United States"/>
    <x v="2"/>
    <x v="2"/>
    <x v="1"/>
    <s v="FUR-FU-10000723"/>
    <s v="Furniture"/>
    <x v="3"/>
    <s v="Deflect-o EconoMat Studded, No Bevel Mat for Low Pile Carpeting"/>
    <n v="289.24"/>
    <n v="7"/>
    <n v="26.031600000000001"/>
    <x v="10"/>
  </r>
  <r>
    <s v="CA-2015-141740"/>
    <x v="341"/>
    <d v="2015-11-05T00:00:00"/>
    <x v="4"/>
    <x v="1"/>
    <s v="JF-15490"/>
    <s v="Jeremy Farry"/>
    <x v="0"/>
    <s v="United States"/>
    <x v="13"/>
    <x v="7"/>
    <x v="2"/>
    <s v="FUR-CH-10001545"/>
    <s v="Furniture"/>
    <x v="1"/>
    <s v="Hon Comfortask Task/Swivel Chairs"/>
    <n v="205.16399999999999"/>
    <n v="2"/>
    <n v="13.6776"/>
    <x v="0"/>
  </r>
  <r>
    <s v="CA-2014-119466"/>
    <x v="256"/>
    <d v="2014-12-21T00:00:00"/>
    <x v="6"/>
    <x v="1"/>
    <s v="SP-20860"/>
    <s v="Sung Pak"/>
    <x v="1"/>
    <s v="United States"/>
    <x v="9"/>
    <x v="8"/>
    <x v="3"/>
    <s v="FUR-FU-10001546"/>
    <s v="Furniture"/>
    <x v="3"/>
    <s v="Dana Swing-Arm Lamps"/>
    <n v="8.5440000000000005"/>
    <n v="2"/>
    <n v="-7.476"/>
    <x v="5"/>
  </r>
  <r>
    <s v="CA-2015-154823"/>
    <x v="130"/>
    <d v="2015-08-25T00:00:00"/>
    <x v="4"/>
    <x v="1"/>
    <s v="KN-16390"/>
    <s v="Katherine Nockton"/>
    <x v="1"/>
    <s v="United States"/>
    <x v="76"/>
    <x v="15"/>
    <x v="2"/>
    <s v="FUR-CH-10003379"/>
    <s v="Furniture"/>
    <x v="1"/>
    <s v="Global Commerce Series High-Back Swivel/Tilt Chairs"/>
    <n v="598.45799999999997"/>
    <n v="3"/>
    <n v="-42.747"/>
    <x v="10"/>
  </r>
  <r>
    <s v="CA-2015-154823"/>
    <x v="130"/>
    <d v="2015-08-25T00:00:00"/>
    <x v="4"/>
    <x v="1"/>
    <s v="KN-16390"/>
    <s v="Katherine Nockton"/>
    <x v="1"/>
    <s v="United States"/>
    <x v="76"/>
    <x v="15"/>
    <x v="2"/>
    <s v="FUR-FU-10000193"/>
    <s v="Furniture"/>
    <x v="3"/>
    <s v="Tenex Chairmats For Use with Hard Floors"/>
    <n v="25.984000000000002"/>
    <n v="1"/>
    <n v="-3.8976000000000002"/>
    <x v="10"/>
  </r>
  <r>
    <s v="CA-2017-141201"/>
    <x v="13"/>
    <d v="2017-12-11T00:00:00"/>
    <x v="3"/>
    <x v="0"/>
    <s v="DB-12910"/>
    <s v="Daniel Byrd"/>
    <x v="2"/>
    <s v="United States"/>
    <x v="316"/>
    <x v="2"/>
    <x v="1"/>
    <s v="FUR-BO-10001519"/>
    <s v="Furniture"/>
    <x v="0"/>
    <s v="O'Sullivan 3-Shelf Heavy-Duty Bookcases"/>
    <n v="148.25700000000001"/>
    <n v="3"/>
    <n v="15.697800000000001"/>
    <x v="5"/>
  </r>
  <r>
    <s v="CA-2014-124737"/>
    <x v="743"/>
    <d v="2014-08-27T00:00:00"/>
    <x v="4"/>
    <x v="1"/>
    <s v="AP-10915"/>
    <s v="Arthur Prichep"/>
    <x v="0"/>
    <s v="United States"/>
    <x v="22"/>
    <x v="12"/>
    <x v="1"/>
    <s v="FUR-FU-10003274"/>
    <s v="Furniture"/>
    <x v="3"/>
    <s v="Regeneration Desk Collection"/>
    <n v="4.2240000000000002"/>
    <n v="3"/>
    <n v="1.2672000000000001"/>
    <x v="10"/>
  </r>
  <r>
    <s v="CA-2016-145548"/>
    <x v="367"/>
    <d v="2016-11-16T00:00:00"/>
    <x v="2"/>
    <x v="1"/>
    <s v="EB-13750"/>
    <s v="Edward Becker"/>
    <x v="1"/>
    <s v="United States"/>
    <x v="13"/>
    <x v="7"/>
    <x v="2"/>
    <s v="FUR-CH-10003774"/>
    <s v="Furniture"/>
    <x v="1"/>
    <s v="Global Wood Trimmed Manager's Task Chair, Khaki"/>
    <n v="245.64599999999999"/>
    <n v="3"/>
    <n v="8.1882000000000001"/>
    <x v="0"/>
  </r>
  <r>
    <s v="CA-2017-119494"/>
    <x v="17"/>
    <d v="2017-11-13T00:00:00"/>
    <x v="4"/>
    <x v="1"/>
    <s v="JE-15610"/>
    <s v="Jim Epp"/>
    <x v="1"/>
    <s v="United States"/>
    <x v="53"/>
    <x v="2"/>
    <x v="1"/>
    <s v="FUR-CH-10004675"/>
    <s v="Furniture"/>
    <x v="1"/>
    <s v="Lifetime Advantage Folding Chairs, 4/Carton"/>
    <n v="523.39200000000005"/>
    <n v="3"/>
    <n v="52.339199999999998"/>
    <x v="0"/>
  </r>
  <r>
    <s v="CA-2017-103443"/>
    <x v="430"/>
    <d v="2017-12-23T00:00:00"/>
    <x v="6"/>
    <x v="1"/>
    <s v="AT-10735"/>
    <s v="Annie Thurman"/>
    <x v="0"/>
    <s v="United States"/>
    <x v="13"/>
    <x v="7"/>
    <x v="2"/>
    <s v="FUR-FU-10000308"/>
    <s v="Furniture"/>
    <x v="3"/>
    <s v="Deflect-o Glass Clear Studded Chair Mats"/>
    <n v="124.36"/>
    <n v="2"/>
    <n v="27.359200000000001"/>
    <x v="5"/>
  </r>
  <r>
    <s v="US-2017-165358"/>
    <x v="511"/>
    <d v="2017-07-23T00:00:00"/>
    <x v="2"/>
    <x v="1"/>
    <s v="SV-20365"/>
    <s v="Seth Vernon"/>
    <x v="0"/>
    <s v="United States"/>
    <x v="3"/>
    <x v="3"/>
    <x v="2"/>
    <s v="FUR-CH-10002647"/>
    <s v="Furniture"/>
    <x v="1"/>
    <s v="Situations Contoured Folding Chairs, 4/Set"/>
    <n v="198.744"/>
    <n v="4"/>
    <n v="-14.196"/>
    <x v="3"/>
  </r>
  <r>
    <s v="CA-2014-150581"/>
    <x v="676"/>
    <d v="2014-04-12T00:00:00"/>
    <x v="4"/>
    <x v="1"/>
    <s v="NM-18445"/>
    <s v="Nathan Mautz"/>
    <x v="2"/>
    <s v="United States"/>
    <x v="41"/>
    <x v="2"/>
    <x v="1"/>
    <s v="FUR-TA-10003748"/>
    <s v="Furniture"/>
    <x v="2"/>
    <s v="Bevis 36 x 72 Conference Tables"/>
    <n v="99.591999999999999"/>
    <n v="1"/>
    <n v="2.4897999999999998"/>
    <x v="6"/>
  </r>
  <r>
    <s v="CA-2016-165330"/>
    <x v="106"/>
    <d v="2016-12-11T00:00:00"/>
    <x v="7"/>
    <x v="3"/>
    <s v="WB-21850"/>
    <s v="William Brown"/>
    <x v="0"/>
    <s v="United States"/>
    <x v="261"/>
    <x v="2"/>
    <x v="1"/>
    <s v="FUR-CH-10003774"/>
    <s v="Furniture"/>
    <x v="1"/>
    <s v="Global Wood Trimmed Manager's Task Chair, Khaki"/>
    <n v="363.92"/>
    <n v="5"/>
    <n v="-31.843"/>
    <x v="5"/>
  </r>
  <r>
    <s v="CA-2016-165330"/>
    <x v="106"/>
    <d v="2016-12-11T00:00:00"/>
    <x v="7"/>
    <x v="3"/>
    <s v="WB-21850"/>
    <s v="William Brown"/>
    <x v="0"/>
    <s v="United States"/>
    <x v="261"/>
    <x v="2"/>
    <x v="1"/>
    <s v="FUR-TA-10004619"/>
    <s v="Furniture"/>
    <x v="2"/>
    <s v="Hon Non-Folding Utility Tables"/>
    <n v="892.13599999999997"/>
    <n v="7"/>
    <n v="111.517"/>
    <x v="5"/>
  </r>
  <r>
    <s v="CA-2016-106950"/>
    <x v="227"/>
    <d v="2016-09-06T00:00:00"/>
    <x v="4"/>
    <x v="1"/>
    <s v="JE-15715"/>
    <s v="Joe Elijah"/>
    <x v="0"/>
    <s v="United States"/>
    <x v="127"/>
    <x v="30"/>
    <x v="0"/>
    <s v="FUR-TA-10001768"/>
    <s v="Furniture"/>
    <x v="2"/>
    <s v="Hon Racetrack Conference Tables"/>
    <n v="472.51799999999997"/>
    <n v="3"/>
    <n v="-149.63069999999999"/>
    <x v="4"/>
  </r>
  <r>
    <s v="CA-2017-128944"/>
    <x v="744"/>
    <d v="2017-06-21T00:00:00"/>
    <x v="3"/>
    <x v="0"/>
    <s v="KH-16330"/>
    <s v="Katharine Harms"/>
    <x v="1"/>
    <s v="United States"/>
    <x v="19"/>
    <x v="15"/>
    <x v="2"/>
    <s v="FUR-CH-10000785"/>
    <s v="Furniture"/>
    <x v="1"/>
    <s v="Global Ergonomic Managers Chair"/>
    <n v="760.11599999999999"/>
    <n v="6"/>
    <n v="-43.435200000000002"/>
    <x v="2"/>
  </r>
  <r>
    <s v="CA-2017-128944"/>
    <x v="744"/>
    <d v="2017-06-21T00:00:00"/>
    <x v="3"/>
    <x v="0"/>
    <s v="KH-16330"/>
    <s v="Katharine Harms"/>
    <x v="1"/>
    <s v="United States"/>
    <x v="19"/>
    <x v="15"/>
    <x v="2"/>
    <s v="FUR-FU-10004909"/>
    <s v="Furniture"/>
    <x v="3"/>
    <s v="Contemporary Wood/Metal Frame"/>
    <n v="38.783999999999999"/>
    <n v="3"/>
    <n v="7.2720000000000002"/>
    <x v="2"/>
  </r>
  <r>
    <s v="US-2016-102239"/>
    <x v="399"/>
    <d v="2016-05-06T00:00:00"/>
    <x v="5"/>
    <x v="2"/>
    <s v="LW-16990"/>
    <s v="Lindsay Williams"/>
    <x v="1"/>
    <s v="United States"/>
    <x v="0"/>
    <x v="34"/>
    <x v="1"/>
    <s v="FUR-TA-10003392"/>
    <s v="Furniture"/>
    <x v="2"/>
    <s v="Global Adaptabilities Conference Tables"/>
    <n v="1685.88"/>
    <n v="6"/>
    <n v="320.31720000000001"/>
    <x v="7"/>
  </r>
  <r>
    <s v="CA-2017-166926"/>
    <x v="451"/>
    <d v="2017-12-08T00:00:00"/>
    <x v="1"/>
    <x v="1"/>
    <s v="SO-20335"/>
    <s v="Sean O'Donnell"/>
    <x v="0"/>
    <s v="United States"/>
    <x v="15"/>
    <x v="13"/>
    <x v="1"/>
    <s v="FUR-BO-10002598"/>
    <s v="Furniture"/>
    <x v="0"/>
    <s v="Hon Metal Bookcases, Putty"/>
    <n v="141.96"/>
    <n v="2"/>
    <n v="41.168399999999998"/>
    <x v="5"/>
  </r>
  <r>
    <s v="CA-2015-128013"/>
    <x v="38"/>
    <d v="2015-08-16T00:00:00"/>
    <x v="1"/>
    <x v="1"/>
    <s v="MF-18250"/>
    <s v="Monica Federle"/>
    <x v="1"/>
    <s v="United States"/>
    <x v="13"/>
    <x v="7"/>
    <x v="2"/>
    <s v="FUR-FU-10000320"/>
    <s v="Furniture"/>
    <x v="3"/>
    <s v="OIC Stacking Trays"/>
    <n v="10.02"/>
    <n v="3"/>
    <n v="4.4088000000000003"/>
    <x v="10"/>
  </r>
  <r>
    <s v="US-2016-117541"/>
    <x v="566"/>
    <d v="2016-11-20T00:00:00"/>
    <x v="6"/>
    <x v="1"/>
    <s v="JM-16195"/>
    <s v="Justin MacKendrick"/>
    <x v="0"/>
    <s v="United States"/>
    <x v="19"/>
    <x v="14"/>
    <x v="2"/>
    <s v="FUR-FU-10000550"/>
    <s v="Furniture"/>
    <x v="3"/>
    <s v="Stacking Trays by OIC"/>
    <n v="19.920000000000002"/>
    <n v="4"/>
    <n v="6.5735999999999999"/>
    <x v="0"/>
  </r>
  <r>
    <s v="CA-2017-141439"/>
    <x v="83"/>
    <d v="2017-12-01T00:00:00"/>
    <x v="2"/>
    <x v="1"/>
    <s v="TT-21460"/>
    <s v="Tonja Turnell"/>
    <x v="2"/>
    <s v="United States"/>
    <x v="52"/>
    <x v="6"/>
    <x v="3"/>
    <s v="FUR-TA-10001039"/>
    <s v="Furniture"/>
    <x v="2"/>
    <s v="KI Adjustable-Height Table"/>
    <n v="257.94"/>
    <n v="3"/>
    <n v="67.064400000000006"/>
    <x v="0"/>
  </r>
  <r>
    <s v="CA-2017-141439"/>
    <x v="83"/>
    <d v="2017-12-01T00:00:00"/>
    <x v="2"/>
    <x v="1"/>
    <s v="TT-21460"/>
    <s v="Tonja Turnell"/>
    <x v="2"/>
    <s v="United States"/>
    <x v="52"/>
    <x v="6"/>
    <x v="3"/>
    <s v="FUR-FU-10001473"/>
    <s v="Furniture"/>
    <x v="3"/>
    <s v="DAX Wood Document Frame"/>
    <n v="27.46"/>
    <n v="2"/>
    <n v="9.8856000000000002"/>
    <x v="0"/>
  </r>
  <r>
    <s v="CA-2017-141439"/>
    <x v="83"/>
    <d v="2017-12-01T00:00:00"/>
    <x v="2"/>
    <x v="1"/>
    <s v="TT-21460"/>
    <s v="Tonja Turnell"/>
    <x v="2"/>
    <s v="United States"/>
    <x v="52"/>
    <x v="6"/>
    <x v="3"/>
    <s v="FUR-CH-10004287"/>
    <s v="Furniture"/>
    <x v="1"/>
    <s v="SAFCO Arco Folding Chair"/>
    <n v="828.6"/>
    <n v="3"/>
    <n v="240.29400000000001"/>
    <x v="0"/>
  </r>
  <r>
    <s v="CA-2015-163965"/>
    <x v="141"/>
    <d v="2015-11-27T00:00:00"/>
    <x v="1"/>
    <x v="1"/>
    <s v="SS-20875"/>
    <s v="Sung Shariari"/>
    <x v="0"/>
    <s v="United States"/>
    <x v="89"/>
    <x v="1"/>
    <x v="0"/>
    <s v="FUR-BO-10001337"/>
    <s v="Furniture"/>
    <x v="0"/>
    <s v="O'Sullivan Living Dimensions 2-Shelf Bookcases"/>
    <n v="290.35199999999998"/>
    <n v="3"/>
    <n v="-36.293999999999997"/>
    <x v="0"/>
  </r>
  <r>
    <s v="CA-2017-128783"/>
    <x v="87"/>
    <d v="2017-09-07T00:00:00"/>
    <x v="7"/>
    <x v="3"/>
    <s v="TG-21640"/>
    <s v="Trudy Glocke"/>
    <x v="0"/>
    <s v="United States"/>
    <x v="317"/>
    <x v="23"/>
    <x v="3"/>
    <s v="FUR-FU-10003623"/>
    <s v="Furniture"/>
    <x v="3"/>
    <s v="DataProducts Ampli Magnifier Task Lamp, Black,"/>
    <n v="135.30000000000001"/>
    <n v="5"/>
    <n v="37.884"/>
    <x v="4"/>
  </r>
  <r>
    <s v="CA-2014-122217"/>
    <x v="168"/>
    <d v="2014-11-29T00:00:00"/>
    <x v="2"/>
    <x v="1"/>
    <s v="HP-14815"/>
    <s v="Harold Pawlan"/>
    <x v="2"/>
    <s v="United States"/>
    <x v="304"/>
    <x v="25"/>
    <x v="0"/>
    <s v="FUR-FU-10002045"/>
    <s v="Furniture"/>
    <x v="3"/>
    <s v="Executive Impressions 14&quot;"/>
    <n v="111.15"/>
    <n v="5"/>
    <n v="48.905999999999999"/>
    <x v="0"/>
  </r>
  <r>
    <s v="US-2017-141558"/>
    <x v="745"/>
    <d v="2017-03-16T00:00:00"/>
    <x v="2"/>
    <x v="1"/>
    <s v="MH-17290"/>
    <s v="Marc Harrigan"/>
    <x v="2"/>
    <s v="United States"/>
    <x v="3"/>
    <x v="3"/>
    <x v="2"/>
    <s v="FUR-TA-10004086"/>
    <s v="Furniture"/>
    <x v="2"/>
    <s v="KI Adjustable-Height Table"/>
    <n v="154.76400000000001"/>
    <n v="3"/>
    <n v="-46.429200000000002"/>
    <x v="9"/>
  </r>
  <r>
    <s v="CA-2017-100412"/>
    <x v="313"/>
    <d v="2017-12-26T00:00:00"/>
    <x v="4"/>
    <x v="1"/>
    <s v="SR-20425"/>
    <s v="Sharelle Roach"/>
    <x v="2"/>
    <s v="United States"/>
    <x v="318"/>
    <x v="33"/>
    <x v="0"/>
    <s v="FUR-CH-10002647"/>
    <s v="Furniture"/>
    <x v="1"/>
    <s v="Situations Contoured Folding Chairs, 4/Set"/>
    <n v="141.96"/>
    <n v="2"/>
    <n v="35.49"/>
    <x v="5"/>
  </r>
  <r>
    <s v="CA-2017-142909"/>
    <x v="313"/>
    <d v="2017-12-25T00:00:00"/>
    <x v="0"/>
    <x v="0"/>
    <s v="AG-10330"/>
    <s v="Alex Grayson"/>
    <x v="0"/>
    <s v="United States"/>
    <x v="81"/>
    <x v="22"/>
    <x v="1"/>
    <s v="FUR-TA-10003008"/>
    <s v="Furniture"/>
    <x v="2"/>
    <s v="Lesro Round Back Collection Coffee Table, End Table"/>
    <n v="182.55"/>
    <n v="2"/>
    <n v="-135.08699999999999"/>
    <x v="5"/>
  </r>
  <r>
    <s v="US-2015-136749"/>
    <x v="344"/>
    <d v="2015-12-27T00:00:00"/>
    <x v="3"/>
    <x v="0"/>
    <s v="LH-16900"/>
    <s v="Lena Hernandez"/>
    <x v="0"/>
    <s v="United States"/>
    <x v="29"/>
    <x v="24"/>
    <x v="0"/>
    <s v="FUR-FU-10000747"/>
    <s v="Furniture"/>
    <x v="3"/>
    <s v="Tenex B1-RE Series Chair Mats for Low Pile Carpets"/>
    <n v="275.88"/>
    <n v="6"/>
    <n v="46.8996"/>
    <x v="5"/>
  </r>
  <r>
    <s v="CA-2014-117464"/>
    <x v="746"/>
    <d v="2014-07-24T00:00:00"/>
    <x v="3"/>
    <x v="0"/>
    <s v="NP-18325"/>
    <s v="Naresj Patel"/>
    <x v="0"/>
    <s v="United States"/>
    <x v="28"/>
    <x v="2"/>
    <x v="1"/>
    <s v="FUR-CH-10000155"/>
    <s v="Furniture"/>
    <x v="1"/>
    <s v="Global Comet Stacking Armless Chair"/>
    <n v="717.72"/>
    <n v="3"/>
    <n v="71.772000000000006"/>
    <x v="3"/>
  </r>
  <r>
    <s v="CA-2014-117464"/>
    <x v="746"/>
    <d v="2014-07-24T00:00:00"/>
    <x v="3"/>
    <x v="0"/>
    <s v="NP-18325"/>
    <s v="Naresj Patel"/>
    <x v="0"/>
    <s v="United States"/>
    <x v="28"/>
    <x v="2"/>
    <x v="1"/>
    <s v="FUR-TA-10004767"/>
    <s v="Furniture"/>
    <x v="2"/>
    <s v="Safco Drafting Table"/>
    <n v="170.352"/>
    <n v="3"/>
    <n v="19.1646"/>
    <x v="3"/>
  </r>
  <r>
    <s v="US-2017-168613"/>
    <x v="747"/>
    <d v="2017-10-14T00:00:00"/>
    <x v="6"/>
    <x v="1"/>
    <s v="GM-14440"/>
    <s v="Gary McGarr"/>
    <x v="0"/>
    <s v="United States"/>
    <x v="13"/>
    <x v="7"/>
    <x v="2"/>
    <s v="FUR-CH-10002372"/>
    <s v="Furniture"/>
    <x v="1"/>
    <s v="Office Star - Ergonomically Designed Knee Chair"/>
    <n v="145.76400000000001"/>
    <n v="2"/>
    <n v="3.2391999999999999"/>
    <x v="1"/>
  </r>
  <r>
    <s v="CA-2017-128853"/>
    <x v="488"/>
    <d v="2017-04-23T00:00:00"/>
    <x v="3"/>
    <x v="2"/>
    <s v="JM-15250"/>
    <s v="Janet Martin"/>
    <x v="0"/>
    <s v="United States"/>
    <x v="237"/>
    <x v="32"/>
    <x v="2"/>
    <s v="FUR-CH-10004218"/>
    <s v="Furniture"/>
    <x v="1"/>
    <s v="Global Fabric Manager's Chair, Dark Gray"/>
    <n v="908.82"/>
    <n v="9"/>
    <n v="227.20500000000001"/>
    <x v="6"/>
  </r>
  <r>
    <s v="CA-2017-133102"/>
    <x v="301"/>
    <d v="2017-08-24T00:00:00"/>
    <x v="1"/>
    <x v="1"/>
    <s v="ED-13885"/>
    <s v="Emily Ducich"/>
    <x v="2"/>
    <s v="United States"/>
    <x v="6"/>
    <x v="5"/>
    <x v="3"/>
    <s v="FUR-CH-10002017"/>
    <s v="Furniture"/>
    <x v="1"/>
    <s v="SAFCO Optional Arm Kit for Workspace Cribbage Stacking Chair"/>
    <n v="74.591999999999999"/>
    <n v="4"/>
    <n v="-2.1312000000000002"/>
    <x v="10"/>
  </r>
  <r>
    <s v="CA-2017-133102"/>
    <x v="301"/>
    <d v="2017-08-24T00:00:00"/>
    <x v="1"/>
    <x v="1"/>
    <s v="ED-13885"/>
    <s v="Emily Ducich"/>
    <x v="2"/>
    <s v="United States"/>
    <x v="6"/>
    <x v="5"/>
    <x v="3"/>
    <s v="FUR-FU-10003247"/>
    <s v="Furniture"/>
    <x v="3"/>
    <s v="36X48 HARDFLOOR CHAIRMAT"/>
    <n v="16.783999999999999"/>
    <n v="2"/>
    <n v="-22.238800000000001"/>
    <x v="10"/>
  </r>
  <r>
    <s v="CA-2016-164399"/>
    <x v="689"/>
    <d v="2016-11-15T00:00:00"/>
    <x v="0"/>
    <x v="2"/>
    <s v="DW-13480"/>
    <s v="Dianna Wilson"/>
    <x v="2"/>
    <s v="United States"/>
    <x v="53"/>
    <x v="2"/>
    <x v="1"/>
    <s v="FUR-TA-10003392"/>
    <s v="Furniture"/>
    <x v="2"/>
    <s v="Global Adaptabilities Conference Tables"/>
    <n v="674.35199999999998"/>
    <n v="3"/>
    <n v="-8.4293999999999993"/>
    <x v="0"/>
  </r>
  <r>
    <s v="CA-2016-147683"/>
    <x v="282"/>
    <d v="2016-11-17T00:00:00"/>
    <x v="4"/>
    <x v="1"/>
    <s v="PO-19180"/>
    <s v="Philisse Overcash"/>
    <x v="2"/>
    <s v="United States"/>
    <x v="15"/>
    <x v="13"/>
    <x v="1"/>
    <s v="FUR-FU-10004848"/>
    <s v="Furniture"/>
    <x v="3"/>
    <s v="DAX Solid Wood Frames"/>
    <n v="19.54"/>
    <n v="2"/>
    <n v="7.2298"/>
    <x v="0"/>
  </r>
  <r>
    <s v="CA-2016-104276"/>
    <x v="673"/>
    <d v="2016-12-03T00:00:00"/>
    <x v="6"/>
    <x v="1"/>
    <s v="HF-14995"/>
    <s v="Herbert Flentye"/>
    <x v="0"/>
    <s v="United States"/>
    <x v="1"/>
    <x v="1"/>
    <x v="0"/>
    <s v="FUR-TA-10001039"/>
    <s v="Furniture"/>
    <x v="2"/>
    <s v="KI Adjustable-Height Table"/>
    <n v="331.02300000000002"/>
    <n v="7"/>
    <n v="-114.35339999999999"/>
    <x v="0"/>
  </r>
  <r>
    <s v="CA-2016-120369"/>
    <x v="48"/>
    <d v="2016-10-28T00:00:00"/>
    <x v="7"/>
    <x v="3"/>
    <s v="VB-21745"/>
    <s v="Victoria Brennan"/>
    <x v="1"/>
    <s v="United States"/>
    <x v="77"/>
    <x v="7"/>
    <x v="2"/>
    <s v="FUR-FU-10003806"/>
    <s v="Furniture"/>
    <x v="3"/>
    <s v="Tenex Chairmat w/ Average Lip, 45&quot; x 53&quot;"/>
    <n v="756.8"/>
    <n v="5"/>
    <n v="75.680000000000007"/>
    <x v="1"/>
  </r>
  <r>
    <s v="CA-2014-118276"/>
    <x v="527"/>
    <d v="2015-01-02T00:00:00"/>
    <x v="4"/>
    <x v="1"/>
    <s v="MG-17890"/>
    <s v="Michael Granlund"/>
    <x v="2"/>
    <s v="United States"/>
    <x v="317"/>
    <x v="8"/>
    <x v="3"/>
    <s v="FUR-FU-10002111"/>
    <s v="Furniture"/>
    <x v="3"/>
    <s v="Master Caster Door Stop, Large Brown"/>
    <n v="8.7360000000000007"/>
    <n v="3"/>
    <n v="-4.8048000000000002"/>
    <x v="5"/>
  </r>
  <r>
    <s v="CA-2017-137414"/>
    <x v="125"/>
    <d v="2017-10-06T00:00:00"/>
    <x v="4"/>
    <x v="1"/>
    <s v="CM-12115"/>
    <s v="Chad McGuire"/>
    <x v="0"/>
    <s v="United States"/>
    <x v="28"/>
    <x v="2"/>
    <x v="1"/>
    <s v="FUR-FU-10001424"/>
    <s v="Furniture"/>
    <x v="3"/>
    <s v="Dax Clear Box Frame"/>
    <n v="17.46"/>
    <n v="2"/>
    <n v="5.9363999999999999"/>
    <x v="1"/>
  </r>
  <r>
    <s v="CA-2016-109953"/>
    <x v="197"/>
    <d v="2016-07-18T00:00:00"/>
    <x v="4"/>
    <x v="1"/>
    <s v="RB-19360"/>
    <s v="Raymond Buch"/>
    <x v="0"/>
    <s v="United States"/>
    <x v="28"/>
    <x v="2"/>
    <x v="1"/>
    <s v="FUR-FU-10000073"/>
    <s v="Furniture"/>
    <x v="3"/>
    <s v="Deflect-O Glasstique Clear Desk Accessories"/>
    <n v="30.8"/>
    <n v="4"/>
    <n v="10.164"/>
    <x v="3"/>
  </r>
  <r>
    <s v="CA-2016-137337"/>
    <x v="177"/>
    <d v="2016-03-12T00:00:00"/>
    <x v="4"/>
    <x v="1"/>
    <s v="GB-14575"/>
    <s v="Giulietta Baptist"/>
    <x v="0"/>
    <s v="United States"/>
    <x v="13"/>
    <x v="7"/>
    <x v="2"/>
    <s v="FUR-FU-10003347"/>
    <s v="Furniture"/>
    <x v="3"/>
    <s v="Coloredge Poster Frame"/>
    <n v="113.6"/>
    <n v="8"/>
    <n v="44.304000000000002"/>
    <x v="9"/>
  </r>
  <r>
    <s v="CA-2016-101651"/>
    <x v="695"/>
    <d v="2016-12-30T00:00:00"/>
    <x v="6"/>
    <x v="1"/>
    <s v="SC-20305"/>
    <s v="Sean Christensen"/>
    <x v="0"/>
    <s v="United States"/>
    <x v="124"/>
    <x v="2"/>
    <x v="1"/>
    <s v="FUR-FU-10000771"/>
    <s v="Furniture"/>
    <x v="3"/>
    <s v="Eldon 200 Class Desk Accessories, Smoke"/>
    <n v="43.96"/>
    <n v="7"/>
    <n v="18.463200000000001"/>
    <x v="5"/>
  </r>
  <r>
    <s v="CA-2017-136651"/>
    <x v="748"/>
    <d v="2017-04-25T00:00:00"/>
    <x v="3"/>
    <x v="0"/>
    <s v="JF-15355"/>
    <s v="Jay Fein"/>
    <x v="0"/>
    <s v="United States"/>
    <x v="102"/>
    <x v="2"/>
    <x v="1"/>
    <s v="FUR-FU-10002445"/>
    <s v="Furniture"/>
    <x v="3"/>
    <s v="DAX Two-Tone Rosewood/Black Document Frame, Desktop, 5 x 7"/>
    <n v="66.36"/>
    <n v="7"/>
    <n v="26.544"/>
    <x v="6"/>
  </r>
  <r>
    <s v="CA-2017-136651"/>
    <x v="748"/>
    <d v="2017-04-25T00:00:00"/>
    <x v="3"/>
    <x v="0"/>
    <s v="JF-15355"/>
    <s v="Jay Fein"/>
    <x v="0"/>
    <s v="United States"/>
    <x v="102"/>
    <x v="2"/>
    <x v="1"/>
    <s v="FUR-FU-10004864"/>
    <s v="Furniture"/>
    <x v="3"/>
    <s v="Eldon 500 Class Desk Accessories"/>
    <n v="24.14"/>
    <n v="2"/>
    <n v="7.9661999999999997"/>
    <x v="6"/>
  </r>
  <r>
    <s v="CA-2017-118892"/>
    <x v="301"/>
    <d v="2017-08-22T00:00:00"/>
    <x v="2"/>
    <x v="0"/>
    <s v="TP-21415"/>
    <s v="Tom Prescott"/>
    <x v="0"/>
    <s v="United States"/>
    <x v="3"/>
    <x v="3"/>
    <x v="2"/>
    <s v="FUR-CH-10002024"/>
    <s v="Furniture"/>
    <x v="1"/>
    <s v="HON 5400 Series Task Chairs for Big and Tall"/>
    <n v="4416.174"/>
    <n v="9"/>
    <n v="-630.88199999999995"/>
    <x v="10"/>
  </r>
  <r>
    <s v="US-2014-127978"/>
    <x v="749"/>
    <d v="2014-03-08T00:00:00"/>
    <x v="2"/>
    <x v="1"/>
    <s v="JS-15595"/>
    <s v="Jill Stevenson"/>
    <x v="1"/>
    <s v="United States"/>
    <x v="29"/>
    <x v="15"/>
    <x v="2"/>
    <s v="FUR-BO-10001972"/>
    <s v="Furniture"/>
    <x v="0"/>
    <s v="O'Sullivan 4-Shelf Bookcase in Odessa Pine"/>
    <n v="302.45"/>
    <n v="5"/>
    <n v="-199.61699999999999"/>
    <x v="9"/>
  </r>
  <r>
    <s v="CA-2016-152730"/>
    <x v="82"/>
    <d v="2016-06-04T00:00:00"/>
    <x v="2"/>
    <x v="1"/>
    <s v="EM-14140"/>
    <s v="Eugene Moren"/>
    <x v="2"/>
    <s v="United States"/>
    <x v="319"/>
    <x v="16"/>
    <x v="3"/>
    <s v="FUR-FU-10001037"/>
    <s v="Furniture"/>
    <x v="3"/>
    <s v="DAX Charcoal/Nickel-Tone Document Frame, 5 x 7"/>
    <n v="47.4"/>
    <n v="5"/>
    <n v="21.33"/>
    <x v="7"/>
  </r>
  <r>
    <s v="US-2014-143721"/>
    <x v="255"/>
    <d v="2014-11-26T00:00:00"/>
    <x v="0"/>
    <x v="0"/>
    <s v="DK-12835"/>
    <s v="Damala Kotsonis"/>
    <x v="1"/>
    <s v="United States"/>
    <x v="6"/>
    <x v="5"/>
    <x v="3"/>
    <s v="FUR-CH-10001973"/>
    <s v="Furniture"/>
    <x v="1"/>
    <s v="Office Star Flex Back Scooter Chair with White Frame"/>
    <n v="155.37200000000001"/>
    <n v="2"/>
    <n v="-35.513599999999997"/>
    <x v="0"/>
  </r>
  <r>
    <s v="CA-2016-133368"/>
    <x v="750"/>
    <d v="2016-01-20T00:00:00"/>
    <x v="6"/>
    <x v="1"/>
    <s v="AG-10675"/>
    <s v="Anna Gayman"/>
    <x v="0"/>
    <s v="United States"/>
    <x v="41"/>
    <x v="30"/>
    <x v="0"/>
    <s v="FUR-FU-10003374"/>
    <s v="Furniture"/>
    <x v="3"/>
    <s v="Electrix Fluorescent Magnifier Lamps &amp; Weighted Base"/>
    <n v="315.77600000000001"/>
    <n v="8"/>
    <n v="31.5776"/>
    <x v="8"/>
  </r>
  <r>
    <s v="CA-2016-123337"/>
    <x v="751"/>
    <d v="2016-09-22T00:00:00"/>
    <x v="6"/>
    <x v="1"/>
    <s v="KD-16495"/>
    <s v="Keith Dawkins"/>
    <x v="1"/>
    <s v="United States"/>
    <x v="124"/>
    <x v="2"/>
    <x v="1"/>
    <s v="FUR-BO-10001918"/>
    <s v="Furniture"/>
    <x v="0"/>
    <s v="Sauder Forest Hills Library with Doors, Woodland Oak Finish"/>
    <n v="273.666"/>
    <n v="2"/>
    <n v="-12.878399999999999"/>
    <x v="4"/>
  </r>
  <r>
    <s v="CA-2015-144519"/>
    <x v="18"/>
    <d v="2015-11-17T00:00:00"/>
    <x v="4"/>
    <x v="1"/>
    <s v="AW-10930"/>
    <s v="Arthur Wiediger"/>
    <x v="2"/>
    <s v="United States"/>
    <x v="320"/>
    <x v="46"/>
    <x v="1"/>
    <s v="FUR-FU-10000794"/>
    <s v="Furniture"/>
    <x v="3"/>
    <s v="Eldon Stackable Tray, Side-Load, Legal, Smoke"/>
    <n v="63.98"/>
    <n v="7"/>
    <n v="21.7532"/>
    <x v="0"/>
  </r>
  <r>
    <s v="CA-2017-169439"/>
    <x v="198"/>
    <d v="2017-09-13T00:00:00"/>
    <x v="4"/>
    <x v="1"/>
    <s v="LC-17140"/>
    <s v="Logan Currie"/>
    <x v="0"/>
    <s v="United States"/>
    <x v="59"/>
    <x v="15"/>
    <x v="2"/>
    <s v="FUR-FU-10000723"/>
    <s v="Furniture"/>
    <x v="3"/>
    <s v="Deflect-o EconoMat Studded, No Bevel Mat for Low Pile Carpeting"/>
    <n v="66.111999999999995"/>
    <n v="2"/>
    <n v="-9.0904000000000007"/>
    <x v="4"/>
  </r>
  <r>
    <s v="CA-2016-149965"/>
    <x v="210"/>
    <d v="2016-06-25T00:00:00"/>
    <x v="2"/>
    <x v="1"/>
    <s v="BS-11365"/>
    <s v="Bill Shonely"/>
    <x v="1"/>
    <s v="United States"/>
    <x v="258"/>
    <x v="37"/>
    <x v="3"/>
    <s v="FUR-FU-10004270"/>
    <s v="Furniture"/>
    <x v="3"/>
    <s v="Executive Impressions 13&quot; Clairmont Wall Clock"/>
    <n v="57.69"/>
    <n v="3"/>
    <n v="23.652899999999999"/>
    <x v="2"/>
  </r>
  <r>
    <s v="CA-2016-113656"/>
    <x v="752"/>
    <d v="2016-01-29T00:00:00"/>
    <x v="6"/>
    <x v="1"/>
    <s v="CB-12415"/>
    <s v="Christy Brittain"/>
    <x v="0"/>
    <s v="United States"/>
    <x v="2"/>
    <x v="2"/>
    <x v="1"/>
    <s v="FUR-FU-10000719"/>
    <s v="Furniture"/>
    <x v="3"/>
    <s v="DAX Cubicle Frames, 8-1/2 x 11"/>
    <n v="59.99"/>
    <n v="7"/>
    <n v="21.596399999999999"/>
    <x v="8"/>
  </r>
  <r>
    <s v="CA-2015-148964"/>
    <x v="753"/>
    <d v="2015-05-31T00:00:00"/>
    <x v="2"/>
    <x v="1"/>
    <s v="RD-19900"/>
    <s v="Ruben Dartt"/>
    <x v="0"/>
    <s v="United States"/>
    <x v="321"/>
    <x v="13"/>
    <x v="1"/>
    <s v="FUR-FU-10003849"/>
    <s v="Furniture"/>
    <x v="3"/>
    <s v="DAX Metal Frame, Desktop, Stepped-Edge"/>
    <n v="20.239999999999998"/>
    <n v="1"/>
    <n v="7.8936000000000002"/>
    <x v="7"/>
  </r>
  <r>
    <s v="CA-2014-163468"/>
    <x v="356"/>
    <d v="2014-11-21T00:00:00"/>
    <x v="0"/>
    <x v="2"/>
    <s v="JK-15730"/>
    <s v="Joe Kamberova"/>
    <x v="0"/>
    <s v="United States"/>
    <x v="322"/>
    <x v="8"/>
    <x v="3"/>
    <s v="FUR-TA-10002533"/>
    <s v="Furniture"/>
    <x v="2"/>
    <s v="BPI Conference Tables"/>
    <n v="292.10000000000002"/>
    <n v="4"/>
    <n v="-175.26"/>
    <x v="0"/>
  </r>
  <r>
    <s v="CA-2014-163468"/>
    <x v="356"/>
    <d v="2014-11-21T00:00:00"/>
    <x v="0"/>
    <x v="2"/>
    <s v="JK-15730"/>
    <s v="Joe Kamberova"/>
    <x v="0"/>
    <s v="United States"/>
    <x v="322"/>
    <x v="8"/>
    <x v="3"/>
    <s v="FUR-FU-10001546"/>
    <s v="Furniture"/>
    <x v="3"/>
    <s v="Dana Swing-Arm Lamps"/>
    <n v="8.5440000000000005"/>
    <n v="2"/>
    <n v="-7.476"/>
    <x v="0"/>
  </r>
  <r>
    <s v="CA-2014-163468"/>
    <x v="356"/>
    <d v="2014-11-21T00:00:00"/>
    <x v="0"/>
    <x v="2"/>
    <s v="JK-15730"/>
    <s v="Joe Kamberova"/>
    <x v="0"/>
    <s v="United States"/>
    <x v="322"/>
    <x v="8"/>
    <x v="3"/>
    <s v="FUR-BO-10003546"/>
    <s v="Furniture"/>
    <x v="0"/>
    <s v="Hon 4-Shelf Metal Bookcases"/>
    <n v="424.11599999999999"/>
    <n v="6"/>
    <n v="-30.294"/>
    <x v="0"/>
  </r>
  <r>
    <s v="US-2017-117450"/>
    <x v="362"/>
    <d v="2017-09-08T00:00:00"/>
    <x v="4"/>
    <x v="1"/>
    <s v="DO-13645"/>
    <s v="Doug O'Connell"/>
    <x v="0"/>
    <s v="United States"/>
    <x v="98"/>
    <x v="1"/>
    <x v="0"/>
    <s v="FUR-CH-10003817"/>
    <s v="Furniture"/>
    <x v="1"/>
    <s v="Global Value Steno Chair, Gray"/>
    <n v="97.183999999999997"/>
    <n v="2"/>
    <n v="6.0739999999999998"/>
    <x v="4"/>
  </r>
  <r>
    <s v="CA-2014-137274"/>
    <x v="754"/>
    <d v="2014-04-02T00:00:00"/>
    <x v="4"/>
    <x v="1"/>
    <s v="MG-18145"/>
    <s v="Mike Gockenbach"/>
    <x v="0"/>
    <s v="United States"/>
    <x v="215"/>
    <x v="5"/>
    <x v="3"/>
    <s v="FUR-TA-10001889"/>
    <s v="Furniture"/>
    <x v="2"/>
    <s v="Bush Advantage Collection Racetrack Conference Table"/>
    <n v="890.84100000000001"/>
    <n v="3"/>
    <n v="-152.71559999999999"/>
    <x v="9"/>
  </r>
  <r>
    <s v="CA-2016-144092"/>
    <x v="541"/>
    <d v="2016-11-07T00:00:00"/>
    <x v="3"/>
    <x v="0"/>
    <s v="LH-17155"/>
    <s v="Logan Haushalter"/>
    <x v="0"/>
    <s v="United States"/>
    <x v="124"/>
    <x v="2"/>
    <x v="1"/>
    <s v="FUR-CH-10004875"/>
    <s v="Furniture"/>
    <x v="1"/>
    <s v="Harbour Creations 67200 Series Stacking Chairs"/>
    <n v="113.88800000000001"/>
    <n v="2"/>
    <n v="9.9651999999999994"/>
    <x v="0"/>
  </r>
  <r>
    <s v="CA-2016-132066"/>
    <x v="755"/>
    <d v="2016-10-20T00:00:00"/>
    <x v="4"/>
    <x v="1"/>
    <s v="NB-18655"/>
    <s v="Nona Balk"/>
    <x v="1"/>
    <s v="United States"/>
    <x v="13"/>
    <x v="7"/>
    <x v="2"/>
    <s v="FUR-TA-10001539"/>
    <s v="Furniture"/>
    <x v="2"/>
    <s v="Chromcraft Rectangular Conference Tables"/>
    <n v="142.18199999999999"/>
    <n v="1"/>
    <n v="-37.915199999999999"/>
    <x v="1"/>
  </r>
  <r>
    <s v="CA-2017-100097"/>
    <x v="83"/>
    <d v="2017-11-29T00:00:00"/>
    <x v="0"/>
    <x v="0"/>
    <s v="MN-17935"/>
    <s v="Michael Nguyen"/>
    <x v="0"/>
    <s v="United States"/>
    <x v="13"/>
    <x v="7"/>
    <x v="2"/>
    <s v="FUR-FU-10003623"/>
    <s v="Furniture"/>
    <x v="3"/>
    <s v="DataProducts Ampli Magnifier Task Lamp, Black,"/>
    <n v="135.30000000000001"/>
    <n v="5"/>
    <n v="37.884"/>
    <x v="0"/>
  </r>
  <r>
    <s v="US-2017-126053"/>
    <x v="446"/>
    <d v="2017-12-08T00:00:00"/>
    <x v="0"/>
    <x v="2"/>
    <s v="CS-11950"/>
    <s v="Carlos Soltero"/>
    <x v="0"/>
    <s v="United States"/>
    <x v="13"/>
    <x v="7"/>
    <x v="2"/>
    <s v="FUR-FU-10001934"/>
    <s v="Furniture"/>
    <x v="3"/>
    <s v="Magnifier Swing Arm Lamp"/>
    <n v="41.96"/>
    <n v="2"/>
    <n v="10.909599999999999"/>
    <x v="5"/>
  </r>
  <r>
    <s v="US-2014-131275"/>
    <x v="385"/>
    <d v="2014-03-24T00:00:00"/>
    <x v="6"/>
    <x v="1"/>
    <s v="SC-20050"/>
    <s v="Sample Company A"/>
    <x v="2"/>
    <s v="United States"/>
    <x v="323"/>
    <x v="2"/>
    <x v="1"/>
    <s v="FUR-FU-10004597"/>
    <s v="Furniture"/>
    <x v="3"/>
    <s v="Eldon Cleatmat Chair Mats for Medium Pile Carpets"/>
    <n v="111"/>
    <n v="2"/>
    <n v="14.43"/>
    <x v="9"/>
  </r>
  <r>
    <s v="CA-2016-149349"/>
    <x v="689"/>
    <d v="2016-11-13T00:00:00"/>
    <x v="5"/>
    <x v="2"/>
    <s v="SP-20650"/>
    <s v="Stephanie Phelps"/>
    <x v="1"/>
    <s v="United States"/>
    <x v="9"/>
    <x v="8"/>
    <x v="3"/>
    <s v="FUR-FU-10001037"/>
    <s v="Furniture"/>
    <x v="3"/>
    <s v="DAX Charcoal/Nickel-Tone Document Frame, 5 x 7"/>
    <n v="22.751999999999999"/>
    <n v="6"/>
    <n v="-8.532"/>
    <x v="0"/>
  </r>
  <r>
    <s v="CA-2015-125563"/>
    <x v="756"/>
    <d v="2015-04-17T00:00:00"/>
    <x v="6"/>
    <x v="1"/>
    <s v="PR-18880"/>
    <s v="Patrick Ryan"/>
    <x v="0"/>
    <s v="United States"/>
    <x v="26"/>
    <x v="1"/>
    <x v="0"/>
    <s v="FUR-FU-10001290"/>
    <s v="Furniture"/>
    <x v="3"/>
    <s v="Executive Impressions Supervisor Wall Clock"/>
    <n v="67.36"/>
    <n v="2"/>
    <n v="10.103999999999999"/>
    <x v="6"/>
  </r>
  <r>
    <s v="CA-2015-125563"/>
    <x v="756"/>
    <d v="2015-04-17T00:00:00"/>
    <x v="6"/>
    <x v="1"/>
    <s v="PR-18880"/>
    <s v="Patrick Ryan"/>
    <x v="0"/>
    <s v="United States"/>
    <x v="26"/>
    <x v="1"/>
    <x v="0"/>
    <s v="FUR-FU-10000087"/>
    <s v="Furniture"/>
    <x v="3"/>
    <s v="Executive Impressions 14&quot; Two-Color Numerals Wall Clock"/>
    <n v="54.527999999999999"/>
    <n v="3"/>
    <n v="14.313599999999999"/>
    <x v="6"/>
  </r>
  <r>
    <s v="CA-2015-113152"/>
    <x v="344"/>
    <d v="2015-12-30T00:00:00"/>
    <x v="2"/>
    <x v="1"/>
    <s v="JK-15625"/>
    <s v="Jim Karlsson"/>
    <x v="0"/>
    <s v="United States"/>
    <x v="13"/>
    <x v="7"/>
    <x v="2"/>
    <s v="FUR-BO-10002613"/>
    <s v="Furniture"/>
    <x v="0"/>
    <s v="Atlantic Metals Mobile 4-Shelf Bookcases, Custom Colors"/>
    <n v="449.56799999999998"/>
    <n v="2"/>
    <n v="56.195999999999998"/>
    <x v="5"/>
  </r>
  <r>
    <s v="CA-2014-163412"/>
    <x v="191"/>
    <d v="2014-12-23T00:00:00"/>
    <x v="0"/>
    <x v="0"/>
    <s v="SM-20950"/>
    <s v="Suzanne McNair"/>
    <x v="1"/>
    <s v="United States"/>
    <x v="13"/>
    <x v="7"/>
    <x v="2"/>
    <s v="FUR-CH-10004875"/>
    <s v="Furniture"/>
    <x v="1"/>
    <s v="Harbour Creations 67200 Series Stacking Chairs"/>
    <n v="192.18600000000001"/>
    <n v="3"/>
    <n v="36.3018"/>
    <x v="5"/>
  </r>
  <r>
    <s v="CA-2014-116190"/>
    <x v="503"/>
    <d v="2014-08-01T00:00:00"/>
    <x v="6"/>
    <x v="1"/>
    <s v="SG-20470"/>
    <s v="Sheri Gordon"/>
    <x v="0"/>
    <s v="United States"/>
    <x v="182"/>
    <x v="24"/>
    <x v="0"/>
    <s v="FUR-CH-10000553"/>
    <s v="Furniture"/>
    <x v="1"/>
    <s v="Metal Folding Chairs, Beige, 4/Carton"/>
    <n v="67.88"/>
    <n v="2"/>
    <n v="18.3276"/>
    <x v="3"/>
  </r>
  <r>
    <s v="CA-2014-116190"/>
    <x v="503"/>
    <d v="2014-08-01T00:00:00"/>
    <x v="6"/>
    <x v="1"/>
    <s v="SG-20470"/>
    <s v="Sheri Gordon"/>
    <x v="0"/>
    <s v="United States"/>
    <x v="182"/>
    <x v="24"/>
    <x v="0"/>
    <s v="FUR-FU-10000719"/>
    <s v="Furniture"/>
    <x v="3"/>
    <s v="DAX Cubicle Frames, 8-1/2 x 11"/>
    <n v="25.71"/>
    <n v="3"/>
    <n v="9.2555999999999994"/>
    <x v="3"/>
  </r>
  <r>
    <s v="CA-2017-168389"/>
    <x v="246"/>
    <d v="2017-12-17T00:00:00"/>
    <x v="6"/>
    <x v="1"/>
    <s v="DV-13045"/>
    <s v="Darrin Van Huff"/>
    <x v="1"/>
    <s v="United States"/>
    <x v="51"/>
    <x v="1"/>
    <x v="0"/>
    <s v="FUR-TA-10004289"/>
    <s v="Furniture"/>
    <x v="2"/>
    <s v="BoxOffice By Design Rectangular and Half-Moon Meeting Room Tables"/>
    <n v="721.875"/>
    <n v="6"/>
    <n v="-420"/>
    <x v="5"/>
  </r>
  <r>
    <s v="CA-2017-168389"/>
    <x v="246"/>
    <d v="2017-12-17T00:00:00"/>
    <x v="6"/>
    <x v="1"/>
    <s v="DV-13045"/>
    <s v="Darrin Van Huff"/>
    <x v="1"/>
    <s v="United States"/>
    <x v="51"/>
    <x v="1"/>
    <x v="0"/>
    <s v="FUR-CH-10000225"/>
    <s v="Furniture"/>
    <x v="1"/>
    <s v="Global Geo Office Task Chair, Gray"/>
    <n v="64.784000000000006"/>
    <n v="1"/>
    <n v="-12.147"/>
    <x v="5"/>
  </r>
  <r>
    <s v="CA-2016-114748"/>
    <x v="714"/>
    <d v="2016-10-14T00:00:00"/>
    <x v="2"/>
    <x v="1"/>
    <s v="MZ-17335"/>
    <s v="Maria Zettner"/>
    <x v="2"/>
    <s v="United States"/>
    <x v="43"/>
    <x v="22"/>
    <x v="1"/>
    <s v="FUR-FU-10001488"/>
    <s v="Furniture"/>
    <x v="3"/>
    <s v="Tenex 46&quot; x 60&quot; Computer Anti-Static Chairmat, Rectangular Shaped"/>
    <n v="169.56800000000001"/>
    <n v="2"/>
    <n v="0"/>
    <x v="1"/>
  </r>
  <r>
    <s v="US-2014-115189"/>
    <x v="757"/>
    <d v="2015-01-03T00:00:00"/>
    <x v="4"/>
    <x v="0"/>
    <s v="AR-10345"/>
    <s v="Alex Russell"/>
    <x v="1"/>
    <s v="United States"/>
    <x v="3"/>
    <x v="3"/>
    <x v="2"/>
    <s v="FUR-TA-10004575"/>
    <s v="Furniture"/>
    <x v="2"/>
    <s v="Hon 5100 Series Wood Tables"/>
    <n v="523.76400000000001"/>
    <n v="3"/>
    <n v="-192.04679999999999"/>
    <x v="5"/>
  </r>
  <r>
    <s v="CA-2016-163594"/>
    <x v="188"/>
    <d v="2016-04-14T00:00:00"/>
    <x v="3"/>
    <x v="2"/>
    <s v="JF-15295"/>
    <s v="Jason Fortune-"/>
    <x v="0"/>
    <s v="United States"/>
    <x v="2"/>
    <x v="2"/>
    <x v="1"/>
    <s v="FUR-CH-10000225"/>
    <s v="Furniture"/>
    <x v="1"/>
    <s v="Global Geo Office Task Chair, Gray"/>
    <n v="194.352"/>
    <n v="3"/>
    <n v="-36.441000000000003"/>
    <x v="6"/>
  </r>
  <r>
    <s v="CA-2016-127243"/>
    <x v="597"/>
    <d v="2016-12-04T00:00:00"/>
    <x v="6"/>
    <x v="1"/>
    <s v="DS-13180"/>
    <s v="David Smith"/>
    <x v="1"/>
    <s v="United States"/>
    <x v="3"/>
    <x v="3"/>
    <x v="2"/>
    <s v="FUR-CH-10002647"/>
    <s v="Furniture"/>
    <x v="1"/>
    <s v="Situations Contoured Folding Chairs, 4/Set"/>
    <n v="347.80200000000002"/>
    <n v="7"/>
    <n v="-24.843"/>
    <x v="0"/>
  </r>
  <r>
    <s v="CA-2016-105732"/>
    <x v="758"/>
    <d v="2016-09-18T00:00:00"/>
    <x v="2"/>
    <x v="1"/>
    <s v="AG-10270"/>
    <s v="Alejandro Grove"/>
    <x v="0"/>
    <s v="United States"/>
    <x v="70"/>
    <x v="27"/>
    <x v="3"/>
    <s v="FUR-FU-10003664"/>
    <s v="Furniture"/>
    <x v="3"/>
    <s v="Electrix Architect's Clamp-On Swing Arm Lamp, Black"/>
    <n v="1336.44"/>
    <n v="14"/>
    <n v="387.56760000000003"/>
    <x v="4"/>
  </r>
  <r>
    <s v="CA-2017-108035"/>
    <x v="759"/>
    <d v="2017-12-03T00:00:00"/>
    <x v="4"/>
    <x v="1"/>
    <s v="TT-21070"/>
    <s v="Ted Trevino"/>
    <x v="0"/>
    <s v="United States"/>
    <x v="196"/>
    <x v="9"/>
    <x v="0"/>
    <s v="FUR-CH-10000454"/>
    <s v="Furniture"/>
    <x v="1"/>
    <s v="Hon Deluxe Fabric Upholstered Stacking Chairs, Rounded Back"/>
    <n v="390.36799999999999"/>
    <n v="2"/>
    <n v="48.795999999999999"/>
    <x v="0"/>
  </r>
  <r>
    <s v="CA-2017-108035"/>
    <x v="759"/>
    <d v="2017-12-03T00:00:00"/>
    <x v="4"/>
    <x v="1"/>
    <s v="TT-21070"/>
    <s v="Ted Trevino"/>
    <x v="0"/>
    <s v="United States"/>
    <x v="196"/>
    <x v="9"/>
    <x v="0"/>
    <s v="FUR-FU-10004017"/>
    <s v="Furniture"/>
    <x v="3"/>
    <s v="Executive Impressions 13&quot; Chairman Wall Clock"/>
    <n v="101.52"/>
    <n v="5"/>
    <n v="19.035"/>
    <x v="0"/>
  </r>
  <r>
    <s v="CA-2016-110975"/>
    <x v="683"/>
    <d v="2016-12-30T00:00:00"/>
    <x v="2"/>
    <x v="1"/>
    <s v="DB-12970"/>
    <s v="Darren Budd"/>
    <x v="1"/>
    <s v="United States"/>
    <x v="13"/>
    <x v="7"/>
    <x v="2"/>
    <s v="FUR-TA-10002958"/>
    <s v="Furniture"/>
    <x v="2"/>
    <s v="Bevis Oval Conference Table, Walnut"/>
    <n v="313.17599999999999"/>
    <n v="2"/>
    <n v="-120.0508"/>
    <x v="5"/>
  </r>
  <r>
    <s v="CA-2016-110975"/>
    <x v="683"/>
    <d v="2016-12-30T00:00:00"/>
    <x v="2"/>
    <x v="1"/>
    <s v="DB-12970"/>
    <s v="Darren Budd"/>
    <x v="1"/>
    <s v="United States"/>
    <x v="13"/>
    <x v="7"/>
    <x v="2"/>
    <s v="FUR-CH-10003746"/>
    <s v="Furniture"/>
    <x v="1"/>
    <s v="Hon 4070 Series Pagoda Round Back Stacking Chairs"/>
    <n v="866.64599999999996"/>
    <n v="3"/>
    <n v="173.32919999999999"/>
    <x v="5"/>
  </r>
  <r>
    <s v="CA-2016-110009"/>
    <x v="63"/>
    <d v="2016-09-13T00:00:00"/>
    <x v="2"/>
    <x v="1"/>
    <s v="TR-21325"/>
    <s v="Toby Ritter"/>
    <x v="0"/>
    <s v="United States"/>
    <x v="15"/>
    <x v="13"/>
    <x v="1"/>
    <s v="FUR-FU-10003039"/>
    <s v="Furniture"/>
    <x v="3"/>
    <s v="Howard Miller 11-1/2&quot; Diameter Grantwood Wall Clock"/>
    <n v="43.13"/>
    <n v="1"/>
    <n v="14.664199999999999"/>
    <x v="4"/>
  </r>
  <r>
    <s v="CA-2015-100146"/>
    <x v="760"/>
    <d v="2015-05-19T00:00:00"/>
    <x v="2"/>
    <x v="1"/>
    <s v="CB-12535"/>
    <s v="Claudia Bergmann"/>
    <x v="1"/>
    <s v="United States"/>
    <x v="324"/>
    <x v="2"/>
    <x v="1"/>
    <s v="FUR-BO-10004015"/>
    <s v="Furniture"/>
    <x v="0"/>
    <s v="Bush Andora Bookcase, Maple/Graphite Gray Finish"/>
    <n v="509.95749999999998"/>
    <n v="5"/>
    <n v="41.996499999999997"/>
    <x v="7"/>
  </r>
  <r>
    <s v="CA-2015-100146"/>
    <x v="760"/>
    <d v="2015-05-19T00:00:00"/>
    <x v="2"/>
    <x v="1"/>
    <s v="CB-12535"/>
    <s v="Claudia Bergmann"/>
    <x v="1"/>
    <s v="United States"/>
    <x v="324"/>
    <x v="2"/>
    <x v="1"/>
    <s v="FUR-FU-10001979"/>
    <s v="Furniture"/>
    <x v="3"/>
    <s v="Dana Halogen Swing-Arm Architect Lamp"/>
    <n v="122.91"/>
    <n v="3"/>
    <n v="34.4148"/>
    <x v="7"/>
  </r>
  <r>
    <s v="CA-2015-100146"/>
    <x v="760"/>
    <d v="2015-05-19T00:00:00"/>
    <x v="2"/>
    <x v="1"/>
    <s v="CB-12535"/>
    <s v="Claudia Bergmann"/>
    <x v="1"/>
    <s v="United States"/>
    <x v="324"/>
    <x v="2"/>
    <x v="1"/>
    <s v="FUR-CH-10003833"/>
    <s v="Furniture"/>
    <x v="1"/>
    <s v="Novimex Fabric Task Chair"/>
    <n v="97.567999999999998"/>
    <n v="2"/>
    <n v="-6.0979999999999999"/>
    <x v="7"/>
  </r>
  <r>
    <s v="CA-2015-100146"/>
    <x v="760"/>
    <d v="2015-05-19T00:00:00"/>
    <x v="2"/>
    <x v="1"/>
    <s v="CB-12535"/>
    <s v="Claudia Bergmann"/>
    <x v="1"/>
    <s v="United States"/>
    <x v="324"/>
    <x v="2"/>
    <x v="1"/>
    <s v="FUR-CH-10004495"/>
    <s v="Furniture"/>
    <x v="1"/>
    <s v="Global Leather and Oak Executive Chair, Black"/>
    <n v="722.35199999999998"/>
    <n v="3"/>
    <n v="81.264600000000002"/>
    <x v="7"/>
  </r>
  <r>
    <s v="CA-2016-129728"/>
    <x v="82"/>
    <d v="2016-06-06T00:00:00"/>
    <x v="1"/>
    <x v="1"/>
    <s v="JG-15310"/>
    <s v="Jason Gross"/>
    <x v="1"/>
    <s v="United States"/>
    <x v="2"/>
    <x v="2"/>
    <x v="1"/>
    <s v="FUR-FU-10003247"/>
    <s v="Furniture"/>
    <x v="3"/>
    <s v="36X48 HARDFLOOR CHAIRMAT"/>
    <n v="167.84"/>
    <n v="8"/>
    <n v="11.748799999999999"/>
    <x v="7"/>
  </r>
  <r>
    <s v="CA-2014-121769"/>
    <x v="676"/>
    <d v="2014-04-12T00:00:00"/>
    <x v="4"/>
    <x v="1"/>
    <s v="JS-15880"/>
    <s v="John Stevenson"/>
    <x v="0"/>
    <s v="United States"/>
    <x v="219"/>
    <x v="15"/>
    <x v="2"/>
    <s v="FUR-TA-10004442"/>
    <s v="Furniture"/>
    <x v="2"/>
    <s v="Riverside Furniture Stanwyck Manor Table Series"/>
    <n v="172.11"/>
    <n v="1"/>
    <n v="-94.660499999999999"/>
    <x v="6"/>
  </r>
  <r>
    <s v="CA-2017-121125"/>
    <x v="703"/>
    <d v="2017-06-03T00:00:00"/>
    <x v="4"/>
    <x v="1"/>
    <s v="MG-17890"/>
    <s v="Michael Granlund"/>
    <x v="2"/>
    <s v="United States"/>
    <x v="325"/>
    <x v="36"/>
    <x v="1"/>
    <s v="FUR-FU-10000820"/>
    <s v="Furniture"/>
    <x v="3"/>
    <s v="Tensor Brushed Steel Torchiere Floor Lamp"/>
    <n v="13.592000000000001"/>
    <n v="1"/>
    <n v="-0.33979999999999999"/>
    <x v="7"/>
  </r>
  <r>
    <s v="US-2016-114013"/>
    <x v="345"/>
    <d v="2016-03-15T00:00:00"/>
    <x v="3"/>
    <x v="0"/>
    <s v="SC-20770"/>
    <s v="Stewart Carmichael"/>
    <x v="1"/>
    <s v="United States"/>
    <x v="3"/>
    <x v="3"/>
    <x v="2"/>
    <s v="FUR-CH-10004287"/>
    <s v="Furniture"/>
    <x v="1"/>
    <s v="SAFCO Arco Folding Chair"/>
    <n v="386.68"/>
    <n v="2"/>
    <n v="-5.524"/>
    <x v="9"/>
  </r>
  <r>
    <s v="CA-2017-135069"/>
    <x v="662"/>
    <d v="2017-04-14T00:00:00"/>
    <x v="4"/>
    <x v="1"/>
    <s v="BS-11755"/>
    <s v="Bruce Stewart"/>
    <x v="0"/>
    <s v="United States"/>
    <x v="3"/>
    <x v="3"/>
    <x v="2"/>
    <s v="FUR-FU-10003878"/>
    <s v="Furniture"/>
    <x v="3"/>
    <s v="Linden 10&quot; Round Wall Clock, Black"/>
    <n v="36.671999999999997"/>
    <n v="3"/>
    <n v="6.4176000000000002"/>
    <x v="6"/>
  </r>
  <r>
    <s v="CA-2016-101693"/>
    <x v="324"/>
    <d v="2016-06-27T00:00:00"/>
    <x v="3"/>
    <x v="0"/>
    <s v="LC-17140"/>
    <s v="Logan Currie"/>
    <x v="0"/>
    <s v="United States"/>
    <x v="6"/>
    <x v="5"/>
    <x v="3"/>
    <s v="FUR-CH-10001146"/>
    <s v="Furniture"/>
    <x v="1"/>
    <s v="Global Value Mid-Back Manager's Chair, Gray"/>
    <n v="85.245999999999995"/>
    <n v="2"/>
    <n v="-6.0890000000000004"/>
    <x v="2"/>
  </r>
  <r>
    <s v="CA-2016-101693"/>
    <x v="324"/>
    <d v="2016-06-27T00:00:00"/>
    <x v="3"/>
    <x v="0"/>
    <s v="LC-17140"/>
    <s v="Logan Currie"/>
    <x v="0"/>
    <s v="United States"/>
    <x v="6"/>
    <x v="5"/>
    <x v="3"/>
    <s v="FUR-FU-10003919"/>
    <s v="Furniture"/>
    <x v="3"/>
    <s v="Eldon Executive Woodline II Cherry Finish Desk Accessories"/>
    <n v="32.712000000000003"/>
    <n v="2"/>
    <n v="-26.169599999999999"/>
    <x v="2"/>
  </r>
  <r>
    <s v="CA-2015-145457"/>
    <x v="257"/>
    <d v="2015-03-27T00:00:00"/>
    <x v="0"/>
    <x v="0"/>
    <s v="CP-12085"/>
    <s v="Cathy Prescott"/>
    <x v="1"/>
    <s v="United States"/>
    <x v="326"/>
    <x v="13"/>
    <x v="1"/>
    <s v="FUR-FU-10003832"/>
    <s v="Furniture"/>
    <x v="3"/>
    <s v="Eldon Expressions Punched Metal &amp; Wood Desk Accessories, Black &amp; Cherry"/>
    <n v="46.9"/>
    <n v="5"/>
    <n v="13.132"/>
    <x v="9"/>
  </r>
  <r>
    <s v="US-2017-163657"/>
    <x v="113"/>
    <d v="2017-09-06T00:00:00"/>
    <x v="4"/>
    <x v="1"/>
    <s v="JL-15235"/>
    <s v="Janet Lee"/>
    <x v="0"/>
    <s v="United States"/>
    <x v="2"/>
    <x v="2"/>
    <x v="1"/>
    <s v="FUR-TA-10004607"/>
    <s v="Furniture"/>
    <x v="2"/>
    <s v="Hon 2111 Invitation Series Straight Table"/>
    <n v="236.52799999999999"/>
    <n v="2"/>
    <n v="-2.9565999999999999"/>
    <x v="4"/>
  </r>
  <r>
    <s v="CA-2017-127474"/>
    <x v="761"/>
    <d v="2017-02-07T00:00:00"/>
    <x v="4"/>
    <x v="0"/>
    <s v="RD-19810"/>
    <s v="Ross DeVincentis"/>
    <x v="2"/>
    <s v="United States"/>
    <x v="9"/>
    <x v="8"/>
    <x v="3"/>
    <s v="FUR-FU-10004597"/>
    <s v="Furniture"/>
    <x v="3"/>
    <s v="Eldon Cleatmat Chair Mats for Medium Pile Carpets"/>
    <n v="22.2"/>
    <n v="1"/>
    <n v="-26.085000000000001"/>
    <x v="11"/>
  </r>
  <r>
    <s v="CA-2017-115448"/>
    <x v="762"/>
    <d v="2017-11-14T00:00:00"/>
    <x v="0"/>
    <x v="2"/>
    <s v="MH-18025"/>
    <s v="Michelle Huthwaite"/>
    <x v="0"/>
    <s v="United States"/>
    <x v="270"/>
    <x v="9"/>
    <x v="0"/>
    <s v="FUR-FU-10004090"/>
    <s v="Furniture"/>
    <x v="3"/>
    <s v="Executive Impressions 14&quot; Contract Wall Clock"/>
    <n v="88.92"/>
    <n v="5"/>
    <n v="14.4495"/>
    <x v="0"/>
  </r>
  <r>
    <s v="CA-2017-105669"/>
    <x v="342"/>
    <d v="2017-09-22T00:00:00"/>
    <x v="2"/>
    <x v="0"/>
    <s v="SJ-20125"/>
    <s v="Sanjit Jacobs"/>
    <x v="2"/>
    <s v="United States"/>
    <x v="6"/>
    <x v="5"/>
    <x v="3"/>
    <s v="FUR-CH-10003774"/>
    <s v="Furniture"/>
    <x v="1"/>
    <s v="Global Wood Trimmed Manager's Task Chair, Khaki"/>
    <n v="318.43"/>
    <n v="5"/>
    <n v="-77.332999999999998"/>
    <x v="4"/>
  </r>
  <r>
    <s v="CA-2015-137974"/>
    <x v="763"/>
    <d v="2015-04-18T00:00:00"/>
    <x v="3"/>
    <x v="2"/>
    <s v="LL-16840"/>
    <s v="Lauren Leatherbury"/>
    <x v="0"/>
    <s v="United States"/>
    <x v="61"/>
    <x v="25"/>
    <x v="0"/>
    <s v="FUR-FU-10001468"/>
    <s v="Furniture"/>
    <x v="3"/>
    <s v="Tenex Antistatic Computer Chair Mats"/>
    <n v="1196.8599999999999"/>
    <n v="7"/>
    <n v="119.68600000000001"/>
    <x v="6"/>
  </r>
  <r>
    <s v="CA-2015-137974"/>
    <x v="763"/>
    <d v="2015-04-18T00:00:00"/>
    <x v="3"/>
    <x v="2"/>
    <s v="LL-16840"/>
    <s v="Lauren Leatherbury"/>
    <x v="0"/>
    <s v="United States"/>
    <x v="61"/>
    <x v="25"/>
    <x v="0"/>
    <s v="FUR-BO-10001519"/>
    <s v="Furniture"/>
    <x v="0"/>
    <s v="O'Sullivan 3-Shelf Heavy-Duty Bookcases"/>
    <n v="523.26"/>
    <n v="9"/>
    <n v="125.58240000000001"/>
    <x v="6"/>
  </r>
  <r>
    <s v="CA-2017-148985"/>
    <x v="762"/>
    <d v="2017-11-15T00:00:00"/>
    <x v="4"/>
    <x v="0"/>
    <s v="TB-21190"/>
    <s v="Thomas Brumley"/>
    <x v="2"/>
    <s v="United States"/>
    <x v="2"/>
    <x v="2"/>
    <x v="1"/>
    <s v="FUR-FU-10001424"/>
    <s v="Furniture"/>
    <x v="3"/>
    <s v="Dax Clear Box Frame"/>
    <n v="34.92"/>
    <n v="4"/>
    <n v="11.8728"/>
    <x v="0"/>
  </r>
  <r>
    <s v="CA-2014-138100"/>
    <x v="712"/>
    <d v="2014-09-20T00:00:00"/>
    <x v="2"/>
    <x v="1"/>
    <s v="AA-10315"/>
    <s v="Alex Avila"/>
    <x v="0"/>
    <s v="United States"/>
    <x v="13"/>
    <x v="7"/>
    <x v="2"/>
    <s v="FUR-FU-10002456"/>
    <s v="Furniture"/>
    <x v="3"/>
    <s v="Master Caster Door Stop, Large Neon Orange"/>
    <n v="14.56"/>
    <n v="2"/>
    <n v="6.2607999999999997"/>
    <x v="4"/>
  </r>
  <r>
    <s v="CA-2014-167199"/>
    <x v="764"/>
    <d v="2014-01-10T00:00:00"/>
    <x v="4"/>
    <x v="1"/>
    <s v="ME-17320"/>
    <s v="Maria Etezadi"/>
    <x v="2"/>
    <s v="United States"/>
    <x v="0"/>
    <x v="0"/>
    <x v="0"/>
    <s v="FUR-CH-10004063"/>
    <s v="Furniture"/>
    <x v="1"/>
    <s v="Global Deluxe High-Back Manager's Chair"/>
    <n v="2573.8200000000002"/>
    <n v="9"/>
    <n v="746.40779999999995"/>
    <x v="8"/>
  </r>
  <r>
    <s v="CA-2014-129938"/>
    <x v="256"/>
    <d v="2014-12-17T00:00:00"/>
    <x v="3"/>
    <x v="0"/>
    <s v="EB-13705"/>
    <s v="Ed Braxton"/>
    <x v="1"/>
    <s v="United States"/>
    <x v="3"/>
    <x v="3"/>
    <x v="2"/>
    <s v="FUR-CH-10003774"/>
    <s v="Furniture"/>
    <x v="1"/>
    <s v="Global Wood Trimmed Manager's Task Chair, Khaki"/>
    <n v="445.80200000000002"/>
    <n v="7"/>
    <n v="-108.2662"/>
    <x v="5"/>
  </r>
  <r>
    <s v="US-2015-134558"/>
    <x v="765"/>
    <d v="2015-12-24T00:00:00"/>
    <x v="2"/>
    <x v="0"/>
    <s v="PM-19135"/>
    <s v="Peter McVee"/>
    <x v="2"/>
    <s v="United States"/>
    <x v="63"/>
    <x v="28"/>
    <x v="2"/>
    <s v="FUR-TA-10003473"/>
    <s v="Furniture"/>
    <x v="2"/>
    <s v="Bretford Rectangular Conference Table Tops"/>
    <n v="1053.164"/>
    <n v="4"/>
    <n v="-105.3164"/>
    <x v="5"/>
  </r>
  <r>
    <s v="CA-2015-108672"/>
    <x v="468"/>
    <d v="2015-09-16T00:00:00"/>
    <x v="6"/>
    <x v="1"/>
    <s v="FA-14230"/>
    <s v="Frank Atkinson"/>
    <x v="1"/>
    <s v="United States"/>
    <x v="2"/>
    <x v="2"/>
    <x v="1"/>
    <s v="FUR-FU-10003799"/>
    <s v="Furniture"/>
    <x v="3"/>
    <s v="Seth Thomas 13 1/2&quot; Wall Clock"/>
    <n v="106.68"/>
    <n v="6"/>
    <n v="33.070799999999998"/>
    <x v="4"/>
  </r>
  <r>
    <s v="US-2017-160836"/>
    <x v="91"/>
    <d v="2017-09-16T00:00:00"/>
    <x v="2"/>
    <x v="1"/>
    <s v="CC-12475"/>
    <s v="Cindy Chapman"/>
    <x v="0"/>
    <s v="United States"/>
    <x v="6"/>
    <x v="5"/>
    <x v="3"/>
    <s v="FUR-TA-10002855"/>
    <s v="Furniture"/>
    <x v="2"/>
    <s v="Bevis Round Conference Table Top &amp; Single Column Base"/>
    <n v="512.19000000000005"/>
    <n v="5"/>
    <n v="-65.852999999999994"/>
    <x v="4"/>
  </r>
  <r>
    <s v="CA-2017-121048"/>
    <x v="766"/>
    <d v="2017-07-18T00:00:00"/>
    <x v="4"/>
    <x v="1"/>
    <s v="TC-21295"/>
    <s v="Toby Carlisle"/>
    <x v="0"/>
    <s v="United States"/>
    <x v="327"/>
    <x v="2"/>
    <x v="1"/>
    <s v="FUR-FU-10003601"/>
    <s v="Furniture"/>
    <x v="3"/>
    <s v="Deflect-o RollaMat Studded, Beveled Mat for Medium Pile Carpeting"/>
    <n v="276.69"/>
    <n v="3"/>
    <n v="49.804200000000002"/>
    <x v="3"/>
  </r>
  <r>
    <s v="CA-2017-121048"/>
    <x v="766"/>
    <d v="2017-07-18T00:00:00"/>
    <x v="4"/>
    <x v="1"/>
    <s v="TC-21295"/>
    <s v="Toby Carlisle"/>
    <x v="0"/>
    <s v="United States"/>
    <x v="327"/>
    <x v="2"/>
    <x v="1"/>
    <s v="FUR-FU-10002960"/>
    <s v="Furniture"/>
    <x v="3"/>
    <s v="Eldon 200 Class Desk Accessories, Burgundy"/>
    <n v="18.84"/>
    <n v="3"/>
    <n v="7.9127999999999998"/>
    <x v="3"/>
  </r>
  <r>
    <s v="US-2017-161935"/>
    <x v="766"/>
    <d v="2017-07-18T00:00:00"/>
    <x v="4"/>
    <x v="1"/>
    <s v="JL-15835"/>
    <s v="John Lee"/>
    <x v="0"/>
    <s v="United States"/>
    <x v="29"/>
    <x v="15"/>
    <x v="2"/>
    <s v="FUR-FU-10002937"/>
    <s v="Furniture"/>
    <x v="3"/>
    <s v="GE 48&quot; Fluorescent Tube, Cool White Energy Saver, 34 Watts, 30/Box"/>
    <n v="396.92"/>
    <n v="5"/>
    <n v="148.845"/>
    <x v="3"/>
  </r>
  <r>
    <s v="CA-2016-162383"/>
    <x v="26"/>
    <d v="2016-09-11T00:00:00"/>
    <x v="6"/>
    <x v="1"/>
    <s v="MD-17350"/>
    <s v="Maribeth Dona"/>
    <x v="0"/>
    <s v="United States"/>
    <x v="68"/>
    <x v="15"/>
    <x v="2"/>
    <s v="FUR-CH-10004477"/>
    <s v="Furniture"/>
    <x v="1"/>
    <s v="Global Push Button Manager's Chair, Indigo"/>
    <n v="85.245999999999995"/>
    <n v="2"/>
    <n v="-1.2178"/>
    <x v="4"/>
  </r>
  <r>
    <s v="CA-2014-125731"/>
    <x v="767"/>
    <d v="2014-09-16T00:00:00"/>
    <x v="6"/>
    <x v="1"/>
    <s v="CL-12565"/>
    <s v="Clay Ludtke"/>
    <x v="0"/>
    <s v="United States"/>
    <x v="195"/>
    <x v="36"/>
    <x v="1"/>
    <s v="FUR-CH-10003973"/>
    <s v="Furniture"/>
    <x v="1"/>
    <s v="GuestStacker Chair with Chrome Finish Legs"/>
    <n v="1487.04"/>
    <n v="5"/>
    <n v="148.70400000000001"/>
    <x v="4"/>
  </r>
  <r>
    <s v="US-2017-106145"/>
    <x v="572"/>
    <d v="2017-09-26T00:00:00"/>
    <x v="7"/>
    <x v="3"/>
    <s v="RA-19885"/>
    <s v="Ruben Ausman"/>
    <x v="1"/>
    <s v="United States"/>
    <x v="28"/>
    <x v="2"/>
    <x v="1"/>
    <s v="FUR-FU-10003829"/>
    <s v="Furniture"/>
    <x v="3"/>
    <s v="Stackable Trays"/>
    <n v="9.24"/>
    <n v="3"/>
    <n v="2.9567999999999999"/>
    <x v="4"/>
  </r>
  <r>
    <s v="CA-2016-107146"/>
    <x v="9"/>
    <d v="2016-06-19T00:00:00"/>
    <x v="3"/>
    <x v="2"/>
    <s v="LC-16885"/>
    <s v="Lena Creighton"/>
    <x v="0"/>
    <s v="United States"/>
    <x v="328"/>
    <x v="12"/>
    <x v="1"/>
    <s v="FUR-FU-10002298"/>
    <s v="Furniture"/>
    <x v="3"/>
    <s v="Rubbermaid ClusterMat Chairmats, Mat Size- 66&quot; x 60&quot;, Lip 20&quot; x 11&quot; -90 Degree Angle"/>
    <n v="266.35199999999998"/>
    <n v="3"/>
    <n v="-13.317600000000001"/>
    <x v="2"/>
  </r>
  <r>
    <s v="CA-2016-107146"/>
    <x v="9"/>
    <d v="2016-06-19T00:00:00"/>
    <x v="3"/>
    <x v="2"/>
    <s v="LC-16885"/>
    <s v="Lena Creighton"/>
    <x v="0"/>
    <s v="United States"/>
    <x v="328"/>
    <x v="12"/>
    <x v="1"/>
    <s v="FUR-CH-10004853"/>
    <s v="Furniture"/>
    <x v="1"/>
    <s v="Global Manager's Adjustable Task Chair, Storm"/>
    <n v="483.13600000000002"/>
    <n v="4"/>
    <n v="54.352800000000002"/>
    <x v="2"/>
  </r>
  <r>
    <s v="US-2017-134642"/>
    <x v="768"/>
    <d v="2017-03-01T00:00:00"/>
    <x v="4"/>
    <x v="1"/>
    <s v="SW-20245"/>
    <s v="Scot Wooten"/>
    <x v="0"/>
    <s v="United States"/>
    <x v="329"/>
    <x v="30"/>
    <x v="0"/>
    <s v="FUR-CH-10002880"/>
    <s v="Furniture"/>
    <x v="1"/>
    <s v="Global High-Back Leather Tilter, Burgundy"/>
    <n v="196.78399999999999"/>
    <n v="2"/>
    <n v="-22.138200000000001"/>
    <x v="11"/>
  </r>
  <r>
    <s v="US-2017-134642"/>
    <x v="768"/>
    <d v="2017-03-01T00:00:00"/>
    <x v="4"/>
    <x v="1"/>
    <s v="SW-20245"/>
    <s v="Scot Wooten"/>
    <x v="0"/>
    <s v="United States"/>
    <x v="329"/>
    <x v="30"/>
    <x v="0"/>
    <s v="FUR-BO-10004709"/>
    <s v="Furniture"/>
    <x v="0"/>
    <s v="Bush Westfield Collection Bookcases, Medium Cherry Finish"/>
    <n v="231.92"/>
    <n v="5"/>
    <n v="5.798"/>
    <x v="11"/>
  </r>
  <r>
    <s v="CA-2017-103415"/>
    <x v="587"/>
    <d v="2017-12-08T00:00:00"/>
    <x v="2"/>
    <x v="1"/>
    <s v="MV-17485"/>
    <s v="Mark Van Huff"/>
    <x v="0"/>
    <s v="United States"/>
    <x v="6"/>
    <x v="5"/>
    <x v="3"/>
    <s v="FUR-FU-10000820"/>
    <s v="Furniture"/>
    <x v="3"/>
    <s v="Tensor Brushed Steel Torchiere Floor Lamp"/>
    <n v="13.592000000000001"/>
    <n v="2"/>
    <n v="-14.271599999999999"/>
    <x v="5"/>
  </r>
  <r>
    <s v="US-2017-112347"/>
    <x v="308"/>
    <d v="2017-12-06T00:00:00"/>
    <x v="4"/>
    <x v="1"/>
    <s v="BS-11380"/>
    <s v="Bill Stewart"/>
    <x v="1"/>
    <s v="United States"/>
    <x v="22"/>
    <x v="12"/>
    <x v="1"/>
    <s v="FUR-BO-10003546"/>
    <s v="Furniture"/>
    <x v="0"/>
    <s v="Hon 4-Shelf Metal Bookcases"/>
    <n v="242.352"/>
    <n v="8"/>
    <n v="-363.52800000000002"/>
    <x v="5"/>
  </r>
  <r>
    <s v="US-2017-112347"/>
    <x v="308"/>
    <d v="2017-12-06T00:00:00"/>
    <x v="4"/>
    <x v="1"/>
    <s v="BS-11380"/>
    <s v="Bill Stewart"/>
    <x v="1"/>
    <s v="United States"/>
    <x v="22"/>
    <x v="12"/>
    <x v="1"/>
    <s v="FUR-FU-10001488"/>
    <s v="Furniture"/>
    <x v="3"/>
    <s v="Tenex 46&quot; x 60&quot; Computer Anti-Static Chairmat, Rectangular Shaped"/>
    <n v="508.70400000000001"/>
    <n v="6"/>
    <n v="0"/>
    <x v="5"/>
  </r>
  <r>
    <s v="US-2017-112347"/>
    <x v="308"/>
    <d v="2017-12-06T00:00:00"/>
    <x v="4"/>
    <x v="1"/>
    <s v="BS-11380"/>
    <s v="Bill Stewart"/>
    <x v="1"/>
    <s v="United States"/>
    <x v="22"/>
    <x v="12"/>
    <x v="1"/>
    <s v="FUR-CH-10002335"/>
    <s v="Furniture"/>
    <x v="1"/>
    <s v="Hon GuestStacker Chair"/>
    <n v="906.68"/>
    <n v="5"/>
    <n v="68.001000000000005"/>
    <x v="5"/>
  </r>
  <r>
    <s v="CA-2016-136595"/>
    <x v="26"/>
    <d v="2016-09-07T00:00:00"/>
    <x v="3"/>
    <x v="2"/>
    <s v="EM-13825"/>
    <s v="Elizabeth Moffitt"/>
    <x v="1"/>
    <s v="United States"/>
    <x v="6"/>
    <x v="5"/>
    <x v="3"/>
    <s v="FUR-FU-10004671"/>
    <s v="Furniture"/>
    <x v="3"/>
    <s v="Executive Impressions 12&quot; Wall Clock"/>
    <n v="21.204000000000001"/>
    <n v="3"/>
    <n v="-11.6622"/>
    <x v="4"/>
  </r>
  <r>
    <s v="CA-2014-114181"/>
    <x v="769"/>
    <d v="2014-05-14T00:00:00"/>
    <x v="4"/>
    <x v="0"/>
    <s v="AF-10885"/>
    <s v="Art Foster"/>
    <x v="0"/>
    <s v="United States"/>
    <x v="3"/>
    <x v="3"/>
    <x v="2"/>
    <s v="FUR-BO-10004467"/>
    <s v="Furniture"/>
    <x v="0"/>
    <s v="Bestar Classic Bookcase"/>
    <n v="349.96499999999997"/>
    <n v="7"/>
    <n v="-216.97829999999999"/>
    <x v="7"/>
  </r>
  <r>
    <s v="US-2014-137155"/>
    <x v="770"/>
    <d v="2014-11-05T00:00:00"/>
    <x v="4"/>
    <x v="1"/>
    <s v="DL-12925"/>
    <s v="Daniel Lacy"/>
    <x v="0"/>
    <s v="United States"/>
    <x v="62"/>
    <x v="7"/>
    <x v="2"/>
    <s v="FUR-FU-10003142"/>
    <s v="Furniture"/>
    <x v="3"/>
    <s v="Master Big Foot Doorstop, Beige"/>
    <n v="31.68"/>
    <n v="6"/>
    <n v="9.8208000000000002"/>
    <x v="0"/>
  </r>
  <r>
    <s v="CA-2016-105746"/>
    <x v="771"/>
    <d v="2017-01-01T00:00:00"/>
    <x v="3"/>
    <x v="2"/>
    <s v="BD-11605"/>
    <s v="Brian Dahlen"/>
    <x v="0"/>
    <s v="United States"/>
    <x v="68"/>
    <x v="3"/>
    <x v="2"/>
    <s v="FUR-CH-10000454"/>
    <s v="Furniture"/>
    <x v="1"/>
    <s v="Hon Deluxe Fabric Upholstered Stacking Chairs, Rounded Back"/>
    <n v="170.786"/>
    <n v="1"/>
    <n v="0"/>
    <x v="5"/>
  </r>
  <r>
    <s v="US-2016-104815"/>
    <x v="222"/>
    <d v="2016-09-07T00:00:00"/>
    <x v="4"/>
    <x v="1"/>
    <s v="RB-19570"/>
    <s v="Rob Beeghly"/>
    <x v="0"/>
    <s v="United States"/>
    <x v="9"/>
    <x v="8"/>
    <x v="3"/>
    <s v="FUR-BO-10003894"/>
    <s v="Furniture"/>
    <x v="0"/>
    <s v="Safco Value Mate Steel Bookcase, Baked Enamel Finish on Steel, Black"/>
    <n v="198.744"/>
    <n v="4"/>
    <n v="0"/>
    <x v="4"/>
  </r>
  <r>
    <s v="US-2016-166660"/>
    <x v="772"/>
    <d v="2016-02-01T00:00:00"/>
    <x v="3"/>
    <x v="0"/>
    <s v="TB-21250"/>
    <s v="Tim Brockman"/>
    <x v="0"/>
    <s v="United States"/>
    <x v="15"/>
    <x v="13"/>
    <x v="1"/>
    <s v="FUR-CH-10001190"/>
    <s v="Furniture"/>
    <x v="1"/>
    <s v="Global Deluxe High-Back Office Chair in Storm"/>
    <n v="435.16800000000001"/>
    <n v="4"/>
    <n v="-59.835599999999999"/>
    <x v="8"/>
  </r>
  <r>
    <s v="US-2016-166660"/>
    <x v="772"/>
    <d v="2016-02-01T00:00:00"/>
    <x v="3"/>
    <x v="0"/>
    <s v="TB-21250"/>
    <s v="Tim Brockman"/>
    <x v="0"/>
    <s v="United States"/>
    <x v="15"/>
    <x v="13"/>
    <x v="1"/>
    <s v="FUR-BO-10000468"/>
    <s v="Furniture"/>
    <x v="0"/>
    <s v="O'Sullivan 2-Shelf Heavy-Duty Bookcases"/>
    <n v="48.58"/>
    <n v="1"/>
    <n v="7.7728000000000002"/>
    <x v="8"/>
  </r>
  <r>
    <s v="CA-2014-100916"/>
    <x v="299"/>
    <d v="2014-10-26T00:00:00"/>
    <x v="2"/>
    <x v="1"/>
    <s v="FH-14275"/>
    <s v="Frank Hawley"/>
    <x v="1"/>
    <s v="United States"/>
    <x v="330"/>
    <x v="25"/>
    <x v="0"/>
    <s v="FUR-TA-10004607"/>
    <s v="Furniture"/>
    <x v="2"/>
    <s v="Hon 2111 Invitation Series Straight Table"/>
    <n v="591.32000000000005"/>
    <n v="4"/>
    <n v="112.35080000000001"/>
    <x v="1"/>
  </r>
  <r>
    <s v="CA-2016-138597"/>
    <x v="105"/>
    <d v="2016-12-21T00:00:00"/>
    <x v="0"/>
    <x v="2"/>
    <s v="PN-18775"/>
    <s v="Parhena Norris"/>
    <x v="2"/>
    <s v="United States"/>
    <x v="70"/>
    <x v="27"/>
    <x v="3"/>
    <s v="FUR-CH-10004997"/>
    <s v="Furniture"/>
    <x v="1"/>
    <s v="Hon Every-Day Series Multi-Task Chairs"/>
    <n v="563.94000000000005"/>
    <n v="3"/>
    <n v="112.788"/>
    <x v="5"/>
  </r>
  <r>
    <s v="CA-2015-142734"/>
    <x v="763"/>
    <d v="2015-04-21T00:00:00"/>
    <x v="2"/>
    <x v="1"/>
    <s v="DM-13345"/>
    <s v="Denise Monton"/>
    <x v="1"/>
    <s v="United States"/>
    <x v="13"/>
    <x v="7"/>
    <x v="2"/>
    <s v="FUR-CH-10003968"/>
    <s v="Furniture"/>
    <x v="1"/>
    <s v="Novimex Turbo Task Chair"/>
    <n v="127.764"/>
    <n v="2"/>
    <n v="2.8391999999999999"/>
    <x v="6"/>
  </r>
  <r>
    <s v="CA-2017-122945"/>
    <x v="716"/>
    <d v="2017-11-22T00:00:00"/>
    <x v="6"/>
    <x v="1"/>
    <s v="MB-18085"/>
    <s v="Mick Brown"/>
    <x v="0"/>
    <s v="United States"/>
    <x v="18"/>
    <x v="2"/>
    <x v="1"/>
    <s v="FUR-FU-10001196"/>
    <s v="Furniture"/>
    <x v="3"/>
    <s v="DAX Cubicle Frames - 8x10"/>
    <n v="17.309999999999999"/>
    <n v="3"/>
    <n v="5.1929999999999996"/>
    <x v="0"/>
  </r>
  <r>
    <s v="CA-2016-158778"/>
    <x v="26"/>
    <d v="2016-09-09T00:00:00"/>
    <x v="4"/>
    <x v="1"/>
    <s v="DB-13210"/>
    <s v="Dean Braden"/>
    <x v="0"/>
    <s v="United States"/>
    <x v="3"/>
    <x v="3"/>
    <x v="2"/>
    <s v="FUR-FU-10000260"/>
    <s v="Furniture"/>
    <x v="3"/>
    <s v="6&quot; Cubicle Wall Clock, Black"/>
    <n v="58.247999999999998"/>
    <n v="9"/>
    <n v="11.6496"/>
    <x v="4"/>
  </r>
  <r>
    <s v="CA-2016-158778"/>
    <x v="26"/>
    <d v="2016-09-09T00:00:00"/>
    <x v="4"/>
    <x v="1"/>
    <s v="DB-13210"/>
    <s v="Dean Braden"/>
    <x v="0"/>
    <s v="United States"/>
    <x v="3"/>
    <x v="3"/>
    <x v="2"/>
    <s v="FUR-CH-10001146"/>
    <s v="Furniture"/>
    <x v="1"/>
    <s v="Global Task Chair, Black"/>
    <n v="71.245999999999995"/>
    <n v="2"/>
    <n v="-19.338200000000001"/>
    <x v="4"/>
  </r>
  <r>
    <s v="CA-2016-158778"/>
    <x v="26"/>
    <d v="2016-09-09T00:00:00"/>
    <x v="4"/>
    <x v="1"/>
    <s v="DB-13210"/>
    <s v="Dean Braden"/>
    <x v="0"/>
    <s v="United States"/>
    <x v="3"/>
    <x v="3"/>
    <x v="2"/>
    <s v="FUR-CH-10000309"/>
    <s v="Furniture"/>
    <x v="1"/>
    <s v="Global Comet Stacking Arm Chair"/>
    <n v="887.27099999999996"/>
    <n v="3"/>
    <n v="-63.3765"/>
    <x v="4"/>
  </r>
  <r>
    <s v="CA-2016-101791"/>
    <x v="614"/>
    <d v="2016-05-31T00:00:00"/>
    <x v="4"/>
    <x v="1"/>
    <s v="BS-11665"/>
    <s v="Brian Stugart"/>
    <x v="0"/>
    <s v="United States"/>
    <x v="9"/>
    <x v="8"/>
    <x v="3"/>
    <s v="FUR-FU-10003247"/>
    <s v="Furniture"/>
    <x v="3"/>
    <s v="36X48 HARDFLOOR CHAIRMAT"/>
    <n v="25.175999999999998"/>
    <n v="3"/>
    <n v="-33.358199999999997"/>
    <x v="7"/>
  </r>
  <r>
    <s v="CA-2016-101791"/>
    <x v="614"/>
    <d v="2016-05-31T00:00:00"/>
    <x v="4"/>
    <x v="1"/>
    <s v="BS-11665"/>
    <s v="Brian Stugart"/>
    <x v="0"/>
    <s v="United States"/>
    <x v="9"/>
    <x v="8"/>
    <x v="3"/>
    <s v="FUR-FU-10002191"/>
    <s v="Furniture"/>
    <x v="3"/>
    <s v="G.E. Halogen Desk Lamp Bulbs"/>
    <n v="5.5839999999999996"/>
    <n v="2"/>
    <n v="-1.6752"/>
    <x v="7"/>
  </r>
  <r>
    <s v="CA-2015-113740"/>
    <x v="108"/>
    <d v="2015-08-28T00:00:00"/>
    <x v="4"/>
    <x v="0"/>
    <s v="SC-20380"/>
    <s v="Shahid Collister"/>
    <x v="0"/>
    <s v="United States"/>
    <x v="13"/>
    <x v="7"/>
    <x v="2"/>
    <s v="FUR-FU-10000010"/>
    <s v="Furniture"/>
    <x v="3"/>
    <s v="DAX Value U-Channel Document Frames, Easel Back"/>
    <n v="14.91"/>
    <n v="3"/>
    <n v="4.6220999999999997"/>
    <x v="10"/>
  </r>
  <r>
    <s v="CA-2017-151225"/>
    <x v="526"/>
    <d v="2017-10-29T00:00:00"/>
    <x v="3"/>
    <x v="2"/>
    <s v="JM-15655"/>
    <s v="Jim Mitchum"/>
    <x v="1"/>
    <s v="United States"/>
    <x v="2"/>
    <x v="2"/>
    <x v="1"/>
    <s v="FUR-TA-10001539"/>
    <s v="Furniture"/>
    <x v="2"/>
    <s v="Chromcraft Rectangular Conference Tables"/>
    <n v="189.57599999999999"/>
    <n v="1"/>
    <n v="9.4787999999999997"/>
    <x v="1"/>
  </r>
  <r>
    <s v="US-2014-144078"/>
    <x v="306"/>
    <d v="2014-11-29T00:00:00"/>
    <x v="4"/>
    <x v="1"/>
    <s v="RB-19435"/>
    <s v="Richard Bierner"/>
    <x v="0"/>
    <s v="United States"/>
    <x v="2"/>
    <x v="2"/>
    <x v="1"/>
    <s v="FUR-CH-10002335"/>
    <s v="Furniture"/>
    <x v="1"/>
    <s v="Hon GuestStacker Chair"/>
    <n v="725.34400000000005"/>
    <n v="4"/>
    <n v="54.400799999999997"/>
    <x v="0"/>
  </r>
  <r>
    <s v="CA-2015-136805"/>
    <x v="773"/>
    <d v="2015-05-27T00:00:00"/>
    <x v="4"/>
    <x v="0"/>
    <s v="NM-18445"/>
    <s v="Nathan Mautz"/>
    <x v="2"/>
    <s v="United States"/>
    <x v="25"/>
    <x v="17"/>
    <x v="3"/>
    <s v="FUR-FU-10003724"/>
    <s v="Furniture"/>
    <x v="3"/>
    <s v="Westinghouse Clip-On Gooseneck Lamps"/>
    <n v="75.33"/>
    <n v="9"/>
    <n v="19.585799999999999"/>
    <x v="7"/>
  </r>
  <r>
    <s v="CA-2014-162089"/>
    <x v="693"/>
    <d v="2014-04-01T00:00:00"/>
    <x v="3"/>
    <x v="2"/>
    <s v="MP-17470"/>
    <s v="Mark Packer"/>
    <x v="2"/>
    <s v="United States"/>
    <x v="193"/>
    <x v="5"/>
    <x v="3"/>
    <s v="FUR-CH-10002304"/>
    <s v="Furniture"/>
    <x v="1"/>
    <s v="Global Stack Chair without Arms, Black"/>
    <n v="127.30200000000001"/>
    <n v="7"/>
    <n v="-9.093"/>
    <x v="9"/>
  </r>
  <r>
    <s v="US-2017-158526"/>
    <x v="297"/>
    <d v="2018-01-01T00:00:00"/>
    <x v="0"/>
    <x v="0"/>
    <s v="KH-16360"/>
    <s v="Katherine Hughes"/>
    <x v="0"/>
    <s v="United States"/>
    <x v="74"/>
    <x v="0"/>
    <x v="0"/>
    <s v="FUR-CH-10002602"/>
    <s v="Furniture"/>
    <x v="1"/>
    <s v="DMI Arturo Collection Mission-style Design Wood Chair"/>
    <n v="1207.8399999999999"/>
    <n v="8"/>
    <n v="314.03840000000002"/>
    <x v="5"/>
  </r>
  <r>
    <s v="US-2017-158526"/>
    <x v="297"/>
    <d v="2018-01-01T00:00:00"/>
    <x v="0"/>
    <x v="0"/>
    <s v="KH-16360"/>
    <s v="Katherine Hughes"/>
    <x v="0"/>
    <s v="United States"/>
    <x v="74"/>
    <x v="0"/>
    <x v="0"/>
    <s v="FUR-CH-10004495"/>
    <s v="Furniture"/>
    <x v="1"/>
    <s v="Global Leather and Oak Executive Chair, Black"/>
    <n v="300.98"/>
    <n v="1"/>
    <n v="87.284199999999998"/>
    <x v="5"/>
  </r>
  <r>
    <s v="US-2017-158526"/>
    <x v="297"/>
    <d v="2018-01-01T00:00:00"/>
    <x v="0"/>
    <x v="0"/>
    <s v="KH-16360"/>
    <s v="Katherine Hughes"/>
    <x v="0"/>
    <s v="United States"/>
    <x v="74"/>
    <x v="0"/>
    <x v="0"/>
    <s v="FUR-CH-10001270"/>
    <s v="Furniture"/>
    <x v="1"/>
    <s v="Harbour Creations Steel Folding Chair"/>
    <n v="258.75"/>
    <n v="3"/>
    <n v="77.625"/>
    <x v="5"/>
  </r>
  <r>
    <s v="CA-2017-104885"/>
    <x v="774"/>
    <d v="2017-03-08T00:00:00"/>
    <x v="6"/>
    <x v="1"/>
    <s v="DB-13555"/>
    <s v="Dorothy Badders"/>
    <x v="1"/>
    <s v="United States"/>
    <x v="19"/>
    <x v="14"/>
    <x v="2"/>
    <s v="FUR-BO-10003660"/>
    <s v="Furniture"/>
    <x v="0"/>
    <s v="Bush Cubix Collection Bookcases, Fully Assembled"/>
    <n v="441.96"/>
    <n v="2"/>
    <n v="101.6508"/>
    <x v="9"/>
  </r>
  <r>
    <s v="CA-2015-161452"/>
    <x v="509"/>
    <d v="2015-04-11T00:00:00"/>
    <x v="6"/>
    <x v="1"/>
    <s v="CA-11965"/>
    <s v="Carol Adams"/>
    <x v="1"/>
    <s v="United States"/>
    <x v="2"/>
    <x v="2"/>
    <x v="1"/>
    <s v="FUR-CH-10003973"/>
    <s v="Furniture"/>
    <x v="1"/>
    <s v="GuestStacker Chair with Chrome Finish Legs"/>
    <n v="892.22400000000005"/>
    <n v="3"/>
    <n v="89.222399999999993"/>
    <x v="6"/>
  </r>
  <r>
    <s v="CA-2016-138968"/>
    <x v="775"/>
    <d v="2016-03-16T00:00:00"/>
    <x v="5"/>
    <x v="2"/>
    <s v="FC-14335"/>
    <s v="Fred Chung"/>
    <x v="1"/>
    <s v="United States"/>
    <x v="28"/>
    <x v="2"/>
    <x v="1"/>
    <s v="FUR-CH-10000309"/>
    <s v="Furniture"/>
    <x v="1"/>
    <s v="Global Comet Stacking Arm Chair"/>
    <n v="1352.0319999999999"/>
    <n v="4"/>
    <n v="84.501999999999995"/>
    <x v="9"/>
  </r>
  <r>
    <s v="CA-2015-101889"/>
    <x v="7"/>
    <d v="2015-12-31T00:00:00"/>
    <x v="4"/>
    <x v="1"/>
    <s v="DB-13120"/>
    <s v="David Bremer"/>
    <x v="1"/>
    <s v="United States"/>
    <x v="149"/>
    <x v="15"/>
    <x v="2"/>
    <s v="FUR-TA-10004154"/>
    <s v="Furniture"/>
    <x v="2"/>
    <s v="Riverside Furniture Oval Coffee Table, Oval End Table, End Table with Drawer"/>
    <n v="1548.99"/>
    <n v="9"/>
    <n v="-464.697"/>
    <x v="5"/>
  </r>
  <r>
    <s v="CA-2015-107685"/>
    <x v="737"/>
    <d v="2015-12-02T00:00:00"/>
    <x v="3"/>
    <x v="0"/>
    <s v="JM-15865"/>
    <s v="John Murray"/>
    <x v="0"/>
    <s v="United States"/>
    <x v="205"/>
    <x v="34"/>
    <x v="1"/>
    <s v="FUR-FU-10002813"/>
    <s v="Furniture"/>
    <x v="3"/>
    <s v="DAX Contemporary Wood Frame with Silver Metal Mat, Desktop, 11 x 14 Size"/>
    <n v="80.959999999999994"/>
    <n v="4"/>
    <n v="29.145600000000002"/>
    <x v="0"/>
  </r>
  <r>
    <s v="US-2014-120740"/>
    <x v="776"/>
    <d v="2014-04-15T00:00:00"/>
    <x v="7"/>
    <x v="3"/>
    <s v="PS-18970"/>
    <s v="Paul Stevenson"/>
    <x v="2"/>
    <s v="United States"/>
    <x v="2"/>
    <x v="2"/>
    <x v="1"/>
    <s v="FUR-FU-10004091"/>
    <s v="Furniture"/>
    <x v="3"/>
    <s v="Howard Miller 13&quot; Diameter Goldtone Round Wall Clock"/>
    <n v="187.76"/>
    <n v="4"/>
    <n v="76.9816"/>
    <x v="6"/>
  </r>
  <r>
    <s v="CA-2014-105417"/>
    <x v="777"/>
    <d v="2014-01-12T00:00:00"/>
    <x v="2"/>
    <x v="1"/>
    <s v="VS-21820"/>
    <s v="Vivek Sundaresam"/>
    <x v="0"/>
    <s v="United States"/>
    <x v="156"/>
    <x v="5"/>
    <x v="3"/>
    <s v="FUR-FU-10004864"/>
    <s v="Furniture"/>
    <x v="3"/>
    <s v="Howard Miller 14-1/2&quot; Diameter Chrome Round Wall Clock"/>
    <n v="76.727999999999994"/>
    <n v="3"/>
    <n v="-53.709600000000002"/>
    <x v="8"/>
  </r>
  <r>
    <s v="CA-2014-151967"/>
    <x v="27"/>
    <d v="2014-10-26T00:00:00"/>
    <x v="4"/>
    <x v="1"/>
    <s v="NB-18580"/>
    <s v="Nicole Brennan"/>
    <x v="1"/>
    <s v="United States"/>
    <x v="331"/>
    <x v="35"/>
    <x v="0"/>
    <s v="FUR-FU-10000193"/>
    <s v="Furniture"/>
    <x v="3"/>
    <s v="Tenex Chairmats For Use with Hard Floors"/>
    <n v="129.91999999999999"/>
    <n v="4"/>
    <n v="10.393599999999999"/>
    <x v="1"/>
  </r>
  <r>
    <s v="CA-2015-130974"/>
    <x v="61"/>
    <d v="2015-11-29T00:00:00"/>
    <x v="3"/>
    <x v="0"/>
    <s v="MA-17560"/>
    <s v="Matt Abelman"/>
    <x v="2"/>
    <s v="United States"/>
    <x v="114"/>
    <x v="20"/>
    <x v="2"/>
    <s v="FUR-BO-10002916"/>
    <s v="Furniture"/>
    <x v="0"/>
    <s v="Rush Hierlooms Collection 1&quot; Thick Stackable Bookcases"/>
    <n v="170.98"/>
    <n v="1"/>
    <n v="32.486199999999997"/>
    <x v="0"/>
  </r>
  <r>
    <s v="CA-2015-130974"/>
    <x v="61"/>
    <d v="2015-11-29T00:00:00"/>
    <x v="3"/>
    <x v="0"/>
    <s v="MA-17560"/>
    <s v="Matt Abelman"/>
    <x v="2"/>
    <s v="United States"/>
    <x v="114"/>
    <x v="20"/>
    <x v="2"/>
    <s v="FUR-FU-10002506"/>
    <s v="Furniture"/>
    <x v="3"/>
    <s v="Tensor &quot;Hersey Kiss&quot; Styled Floor Lamp"/>
    <n v="38.97"/>
    <n v="3"/>
    <n v="4.6764000000000001"/>
    <x v="0"/>
  </r>
  <r>
    <s v="CA-2015-130974"/>
    <x v="61"/>
    <d v="2015-11-29T00:00:00"/>
    <x v="3"/>
    <x v="0"/>
    <s v="MA-17560"/>
    <s v="Matt Abelman"/>
    <x v="2"/>
    <s v="United States"/>
    <x v="114"/>
    <x v="20"/>
    <x v="2"/>
    <s v="FUR-TA-10004619"/>
    <s v="Furniture"/>
    <x v="2"/>
    <s v="Hon Non-Folding Utility Tables"/>
    <n v="446.06799999999998"/>
    <n v="4"/>
    <n v="0"/>
    <x v="0"/>
  </r>
  <r>
    <s v="CA-2014-133592"/>
    <x v="252"/>
    <d v="2015-01-07T00:00:00"/>
    <x v="1"/>
    <x v="1"/>
    <s v="KM-16375"/>
    <s v="Katherine Murray"/>
    <x v="2"/>
    <s v="United States"/>
    <x v="134"/>
    <x v="38"/>
    <x v="2"/>
    <s v="FUR-BO-10000362"/>
    <s v="Furniture"/>
    <x v="0"/>
    <s v="Sauder Inglewood Library Bookcases"/>
    <n v="341.96"/>
    <n v="2"/>
    <n v="78.650800000000004"/>
    <x v="5"/>
  </r>
  <r>
    <s v="CA-2014-133592"/>
    <x v="252"/>
    <d v="2015-01-07T00:00:00"/>
    <x v="1"/>
    <x v="1"/>
    <s v="KM-16375"/>
    <s v="Katherine Murray"/>
    <x v="2"/>
    <s v="United States"/>
    <x v="134"/>
    <x v="38"/>
    <x v="2"/>
    <s v="FUR-CH-10004218"/>
    <s v="Furniture"/>
    <x v="1"/>
    <s v="Global Fabric Manager's Chair, Dark Gray"/>
    <n v="605.88"/>
    <n v="6"/>
    <n v="151.47"/>
    <x v="5"/>
  </r>
  <r>
    <s v="CA-2016-169838"/>
    <x v="778"/>
    <d v="2016-11-29T00:00:00"/>
    <x v="4"/>
    <x v="1"/>
    <s v="BB-11545"/>
    <s v="Brenda Bowman"/>
    <x v="1"/>
    <s v="United States"/>
    <x v="38"/>
    <x v="17"/>
    <x v="3"/>
    <s v="FUR-TA-10001095"/>
    <s v="Furniture"/>
    <x v="2"/>
    <s v="Chromcraft Round Conference Tables"/>
    <n v="1568.61"/>
    <n v="9"/>
    <n v="329.40809999999999"/>
    <x v="0"/>
  </r>
  <r>
    <s v="US-2017-128951"/>
    <x v="316"/>
    <d v="2017-07-17T00:00:00"/>
    <x v="3"/>
    <x v="2"/>
    <s v="RS-19420"/>
    <s v="Ricardo Sperren"/>
    <x v="1"/>
    <s v="United States"/>
    <x v="122"/>
    <x v="25"/>
    <x v="0"/>
    <s v="FUR-TA-10004575"/>
    <s v="Furniture"/>
    <x v="2"/>
    <s v="Hon 5100 Series Wood Tables"/>
    <n v="872.94"/>
    <n v="3"/>
    <n v="157.1292"/>
    <x v="3"/>
  </r>
  <r>
    <s v="CA-2016-118899"/>
    <x v="779"/>
    <d v="2016-03-22T00:00:00"/>
    <x v="7"/>
    <x v="3"/>
    <s v="MC-17275"/>
    <s v="Marc Crier"/>
    <x v="0"/>
    <s v="United States"/>
    <x v="15"/>
    <x v="13"/>
    <x v="1"/>
    <s v="FUR-CH-10004754"/>
    <s v="Furniture"/>
    <x v="1"/>
    <s v="Global Stack Chair with Arms, Black"/>
    <n v="167.88800000000001"/>
    <n v="7"/>
    <n v="14.690200000000001"/>
    <x v="9"/>
  </r>
  <r>
    <s v="CA-2017-151799"/>
    <x v="417"/>
    <d v="2017-12-18T00:00:00"/>
    <x v="4"/>
    <x v="1"/>
    <s v="BF-11170"/>
    <s v="Ben Ferrer"/>
    <x v="2"/>
    <s v="United States"/>
    <x v="37"/>
    <x v="20"/>
    <x v="2"/>
    <s v="FUR-TA-10003473"/>
    <s v="Furniture"/>
    <x v="2"/>
    <s v="Bretford Rectangular Conference Table Tops"/>
    <n v="526.58199999999999"/>
    <n v="2"/>
    <n v="-52.658200000000001"/>
    <x v="5"/>
  </r>
  <r>
    <s v="CA-2016-114601"/>
    <x v="238"/>
    <d v="2016-09-02T00:00:00"/>
    <x v="1"/>
    <x v="1"/>
    <s v="AA-10480"/>
    <s v="Andrew Allen"/>
    <x v="0"/>
    <s v="United States"/>
    <x v="25"/>
    <x v="17"/>
    <x v="3"/>
    <s v="FUR-TA-10004147"/>
    <s v="Furniture"/>
    <x v="2"/>
    <s v="Hon 4060 Series Tables"/>
    <n v="447.84"/>
    <n v="4"/>
    <n v="98.524799999999999"/>
    <x v="10"/>
  </r>
  <r>
    <s v="CA-2017-139353"/>
    <x v="780"/>
    <d v="2017-10-30T00:00:00"/>
    <x v="3"/>
    <x v="0"/>
    <s v="JM-15250"/>
    <s v="Janet Martin"/>
    <x v="0"/>
    <s v="United States"/>
    <x v="160"/>
    <x v="30"/>
    <x v="0"/>
    <s v="FUR-FU-10001876"/>
    <s v="Furniture"/>
    <x v="3"/>
    <s v="Computer Room Manger, 14&quot;"/>
    <n v="77.951999999999998"/>
    <n v="3"/>
    <n v="15.590400000000001"/>
    <x v="1"/>
  </r>
  <r>
    <s v="CA-2015-139374"/>
    <x v="468"/>
    <d v="2015-09-14T00:00:00"/>
    <x v="4"/>
    <x v="1"/>
    <s v="AR-10345"/>
    <s v="Alex Russell"/>
    <x v="1"/>
    <s v="United States"/>
    <x v="198"/>
    <x v="5"/>
    <x v="3"/>
    <s v="FUR-CH-10003981"/>
    <s v="Furniture"/>
    <x v="1"/>
    <s v="Global Commerce Series Low-Back Swivel/Tilt Chairs"/>
    <n v="179.886"/>
    <n v="1"/>
    <n v="-2.5697999999999999"/>
    <x v="4"/>
  </r>
  <r>
    <s v="CA-2017-104850"/>
    <x v="234"/>
    <d v="2017-06-19T00:00:00"/>
    <x v="6"/>
    <x v="1"/>
    <s v="TW-21025"/>
    <s v="Tamara Willingham"/>
    <x v="2"/>
    <s v="United States"/>
    <x v="15"/>
    <x v="13"/>
    <x v="1"/>
    <s v="FUR-CH-10003774"/>
    <s v="Furniture"/>
    <x v="1"/>
    <s v="Global Wood Trimmed Manager's Task Chair, Khaki"/>
    <n v="291.13600000000002"/>
    <n v="4"/>
    <n v="-25.474399999999999"/>
    <x v="2"/>
  </r>
  <r>
    <s v="CA-2015-133242"/>
    <x v="311"/>
    <d v="2015-06-24T00:00:00"/>
    <x v="6"/>
    <x v="1"/>
    <s v="KH-16510"/>
    <s v="Keith Herrera"/>
    <x v="0"/>
    <s v="United States"/>
    <x v="58"/>
    <x v="25"/>
    <x v="0"/>
    <s v="FUR-FU-10003464"/>
    <s v="Furniture"/>
    <x v="3"/>
    <s v="Seth Thomas 8 1/2&quot; Cubicle Clock"/>
    <n v="60.84"/>
    <n v="3"/>
    <n v="19.468800000000002"/>
    <x v="2"/>
  </r>
  <r>
    <s v="CA-2015-158323"/>
    <x v="737"/>
    <d v="2015-12-03T00:00:00"/>
    <x v="0"/>
    <x v="2"/>
    <s v="AB-10600"/>
    <s v="Ann Blume"/>
    <x v="1"/>
    <s v="United States"/>
    <x v="51"/>
    <x v="30"/>
    <x v="0"/>
    <s v="FUR-FU-10001546"/>
    <s v="Furniture"/>
    <x v="3"/>
    <s v="Dana Swing-Arm Lamps"/>
    <n v="17.088000000000001"/>
    <n v="2"/>
    <n v="1.0680000000000001"/>
    <x v="0"/>
  </r>
  <r>
    <s v="CA-2017-112844"/>
    <x v="596"/>
    <d v="2017-11-16T00:00:00"/>
    <x v="0"/>
    <x v="0"/>
    <s v="SP-20620"/>
    <s v="Stefania Perrino"/>
    <x v="1"/>
    <s v="United States"/>
    <x v="252"/>
    <x v="7"/>
    <x v="2"/>
    <s v="FUR-FU-10004845"/>
    <s v="Furniture"/>
    <x v="3"/>
    <s v="Deflect-o EconoMat Nonstudded, No Bevel Mat"/>
    <n v="154.94999999999999"/>
    <n v="3"/>
    <n v="30.99"/>
    <x v="0"/>
  </r>
  <r>
    <s v="US-2017-118941"/>
    <x v="661"/>
    <d v="2017-08-12T00:00:00"/>
    <x v="7"/>
    <x v="3"/>
    <s v="BB-11545"/>
    <s v="Brenda Bowman"/>
    <x v="1"/>
    <s v="United States"/>
    <x v="11"/>
    <x v="32"/>
    <x v="2"/>
    <s v="FUR-CH-10002331"/>
    <s v="Furniture"/>
    <x v="1"/>
    <s v="Hon 4700 Series Mobuis Mid-Back Task Chairs with Adjustable Arms"/>
    <n v="1779.9"/>
    <n v="5"/>
    <n v="373.779"/>
    <x v="10"/>
  </r>
  <r>
    <s v="CA-2016-162236"/>
    <x v="114"/>
    <d v="2016-11-06T00:00:00"/>
    <x v="3"/>
    <x v="0"/>
    <s v="ER-13855"/>
    <s v="Elpida Rittenbach"/>
    <x v="1"/>
    <s v="United States"/>
    <x v="127"/>
    <x v="30"/>
    <x v="0"/>
    <s v="FUR-TA-10002533"/>
    <s v="Furniture"/>
    <x v="2"/>
    <s v="BPI Conference Tables"/>
    <n v="876.3"/>
    <n v="10"/>
    <n v="-292.10000000000002"/>
    <x v="0"/>
  </r>
  <r>
    <s v="US-2016-117037"/>
    <x v="586"/>
    <d v="2016-05-20T00:00:00"/>
    <x v="0"/>
    <x v="2"/>
    <s v="LW-17215"/>
    <s v="Luke Weiss"/>
    <x v="0"/>
    <s v="United States"/>
    <x v="9"/>
    <x v="8"/>
    <x v="3"/>
    <s v="FUR-FU-10004973"/>
    <s v="Furniture"/>
    <x v="3"/>
    <s v="Flat Face Poster Frame"/>
    <n v="22.608000000000001"/>
    <n v="3"/>
    <n v="-10.1736"/>
    <x v="7"/>
  </r>
  <r>
    <s v="CA-2017-166184"/>
    <x v="781"/>
    <d v="2017-03-27T00:00:00"/>
    <x v="0"/>
    <x v="2"/>
    <s v="HR-14830"/>
    <s v="Harold Ryan"/>
    <x v="1"/>
    <s v="United States"/>
    <x v="13"/>
    <x v="7"/>
    <x v="2"/>
    <s v="FUR-CH-10003396"/>
    <s v="Furniture"/>
    <x v="1"/>
    <s v="Global Deluxe Steno Chair"/>
    <n v="207.846"/>
    <n v="3"/>
    <n v="2.3094000000000001"/>
    <x v="9"/>
  </r>
  <r>
    <s v="CA-2014-143637"/>
    <x v="782"/>
    <d v="2014-03-29T00:00:00"/>
    <x v="2"/>
    <x v="0"/>
    <s v="MS-17710"/>
    <s v="Maurice Satty"/>
    <x v="0"/>
    <s v="United States"/>
    <x v="99"/>
    <x v="2"/>
    <x v="1"/>
    <s v="FUR-FU-10002813"/>
    <s v="Furniture"/>
    <x v="3"/>
    <s v="DAX Contemporary Wood Frame with Silver Metal Mat, Desktop, 11 x 14 Size"/>
    <n v="40.479999999999997"/>
    <n v="2"/>
    <n v="14.572800000000001"/>
    <x v="9"/>
  </r>
  <r>
    <s v="CA-2016-134334"/>
    <x v="783"/>
    <d v="2016-02-15T00:00:00"/>
    <x v="5"/>
    <x v="2"/>
    <s v="DK-13090"/>
    <s v="Dave Kipp"/>
    <x v="0"/>
    <s v="United States"/>
    <x v="218"/>
    <x v="32"/>
    <x v="2"/>
    <s v="FUR-TA-10002356"/>
    <s v="Furniture"/>
    <x v="2"/>
    <s v="Bevis Boat-Shaped Conference Table"/>
    <n v="550.43100000000004"/>
    <n v="3"/>
    <n v="-47.1798"/>
    <x v="11"/>
  </r>
  <r>
    <s v="CA-2016-134334"/>
    <x v="783"/>
    <d v="2016-02-15T00:00:00"/>
    <x v="5"/>
    <x v="2"/>
    <s v="DK-13090"/>
    <s v="Dave Kipp"/>
    <x v="0"/>
    <s v="United States"/>
    <x v="218"/>
    <x v="32"/>
    <x v="2"/>
    <s v="FUR-FU-10003274"/>
    <s v="Furniture"/>
    <x v="3"/>
    <s v="Regeneration Desk Collection"/>
    <n v="10.56"/>
    <n v="6"/>
    <n v="4.6463999999999999"/>
    <x v="11"/>
  </r>
  <r>
    <s v="US-2017-109316"/>
    <x v="784"/>
    <d v="2017-06-10T00:00:00"/>
    <x v="3"/>
    <x v="2"/>
    <s v="MG-17680"/>
    <s v="Maureen Gastineau"/>
    <x v="2"/>
    <s v="United States"/>
    <x v="2"/>
    <x v="2"/>
    <x v="1"/>
    <s v="FUR-BO-10004834"/>
    <s v="Furniture"/>
    <x v="0"/>
    <s v="Riverside Palais Royal Lawyers Bookcase, Royale Cherry Finish"/>
    <n v="1497.6659999999999"/>
    <n v="2"/>
    <n v="140.95679999999999"/>
    <x v="2"/>
  </r>
  <r>
    <s v="CA-2014-125150"/>
    <x v="785"/>
    <d v="2014-05-23T00:00:00"/>
    <x v="1"/>
    <x v="1"/>
    <s v="PW-19030"/>
    <s v="Pauline Webber"/>
    <x v="1"/>
    <s v="United States"/>
    <x v="2"/>
    <x v="2"/>
    <x v="1"/>
    <s v="FUR-CH-10002439"/>
    <s v="Furniture"/>
    <x v="1"/>
    <s v="Iceberg Nesting Folding Chair, 19w x 6d x 43h"/>
    <n v="232.88"/>
    <n v="5"/>
    <n v="17.466000000000001"/>
    <x v="7"/>
  </r>
  <r>
    <s v="CA-2015-127327"/>
    <x v="136"/>
    <d v="2015-02-07T00:00:00"/>
    <x v="4"/>
    <x v="1"/>
    <s v="PW-19030"/>
    <s v="Pauline Webber"/>
    <x v="1"/>
    <s v="United States"/>
    <x v="248"/>
    <x v="7"/>
    <x v="2"/>
    <s v="FUR-CH-10004218"/>
    <s v="Furniture"/>
    <x v="1"/>
    <s v="Global Fabric Manager's Chair, Dark Gray"/>
    <n v="90.882000000000005"/>
    <n v="1"/>
    <n v="15.147"/>
    <x v="11"/>
  </r>
  <r>
    <s v="CA-2015-137302"/>
    <x v="12"/>
    <d v="2015-05-01T00:00:00"/>
    <x v="2"/>
    <x v="1"/>
    <s v="BW-11110"/>
    <s v="Bart Watters"/>
    <x v="1"/>
    <s v="United States"/>
    <x v="53"/>
    <x v="2"/>
    <x v="1"/>
    <s v="FUR-CH-10002017"/>
    <s v="Furniture"/>
    <x v="1"/>
    <s v="SAFCO Optional Arm Kit for Workspace Cribbage Stacking Chair"/>
    <n v="63.936"/>
    <n v="3"/>
    <n v="6.3936000000000002"/>
    <x v="6"/>
  </r>
  <r>
    <s v="CA-2015-106257"/>
    <x v="315"/>
    <d v="2015-04-17T00:00:00"/>
    <x v="4"/>
    <x v="0"/>
    <s v="EB-14110"/>
    <s v="Eugene Barchas"/>
    <x v="0"/>
    <s v="United States"/>
    <x v="2"/>
    <x v="2"/>
    <x v="1"/>
    <s v="FUR-TA-10002530"/>
    <s v="Furniture"/>
    <x v="2"/>
    <s v="Iceberg OfficeWorks 42&quot; Round Tables"/>
    <n v="241.56800000000001"/>
    <n v="2"/>
    <n v="-15.098000000000001"/>
    <x v="6"/>
  </r>
  <r>
    <s v="CA-2015-149083"/>
    <x v="4"/>
    <d v="2015-09-30T00:00:00"/>
    <x v="2"/>
    <x v="1"/>
    <s v="SH-19975"/>
    <s v="Sally Hughsby"/>
    <x v="1"/>
    <s v="United States"/>
    <x v="15"/>
    <x v="13"/>
    <x v="1"/>
    <s v="FUR-CH-10004289"/>
    <s v="Furniture"/>
    <x v="1"/>
    <s v="Global Super Steno Chair"/>
    <n v="307.13600000000002"/>
    <n v="4"/>
    <n v="-11.5176"/>
    <x v="4"/>
  </r>
  <r>
    <s v="US-2014-137869"/>
    <x v="786"/>
    <d v="2014-04-02T00:00:00"/>
    <x v="2"/>
    <x v="1"/>
    <s v="CV-12295"/>
    <s v="Christina VanderZanden"/>
    <x v="0"/>
    <s v="United States"/>
    <x v="67"/>
    <x v="26"/>
    <x v="3"/>
    <s v="FUR-TA-10003954"/>
    <s v="Furniture"/>
    <x v="2"/>
    <s v="Hon 94000 Series Round Tables"/>
    <n v="1184.72"/>
    <n v="4"/>
    <n v="106.62479999999999"/>
    <x v="9"/>
  </r>
  <r>
    <s v="US-2017-123834"/>
    <x v="720"/>
    <d v="2017-07-25T00:00:00"/>
    <x v="4"/>
    <x v="1"/>
    <s v="GM-14500"/>
    <s v="Gene McClure"/>
    <x v="0"/>
    <s v="United States"/>
    <x v="191"/>
    <x v="5"/>
    <x v="3"/>
    <s v="FUR-TA-10001676"/>
    <s v="Furniture"/>
    <x v="2"/>
    <s v="Hon 61000 Series Interactive Training Tables"/>
    <n v="124.404"/>
    <n v="4"/>
    <n v="-21.3264"/>
    <x v="3"/>
  </r>
  <r>
    <s v="CA-2016-128706"/>
    <x v="787"/>
    <d v="2016-03-02T00:00:00"/>
    <x v="4"/>
    <x v="1"/>
    <s v="DW-13540"/>
    <s v="Don Weiss"/>
    <x v="0"/>
    <s v="United States"/>
    <x v="6"/>
    <x v="5"/>
    <x v="3"/>
    <s v="FUR-FU-10004053"/>
    <s v="Furniture"/>
    <x v="3"/>
    <s v="DAX Two-Tone Silver Metal Document Frame"/>
    <n v="16.192"/>
    <n v="2"/>
    <n v="-6.8815999999999997"/>
    <x v="11"/>
  </r>
  <r>
    <s v="CA-2015-143364"/>
    <x v="788"/>
    <d v="2015-07-19T00:00:00"/>
    <x v="2"/>
    <x v="0"/>
    <s v="TG-21310"/>
    <s v="Toby Gnade"/>
    <x v="0"/>
    <s v="United States"/>
    <x v="81"/>
    <x v="22"/>
    <x v="1"/>
    <s v="FUR-CH-10004287"/>
    <s v="Furniture"/>
    <x v="1"/>
    <s v="SAFCO Arco Folding Chair"/>
    <n v="441.92"/>
    <n v="2"/>
    <n v="49.716000000000001"/>
    <x v="3"/>
  </r>
  <r>
    <s v="CA-2015-143364"/>
    <x v="788"/>
    <d v="2015-07-19T00:00:00"/>
    <x v="2"/>
    <x v="0"/>
    <s v="TG-21310"/>
    <s v="Toby Gnade"/>
    <x v="0"/>
    <s v="United States"/>
    <x v="81"/>
    <x v="22"/>
    <x v="1"/>
    <s v="FUR-BO-10001608"/>
    <s v="Furniture"/>
    <x v="0"/>
    <s v="Hon Metal Bookcases, Black"/>
    <n v="127.764"/>
    <n v="6"/>
    <n v="-191.64599999999999"/>
    <x v="3"/>
  </r>
  <r>
    <s v="CA-2016-101672"/>
    <x v="162"/>
    <d v="2016-10-07T00:00:00"/>
    <x v="4"/>
    <x v="1"/>
    <s v="DB-12910"/>
    <s v="Daniel Byrd"/>
    <x v="2"/>
    <s v="United States"/>
    <x v="284"/>
    <x v="2"/>
    <x v="1"/>
    <s v="FUR-CH-10004063"/>
    <s v="Furniture"/>
    <x v="1"/>
    <s v="Global Deluxe High-Back Manager's Chair"/>
    <n v="915.13599999999997"/>
    <n v="4"/>
    <n v="102.9528"/>
    <x v="1"/>
  </r>
  <r>
    <s v="CA-2016-160241"/>
    <x v="789"/>
    <d v="2016-12-04T00:00:00"/>
    <x v="2"/>
    <x v="0"/>
    <s v="DR-12940"/>
    <s v="Daniel Raglin"/>
    <x v="2"/>
    <s v="United States"/>
    <x v="14"/>
    <x v="8"/>
    <x v="3"/>
    <s v="FUR-FU-10003806"/>
    <s v="Furniture"/>
    <x v="3"/>
    <s v="Tenex Chairmat w/ Average Lip, 45&quot; x 53&quot;"/>
    <n v="242.17599999999999"/>
    <n v="4"/>
    <n v="-302.72000000000003"/>
    <x v="0"/>
  </r>
  <r>
    <s v="CA-2016-155747"/>
    <x v="184"/>
    <d v="2016-06-21T00:00:00"/>
    <x v="1"/>
    <x v="1"/>
    <s v="JS-15685"/>
    <s v="Jim Sink"/>
    <x v="1"/>
    <s v="United States"/>
    <x v="3"/>
    <x v="3"/>
    <x v="2"/>
    <s v="FUR-TA-10003392"/>
    <s v="Furniture"/>
    <x v="2"/>
    <s v="Global Adaptabilities Conference Tables"/>
    <n v="337.17599999999999"/>
    <n v="2"/>
    <n v="-118.0116"/>
    <x v="2"/>
  </r>
  <r>
    <s v="CA-2017-118017"/>
    <x v="587"/>
    <d v="2017-12-06T00:00:00"/>
    <x v="0"/>
    <x v="0"/>
    <s v="LC-16870"/>
    <s v="Lena Cacioppo"/>
    <x v="0"/>
    <s v="United States"/>
    <x v="332"/>
    <x v="12"/>
    <x v="1"/>
    <s v="FUR-FU-10004351"/>
    <s v="Furniture"/>
    <x v="3"/>
    <s v="Staple-based wall hangings"/>
    <n v="23.376000000000001"/>
    <n v="3"/>
    <n v="7.0128000000000004"/>
    <x v="5"/>
  </r>
  <r>
    <s v="CA-2017-118017"/>
    <x v="587"/>
    <d v="2017-12-06T00:00:00"/>
    <x v="0"/>
    <x v="0"/>
    <s v="LC-16870"/>
    <s v="Lena Cacioppo"/>
    <x v="0"/>
    <s v="United States"/>
    <x v="332"/>
    <x v="12"/>
    <x v="1"/>
    <s v="FUR-FU-10004270"/>
    <s v="Furniture"/>
    <x v="3"/>
    <s v="Eldon Image Series Desk Accessories, Burgundy"/>
    <n v="16.72"/>
    <n v="5"/>
    <n v="3.3439999999999999"/>
    <x v="5"/>
  </r>
  <r>
    <s v="CA-2017-118017"/>
    <x v="587"/>
    <d v="2017-12-06T00:00:00"/>
    <x v="0"/>
    <x v="0"/>
    <s v="LC-16870"/>
    <s v="Lena Cacioppo"/>
    <x v="0"/>
    <s v="United States"/>
    <x v="332"/>
    <x v="12"/>
    <x v="1"/>
    <s v="FUR-FU-10004053"/>
    <s v="Furniture"/>
    <x v="3"/>
    <s v="DAX Two-Tone Silver Metal Document Frame"/>
    <n v="16.192"/>
    <n v="1"/>
    <n v="4.6551999999999998"/>
    <x v="5"/>
  </r>
  <r>
    <s v="CA-2016-148684"/>
    <x v="683"/>
    <d v="2016-12-29T00:00:00"/>
    <x v="4"/>
    <x v="1"/>
    <s v="TS-21655"/>
    <s v="Trudy Schmidt"/>
    <x v="0"/>
    <s v="United States"/>
    <x v="160"/>
    <x v="31"/>
    <x v="0"/>
    <s v="FUR-FU-10003553"/>
    <s v="Furniture"/>
    <x v="3"/>
    <s v="Howard Miller 13-1/2&quot; Diameter Rosebrook Wall Clock"/>
    <n v="343.85"/>
    <n v="5"/>
    <n v="137.54"/>
    <x v="5"/>
  </r>
  <r>
    <s v="CA-2017-128363"/>
    <x v="790"/>
    <d v="2017-08-18T00:00:00"/>
    <x v="2"/>
    <x v="1"/>
    <s v="DC-12850"/>
    <s v="Dan Campbell"/>
    <x v="0"/>
    <s v="United States"/>
    <x v="10"/>
    <x v="9"/>
    <x v="0"/>
    <s v="FUR-FU-10003268"/>
    <s v="Furniture"/>
    <x v="3"/>
    <s v="Eldon Radial Chair Mat for Low to Medium Pile Carpets"/>
    <n v="31.984000000000002"/>
    <n v="1"/>
    <n v="0"/>
    <x v="10"/>
  </r>
  <r>
    <s v="CA-2017-128363"/>
    <x v="790"/>
    <d v="2017-08-18T00:00:00"/>
    <x v="2"/>
    <x v="1"/>
    <s v="DC-12850"/>
    <s v="Dan Campbell"/>
    <x v="0"/>
    <s v="United States"/>
    <x v="10"/>
    <x v="9"/>
    <x v="0"/>
    <s v="FUR-CH-10002073"/>
    <s v="Furniture"/>
    <x v="1"/>
    <s v="Hon Olson Stacker Chairs"/>
    <n v="423.64800000000002"/>
    <n v="2"/>
    <n v="47.660400000000003"/>
    <x v="10"/>
  </r>
  <r>
    <s v="CA-2016-149762"/>
    <x v="122"/>
    <d v="2016-12-07T00:00:00"/>
    <x v="4"/>
    <x v="1"/>
    <s v="RD-19720"/>
    <s v="Roger Demir"/>
    <x v="0"/>
    <s v="United States"/>
    <x v="333"/>
    <x v="2"/>
    <x v="1"/>
    <s v="FUR-TA-10004147"/>
    <s v="Furniture"/>
    <x v="2"/>
    <s v="Hon 4060 Series Tables"/>
    <n v="268.70400000000001"/>
    <n v="3"/>
    <n v="6.7176"/>
    <x v="5"/>
  </r>
  <r>
    <s v="CA-2016-149762"/>
    <x v="122"/>
    <d v="2016-12-07T00:00:00"/>
    <x v="4"/>
    <x v="1"/>
    <s v="RD-19720"/>
    <s v="Roger Demir"/>
    <x v="0"/>
    <s v="United States"/>
    <x v="333"/>
    <x v="2"/>
    <x v="1"/>
    <s v="FUR-BO-10001337"/>
    <s v="Furniture"/>
    <x v="0"/>
    <s v="O'Sullivan Living Dimensions 2-Shelf Bookcases"/>
    <n v="205.666"/>
    <n v="2"/>
    <n v="-12.098000000000001"/>
    <x v="5"/>
  </r>
  <r>
    <s v="CA-2016-167605"/>
    <x v="376"/>
    <d v="2016-04-30T00:00:00"/>
    <x v="3"/>
    <x v="0"/>
    <s v="RB-19570"/>
    <s v="Rob Beeghly"/>
    <x v="0"/>
    <s v="United States"/>
    <x v="317"/>
    <x v="8"/>
    <x v="3"/>
    <s v="FUR-FU-10001602"/>
    <s v="Furniture"/>
    <x v="3"/>
    <s v="Eldon Delta Triangular Chair Mat, 52&quot; x 58&quot;, Clear"/>
    <n v="30.344000000000001"/>
    <n v="2"/>
    <n v="-31.8612"/>
    <x v="6"/>
  </r>
  <r>
    <s v="CA-2015-110891"/>
    <x v="141"/>
    <d v="2015-11-24T00:00:00"/>
    <x v="4"/>
    <x v="1"/>
    <s v="PO-19195"/>
    <s v="Phillina Ober"/>
    <x v="2"/>
    <s v="United States"/>
    <x v="3"/>
    <x v="3"/>
    <x v="2"/>
    <s v="FUR-CH-10002880"/>
    <s v="Furniture"/>
    <x v="1"/>
    <s v="Global High-Back Leather Tilter, Burgundy"/>
    <n v="344.37200000000001"/>
    <n v="4"/>
    <n v="-93.472399999999993"/>
    <x v="0"/>
  </r>
  <r>
    <s v="CA-2017-120404"/>
    <x v="93"/>
    <d v="2017-11-24T00:00:00"/>
    <x v="4"/>
    <x v="0"/>
    <s v="KH-16330"/>
    <s v="Katharine Harms"/>
    <x v="1"/>
    <s v="United States"/>
    <x v="13"/>
    <x v="7"/>
    <x v="2"/>
    <s v="FUR-FU-10000820"/>
    <s v="Furniture"/>
    <x v="3"/>
    <s v="Tensor Brushed Steel Torchiere Floor Lamp"/>
    <n v="50.97"/>
    <n v="3"/>
    <n v="9.1745999999999999"/>
    <x v="0"/>
  </r>
  <r>
    <s v="CA-2017-167549"/>
    <x v="730"/>
    <d v="2017-07-27T00:00:00"/>
    <x v="3"/>
    <x v="2"/>
    <s v="EM-14200"/>
    <s v="Evan Minnotte"/>
    <x v="2"/>
    <s v="United States"/>
    <x v="144"/>
    <x v="5"/>
    <x v="3"/>
    <s v="FUR-TA-10004767"/>
    <s v="Furniture"/>
    <x v="2"/>
    <s v="Safco Drafting Table"/>
    <n v="298.11599999999999"/>
    <n v="6"/>
    <n v="-4.2587999999999999"/>
    <x v="3"/>
  </r>
  <r>
    <s v="US-2016-168095"/>
    <x v="791"/>
    <d v="2016-07-20T00:00:00"/>
    <x v="2"/>
    <x v="1"/>
    <s v="MC-17425"/>
    <s v="Mark Cousins"/>
    <x v="1"/>
    <s v="United States"/>
    <x v="295"/>
    <x v="36"/>
    <x v="1"/>
    <s v="FUR-CH-10004886"/>
    <s v="Furniture"/>
    <x v="1"/>
    <s v="Bevis Steel Folding Chairs"/>
    <n v="230.28"/>
    <n v="3"/>
    <n v="23.027999999999999"/>
    <x v="3"/>
  </r>
  <r>
    <s v="CA-2016-146325"/>
    <x v="469"/>
    <d v="2016-12-17T00:00:00"/>
    <x v="0"/>
    <x v="2"/>
    <s v="DS-13180"/>
    <s v="David Smith"/>
    <x v="1"/>
    <s v="United States"/>
    <x v="53"/>
    <x v="2"/>
    <x v="1"/>
    <s v="FUR-CH-10001146"/>
    <s v="Furniture"/>
    <x v="1"/>
    <s v="Global Task Chair, Black"/>
    <n v="81.424000000000007"/>
    <n v="2"/>
    <n v="-9.1601999999999997"/>
    <x v="5"/>
  </r>
  <r>
    <s v="CA-2014-131009"/>
    <x v="29"/>
    <d v="2014-03-05T00:00:00"/>
    <x v="4"/>
    <x v="1"/>
    <s v="SC-20380"/>
    <s v="Shahid Collister"/>
    <x v="0"/>
    <s v="United States"/>
    <x v="116"/>
    <x v="5"/>
    <x v="3"/>
    <s v="FUR-CH-10001270"/>
    <s v="Furniture"/>
    <x v="1"/>
    <s v="Harbour Creations Steel Folding Chair"/>
    <n v="362.25"/>
    <n v="6"/>
    <n v="0"/>
    <x v="9"/>
  </r>
  <r>
    <s v="CA-2014-131009"/>
    <x v="29"/>
    <d v="2014-03-05T00:00:00"/>
    <x v="4"/>
    <x v="1"/>
    <s v="SC-20380"/>
    <s v="Shahid Collister"/>
    <x v="0"/>
    <s v="United States"/>
    <x v="116"/>
    <x v="5"/>
    <x v="3"/>
    <s v="FUR-FU-10001095"/>
    <s v="Furniture"/>
    <x v="3"/>
    <s v="DAX Black Cherry Wood-Tone Poster Frame"/>
    <n v="63.552"/>
    <n v="6"/>
    <n v="-34.953600000000002"/>
    <x v="9"/>
  </r>
  <r>
    <s v="CA-2017-131807"/>
    <x v="702"/>
    <d v="2017-10-10T00:00:00"/>
    <x v="2"/>
    <x v="1"/>
    <s v="GG-14650"/>
    <s v="Greg Guthrie"/>
    <x v="1"/>
    <s v="United States"/>
    <x v="297"/>
    <x v="2"/>
    <x v="1"/>
    <s v="FUR-CH-10001190"/>
    <s v="Furniture"/>
    <x v="1"/>
    <s v="Global Deluxe High-Back Office Chair in Storm"/>
    <n v="435.16800000000001"/>
    <n v="4"/>
    <n v="-59.835599999999999"/>
    <x v="1"/>
  </r>
  <r>
    <s v="CA-2017-131807"/>
    <x v="702"/>
    <d v="2017-10-10T00:00:00"/>
    <x v="2"/>
    <x v="1"/>
    <s v="GG-14650"/>
    <s v="Greg Guthrie"/>
    <x v="1"/>
    <s v="United States"/>
    <x v="297"/>
    <x v="2"/>
    <x v="1"/>
    <s v="FUR-FU-10004666"/>
    <s v="Furniture"/>
    <x v="3"/>
    <s v="DAX Clear Channel Poster Frame"/>
    <n v="72.900000000000006"/>
    <n v="5"/>
    <n v="26.972999999999999"/>
    <x v="1"/>
  </r>
  <r>
    <s v="CA-2017-131807"/>
    <x v="702"/>
    <d v="2017-10-10T00:00:00"/>
    <x v="2"/>
    <x v="1"/>
    <s v="GG-14650"/>
    <s v="Greg Guthrie"/>
    <x v="1"/>
    <s v="United States"/>
    <x v="297"/>
    <x v="2"/>
    <x v="1"/>
    <s v="FUR-TA-10004086"/>
    <s v="Furniture"/>
    <x v="2"/>
    <s v="KI Adjustable-Height Table"/>
    <n v="206.352"/>
    <n v="3"/>
    <n v="5.1588000000000003"/>
    <x v="1"/>
  </r>
  <r>
    <s v="CA-2016-157707"/>
    <x v="792"/>
    <d v="2016-10-12T00:00:00"/>
    <x v="3"/>
    <x v="2"/>
    <s v="CC-12610"/>
    <s v="Corey Catlett"/>
    <x v="1"/>
    <s v="United States"/>
    <x v="22"/>
    <x v="12"/>
    <x v="1"/>
    <s v="FUR-BO-10001567"/>
    <s v="Furniture"/>
    <x v="0"/>
    <s v="Bush Westfield Collection Bookcases, Dark Cherry Finish, Fully Assembled"/>
    <n v="90.882000000000005"/>
    <n v="3"/>
    <n v="-190.85220000000001"/>
    <x v="1"/>
  </r>
  <r>
    <s v="CA-2016-157707"/>
    <x v="792"/>
    <d v="2016-10-12T00:00:00"/>
    <x v="3"/>
    <x v="2"/>
    <s v="CC-12610"/>
    <s v="Corey Catlett"/>
    <x v="1"/>
    <s v="United States"/>
    <x v="22"/>
    <x v="12"/>
    <x v="1"/>
    <s v="FUR-CH-10004853"/>
    <s v="Furniture"/>
    <x v="1"/>
    <s v="Global Manager's Adjustable Task Chair, Storm"/>
    <n v="120.78400000000001"/>
    <n v="1"/>
    <n v="13.588200000000001"/>
    <x v="1"/>
  </r>
  <r>
    <s v="US-2015-126753"/>
    <x v="793"/>
    <d v="2015-08-20T00:00:00"/>
    <x v="4"/>
    <x v="1"/>
    <s v="SP-20860"/>
    <s v="Sung Pak"/>
    <x v="1"/>
    <s v="United States"/>
    <x v="3"/>
    <x v="3"/>
    <x v="2"/>
    <s v="FUR-FU-10001488"/>
    <s v="Furniture"/>
    <x v="3"/>
    <s v="Tenex 46&quot; x 60&quot; Computer Anti-Static Chairmat, Rectangular Shaped"/>
    <n v="254.352"/>
    <n v="3"/>
    <n v="0"/>
    <x v="10"/>
  </r>
  <r>
    <s v="CA-2014-113383"/>
    <x v="767"/>
    <d v="2014-09-13T00:00:00"/>
    <x v="0"/>
    <x v="2"/>
    <s v="SF-20065"/>
    <s v="Sandra Flanagan"/>
    <x v="0"/>
    <s v="United States"/>
    <x v="334"/>
    <x v="18"/>
    <x v="2"/>
    <s v="FUR-FU-10001986"/>
    <s v="Furniture"/>
    <x v="3"/>
    <s v="Dana Fluorescent Magnifying Lamp, White, 36&quot;"/>
    <n v="254.9"/>
    <n v="5"/>
    <n v="76.47"/>
    <x v="4"/>
  </r>
  <r>
    <s v="US-2015-165743"/>
    <x v="141"/>
    <d v="2015-11-23T00:00:00"/>
    <x v="0"/>
    <x v="0"/>
    <s v="MM-18055"/>
    <s v="Michelle Moray"/>
    <x v="0"/>
    <s v="United States"/>
    <x v="14"/>
    <x v="12"/>
    <x v="1"/>
    <s v="FUR-BO-10002268"/>
    <s v="Furniture"/>
    <x v="0"/>
    <s v="Sauder Barrister Bookcases"/>
    <n v="145.76400000000001"/>
    <n v="6"/>
    <n v="-247.7988"/>
    <x v="0"/>
  </r>
  <r>
    <s v="US-2017-105998"/>
    <x v="54"/>
    <d v="2017-11-05T00:00:00"/>
    <x v="3"/>
    <x v="2"/>
    <s v="CR-12580"/>
    <s v="Clay Rozendal"/>
    <x v="2"/>
    <s v="United States"/>
    <x v="53"/>
    <x v="2"/>
    <x v="1"/>
    <s v="FUR-TA-10001095"/>
    <s v="Furniture"/>
    <x v="2"/>
    <s v="Chromcraft Round Conference Tables"/>
    <n v="1673.184"/>
    <n v="12"/>
    <n v="20.9148"/>
    <x v="0"/>
  </r>
  <r>
    <s v="US-2014-148194"/>
    <x v="236"/>
    <d v="2014-05-07T00:00:00"/>
    <x v="0"/>
    <x v="2"/>
    <s v="BS-11365"/>
    <s v="Bill Shonely"/>
    <x v="1"/>
    <s v="United States"/>
    <x v="15"/>
    <x v="13"/>
    <x v="1"/>
    <s v="FUR-FU-10001852"/>
    <s v="Furniture"/>
    <x v="3"/>
    <s v="Eldon Regeneration Recycled Desk Accessories, Smoke"/>
    <n v="12.18"/>
    <n v="7"/>
    <n v="3.8976000000000002"/>
    <x v="7"/>
  </r>
  <r>
    <s v="CA-2014-143210"/>
    <x v="280"/>
    <d v="2014-12-03T00:00:00"/>
    <x v="3"/>
    <x v="2"/>
    <s v="AA-10645"/>
    <s v="Anna Andreadi"/>
    <x v="0"/>
    <s v="United States"/>
    <x v="172"/>
    <x v="20"/>
    <x v="2"/>
    <s v="FUR-FU-10003878"/>
    <s v="Furniture"/>
    <x v="3"/>
    <s v="Linden 10&quot; Round Wall Clock, Black"/>
    <n v="45.84"/>
    <n v="3"/>
    <n v="15.585599999999999"/>
    <x v="5"/>
  </r>
  <r>
    <s v="CA-2014-143210"/>
    <x v="280"/>
    <d v="2014-12-03T00:00:00"/>
    <x v="3"/>
    <x v="2"/>
    <s v="AA-10645"/>
    <s v="Anna Andreadi"/>
    <x v="0"/>
    <s v="United States"/>
    <x v="172"/>
    <x v="20"/>
    <x v="2"/>
    <s v="FUR-FU-10002268"/>
    <s v="Furniture"/>
    <x v="3"/>
    <s v="Ultra Door Push Plate"/>
    <n v="9.82"/>
    <n v="2"/>
    <n v="3.2406000000000001"/>
    <x v="5"/>
  </r>
  <r>
    <s v="CA-2015-110863"/>
    <x v="669"/>
    <d v="2015-11-24T00:00:00"/>
    <x v="1"/>
    <x v="1"/>
    <s v="AA-10645"/>
    <s v="Anna Andreadi"/>
    <x v="0"/>
    <s v="United States"/>
    <x v="258"/>
    <x v="37"/>
    <x v="3"/>
    <s v="FUR-CH-10002073"/>
    <s v="Furniture"/>
    <x v="1"/>
    <s v="Hon Olson Stacker Chairs"/>
    <n v="1323.9"/>
    <n v="5"/>
    <n v="383.93099999999998"/>
    <x v="0"/>
  </r>
  <r>
    <s v="CA-2017-120168"/>
    <x v="794"/>
    <d v="2017-05-25T00:00:00"/>
    <x v="7"/>
    <x v="3"/>
    <s v="TB-21625"/>
    <s v="Trudy Brown"/>
    <x v="0"/>
    <s v="United States"/>
    <x v="13"/>
    <x v="7"/>
    <x v="2"/>
    <s v="FUR-FU-10000732"/>
    <s v="Furniture"/>
    <x v="3"/>
    <s v="Eldon 200 Class Desk Accessories"/>
    <n v="18.84"/>
    <n v="3"/>
    <n v="6.0288000000000004"/>
    <x v="7"/>
  </r>
  <r>
    <s v="US-2014-131870"/>
    <x v="383"/>
    <d v="2014-09-11T00:00:00"/>
    <x v="3"/>
    <x v="2"/>
    <s v="NF-18595"/>
    <s v="Nicole Fjeld"/>
    <x v="2"/>
    <s v="United States"/>
    <x v="68"/>
    <x v="15"/>
    <x v="2"/>
    <s v="FUR-FU-10002501"/>
    <s v="Furniture"/>
    <x v="3"/>
    <s v="Nu-Dell Executive Frame"/>
    <n v="60.671999999999997"/>
    <n v="6"/>
    <n v="12.892799999999999"/>
    <x v="4"/>
  </r>
  <r>
    <s v="CA-2014-129189"/>
    <x v="294"/>
    <d v="2014-07-25T00:00:00"/>
    <x v="4"/>
    <x v="1"/>
    <s v="HM-14860"/>
    <s v="Harry Marie"/>
    <x v="1"/>
    <s v="United States"/>
    <x v="144"/>
    <x v="5"/>
    <x v="3"/>
    <s v="FUR-CH-10004997"/>
    <s v="Furniture"/>
    <x v="1"/>
    <s v="Hon Every-Day Series Multi-Task Chairs"/>
    <n v="657.93"/>
    <n v="5"/>
    <n v="-93.99"/>
    <x v="3"/>
  </r>
  <r>
    <s v="CA-2015-132465"/>
    <x v="795"/>
    <d v="2015-09-15T00:00:00"/>
    <x v="4"/>
    <x v="0"/>
    <s v="DM-13525"/>
    <s v="Don Miller"/>
    <x v="1"/>
    <s v="United States"/>
    <x v="13"/>
    <x v="7"/>
    <x v="2"/>
    <s v="FUR-FU-10000277"/>
    <s v="Furniture"/>
    <x v="3"/>
    <s v="Deflect-o DuraMat Antistatic Studded Beveled Mat for Medium Pile Carpeting"/>
    <n v="210.68"/>
    <n v="2"/>
    <n v="50.563200000000002"/>
    <x v="4"/>
  </r>
  <r>
    <s v="CA-2016-158806"/>
    <x v="796"/>
    <d v="2016-01-11T00:00:00"/>
    <x v="4"/>
    <x v="1"/>
    <s v="NM-18520"/>
    <s v="Neoma Murray"/>
    <x v="0"/>
    <s v="United States"/>
    <x v="45"/>
    <x v="5"/>
    <x v="3"/>
    <s v="FUR-FU-10004270"/>
    <s v="Furniture"/>
    <x v="3"/>
    <s v="Executive Impressions 13&quot; Clairmont Wall Clock"/>
    <n v="23.076000000000001"/>
    <n v="3"/>
    <n v="-10.9611"/>
    <x v="8"/>
  </r>
  <r>
    <s v="CA-2015-119690"/>
    <x v="528"/>
    <d v="2015-06-28T00:00:00"/>
    <x v="0"/>
    <x v="2"/>
    <s v="MV-17485"/>
    <s v="Mark Van Huff"/>
    <x v="0"/>
    <s v="United States"/>
    <x v="6"/>
    <x v="5"/>
    <x v="3"/>
    <s v="FUR-FU-10004587"/>
    <s v="Furniture"/>
    <x v="3"/>
    <s v="GE General Use Halogen Bulbs, 100 Watts, 1 Bulb per Pack"/>
    <n v="75.384"/>
    <n v="9"/>
    <n v="-20.730599999999999"/>
    <x v="2"/>
  </r>
  <r>
    <s v="CA-2017-109393"/>
    <x v="254"/>
    <d v="2017-07-02T00:00:00"/>
    <x v="3"/>
    <x v="0"/>
    <s v="JC-15775"/>
    <s v="John Castell"/>
    <x v="0"/>
    <s v="United States"/>
    <x v="2"/>
    <x v="2"/>
    <x v="1"/>
    <s v="FUR-BO-10003966"/>
    <s v="Furniture"/>
    <x v="0"/>
    <s v="Sauder Facets Collection Library, Sky Alder Finish"/>
    <n v="435.99900000000002"/>
    <n v="3"/>
    <n v="5.1294000000000004"/>
    <x v="2"/>
  </r>
  <r>
    <s v="CA-2017-121489"/>
    <x v="67"/>
    <d v="2017-08-25T00:00:00"/>
    <x v="4"/>
    <x v="0"/>
    <s v="CM-11815"/>
    <s v="Candace McMahon"/>
    <x v="1"/>
    <s v="United States"/>
    <x v="15"/>
    <x v="13"/>
    <x v="1"/>
    <s v="FUR-CH-10004698"/>
    <s v="Furniture"/>
    <x v="1"/>
    <s v="Padded Folding Chairs, Black, 4/Carton"/>
    <n v="388.70400000000001"/>
    <n v="6"/>
    <n v="38.870399999999997"/>
    <x v="10"/>
  </r>
  <r>
    <s v="US-2017-133081"/>
    <x v="745"/>
    <d v="2017-03-15T00:00:00"/>
    <x v="4"/>
    <x v="1"/>
    <s v="PV-18985"/>
    <s v="Paul Van Hugh"/>
    <x v="2"/>
    <s v="United States"/>
    <x v="335"/>
    <x v="20"/>
    <x v="2"/>
    <s v="FUR-FU-10001379"/>
    <s v="Furniture"/>
    <x v="3"/>
    <s v="Executive Impressions 16-1/2&quot; Circular Wall Clock"/>
    <n v="26.72"/>
    <n v="1"/>
    <n v="11.7568"/>
    <x v="9"/>
  </r>
  <r>
    <s v="CA-2014-144974"/>
    <x v="218"/>
    <d v="2014-09-30T00:00:00"/>
    <x v="4"/>
    <x v="1"/>
    <s v="CM-12715"/>
    <s v="Craig Molinari"/>
    <x v="1"/>
    <s v="United States"/>
    <x v="3"/>
    <x v="3"/>
    <x v="2"/>
    <s v="FUR-FU-10001095"/>
    <s v="Furniture"/>
    <x v="3"/>
    <s v="DAX Black Cherry Wood-Tone Poster Frame"/>
    <n v="21.184000000000001"/>
    <n v="1"/>
    <n v="4.7664"/>
    <x v="4"/>
  </r>
  <r>
    <s v="CA-2015-121188"/>
    <x v="797"/>
    <d v="2015-09-04T00:00:00"/>
    <x v="1"/>
    <x v="1"/>
    <s v="CB-12025"/>
    <s v="Cassandra Brandow"/>
    <x v="0"/>
    <s v="United States"/>
    <x v="2"/>
    <x v="2"/>
    <x v="1"/>
    <s v="FUR-BO-10004695"/>
    <s v="Furniture"/>
    <x v="0"/>
    <s v="O'Sullivan 2-Door Barrister Bookcase in Odessa Pine"/>
    <n v="307.666"/>
    <n v="2"/>
    <n v="28.956800000000001"/>
    <x v="10"/>
  </r>
  <r>
    <s v="CA-2015-121188"/>
    <x v="797"/>
    <d v="2015-09-04T00:00:00"/>
    <x v="1"/>
    <x v="1"/>
    <s v="CB-12025"/>
    <s v="Cassandra Brandow"/>
    <x v="0"/>
    <s v="United States"/>
    <x v="2"/>
    <x v="2"/>
    <x v="1"/>
    <s v="FUR-FU-10003981"/>
    <s v="Furniture"/>
    <x v="3"/>
    <s v="Eldon Wave Desk Accessories"/>
    <n v="4.16"/>
    <n v="2"/>
    <n v="1.7472000000000001"/>
    <x v="10"/>
  </r>
  <r>
    <s v="US-2015-160563"/>
    <x v="798"/>
    <d v="2015-10-24T00:00:00"/>
    <x v="4"/>
    <x v="1"/>
    <s v="NS-18640"/>
    <s v="Noel Staavos"/>
    <x v="1"/>
    <s v="United States"/>
    <x v="28"/>
    <x v="2"/>
    <x v="1"/>
    <s v="FUR-FU-10001731"/>
    <s v="Furniture"/>
    <x v="3"/>
    <s v="Acrylic Self-Standing Desk Frames"/>
    <n v="16.02"/>
    <n v="6"/>
    <n v="6.0876000000000001"/>
    <x v="1"/>
  </r>
  <r>
    <s v="CA-2017-151750"/>
    <x v="143"/>
    <d v="2017-01-05T00:00:00"/>
    <x v="4"/>
    <x v="1"/>
    <s v="JM-15250"/>
    <s v="Janet Martin"/>
    <x v="0"/>
    <s v="United States"/>
    <x v="156"/>
    <x v="5"/>
    <x v="3"/>
    <s v="FUR-FU-10002116"/>
    <s v="Furniture"/>
    <x v="3"/>
    <s v="Tenex Carpeted, Granite-Look or Clear Contemporary Contour Shape Chair Mats"/>
    <n v="141.41999999999999"/>
    <n v="5"/>
    <n v="-187.38149999999999"/>
    <x v="8"/>
  </r>
  <r>
    <s v="CA-2017-151750"/>
    <x v="143"/>
    <d v="2017-01-05T00:00:00"/>
    <x v="4"/>
    <x v="1"/>
    <s v="JM-15250"/>
    <s v="Janet Martin"/>
    <x v="0"/>
    <s v="United States"/>
    <x v="156"/>
    <x v="5"/>
    <x v="3"/>
    <s v="FUR-CH-10003199"/>
    <s v="Furniture"/>
    <x v="1"/>
    <s v="Office Star - Contemporary Task Swivel Chair"/>
    <n v="310.74400000000003"/>
    <n v="4"/>
    <n v="-26.635200000000001"/>
    <x v="8"/>
  </r>
  <r>
    <s v="CA-2015-106187"/>
    <x v="799"/>
    <d v="2015-06-29T00:00:00"/>
    <x v="6"/>
    <x v="1"/>
    <s v="RF-19345"/>
    <s v="Randy Ferguson"/>
    <x v="1"/>
    <s v="United States"/>
    <x v="336"/>
    <x v="24"/>
    <x v="0"/>
    <s v="FUR-FU-10000794"/>
    <s v="Furniture"/>
    <x v="3"/>
    <s v="Eldon Stackable Tray, Side-Load, Legal, Smoke"/>
    <n v="27.42"/>
    <n v="3"/>
    <n v="9.3228000000000009"/>
    <x v="2"/>
  </r>
  <r>
    <s v="CA-2016-105753"/>
    <x v="697"/>
    <d v="2016-10-26T00:00:00"/>
    <x v="6"/>
    <x v="1"/>
    <s v="LC-16960"/>
    <s v="Lindsay Castell"/>
    <x v="2"/>
    <s v="United States"/>
    <x v="58"/>
    <x v="25"/>
    <x v="0"/>
    <s v="FUR-FU-10000246"/>
    <s v="Furniture"/>
    <x v="3"/>
    <s v="Aluminum Document Frame"/>
    <n v="61.1"/>
    <n v="5"/>
    <n v="18.329999999999998"/>
    <x v="1"/>
  </r>
  <r>
    <s v="CA-2017-133046"/>
    <x v="534"/>
    <d v="2017-08-01T00:00:00"/>
    <x v="2"/>
    <x v="0"/>
    <s v="DK-13375"/>
    <s v="Dennis Kane"/>
    <x v="0"/>
    <s v="United States"/>
    <x v="15"/>
    <x v="13"/>
    <x v="1"/>
    <s v="FUR-FU-10001940"/>
    <s v="Furniture"/>
    <x v="3"/>
    <s v="Staple-based wall hangings"/>
    <n v="23.88"/>
    <n v="3"/>
    <n v="10.507199999999999"/>
    <x v="3"/>
  </r>
  <r>
    <s v="CA-2017-159149"/>
    <x v="506"/>
    <d v="2017-02-19T00:00:00"/>
    <x v="3"/>
    <x v="2"/>
    <s v="CR-12820"/>
    <s v="Cyra Reiten"/>
    <x v="2"/>
    <s v="United States"/>
    <x v="6"/>
    <x v="5"/>
    <x v="3"/>
    <s v="FUR-BO-10001601"/>
    <s v="Furniture"/>
    <x v="0"/>
    <s v="Sauder Mission Library with Doors, Fruitwood Finish"/>
    <n v="89.066400000000002"/>
    <n v="1"/>
    <n v="-17.0274"/>
    <x v="11"/>
  </r>
  <r>
    <s v="US-2017-167570"/>
    <x v="64"/>
    <d v="2017-12-15T00:00:00"/>
    <x v="1"/>
    <x v="1"/>
    <s v="EG-13900"/>
    <s v="Emily Grady"/>
    <x v="0"/>
    <s v="United States"/>
    <x v="3"/>
    <x v="3"/>
    <x v="2"/>
    <s v="FUR-CH-10003396"/>
    <s v="Furniture"/>
    <x v="1"/>
    <s v="Global Deluxe Steno Chair"/>
    <n v="215.54400000000001"/>
    <n v="4"/>
    <n v="-58.504800000000003"/>
    <x v="5"/>
  </r>
  <r>
    <s v="CA-2017-160122"/>
    <x v="414"/>
    <d v="2017-11-23T00:00:00"/>
    <x v="2"/>
    <x v="1"/>
    <s v="RD-19930"/>
    <s v="Russell D'Ascenzo"/>
    <x v="0"/>
    <s v="United States"/>
    <x v="9"/>
    <x v="8"/>
    <x v="3"/>
    <s v="FUR-CH-10000422"/>
    <s v="Furniture"/>
    <x v="1"/>
    <s v="Global Highback Leather Tilter in Burgundy"/>
    <n v="127.386"/>
    <n v="2"/>
    <n v="-25.4772"/>
    <x v="0"/>
  </r>
  <r>
    <s v="CA-2016-130393"/>
    <x v="193"/>
    <d v="2016-12-03T00:00:00"/>
    <x v="3"/>
    <x v="0"/>
    <s v="JM-15865"/>
    <s v="John Murray"/>
    <x v="0"/>
    <s v="United States"/>
    <x v="147"/>
    <x v="5"/>
    <x v="3"/>
    <s v="FUR-CH-10002647"/>
    <s v="Furniture"/>
    <x v="1"/>
    <s v="Situations Contoured Folding Chairs, 4/Set"/>
    <n v="248.43"/>
    <n v="5"/>
    <n v="-17.745000000000001"/>
    <x v="5"/>
  </r>
  <r>
    <s v="CA-2016-130393"/>
    <x v="193"/>
    <d v="2016-12-03T00:00:00"/>
    <x v="3"/>
    <x v="0"/>
    <s v="JM-15865"/>
    <s v="John Murray"/>
    <x v="0"/>
    <s v="United States"/>
    <x v="147"/>
    <x v="5"/>
    <x v="3"/>
    <s v="FUR-CH-10004477"/>
    <s v="Furniture"/>
    <x v="1"/>
    <s v="Global Push Button Manager's Chair, Indigo"/>
    <n v="85.245999999999995"/>
    <n v="2"/>
    <n v="-1.2178"/>
    <x v="5"/>
  </r>
  <r>
    <s v="CA-2017-101014"/>
    <x v="800"/>
    <d v="2017-09-04T00:00:00"/>
    <x v="6"/>
    <x v="1"/>
    <s v="RW-19540"/>
    <s v="Rick Wilson"/>
    <x v="1"/>
    <s v="United States"/>
    <x v="2"/>
    <x v="2"/>
    <x v="1"/>
    <s v="FUR-FU-10003374"/>
    <s v="Furniture"/>
    <x v="3"/>
    <s v="Electrix Fluorescent Magnifier Lamps &amp; Weighted Base"/>
    <n v="148.02000000000001"/>
    <n v="3"/>
    <n v="41.445599999999999"/>
    <x v="10"/>
  </r>
  <r>
    <s v="US-2017-106551"/>
    <x v="801"/>
    <d v="2017-07-27T00:00:00"/>
    <x v="2"/>
    <x v="1"/>
    <s v="EB-13930"/>
    <s v="Eric Barreto"/>
    <x v="0"/>
    <s v="United States"/>
    <x v="9"/>
    <x v="8"/>
    <x v="3"/>
    <s v="FUR-CH-10004997"/>
    <s v="Furniture"/>
    <x v="1"/>
    <s v="Hon Every-Day Series Multi-Task Chairs"/>
    <n v="526.34400000000005"/>
    <n v="4"/>
    <n v="-75.191999999999993"/>
    <x v="3"/>
  </r>
  <r>
    <s v="CA-2016-116722"/>
    <x v="367"/>
    <d v="2016-11-16T00:00:00"/>
    <x v="2"/>
    <x v="1"/>
    <s v="LP-17080"/>
    <s v="Liz Pelletier"/>
    <x v="0"/>
    <s v="United States"/>
    <x v="28"/>
    <x v="2"/>
    <x v="1"/>
    <s v="FUR-FU-10001934"/>
    <s v="Furniture"/>
    <x v="3"/>
    <s v="Magnifier Swing Arm Lamp"/>
    <n v="41.96"/>
    <n v="2"/>
    <n v="10.909599999999999"/>
    <x v="0"/>
  </r>
  <r>
    <s v="CA-2016-116722"/>
    <x v="367"/>
    <d v="2016-11-16T00:00:00"/>
    <x v="2"/>
    <x v="1"/>
    <s v="LP-17080"/>
    <s v="Liz Pelletier"/>
    <x v="0"/>
    <s v="United States"/>
    <x v="28"/>
    <x v="2"/>
    <x v="1"/>
    <s v="FUR-CH-10004997"/>
    <s v="Furniture"/>
    <x v="1"/>
    <s v="Hon Every-Day Series Multi-Task Chairs"/>
    <n v="451.15199999999999"/>
    <n v="3"/>
    <n v="0"/>
    <x v="0"/>
  </r>
  <r>
    <s v="US-2017-150070"/>
    <x v="87"/>
    <d v="2017-09-12T00:00:00"/>
    <x v="2"/>
    <x v="1"/>
    <s v="JA-15970"/>
    <s v="Joseph Airdo"/>
    <x v="0"/>
    <s v="United States"/>
    <x v="337"/>
    <x v="2"/>
    <x v="1"/>
    <s v="FUR-CH-10004860"/>
    <s v="Furniture"/>
    <x v="1"/>
    <s v="Global Low Back Tilter Chair"/>
    <n v="161.56800000000001"/>
    <n v="2"/>
    <n v="-28.2744"/>
    <x v="4"/>
  </r>
  <r>
    <s v="CA-2017-157350"/>
    <x v="802"/>
    <d v="2017-09-01T00:00:00"/>
    <x v="6"/>
    <x v="1"/>
    <s v="DP-13000"/>
    <s v="Darren Powers"/>
    <x v="0"/>
    <s v="United States"/>
    <x v="9"/>
    <x v="8"/>
    <x v="3"/>
    <s v="FUR-FU-10000222"/>
    <s v="Furniture"/>
    <x v="3"/>
    <s v="Seth Thomas 16&quot; Steel Case Clock"/>
    <n v="64.959999999999994"/>
    <n v="5"/>
    <n v="-43.847999999999999"/>
    <x v="10"/>
  </r>
  <r>
    <s v="CA-2015-131352"/>
    <x v="643"/>
    <d v="2015-10-13T00:00:00"/>
    <x v="2"/>
    <x v="1"/>
    <s v="GH-14485"/>
    <s v="Gene Hale"/>
    <x v="1"/>
    <s v="United States"/>
    <x v="144"/>
    <x v="5"/>
    <x v="3"/>
    <s v="FUR-FU-10003708"/>
    <s v="Furniture"/>
    <x v="3"/>
    <s v="Tenex Traditional Chairmats for Medium Pile Carpet, Standard Lip, 36&quot; x 48&quot;"/>
    <n v="72.78"/>
    <n v="3"/>
    <n v="-70.960499999999996"/>
    <x v="1"/>
  </r>
  <r>
    <s v="CA-2016-118073"/>
    <x v="577"/>
    <d v="2016-08-16T00:00:00"/>
    <x v="4"/>
    <x v="1"/>
    <s v="CS-12490"/>
    <s v="Cindy Schnelling"/>
    <x v="1"/>
    <s v="United States"/>
    <x v="49"/>
    <x v="1"/>
    <x v="0"/>
    <s v="FUR-TA-10002533"/>
    <s v="Furniture"/>
    <x v="2"/>
    <s v="BPI Conference Tables"/>
    <n v="562.29250000000002"/>
    <n v="7"/>
    <n v="-255.58750000000001"/>
    <x v="10"/>
  </r>
  <r>
    <s v="CA-2014-103219"/>
    <x v="77"/>
    <d v="2014-11-13T00:00:00"/>
    <x v="4"/>
    <x v="1"/>
    <s v="BF-11215"/>
    <s v="Benjamin Farhat"/>
    <x v="2"/>
    <s v="United States"/>
    <x v="13"/>
    <x v="7"/>
    <x v="2"/>
    <s v="FUR-FU-10004091"/>
    <s v="Furniture"/>
    <x v="3"/>
    <s v="Eldon 200 Class Desk Accessories, Black"/>
    <n v="56.52"/>
    <n v="9"/>
    <n v="21.477599999999999"/>
    <x v="0"/>
  </r>
  <r>
    <s v="CA-2016-100993"/>
    <x v="223"/>
    <d v="2016-02-10T00:00:00"/>
    <x v="2"/>
    <x v="1"/>
    <s v="AZ-10750"/>
    <s v="Annie Zypern"/>
    <x v="0"/>
    <s v="United States"/>
    <x v="53"/>
    <x v="2"/>
    <x v="1"/>
    <s v="FUR-TA-10001095"/>
    <s v="Furniture"/>
    <x v="2"/>
    <s v="Chromcraft Round Conference Tables"/>
    <n v="557.72799999999995"/>
    <n v="4"/>
    <n v="6.9715999999999996"/>
    <x v="11"/>
  </r>
  <r>
    <s v="CA-2014-167997"/>
    <x v="375"/>
    <d v="2014-01-29T00:00:00"/>
    <x v="0"/>
    <x v="2"/>
    <s v="CA-11965"/>
    <s v="Carol Adams"/>
    <x v="1"/>
    <s v="United States"/>
    <x v="338"/>
    <x v="40"/>
    <x v="3"/>
    <s v="FUR-BO-10004409"/>
    <s v="Furniture"/>
    <x v="0"/>
    <s v="Safco Value Mate Series Steel Bookcases, Baked Enamel Finish on Steel, Gray"/>
    <n v="141.96"/>
    <n v="2"/>
    <n v="39.748800000000003"/>
    <x v="8"/>
  </r>
  <r>
    <s v="CA-2016-131296"/>
    <x v="803"/>
    <d v="2016-10-09T00:00:00"/>
    <x v="2"/>
    <x v="1"/>
    <s v="MS-17830"/>
    <s v="Melanie Seite"/>
    <x v="0"/>
    <s v="United States"/>
    <x v="237"/>
    <x v="32"/>
    <x v="2"/>
    <s v="FUR-TA-10002622"/>
    <s v="Furniture"/>
    <x v="2"/>
    <s v="Bush Andora Conference Table, Maple/Graphite Gray Finish"/>
    <n v="239.37200000000001"/>
    <n v="2"/>
    <n v="-23.937200000000001"/>
    <x v="1"/>
  </r>
  <r>
    <s v="CA-2016-134138"/>
    <x v="285"/>
    <d v="2016-02-20T00:00:00"/>
    <x v="4"/>
    <x v="1"/>
    <s v="JD-15790"/>
    <s v="John Dryer"/>
    <x v="0"/>
    <s v="United States"/>
    <x v="31"/>
    <x v="18"/>
    <x v="2"/>
    <s v="FUR-CH-10001545"/>
    <s v="Furniture"/>
    <x v="1"/>
    <s v="Hon Comfortask Task/Swivel Chairs"/>
    <n v="227.96"/>
    <n v="2"/>
    <n v="36.473599999999998"/>
    <x v="11"/>
  </r>
  <r>
    <s v="CA-2015-168207"/>
    <x v="46"/>
    <d v="2015-11-06T00:00:00"/>
    <x v="4"/>
    <x v="1"/>
    <s v="LT-17110"/>
    <s v="Liz Thompson"/>
    <x v="0"/>
    <s v="United States"/>
    <x v="53"/>
    <x v="2"/>
    <x v="1"/>
    <s v="FUR-FU-10004909"/>
    <s v="Furniture"/>
    <x v="3"/>
    <s v="Contemporary Wood/Metal Frame"/>
    <n v="96.96"/>
    <n v="6"/>
    <n v="33.936"/>
    <x v="0"/>
  </r>
  <r>
    <s v="CA-2015-168207"/>
    <x v="46"/>
    <d v="2015-11-06T00:00:00"/>
    <x v="4"/>
    <x v="1"/>
    <s v="LT-17110"/>
    <s v="Liz Thompson"/>
    <x v="0"/>
    <s v="United States"/>
    <x v="53"/>
    <x v="2"/>
    <x v="1"/>
    <s v="FUR-BO-10004357"/>
    <s v="Furniture"/>
    <x v="0"/>
    <s v="O'Sullivan Living Dimensions 3-Shelf Bookcases"/>
    <n v="512.49900000000002"/>
    <n v="3"/>
    <n v="-30.146999999999998"/>
    <x v="0"/>
  </r>
  <r>
    <s v="CA-2016-144148"/>
    <x v="581"/>
    <d v="2016-08-05T00:00:00"/>
    <x v="2"/>
    <x v="1"/>
    <s v="AH-10690"/>
    <s v="Anna HŠberlin"/>
    <x v="1"/>
    <s v="United States"/>
    <x v="28"/>
    <x v="2"/>
    <x v="1"/>
    <s v="FUR-TA-10002774"/>
    <s v="Furniture"/>
    <x v="2"/>
    <s v="Laminate Occasional Tables"/>
    <n v="863.12800000000004"/>
    <n v="7"/>
    <n v="-32.3673"/>
    <x v="3"/>
  </r>
  <r>
    <s v="CA-2017-107174"/>
    <x v="200"/>
    <d v="2017-11-13T00:00:00"/>
    <x v="1"/>
    <x v="1"/>
    <s v="AB-10060"/>
    <s v="Adam Bellavance"/>
    <x v="2"/>
    <s v="United States"/>
    <x v="15"/>
    <x v="13"/>
    <x v="1"/>
    <s v="FUR-TA-10004575"/>
    <s v="Furniture"/>
    <x v="2"/>
    <s v="Hon 5100 Series Wood Tables"/>
    <n v="2036.86"/>
    <n v="7"/>
    <n v="366.63479999999998"/>
    <x v="0"/>
  </r>
  <r>
    <s v="CA-2017-107174"/>
    <x v="200"/>
    <d v="2017-11-13T00:00:00"/>
    <x v="1"/>
    <x v="1"/>
    <s v="AB-10060"/>
    <s v="Adam Bellavance"/>
    <x v="2"/>
    <s v="United States"/>
    <x v="15"/>
    <x v="13"/>
    <x v="1"/>
    <s v="FUR-CH-10003312"/>
    <s v="Furniture"/>
    <x v="1"/>
    <s v="Hon 2090 ÒPillow SoftÓ Series Mid Back Swivel/Tilt Chairs"/>
    <n v="449.56799999999998"/>
    <n v="2"/>
    <n v="-73.0548"/>
    <x v="0"/>
  </r>
  <r>
    <s v="CA-2015-112767"/>
    <x v="601"/>
    <d v="2015-08-06T00:00:00"/>
    <x v="4"/>
    <x v="1"/>
    <s v="DK-12985"/>
    <s v="Darren Koutras"/>
    <x v="0"/>
    <s v="United States"/>
    <x v="76"/>
    <x v="36"/>
    <x v="1"/>
    <s v="FUR-TA-10003469"/>
    <s v="Furniture"/>
    <x v="2"/>
    <s v="Balt Split Level Computer Training Table"/>
    <n v="277.5"/>
    <n v="4"/>
    <n v="-188.7"/>
    <x v="10"/>
  </r>
  <r>
    <s v="CA-2015-119879"/>
    <x v="32"/>
    <d v="2015-11-25T00:00:00"/>
    <x v="4"/>
    <x v="1"/>
    <s v="SS-20410"/>
    <s v="Shahid Shariari"/>
    <x v="0"/>
    <s v="United States"/>
    <x v="3"/>
    <x v="3"/>
    <x v="2"/>
    <s v="FUR-TA-10002958"/>
    <s v="Furniture"/>
    <x v="2"/>
    <s v="Bevis Oval Conference Table, Walnut"/>
    <n v="1252.704"/>
    <n v="8"/>
    <n v="-480.20319999999998"/>
    <x v="0"/>
  </r>
  <r>
    <s v="CA-2017-155642"/>
    <x v="514"/>
    <d v="2017-05-22T00:00:00"/>
    <x v="4"/>
    <x v="1"/>
    <s v="BM-11575"/>
    <s v="Brendan Murry"/>
    <x v="1"/>
    <s v="United States"/>
    <x v="9"/>
    <x v="8"/>
    <x v="3"/>
    <s v="FUR-FU-10004973"/>
    <s v="Furniture"/>
    <x v="3"/>
    <s v="Flat Face Poster Frame"/>
    <n v="22.608000000000001"/>
    <n v="3"/>
    <n v="-10.1736"/>
    <x v="7"/>
  </r>
  <r>
    <s v="CA-2017-155642"/>
    <x v="514"/>
    <d v="2017-05-22T00:00:00"/>
    <x v="4"/>
    <x v="1"/>
    <s v="BM-11575"/>
    <s v="Brendan Murry"/>
    <x v="1"/>
    <s v="United States"/>
    <x v="9"/>
    <x v="8"/>
    <x v="3"/>
    <s v="FUR-FU-10001918"/>
    <s v="Furniture"/>
    <x v="3"/>
    <s v="C-Line Cubicle Keepers Polyproplyene Holder With Velcro Backings"/>
    <n v="1.8919999999999999"/>
    <n v="1"/>
    <n v="-0.99329999999999996"/>
    <x v="7"/>
  </r>
  <r>
    <s v="CA-2015-136728"/>
    <x v="615"/>
    <d v="2015-09-17T00:00:00"/>
    <x v="4"/>
    <x v="0"/>
    <s v="AG-10900"/>
    <s v="Arthur Gainer"/>
    <x v="0"/>
    <s v="United States"/>
    <x v="9"/>
    <x v="8"/>
    <x v="3"/>
    <s v="FUR-CH-10003817"/>
    <s v="Furniture"/>
    <x v="1"/>
    <s v="Global Value Steno Chair, Gray"/>
    <n v="170.072"/>
    <n v="4"/>
    <n v="-12.148"/>
    <x v="4"/>
  </r>
  <r>
    <s v="US-2017-155866"/>
    <x v="429"/>
    <d v="2017-11-21T00:00:00"/>
    <x v="4"/>
    <x v="1"/>
    <s v="CC-12370"/>
    <s v="Christopher Conant"/>
    <x v="0"/>
    <s v="United States"/>
    <x v="13"/>
    <x v="7"/>
    <x v="2"/>
    <s v="FUR-FU-10004091"/>
    <s v="Furniture"/>
    <x v="3"/>
    <s v="Howard Miller 13&quot; Diameter Goldtone Round Wall Clock"/>
    <n v="187.76"/>
    <n v="4"/>
    <n v="76.9816"/>
    <x v="0"/>
  </r>
  <r>
    <s v="CA-2015-141327"/>
    <x v="737"/>
    <d v="2015-12-03T00:00:00"/>
    <x v="0"/>
    <x v="2"/>
    <s v="LR-16915"/>
    <s v="Lena Radford"/>
    <x v="0"/>
    <s v="United States"/>
    <x v="339"/>
    <x v="30"/>
    <x v="0"/>
    <s v="FUR-FU-10000576"/>
    <s v="Furniture"/>
    <x v="3"/>
    <s v="Luxo Professional Fluorescent Magnifier Lamp with Clamp-Mount Base"/>
    <n v="335.74400000000003"/>
    <n v="2"/>
    <n v="25.180800000000001"/>
    <x v="0"/>
  </r>
  <r>
    <s v="CA-2015-114811"/>
    <x v="428"/>
    <d v="2015-11-08T00:00:00"/>
    <x v="7"/>
    <x v="3"/>
    <s v="KD-16495"/>
    <s v="Keith Dawkins"/>
    <x v="1"/>
    <s v="United States"/>
    <x v="13"/>
    <x v="7"/>
    <x v="2"/>
    <s v="FUR-FU-10002240"/>
    <s v="Furniture"/>
    <x v="3"/>
    <s v="Nu-Dell EZ-Mount Plastic Wall Frames"/>
    <n v="11.82"/>
    <n v="3"/>
    <n v="4.7279999999999998"/>
    <x v="0"/>
  </r>
  <r>
    <s v="CA-2015-114811"/>
    <x v="428"/>
    <d v="2015-11-08T00:00:00"/>
    <x v="7"/>
    <x v="3"/>
    <s v="KD-16495"/>
    <s v="Keith Dawkins"/>
    <x v="1"/>
    <s v="United States"/>
    <x v="13"/>
    <x v="7"/>
    <x v="2"/>
    <s v="FUR-CH-10003746"/>
    <s v="Furniture"/>
    <x v="1"/>
    <s v="Hon 4070 Series Pagoda Round Back Stacking Chairs"/>
    <n v="577.76400000000001"/>
    <n v="2"/>
    <n v="115.5528"/>
    <x v="0"/>
  </r>
  <r>
    <s v="CA-2015-122266"/>
    <x v="12"/>
    <d v="2015-04-30T00:00:00"/>
    <x v="4"/>
    <x v="1"/>
    <s v="SA-20830"/>
    <s v="Sue Ann Reed"/>
    <x v="0"/>
    <s v="United States"/>
    <x v="340"/>
    <x v="1"/>
    <x v="0"/>
    <s v="FUR-TA-10000577"/>
    <s v="Furniture"/>
    <x v="2"/>
    <s v="Bretford CR4500 Series Slim Rectangular Table"/>
    <n v="191.5155"/>
    <n v="1"/>
    <n v="-76.606200000000001"/>
    <x v="6"/>
  </r>
  <r>
    <s v="CA-2016-116337"/>
    <x v="267"/>
    <d v="2016-11-12T00:00:00"/>
    <x v="2"/>
    <x v="1"/>
    <s v="MC-17845"/>
    <s v="Michael Chen"/>
    <x v="0"/>
    <s v="United States"/>
    <x v="144"/>
    <x v="5"/>
    <x v="3"/>
    <s v="FUR-FU-10002030"/>
    <s v="Furniture"/>
    <x v="3"/>
    <s v="Executive Impressions 14&quot; Contract Wall Clock with Quartz Movement"/>
    <n v="44.46"/>
    <n v="5"/>
    <n v="-17.783999999999999"/>
    <x v="0"/>
  </r>
  <r>
    <s v="CA-2014-120775"/>
    <x v="215"/>
    <d v="2014-10-07T00:00:00"/>
    <x v="4"/>
    <x v="1"/>
    <s v="RD-19930"/>
    <s v="Russell D'Ascenzo"/>
    <x v="0"/>
    <s v="United States"/>
    <x v="144"/>
    <x v="5"/>
    <x v="3"/>
    <s v="FUR-FU-10000758"/>
    <s v="Furniture"/>
    <x v="3"/>
    <s v="DAX Natural Wood-Tone Poster Frame"/>
    <n v="31.776"/>
    <n v="3"/>
    <n v="-19.0656"/>
    <x v="1"/>
  </r>
  <r>
    <s v="CA-2016-123050"/>
    <x v="804"/>
    <d v="2016-04-08T00:00:00"/>
    <x v="4"/>
    <x v="0"/>
    <s v="BC-11125"/>
    <s v="Becky Castell"/>
    <x v="2"/>
    <s v="United States"/>
    <x v="8"/>
    <x v="7"/>
    <x v="2"/>
    <s v="FUR-FU-10000723"/>
    <s v="Furniture"/>
    <x v="3"/>
    <s v="Deflect-o EconoMat Studded, No Bevel Mat for Low Pile Carpeting"/>
    <n v="82.64"/>
    <n v="2"/>
    <n v="7.4375999999999998"/>
    <x v="6"/>
  </r>
  <r>
    <s v="CA-2016-162355"/>
    <x v="805"/>
    <d v="2016-07-02T00:00:00"/>
    <x v="3"/>
    <x v="0"/>
    <s v="PF-19165"/>
    <s v="Philip Fox"/>
    <x v="0"/>
    <s v="United States"/>
    <x v="244"/>
    <x v="24"/>
    <x v="0"/>
    <s v="FUR-BO-10004695"/>
    <s v="Furniture"/>
    <x v="0"/>
    <s v="O'Sullivan 2-Door Barrister Bookcase in Odessa Pine"/>
    <n v="1266.8599999999999"/>
    <n v="7"/>
    <n v="291.37779999999998"/>
    <x v="2"/>
  </r>
  <r>
    <s v="CA-2017-102204"/>
    <x v="806"/>
    <d v="2017-05-06T00:00:00"/>
    <x v="2"/>
    <x v="1"/>
    <s v="CJ-12010"/>
    <s v="Caroline Jumper"/>
    <x v="0"/>
    <s v="United States"/>
    <x v="51"/>
    <x v="1"/>
    <x v="0"/>
    <s v="FUR-TA-10001889"/>
    <s v="Furniture"/>
    <x v="2"/>
    <s v="Bush Advantage Collection Racetrack Conference Table"/>
    <n v="933.26199999999994"/>
    <n v="4"/>
    <n v="-458.14679999999998"/>
    <x v="7"/>
  </r>
  <r>
    <s v="CA-2017-102204"/>
    <x v="806"/>
    <d v="2017-05-06T00:00:00"/>
    <x v="2"/>
    <x v="1"/>
    <s v="CJ-12010"/>
    <s v="Caroline Jumper"/>
    <x v="0"/>
    <s v="United States"/>
    <x v="51"/>
    <x v="1"/>
    <x v="0"/>
    <s v="FUR-CH-10002024"/>
    <s v="Furniture"/>
    <x v="1"/>
    <s v="HON 5400 Series Task Chairs for Big and Tall"/>
    <n v="2803.92"/>
    <n v="5"/>
    <n v="0"/>
    <x v="7"/>
  </r>
  <r>
    <s v="CA-2017-103065"/>
    <x v="71"/>
    <d v="2017-10-20T00:00:00"/>
    <x v="7"/>
    <x v="3"/>
    <s v="PT-19090"/>
    <s v="Pete Takahito"/>
    <x v="0"/>
    <s v="United States"/>
    <x v="51"/>
    <x v="1"/>
    <x v="0"/>
    <s v="FUR-FU-10000175"/>
    <s v="Furniture"/>
    <x v="3"/>
    <s v="DAX Wood Document Frame."/>
    <n v="43.936"/>
    <n v="4"/>
    <n v="6.0411999999999999"/>
    <x v="1"/>
  </r>
  <r>
    <s v="CA-2014-109897"/>
    <x v="807"/>
    <d v="2014-08-16T00:00:00"/>
    <x v="4"/>
    <x v="1"/>
    <s v="BW-11200"/>
    <s v="Ben Wallace"/>
    <x v="0"/>
    <s v="United States"/>
    <x v="28"/>
    <x v="2"/>
    <x v="1"/>
    <s v="FUR-FU-10002878"/>
    <s v="Furniture"/>
    <x v="3"/>
    <s v="Seth Thomas 14&quot; Day/Date Wall Clock"/>
    <n v="85.44"/>
    <n v="3"/>
    <n v="31.6128"/>
    <x v="10"/>
  </r>
  <r>
    <s v="CA-2015-140221"/>
    <x v="298"/>
    <d v="2015-03-09T00:00:00"/>
    <x v="4"/>
    <x v="0"/>
    <s v="MS-17365"/>
    <s v="Maribeth Schnelling"/>
    <x v="0"/>
    <s v="United States"/>
    <x v="9"/>
    <x v="8"/>
    <x v="3"/>
    <s v="FUR-FU-10000023"/>
    <s v="Furniture"/>
    <x v="3"/>
    <s v="Eldon Wave Desk Accessories"/>
    <n v="4.7119999999999997"/>
    <n v="2"/>
    <n v="-1.8848"/>
    <x v="9"/>
  </r>
  <r>
    <s v="CA-2017-121790"/>
    <x v="129"/>
    <d v="2017-02-06T00:00:00"/>
    <x v="1"/>
    <x v="1"/>
    <s v="LP-17095"/>
    <s v="Liz Preis"/>
    <x v="0"/>
    <s v="United States"/>
    <x v="14"/>
    <x v="8"/>
    <x v="3"/>
    <s v="FUR-TA-10003469"/>
    <s v="Furniture"/>
    <x v="2"/>
    <s v="Balt Split Level Computer Training Table"/>
    <n v="69.375"/>
    <n v="1"/>
    <n v="-47.174999999999997"/>
    <x v="8"/>
  </r>
  <r>
    <s v="CA-2016-169670"/>
    <x v="683"/>
    <d v="2016-12-31T00:00:00"/>
    <x v="6"/>
    <x v="1"/>
    <s v="JE-15715"/>
    <s v="Joe Elijah"/>
    <x v="0"/>
    <s v="United States"/>
    <x v="13"/>
    <x v="7"/>
    <x v="2"/>
    <s v="FUR-CH-10002331"/>
    <s v="Furniture"/>
    <x v="1"/>
    <s v="Hon 4700 Series Mobuis Mid-Back Task Chairs with Adjustable Arms"/>
    <n v="2563.056"/>
    <n v="8"/>
    <n v="313.26240000000001"/>
    <x v="5"/>
  </r>
  <r>
    <s v="CA-2016-139549"/>
    <x v="697"/>
    <d v="2016-10-25T00:00:00"/>
    <x v="2"/>
    <x v="1"/>
    <s v="MY-18295"/>
    <s v="Muhammed Yedwab"/>
    <x v="1"/>
    <s v="United States"/>
    <x v="311"/>
    <x v="2"/>
    <x v="1"/>
    <s v="FUR-CH-10001802"/>
    <s v="Furniture"/>
    <x v="1"/>
    <s v="Hon Every-Day Chair Series Swivel Task Chairs"/>
    <n v="387.13600000000002"/>
    <n v="4"/>
    <n v="4.8391999999999999"/>
    <x v="1"/>
  </r>
  <r>
    <s v="CA-2017-134810"/>
    <x v="808"/>
    <d v="2017-05-10T00:00:00"/>
    <x v="5"/>
    <x v="2"/>
    <s v="MC-17605"/>
    <s v="Matt Connell"/>
    <x v="1"/>
    <s v="United States"/>
    <x v="51"/>
    <x v="30"/>
    <x v="0"/>
    <s v="FUR-CH-10001270"/>
    <s v="Furniture"/>
    <x v="1"/>
    <s v="Harbour Creations Steel Folding Chair"/>
    <n v="207"/>
    <n v="3"/>
    <n v="25.875"/>
    <x v="7"/>
  </r>
  <r>
    <s v="CA-2015-154284"/>
    <x v="170"/>
    <d v="2015-12-26T00:00:00"/>
    <x v="2"/>
    <x v="0"/>
    <s v="SZ-20035"/>
    <s v="Sam Zeldin"/>
    <x v="2"/>
    <s v="United States"/>
    <x v="317"/>
    <x v="8"/>
    <x v="3"/>
    <s v="FUR-FU-10003039"/>
    <s v="Furniture"/>
    <x v="3"/>
    <s v="Howard Miller 11-1/2&quot; Diameter Grantwood Wall Clock"/>
    <n v="51.756"/>
    <n v="3"/>
    <n v="-33.641399999999997"/>
    <x v="5"/>
  </r>
  <r>
    <s v="US-2015-158911"/>
    <x v="379"/>
    <d v="2015-07-11T00:00:00"/>
    <x v="6"/>
    <x v="1"/>
    <s v="RS-19765"/>
    <s v="Roland Schwarz"/>
    <x v="1"/>
    <s v="United States"/>
    <x v="127"/>
    <x v="30"/>
    <x v="0"/>
    <s v="FUR-FU-10003829"/>
    <s v="Furniture"/>
    <x v="3"/>
    <s v="Stackable Trays"/>
    <n v="4.9279999999999999"/>
    <n v="2"/>
    <n v="0.73919999999999997"/>
    <x v="3"/>
  </r>
  <r>
    <s v="US-2017-167318"/>
    <x v="809"/>
    <d v="2017-08-01T00:00:00"/>
    <x v="6"/>
    <x v="1"/>
    <s v="GZ-14545"/>
    <s v="George Zrebassa"/>
    <x v="1"/>
    <s v="United States"/>
    <x v="2"/>
    <x v="2"/>
    <x v="1"/>
    <s v="FUR-CH-10000665"/>
    <s v="Furniture"/>
    <x v="1"/>
    <s v="Global Airflow Leather Mesh Back Chair, Black"/>
    <n v="362.35199999999998"/>
    <n v="3"/>
    <n v="45.293999999999997"/>
    <x v="3"/>
  </r>
  <r>
    <s v="CA-2017-135419"/>
    <x v="54"/>
    <d v="2017-11-09T00:00:00"/>
    <x v="6"/>
    <x v="1"/>
    <s v="BG-11740"/>
    <s v="Bruce Geld"/>
    <x v="0"/>
    <s v="United States"/>
    <x v="175"/>
    <x v="2"/>
    <x v="1"/>
    <s v="FUR-TA-10001086"/>
    <s v="Furniture"/>
    <x v="2"/>
    <s v="SAFCO PlanMaster Boards, 60w x 37-1/2d, White Melamine"/>
    <n v="486.36799999999999"/>
    <n v="4"/>
    <n v="36.477600000000002"/>
    <x v="0"/>
  </r>
  <r>
    <s v="CA-2014-168312"/>
    <x v="29"/>
    <d v="2014-03-07T00:00:00"/>
    <x v="6"/>
    <x v="1"/>
    <s v="GW-14605"/>
    <s v="Giulietta Weimer"/>
    <x v="0"/>
    <s v="United States"/>
    <x v="6"/>
    <x v="5"/>
    <x v="3"/>
    <s v="FUR-TA-10001866"/>
    <s v="Furniture"/>
    <x v="2"/>
    <s v="Bevis Round Conference Room Tables and Bases"/>
    <n v="376.50900000000001"/>
    <n v="3"/>
    <n v="-43.029600000000002"/>
    <x v="9"/>
  </r>
  <r>
    <s v="US-2017-105935"/>
    <x v="810"/>
    <d v="2017-01-31T00:00:00"/>
    <x v="2"/>
    <x v="1"/>
    <s v="BD-11500"/>
    <s v="Bradley Drucker"/>
    <x v="0"/>
    <s v="United States"/>
    <x v="29"/>
    <x v="24"/>
    <x v="0"/>
    <s v="FUR-FU-10002157"/>
    <s v="Furniture"/>
    <x v="3"/>
    <s v="Artistic Insta-Plaque"/>
    <n v="62.72"/>
    <n v="4"/>
    <n v="24.460799999999999"/>
    <x v="8"/>
  </r>
  <r>
    <s v="CA-2014-161508"/>
    <x v="56"/>
    <d v="2014-07-16T00:00:00"/>
    <x v="4"/>
    <x v="1"/>
    <s v="PV-18985"/>
    <s v="Paul Van Hugh"/>
    <x v="2"/>
    <s v="United States"/>
    <x v="256"/>
    <x v="5"/>
    <x v="3"/>
    <s v="FUR-CH-10002126"/>
    <s v="Furniture"/>
    <x v="1"/>
    <s v="Hon Deluxe Fabric Upholstered Stacking Chairs"/>
    <n v="512.35799999999995"/>
    <n v="3"/>
    <n v="-14.6388"/>
    <x v="3"/>
  </r>
  <r>
    <s v="CA-2016-153269"/>
    <x v="811"/>
    <d v="2016-03-12T00:00:00"/>
    <x v="0"/>
    <x v="2"/>
    <s v="PS-18760"/>
    <s v="Pamela Stobb"/>
    <x v="0"/>
    <s v="United States"/>
    <x v="341"/>
    <x v="20"/>
    <x v="2"/>
    <s v="FUR-CH-10002647"/>
    <s v="Furniture"/>
    <x v="1"/>
    <s v="Situations Contoured Folding Chairs, 4/Set"/>
    <n v="354.9"/>
    <n v="5"/>
    <n v="88.724999999999994"/>
    <x v="9"/>
  </r>
  <r>
    <s v="CA-2017-135076"/>
    <x v="812"/>
    <d v="2017-04-17T00:00:00"/>
    <x v="4"/>
    <x v="1"/>
    <s v="YS-21880"/>
    <s v="Yana Sorensen"/>
    <x v="1"/>
    <s v="United States"/>
    <x v="170"/>
    <x v="2"/>
    <x v="1"/>
    <s v="FUR-CH-10003774"/>
    <s v="Furniture"/>
    <x v="1"/>
    <s v="Global Wood Trimmed Manager's Task Chair, Khaki"/>
    <n v="436.70400000000001"/>
    <n v="6"/>
    <n v="-38.211599999999997"/>
    <x v="6"/>
  </r>
  <r>
    <s v="US-2014-155544"/>
    <x v="813"/>
    <d v="2014-03-25T00:00:00"/>
    <x v="4"/>
    <x v="1"/>
    <s v="GM-14440"/>
    <s v="Gary McGarr"/>
    <x v="0"/>
    <s v="United States"/>
    <x v="270"/>
    <x v="9"/>
    <x v="0"/>
    <s v="FUR-FU-10001473"/>
    <s v="Furniture"/>
    <x v="3"/>
    <s v="DAX Wood Document Frame"/>
    <n v="32.951999999999998"/>
    <n v="3"/>
    <n v="6.5903999999999998"/>
    <x v="9"/>
  </r>
  <r>
    <s v="US-2014-155544"/>
    <x v="813"/>
    <d v="2014-03-25T00:00:00"/>
    <x v="4"/>
    <x v="1"/>
    <s v="GM-14440"/>
    <s v="Gary McGarr"/>
    <x v="0"/>
    <s v="United States"/>
    <x v="270"/>
    <x v="9"/>
    <x v="0"/>
    <s v="FUR-CH-10000422"/>
    <s v="Furniture"/>
    <x v="1"/>
    <s v="Global Highback Leather Tilter in Burgundy"/>
    <n v="218.376"/>
    <n v="3"/>
    <n v="-10.918799999999999"/>
    <x v="9"/>
  </r>
  <r>
    <s v="US-2015-115238"/>
    <x v="11"/>
    <d v="2015-05-04T00:00:00"/>
    <x v="4"/>
    <x v="1"/>
    <s v="JW-15220"/>
    <s v="Jane Waco"/>
    <x v="1"/>
    <s v="United States"/>
    <x v="37"/>
    <x v="20"/>
    <x v="2"/>
    <s v="FUR-FU-10002960"/>
    <s v="Furniture"/>
    <x v="3"/>
    <s v="Eldon 200 Class Desk Accessories, Burgundy"/>
    <n v="31.4"/>
    <n v="5"/>
    <n v="13.188000000000001"/>
    <x v="6"/>
  </r>
  <r>
    <s v="US-2015-115238"/>
    <x v="11"/>
    <d v="2015-05-04T00:00:00"/>
    <x v="4"/>
    <x v="1"/>
    <s v="JW-15220"/>
    <s v="Jane Waco"/>
    <x v="1"/>
    <s v="United States"/>
    <x v="37"/>
    <x v="20"/>
    <x v="2"/>
    <s v="FUR-FU-10002445"/>
    <s v="Furniture"/>
    <x v="3"/>
    <s v="DAX Two-Tone Rosewood/Black Document Frame, Desktop, 5 x 7"/>
    <n v="9.48"/>
    <n v="1"/>
    <n v="3.7919999999999998"/>
    <x v="6"/>
  </r>
  <r>
    <s v="US-2015-115238"/>
    <x v="11"/>
    <d v="2015-05-04T00:00:00"/>
    <x v="4"/>
    <x v="1"/>
    <s v="JW-15220"/>
    <s v="Jane Waco"/>
    <x v="1"/>
    <s v="United States"/>
    <x v="37"/>
    <x v="20"/>
    <x v="2"/>
    <s v="FUR-FU-10001025"/>
    <s v="Furniture"/>
    <x v="3"/>
    <s v="Eldon Imˆge Series Desk Accessories, Clear"/>
    <n v="24.3"/>
    <n v="5"/>
    <n v="10.449"/>
    <x v="6"/>
  </r>
  <r>
    <s v="CA-2017-132199"/>
    <x v="814"/>
    <d v="2017-05-08T00:00:00"/>
    <x v="2"/>
    <x v="1"/>
    <s v="BO-11350"/>
    <s v="Bill Overfelt"/>
    <x v="1"/>
    <s v="United States"/>
    <x v="3"/>
    <x v="3"/>
    <x v="2"/>
    <s v="FUR-FU-10004245"/>
    <s v="Furniture"/>
    <x v="3"/>
    <s v="Career Cubicle Clock, 8 1/4&quot;, Black"/>
    <n v="32.448"/>
    <n v="2"/>
    <n v="7.3007999999999997"/>
    <x v="7"/>
  </r>
  <r>
    <s v="CA-2017-132199"/>
    <x v="814"/>
    <d v="2017-05-08T00:00:00"/>
    <x v="2"/>
    <x v="1"/>
    <s v="BO-11350"/>
    <s v="Bill Overfelt"/>
    <x v="1"/>
    <s v="United States"/>
    <x v="3"/>
    <x v="3"/>
    <x v="2"/>
    <s v="FUR-TA-10003748"/>
    <s v="Furniture"/>
    <x v="2"/>
    <s v="Bevis 36 x 72 Conference Tables"/>
    <n v="373.47"/>
    <n v="5"/>
    <n v="-112.041"/>
    <x v="7"/>
  </r>
  <r>
    <s v="CA-2016-163174"/>
    <x v="238"/>
    <d v="2016-08-30T00:00:00"/>
    <x v="4"/>
    <x v="1"/>
    <s v="XP-21865"/>
    <s v="Xylona Preis"/>
    <x v="0"/>
    <s v="United States"/>
    <x v="342"/>
    <x v="24"/>
    <x v="0"/>
    <s v="FUR-FU-10000308"/>
    <s v="Furniture"/>
    <x v="3"/>
    <s v="Deflect-o Glass Clear Studded Chair Mats"/>
    <n v="186.54"/>
    <n v="3"/>
    <n v="41.038800000000002"/>
    <x v="10"/>
  </r>
  <r>
    <s v="CA-2017-147207"/>
    <x v="815"/>
    <d v="2017-01-04T00:00:00"/>
    <x v="3"/>
    <x v="0"/>
    <s v="TS-21655"/>
    <s v="Trudy Schmidt"/>
    <x v="0"/>
    <s v="United States"/>
    <x v="116"/>
    <x v="5"/>
    <x v="3"/>
    <s v="FUR-TA-10002958"/>
    <s v="Furniture"/>
    <x v="2"/>
    <s v="Bevis Oval Conference Table, Walnut"/>
    <n v="913.43"/>
    <n v="5"/>
    <n v="-169.637"/>
    <x v="8"/>
  </r>
  <r>
    <s v="CA-2016-118745"/>
    <x v="354"/>
    <d v="2016-06-16T00:00:00"/>
    <x v="2"/>
    <x v="1"/>
    <s v="SV-20365"/>
    <s v="Seth Vernon"/>
    <x v="0"/>
    <s v="United States"/>
    <x v="2"/>
    <x v="2"/>
    <x v="1"/>
    <s v="FUR-TA-10003473"/>
    <s v="Furniture"/>
    <x v="2"/>
    <s v="Bretford Rectangular Conference Table Tops"/>
    <n v="902.71199999999999"/>
    <n v="3"/>
    <n v="33.851700000000001"/>
    <x v="2"/>
  </r>
  <r>
    <s v="CA-2016-163972"/>
    <x v="816"/>
    <d v="2016-10-21T00:00:00"/>
    <x v="4"/>
    <x v="1"/>
    <s v="MG-17890"/>
    <s v="Michael Granlund"/>
    <x v="2"/>
    <s v="United States"/>
    <x v="99"/>
    <x v="2"/>
    <x v="1"/>
    <s v="FUR-BO-10003894"/>
    <s v="Furniture"/>
    <x v="0"/>
    <s v="Safco Value Mate Steel Bookcase, Baked Enamel Finish on Steel, Black"/>
    <n v="120.666"/>
    <n v="2"/>
    <n v="21.294"/>
    <x v="1"/>
  </r>
  <r>
    <s v="CA-2016-113726"/>
    <x v="243"/>
    <d v="2016-12-01T00:00:00"/>
    <x v="1"/>
    <x v="1"/>
    <s v="SC-20680"/>
    <s v="Steve Carroll"/>
    <x v="2"/>
    <s v="United States"/>
    <x v="15"/>
    <x v="13"/>
    <x v="1"/>
    <s v="FUR-FU-10003535"/>
    <s v="Furniture"/>
    <x v="3"/>
    <s v="Howard Miller Distant Time Traveler Alarm Clock"/>
    <n v="82.26"/>
    <n v="3"/>
    <n v="33.726599999999998"/>
    <x v="0"/>
  </r>
  <r>
    <s v="CA-2016-163048"/>
    <x v="817"/>
    <d v="2016-02-15T00:00:00"/>
    <x v="1"/>
    <x v="1"/>
    <s v="MH-17440"/>
    <s v="Mark Haberlin"/>
    <x v="1"/>
    <s v="United States"/>
    <x v="6"/>
    <x v="5"/>
    <x v="3"/>
    <s v="FUR-CH-10001270"/>
    <s v="Furniture"/>
    <x v="1"/>
    <s v="Harbour Creations Steel Folding Chair"/>
    <n v="241.5"/>
    <n v="4"/>
    <n v="0"/>
    <x v="11"/>
  </r>
  <r>
    <s v="CA-2017-110625"/>
    <x v="340"/>
    <d v="2017-12-30T00:00:00"/>
    <x v="1"/>
    <x v="1"/>
    <s v="JB-16045"/>
    <s v="Julia Barnett"/>
    <x v="2"/>
    <s v="United States"/>
    <x v="343"/>
    <x v="19"/>
    <x v="2"/>
    <s v="FUR-FU-10001473"/>
    <s v="Furniture"/>
    <x v="3"/>
    <s v="DAX Wood Document Frame"/>
    <n v="27.46"/>
    <n v="2"/>
    <n v="9.8856000000000002"/>
    <x v="5"/>
  </r>
  <r>
    <s v="CA-2016-142594"/>
    <x v="193"/>
    <d v="2016-12-06T00:00:00"/>
    <x v="2"/>
    <x v="0"/>
    <s v="EJ-14155"/>
    <s v="Eva Jacobs"/>
    <x v="0"/>
    <s v="United States"/>
    <x v="20"/>
    <x v="20"/>
    <x v="2"/>
    <s v="FUR-FU-10002045"/>
    <s v="Furniture"/>
    <x v="3"/>
    <s v="Executive Impressions 14&quot;"/>
    <n v="111.15"/>
    <n v="5"/>
    <n v="48.905999999999999"/>
    <x v="5"/>
  </r>
  <r>
    <s v="CA-2016-142594"/>
    <x v="193"/>
    <d v="2016-12-06T00:00:00"/>
    <x v="2"/>
    <x v="0"/>
    <s v="EJ-14155"/>
    <s v="Eva Jacobs"/>
    <x v="0"/>
    <s v="United States"/>
    <x v="20"/>
    <x v="20"/>
    <x v="2"/>
    <s v="FUR-TA-10001095"/>
    <s v="Furniture"/>
    <x v="2"/>
    <s v="Chromcraft Round Conference Tables"/>
    <n v="366.00900000000001"/>
    <n v="3"/>
    <n v="-47.058300000000003"/>
    <x v="5"/>
  </r>
  <r>
    <s v="CA-2017-120061"/>
    <x v="575"/>
    <d v="2017-11-07T00:00:00"/>
    <x v="2"/>
    <x v="0"/>
    <s v="SR-20425"/>
    <s v="Sharelle Roach"/>
    <x v="2"/>
    <s v="United States"/>
    <x v="76"/>
    <x v="15"/>
    <x v="2"/>
    <s v="FUR-CH-10001973"/>
    <s v="Furniture"/>
    <x v="1"/>
    <s v="Office Star Flex Back Scooter Chair with White Frame"/>
    <n v="155.37200000000001"/>
    <n v="2"/>
    <n v="-35.513599999999997"/>
    <x v="0"/>
  </r>
  <r>
    <s v="CA-2015-110814"/>
    <x v="482"/>
    <d v="2015-12-09T00:00:00"/>
    <x v="4"/>
    <x v="0"/>
    <s v="BD-11635"/>
    <s v="Brian Derr"/>
    <x v="0"/>
    <s v="United States"/>
    <x v="13"/>
    <x v="7"/>
    <x v="2"/>
    <s v="FUR-CH-10003535"/>
    <s v="Furniture"/>
    <x v="1"/>
    <s v="Global Armless Task Chair, Royal Blue"/>
    <n v="164.64599999999999"/>
    <n v="3"/>
    <n v="12.8058"/>
    <x v="5"/>
  </r>
  <r>
    <s v="CA-2017-140480"/>
    <x v="220"/>
    <d v="2017-07-12T00:00:00"/>
    <x v="4"/>
    <x v="1"/>
    <s v="HE-14800"/>
    <s v="Harold Engle"/>
    <x v="1"/>
    <s v="United States"/>
    <x v="19"/>
    <x v="14"/>
    <x v="2"/>
    <s v="FUR-FU-10003247"/>
    <s v="Furniture"/>
    <x v="3"/>
    <s v="36X48 HARDFLOOR CHAIRMAT"/>
    <n v="83.92"/>
    <n v="4"/>
    <n v="5.8743999999999996"/>
    <x v="3"/>
  </r>
  <r>
    <s v="CA-2017-140480"/>
    <x v="220"/>
    <d v="2017-07-12T00:00:00"/>
    <x v="4"/>
    <x v="1"/>
    <s v="HE-14800"/>
    <s v="Harold Engle"/>
    <x v="1"/>
    <s v="United States"/>
    <x v="19"/>
    <x v="14"/>
    <x v="2"/>
    <s v="FUR-FU-10001057"/>
    <s v="Furniture"/>
    <x v="3"/>
    <s v="Tensor Track Tree Floor Lamp"/>
    <n v="39.979999999999997"/>
    <n v="2"/>
    <n v="9.1953999999999994"/>
    <x v="3"/>
  </r>
  <r>
    <s v="CA-2016-130820"/>
    <x v="818"/>
    <d v="2016-11-15T00:00:00"/>
    <x v="7"/>
    <x v="3"/>
    <s v="ON-18715"/>
    <s v="Odella Nelson"/>
    <x v="1"/>
    <s v="United States"/>
    <x v="259"/>
    <x v="30"/>
    <x v="0"/>
    <s v="FUR-TA-10001768"/>
    <s v="Furniture"/>
    <x v="2"/>
    <s v="Hon Racetrack Conference Tables"/>
    <n v="630.024"/>
    <n v="4"/>
    <n v="-199.5076"/>
    <x v="0"/>
  </r>
  <r>
    <s v="CA-2017-132290"/>
    <x v="203"/>
    <d v="2017-03-14T00:00:00"/>
    <x v="4"/>
    <x v="1"/>
    <s v="MD-17350"/>
    <s v="Maribeth Dona"/>
    <x v="0"/>
    <s v="United States"/>
    <x v="144"/>
    <x v="5"/>
    <x v="3"/>
    <s v="FUR-TA-10002228"/>
    <s v="Furniture"/>
    <x v="2"/>
    <s v="Bevis Traditional Conference Table Top, Plinth Base"/>
    <n v="933.40800000000002"/>
    <n v="4"/>
    <n v="-173.34719999999999"/>
    <x v="9"/>
  </r>
  <r>
    <s v="CA-2017-118199"/>
    <x v="808"/>
    <d v="2017-05-11T00:00:00"/>
    <x v="3"/>
    <x v="2"/>
    <s v="LB-16795"/>
    <s v="Laurel Beltran"/>
    <x v="2"/>
    <s v="United States"/>
    <x v="15"/>
    <x v="13"/>
    <x v="1"/>
    <s v="FUR-TA-10004154"/>
    <s v="Furniture"/>
    <x v="2"/>
    <s v="Riverside Furniture Oval Coffee Table, Oval End Table, End Table with Drawer"/>
    <n v="286.85000000000002"/>
    <n v="1"/>
    <n v="63.106999999999999"/>
    <x v="7"/>
  </r>
  <r>
    <s v="CA-2017-150091"/>
    <x v="176"/>
    <d v="2017-10-16T00:00:00"/>
    <x v="4"/>
    <x v="1"/>
    <s v="NP-18670"/>
    <s v="Nora Paige"/>
    <x v="0"/>
    <s v="United States"/>
    <x v="174"/>
    <x v="18"/>
    <x v="2"/>
    <s v="FUR-FU-10004053"/>
    <s v="Furniture"/>
    <x v="3"/>
    <s v="DAX Two-Tone Silver Metal Document Frame"/>
    <n v="40.479999999999997"/>
    <n v="2"/>
    <n v="17.406400000000001"/>
    <x v="1"/>
  </r>
  <r>
    <s v="CA-2017-150091"/>
    <x v="176"/>
    <d v="2017-10-16T00:00:00"/>
    <x v="4"/>
    <x v="1"/>
    <s v="NP-18670"/>
    <s v="Nora Paige"/>
    <x v="0"/>
    <s v="United States"/>
    <x v="174"/>
    <x v="18"/>
    <x v="2"/>
    <s v="FUR-BO-10003404"/>
    <s v="Furniture"/>
    <x v="0"/>
    <s v="Global Adaptabilites Bookcase, Cherry/Storm Gray Finish"/>
    <n v="2154.9"/>
    <n v="5"/>
    <n v="129.29400000000001"/>
    <x v="1"/>
  </r>
  <r>
    <s v="CA-2016-118129"/>
    <x v="645"/>
    <d v="2016-12-21T00:00:00"/>
    <x v="3"/>
    <x v="0"/>
    <s v="CL-12565"/>
    <s v="Clay Ludtke"/>
    <x v="0"/>
    <s v="United States"/>
    <x v="288"/>
    <x v="3"/>
    <x v="2"/>
    <s v="FUR-FU-10004904"/>
    <s v="Furniture"/>
    <x v="3"/>
    <s v="Eldon &quot;L&quot; Workstation Diamond Chairmat"/>
    <n v="303.92"/>
    <n v="5"/>
    <n v="-30.391999999999999"/>
    <x v="5"/>
  </r>
  <r>
    <s v="CA-2017-155621"/>
    <x v="819"/>
    <d v="2017-11-13T00:00:00"/>
    <x v="2"/>
    <x v="1"/>
    <s v="KN-16450"/>
    <s v="Kean Nguyen"/>
    <x v="1"/>
    <s v="United States"/>
    <x v="237"/>
    <x v="32"/>
    <x v="2"/>
    <s v="FUR-FU-10003535"/>
    <s v="Furniture"/>
    <x v="3"/>
    <s v="Howard Miller Distant Time Traveler Alarm Clock"/>
    <n v="274.2"/>
    <n v="10"/>
    <n v="112.422"/>
    <x v="0"/>
  </r>
  <r>
    <s v="US-2014-127635"/>
    <x v="94"/>
    <d v="2014-09-18T00:00:00"/>
    <x v="4"/>
    <x v="0"/>
    <s v="SC-20260"/>
    <s v="Scott Cohen"/>
    <x v="1"/>
    <s v="United States"/>
    <x v="177"/>
    <x v="5"/>
    <x v="3"/>
    <s v="FUR-FU-10000550"/>
    <s v="Furniture"/>
    <x v="3"/>
    <s v="Stacking Trays by OIC"/>
    <n v="9.9600000000000009"/>
    <n v="5"/>
    <n v="-6.7229999999999999"/>
    <x v="4"/>
  </r>
  <r>
    <s v="CA-2017-125451"/>
    <x v="409"/>
    <d v="2017-10-24T00:00:00"/>
    <x v="5"/>
    <x v="2"/>
    <s v="AH-10075"/>
    <s v="Adam Hart"/>
    <x v="1"/>
    <s v="United States"/>
    <x v="236"/>
    <x v="38"/>
    <x v="2"/>
    <s v="FUR-TA-10001039"/>
    <s v="Furniture"/>
    <x v="2"/>
    <s v="KI Adjustable-Height Table"/>
    <n v="240.744"/>
    <n v="4"/>
    <n v="-13.7568"/>
    <x v="1"/>
  </r>
  <r>
    <s v="CA-2017-125451"/>
    <x v="409"/>
    <d v="2017-10-24T00:00:00"/>
    <x v="5"/>
    <x v="2"/>
    <s v="AH-10075"/>
    <s v="Adam Hart"/>
    <x v="1"/>
    <s v="United States"/>
    <x v="236"/>
    <x v="38"/>
    <x v="2"/>
    <s v="FUR-FU-10004963"/>
    <s v="Furniture"/>
    <x v="3"/>
    <s v="Eldon 400 Class Desk Accessories, Black Carbon"/>
    <n v="35"/>
    <n v="4"/>
    <n v="14.7"/>
    <x v="1"/>
  </r>
  <r>
    <s v="CA-2017-125451"/>
    <x v="409"/>
    <d v="2017-10-24T00:00:00"/>
    <x v="5"/>
    <x v="2"/>
    <s v="AH-10075"/>
    <s v="Adam Hart"/>
    <x v="1"/>
    <s v="United States"/>
    <x v="236"/>
    <x v="38"/>
    <x v="2"/>
    <s v="FUR-FU-10000277"/>
    <s v="Furniture"/>
    <x v="3"/>
    <s v="Deflect-o DuraMat Antistatic Studded Beveled Mat for Medium Pile Carpeting"/>
    <n v="210.68"/>
    <n v="2"/>
    <n v="50.563200000000002"/>
    <x v="1"/>
  </r>
  <r>
    <s v="CA-2017-125451"/>
    <x v="409"/>
    <d v="2017-10-24T00:00:00"/>
    <x v="5"/>
    <x v="2"/>
    <s v="AH-10075"/>
    <s v="Adam Hart"/>
    <x v="1"/>
    <s v="United States"/>
    <x v="236"/>
    <x v="38"/>
    <x v="2"/>
    <s v="FUR-TA-10004915"/>
    <s v="Furniture"/>
    <x v="2"/>
    <s v="Office Impressions End Table, 20-1/2&quot;H x 24&quot;W x 20&quot;D"/>
    <n v="637.89599999999996"/>
    <n v="3"/>
    <n v="-127.5792"/>
    <x v="1"/>
  </r>
  <r>
    <s v="CA-2016-125087"/>
    <x v="820"/>
    <d v="2016-04-23T00:00:00"/>
    <x v="2"/>
    <x v="1"/>
    <s v="TH-21115"/>
    <s v="Thea Hudgings"/>
    <x v="1"/>
    <s v="United States"/>
    <x v="6"/>
    <x v="5"/>
    <x v="3"/>
    <s v="FUR-CH-10002880"/>
    <s v="Furniture"/>
    <x v="1"/>
    <s v="Global High-Back Leather Tilter, Burgundy"/>
    <n v="344.37200000000001"/>
    <n v="4"/>
    <n v="-93.472399999999993"/>
    <x v="6"/>
  </r>
  <r>
    <s v="CA-2016-125087"/>
    <x v="820"/>
    <d v="2016-04-23T00:00:00"/>
    <x v="2"/>
    <x v="1"/>
    <s v="TH-21115"/>
    <s v="Thea Hudgings"/>
    <x v="1"/>
    <s v="United States"/>
    <x v="6"/>
    <x v="5"/>
    <x v="3"/>
    <s v="FUR-FU-10004748"/>
    <s v="Furniture"/>
    <x v="3"/>
    <s v="Howard Miller 16&quot; Diameter Gallery Wall Clock"/>
    <n v="127.88"/>
    <n v="5"/>
    <n v="-67.137"/>
    <x v="6"/>
  </r>
  <r>
    <s v="US-2017-118556"/>
    <x v="15"/>
    <d v="2017-06-02T00:00:00"/>
    <x v="2"/>
    <x v="0"/>
    <s v="TH-21235"/>
    <s v="Tiffany House"/>
    <x v="1"/>
    <s v="United States"/>
    <x v="9"/>
    <x v="8"/>
    <x v="3"/>
    <s v="FUR-CH-10001146"/>
    <s v="Furniture"/>
    <x v="1"/>
    <s v="Global Task Chair, Black"/>
    <n v="106.869"/>
    <n v="3"/>
    <n v="-29.007300000000001"/>
    <x v="7"/>
  </r>
  <r>
    <s v="US-2016-164196"/>
    <x v="367"/>
    <d v="2016-11-17T00:00:00"/>
    <x v="6"/>
    <x v="1"/>
    <s v="AS-10285"/>
    <s v="Alejandro Savely"/>
    <x v="1"/>
    <s v="United States"/>
    <x v="344"/>
    <x v="6"/>
    <x v="3"/>
    <s v="FUR-TA-10001950"/>
    <s v="Furniture"/>
    <x v="2"/>
    <s v="Balt Solid Wood Round Tables"/>
    <n v="2678.94"/>
    <n v="6"/>
    <n v="241.1046"/>
    <x v="0"/>
  </r>
  <r>
    <s v="US-2017-132031"/>
    <x v="748"/>
    <d v="2017-04-27T00:00:00"/>
    <x v="4"/>
    <x v="1"/>
    <s v="PN-18775"/>
    <s v="Parhena Norris"/>
    <x v="2"/>
    <s v="United States"/>
    <x v="345"/>
    <x v="9"/>
    <x v="0"/>
    <s v="FUR-BO-10001972"/>
    <s v="Furniture"/>
    <x v="0"/>
    <s v="O'Sullivan 4-Shelf Bookcase in Odessa Pine"/>
    <n v="387.13600000000002"/>
    <n v="4"/>
    <n v="-14.5176"/>
    <x v="6"/>
  </r>
  <r>
    <s v="US-2017-132031"/>
    <x v="748"/>
    <d v="2017-04-27T00:00:00"/>
    <x v="4"/>
    <x v="1"/>
    <s v="PN-18775"/>
    <s v="Parhena Norris"/>
    <x v="2"/>
    <s v="United States"/>
    <x v="345"/>
    <x v="9"/>
    <x v="0"/>
    <s v="FUR-FU-10000193"/>
    <s v="Furniture"/>
    <x v="3"/>
    <s v="Tenex Chairmats For Use with Hard Floors"/>
    <n v="77.951999999999998"/>
    <n v="3"/>
    <n v="-11.6928"/>
    <x v="6"/>
  </r>
  <r>
    <s v="CA-2017-142391"/>
    <x v="118"/>
    <d v="2017-09-24T00:00:00"/>
    <x v="7"/>
    <x v="3"/>
    <s v="PB-19150"/>
    <s v="Philip Brown"/>
    <x v="0"/>
    <s v="United States"/>
    <x v="15"/>
    <x v="13"/>
    <x v="1"/>
    <s v="FUR-FU-10002759"/>
    <s v="Furniture"/>
    <x v="3"/>
    <s v="12-1/2 Diameter Round Wall Clock"/>
    <n v="199.8"/>
    <n v="10"/>
    <n v="71.927999999999997"/>
    <x v="4"/>
  </r>
  <r>
    <s v="CA-2016-158841"/>
    <x v="821"/>
    <d v="2016-02-04T00:00:00"/>
    <x v="3"/>
    <x v="0"/>
    <s v="SE-20110"/>
    <s v="Sanjit Engle"/>
    <x v="0"/>
    <s v="United States"/>
    <x v="58"/>
    <x v="25"/>
    <x v="0"/>
    <s v="FUR-FU-10001731"/>
    <s v="Furniture"/>
    <x v="3"/>
    <s v="Acrylic Self-Standing Desk Frames"/>
    <n v="18.690000000000001"/>
    <n v="7"/>
    <n v="7.1021999999999998"/>
    <x v="11"/>
  </r>
  <r>
    <s v="CA-2015-102316"/>
    <x v="822"/>
    <d v="2015-03-03T00:00:00"/>
    <x v="3"/>
    <x v="0"/>
    <s v="DH-13075"/>
    <s v="Dave Hallsten"/>
    <x v="1"/>
    <s v="United States"/>
    <x v="2"/>
    <x v="2"/>
    <x v="1"/>
    <s v="FUR-CH-10003396"/>
    <s v="Furniture"/>
    <x v="1"/>
    <s v="Global Deluxe Steno Chair"/>
    <n v="184.75200000000001"/>
    <n v="3"/>
    <n v="-20.784600000000001"/>
    <x v="9"/>
  </r>
  <r>
    <s v="CA-2016-109400"/>
    <x v="630"/>
    <d v="2016-05-06T00:00:00"/>
    <x v="4"/>
    <x v="1"/>
    <s v="NR-18550"/>
    <s v="Nick Radford"/>
    <x v="0"/>
    <s v="United States"/>
    <x v="45"/>
    <x v="5"/>
    <x v="3"/>
    <s v="FUR-CH-10003298"/>
    <s v="Furniture"/>
    <x v="1"/>
    <s v="Office Star - Contemporary Task Swivel chair with Loop Arms, Charcoal"/>
    <n v="366.74400000000003"/>
    <n v="4"/>
    <n v="-110.0232"/>
    <x v="7"/>
  </r>
  <r>
    <s v="CA-2016-144645"/>
    <x v="821"/>
    <d v="2016-02-08T00:00:00"/>
    <x v="6"/>
    <x v="1"/>
    <s v="NS-18640"/>
    <s v="Noel Staavos"/>
    <x v="1"/>
    <s v="United States"/>
    <x v="6"/>
    <x v="5"/>
    <x v="3"/>
    <s v="FUR-FU-10003601"/>
    <s v="Furniture"/>
    <x v="3"/>
    <s v="Deflect-o RollaMat Studded, Beveled Mat for Medium Pile Carpeting"/>
    <n v="73.784000000000006"/>
    <n v="2"/>
    <n v="-77.473200000000006"/>
    <x v="11"/>
  </r>
  <r>
    <s v="CA-2017-149720"/>
    <x v="182"/>
    <d v="2017-06-07T00:00:00"/>
    <x v="0"/>
    <x v="0"/>
    <s v="EM-14065"/>
    <s v="Erin Mull"/>
    <x v="0"/>
    <s v="United States"/>
    <x v="346"/>
    <x v="5"/>
    <x v="3"/>
    <s v="FUR-FU-10002501"/>
    <s v="Furniture"/>
    <x v="3"/>
    <s v="Nu-Dell Executive Frame"/>
    <n v="30.335999999999999"/>
    <n v="6"/>
    <n v="-17.443200000000001"/>
    <x v="2"/>
  </r>
  <r>
    <s v="CA-2017-118003"/>
    <x v="423"/>
    <d v="2017-12-10T00:00:00"/>
    <x v="6"/>
    <x v="1"/>
    <s v="DO-13645"/>
    <s v="Doug O'Connell"/>
    <x v="0"/>
    <s v="United States"/>
    <x v="309"/>
    <x v="18"/>
    <x v="2"/>
    <s v="FUR-FU-10002506"/>
    <s v="Furniture"/>
    <x v="3"/>
    <s v="Tensor &quot;Hersey Kiss&quot; Styled Floor Lamp"/>
    <n v="12.99"/>
    <n v="1"/>
    <n v="1.5588"/>
    <x v="5"/>
  </r>
  <r>
    <s v="CA-2017-118003"/>
    <x v="423"/>
    <d v="2017-12-10T00:00:00"/>
    <x v="6"/>
    <x v="1"/>
    <s v="DO-13645"/>
    <s v="Doug O'Connell"/>
    <x v="0"/>
    <s v="United States"/>
    <x v="309"/>
    <x v="18"/>
    <x v="2"/>
    <s v="FUR-CH-10003817"/>
    <s v="Furniture"/>
    <x v="1"/>
    <s v="Global Value Steno Chair, Gray"/>
    <n v="182.22"/>
    <n v="3"/>
    <n v="45.555"/>
    <x v="5"/>
  </r>
  <r>
    <s v="CA-2017-118003"/>
    <x v="423"/>
    <d v="2017-12-10T00:00:00"/>
    <x v="6"/>
    <x v="1"/>
    <s v="DO-13645"/>
    <s v="Doug O'Connell"/>
    <x v="0"/>
    <s v="United States"/>
    <x v="309"/>
    <x v="18"/>
    <x v="2"/>
    <s v="FUR-CH-10004860"/>
    <s v="Furniture"/>
    <x v="1"/>
    <s v="Global Low Back Tilter Chair"/>
    <n v="302.94"/>
    <n v="3"/>
    <n v="18.176400000000001"/>
    <x v="5"/>
  </r>
  <r>
    <s v="CA-2016-141887"/>
    <x v="823"/>
    <d v="2016-01-15T00:00:00"/>
    <x v="4"/>
    <x v="1"/>
    <s v="MP-17470"/>
    <s v="Mark Packer"/>
    <x v="2"/>
    <s v="United States"/>
    <x v="29"/>
    <x v="15"/>
    <x v="2"/>
    <s v="FUR-FU-10002268"/>
    <s v="Furniture"/>
    <x v="3"/>
    <s v="Ultra Door Push Plate"/>
    <n v="54.991999999999997"/>
    <n v="14"/>
    <n v="8.9361999999999995"/>
    <x v="8"/>
  </r>
  <r>
    <s v="CA-2017-161172"/>
    <x v="824"/>
    <d v="2017-03-16T00:00:00"/>
    <x v="7"/>
    <x v="3"/>
    <s v="SP-20920"/>
    <s v="Susan Pistek"/>
    <x v="0"/>
    <s v="United States"/>
    <x v="29"/>
    <x v="15"/>
    <x v="2"/>
    <s v="FUR-FU-10003424"/>
    <s v="Furniture"/>
    <x v="3"/>
    <s v="Nu-Dell Oak Frame"/>
    <n v="51.264000000000003"/>
    <n v="6"/>
    <n v="7.6896000000000004"/>
    <x v="9"/>
  </r>
  <r>
    <s v="CA-2017-137624"/>
    <x v="219"/>
    <d v="2017-11-17T00:00:00"/>
    <x v="1"/>
    <x v="1"/>
    <s v="ME-17320"/>
    <s v="Maria Etezadi"/>
    <x v="2"/>
    <s v="United States"/>
    <x v="2"/>
    <x v="2"/>
    <x v="1"/>
    <s v="FUR-CH-10001714"/>
    <s v="Furniture"/>
    <x v="1"/>
    <s v="Global Leather &amp; Oak Executive Chair, Burgundy"/>
    <n v="241.42400000000001"/>
    <n v="2"/>
    <n v="-36.2136"/>
    <x v="0"/>
  </r>
  <r>
    <s v="CA-2016-156748"/>
    <x v="825"/>
    <d v="2016-12-06T00:00:00"/>
    <x v="6"/>
    <x v="1"/>
    <s v="BS-11755"/>
    <s v="Bruce Stewart"/>
    <x v="0"/>
    <s v="United States"/>
    <x v="25"/>
    <x v="17"/>
    <x v="3"/>
    <s v="FUR-CH-10000513"/>
    <s v="Furniture"/>
    <x v="1"/>
    <s v="High-Back Leather Manager's Chair"/>
    <n v="389.97"/>
    <n v="3"/>
    <n v="35.097299999999997"/>
    <x v="0"/>
  </r>
  <r>
    <s v="CA-2015-157287"/>
    <x v="826"/>
    <d v="2015-12-23T00:00:00"/>
    <x v="5"/>
    <x v="2"/>
    <s v="HR-14830"/>
    <s v="Harold Ryan"/>
    <x v="1"/>
    <s v="United States"/>
    <x v="3"/>
    <x v="3"/>
    <x v="2"/>
    <s v="FUR-CH-10001270"/>
    <s v="Furniture"/>
    <x v="1"/>
    <s v="Harbour Creations Steel Folding Chair"/>
    <n v="422.625"/>
    <n v="7"/>
    <n v="0"/>
    <x v="5"/>
  </r>
  <r>
    <s v="CA-2016-119074"/>
    <x v="827"/>
    <d v="2016-03-31T00:00:00"/>
    <x v="4"/>
    <x v="1"/>
    <s v="DS-13180"/>
    <s v="David Smith"/>
    <x v="1"/>
    <s v="United States"/>
    <x v="29"/>
    <x v="24"/>
    <x v="0"/>
    <s v="FUR-FU-10004053"/>
    <s v="Furniture"/>
    <x v="3"/>
    <s v="DAX Two-Tone Silver Metal Document Frame"/>
    <n v="20.239999999999998"/>
    <n v="1"/>
    <n v="8.7032000000000007"/>
    <x v="9"/>
  </r>
  <r>
    <s v="CA-2016-119074"/>
    <x v="827"/>
    <d v="2016-03-31T00:00:00"/>
    <x v="4"/>
    <x v="1"/>
    <s v="DS-13180"/>
    <s v="David Smith"/>
    <x v="1"/>
    <s v="United States"/>
    <x v="29"/>
    <x v="24"/>
    <x v="0"/>
    <s v="FUR-FU-10003731"/>
    <s v="Furniture"/>
    <x v="3"/>
    <s v="Eldon Expressions Wood and Plastic Desk Accessories, Oak"/>
    <n v="39.92"/>
    <n v="4"/>
    <n v="11.1776"/>
    <x v="9"/>
  </r>
  <r>
    <s v="CA-2015-126186"/>
    <x v="795"/>
    <d v="2015-09-12T00:00:00"/>
    <x v="5"/>
    <x v="2"/>
    <s v="GB-14530"/>
    <s v="George Bell"/>
    <x v="1"/>
    <s v="United States"/>
    <x v="14"/>
    <x v="12"/>
    <x v="1"/>
    <s v="FUR-FU-10000073"/>
    <s v="Furniture"/>
    <x v="3"/>
    <s v="Deflect-O Glasstique Clear Desk Accessories"/>
    <n v="24.64"/>
    <n v="4"/>
    <n v="4.0039999999999996"/>
    <x v="4"/>
  </r>
  <r>
    <s v="CA-2016-102092"/>
    <x v="453"/>
    <d v="2016-12-11T00:00:00"/>
    <x v="3"/>
    <x v="2"/>
    <s v="PM-18940"/>
    <s v="Paul MacIntyre"/>
    <x v="0"/>
    <s v="United States"/>
    <x v="76"/>
    <x v="25"/>
    <x v="0"/>
    <s v="FUR-TA-10002530"/>
    <s v="Furniture"/>
    <x v="2"/>
    <s v="Iceberg OfficeWorks 42&quot; Round Tables"/>
    <n v="1056.8599999999999"/>
    <n v="7"/>
    <n v="158.529"/>
    <x v="5"/>
  </r>
  <r>
    <s v="CA-2016-132829"/>
    <x v="207"/>
    <d v="2016-12-26T00:00:00"/>
    <x v="0"/>
    <x v="0"/>
    <s v="LA-16780"/>
    <s v="Laura Armstrong"/>
    <x v="1"/>
    <s v="United States"/>
    <x v="6"/>
    <x v="5"/>
    <x v="3"/>
    <s v="FUR-FU-10000206"/>
    <s v="Furniture"/>
    <x v="3"/>
    <s v="GE General Purpose, Extra Long Life, Showcase &amp; Floodlight Incandescent Bulbs"/>
    <n v="2.3279999999999998"/>
    <n v="2"/>
    <n v="-0.75660000000000005"/>
    <x v="5"/>
  </r>
  <r>
    <s v="CA-2016-123540"/>
    <x v="828"/>
    <d v="2016-04-06T00:00:00"/>
    <x v="4"/>
    <x v="0"/>
    <s v="DJ-13420"/>
    <s v="Denny Joy"/>
    <x v="1"/>
    <s v="United States"/>
    <x v="79"/>
    <x v="16"/>
    <x v="3"/>
    <s v="FUR-CH-10000847"/>
    <s v="Furniture"/>
    <x v="1"/>
    <s v="Global Executive Mid-Back Manager's Chair"/>
    <n v="1454.9"/>
    <n v="5"/>
    <n v="378.274"/>
    <x v="6"/>
  </r>
  <r>
    <s v="US-2017-108315"/>
    <x v="393"/>
    <d v="2017-05-04T00:00:00"/>
    <x v="4"/>
    <x v="1"/>
    <s v="MH-18115"/>
    <s v="Mick Hernandez"/>
    <x v="2"/>
    <s v="United States"/>
    <x v="347"/>
    <x v="1"/>
    <x v="0"/>
    <s v="FUR-FU-10000747"/>
    <s v="Furniture"/>
    <x v="3"/>
    <s v="Tenex B1-RE Series Chair Mats for Low Pile Carpets"/>
    <n v="220.70400000000001"/>
    <n v="6"/>
    <n v="-8.2764000000000006"/>
    <x v="6"/>
  </r>
  <r>
    <s v="CA-2017-106747"/>
    <x v="209"/>
    <d v="2017-07-04T00:00:00"/>
    <x v="5"/>
    <x v="2"/>
    <s v="TS-21505"/>
    <s v="Tony Sayre"/>
    <x v="0"/>
    <s v="United States"/>
    <x v="41"/>
    <x v="28"/>
    <x v="2"/>
    <s v="FUR-FU-10004188"/>
    <s v="Furniture"/>
    <x v="3"/>
    <s v="Luxo Professional Combination Clamp-On Lamps"/>
    <n v="102.3"/>
    <n v="1"/>
    <n v="26.597999999999999"/>
    <x v="3"/>
  </r>
  <r>
    <s v="CA-2017-146164"/>
    <x v="313"/>
    <d v="2017-12-26T00:00:00"/>
    <x v="4"/>
    <x v="1"/>
    <s v="CM-12190"/>
    <s v="Charlotte Melton"/>
    <x v="0"/>
    <s v="United States"/>
    <x v="77"/>
    <x v="11"/>
    <x v="3"/>
    <s v="FUR-TA-10004915"/>
    <s v="Furniture"/>
    <x v="2"/>
    <s v="Office Impressions End Table, 20-1/2&quot;H x 24&quot;W x 20&quot;D"/>
    <n v="607.52"/>
    <n v="2"/>
    <n v="97.203199999999995"/>
    <x v="5"/>
  </r>
  <r>
    <s v="CA-2014-130673"/>
    <x v="321"/>
    <d v="2014-05-22T00:00:00"/>
    <x v="3"/>
    <x v="0"/>
    <s v="MC-17590"/>
    <s v="Matt Collister"/>
    <x v="1"/>
    <s v="United States"/>
    <x v="348"/>
    <x v="5"/>
    <x v="3"/>
    <s v="FUR-FU-10003489"/>
    <s v="Furniture"/>
    <x v="3"/>
    <s v="Contemporary Borderless Frame"/>
    <n v="10.332000000000001"/>
    <n v="3"/>
    <n v="-5.9409000000000001"/>
    <x v="7"/>
  </r>
  <r>
    <s v="CA-2017-101700"/>
    <x v="748"/>
    <d v="2017-04-26T00:00:00"/>
    <x v="0"/>
    <x v="2"/>
    <s v="SO-20335"/>
    <s v="Sean O'Donnell"/>
    <x v="0"/>
    <s v="United States"/>
    <x v="349"/>
    <x v="12"/>
    <x v="1"/>
    <s v="FUR-FU-10001025"/>
    <s v="Furniture"/>
    <x v="3"/>
    <s v="Eldon Imˆge Series Desk Accessories, Clear"/>
    <n v="11.664"/>
    <n v="3"/>
    <n v="3.3534000000000002"/>
    <x v="6"/>
  </r>
  <r>
    <s v="CA-2014-151946"/>
    <x v="829"/>
    <d v="2014-06-09T00:00:00"/>
    <x v="2"/>
    <x v="1"/>
    <s v="BT-11440"/>
    <s v="Bobby Trafton"/>
    <x v="0"/>
    <s v="United States"/>
    <x v="13"/>
    <x v="7"/>
    <x v="2"/>
    <s v="FUR-FU-10002878"/>
    <s v="Furniture"/>
    <x v="3"/>
    <s v="Seth Thomas 14&quot; Day/Date Wall Clock"/>
    <n v="56.96"/>
    <n v="2"/>
    <n v="21.075199999999999"/>
    <x v="2"/>
  </r>
  <r>
    <s v="CA-2014-151946"/>
    <x v="829"/>
    <d v="2014-06-09T00:00:00"/>
    <x v="2"/>
    <x v="1"/>
    <s v="BT-11440"/>
    <s v="Bobby Trafton"/>
    <x v="0"/>
    <s v="United States"/>
    <x v="13"/>
    <x v="7"/>
    <x v="2"/>
    <s v="FUR-BO-10003272"/>
    <s v="Furniture"/>
    <x v="0"/>
    <s v="O'Sullivan Living Dimensions 5-Shelf Bookcases"/>
    <n v="353.56799999999998"/>
    <n v="2"/>
    <n v="-44.195999999999998"/>
    <x v="2"/>
  </r>
  <r>
    <s v="CA-2014-151946"/>
    <x v="829"/>
    <d v="2014-06-09T00:00:00"/>
    <x v="2"/>
    <x v="1"/>
    <s v="BT-11440"/>
    <s v="Bobby Trafton"/>
    <x v="0"/>
    <s v="United States"/>
    <x v="13"/>
    <x v="7"/>
    <x v="2"/>
    <s v="FUR-FU-10002191"/>
    <s v="Furniture"/>
    <x v="3"/>
    <s v="G.E. Halogen Desk Lamp Bulbs"/>
    <n v="13.96"/>
    <n v="2"/>
    <n v="6.7008000000000001"/>
    <x v="2"/>
  </r>
  <r>
    <s v="CA-2017-117513"/>
    <x v="470"/>
    <d v="2017-03-08T00:00:00"/>
    <x v="2"/>
    <x v="1"/>
    <s v="BT-11395"/>
    <s v="Bill Tyler"/>
    <x v="1"/>
    <s v="United States"/>
    <x v="2"/>
    <x v="2"/>
    <x v="1"/>
    <s v="FUR-TA-10001520"/>
    <s v="Furniture"/>
    <x v="2"/>
    <s v="Lesro Sheffield Collection Coffee Table, End Table, Center Table, Corner Table"/>
    <n v="399.67200000000003"/>
    <n v="7"/>
    <n v="-14.9877"/>
    <x v="9"/>
  </r>
  <r>
    <s v="US-2017-119319"/>
    <x v="200"/>
    <d v="2017-11-09T00:00:00"/>
    <x v="0"/>
    <x v="0"/>
    <s v="LC-17050"/>
    <s v="Liz Carlisle"/>
    <x v="0"/>
    <s v="United States"/>
    <x v="144"/>
    <x v="5"/>
    <x v="3"/>
    <s v="FUR-FU-10003878"/>
    <s v="Furniture"/>
    <x v="3"/>
    <s v="Linden 10&quot; Round Wall Clock, Black"/>
    <n v="30.56"/>
    <n v="5"/>
    <n v="-19.864000000000001"/>
    <x v="0"/>
  </r>
  <r>
    <s v="CA-2015-164084"/>
    <x v="395"/>
    <d v="2015-09-12T00:00:00"/>
    <x v="2"/>
    <x v="1"/>
    <s v="AG-10525"/>
    <s v="Andy Gerbode"/>
    <x v="1"/>
    <s v="United States"/>
    <x v="13"/>
    <x v="7"/>
    <x v="2"/>
    <s v="FUR-TA-10003569"/>
    <s v="Furniture"/>
    <x v="2"/>
    <s v="Bretford CR8500 Series Meeting Room Furniture"/>
    <n v="481.17599999999999"/>
    <n v="2"/>
    <n v="-120.294"/>
    <x v="4"/>
  </r>
  <r>
    <s v="CA-2016-107783"/>
    <x v="830"/>
    <d v="2016-07-29T00:00:00"/>
    <x v="5"/>
    <x v="2"/>
    <s v="OT-18730"/>
    <s v="Olvera Toch"/>
    <x v="0"/>
    <s v="United States"/>
    <x v="268"/>
    <x v="3"/>
    <x v="2"/>
    <s v="FUR-BO-10004409"/>
    <s v="Furniture"/>
    <x v="0"/>
    <s v="Safco Value Mate Series Steel Bookcases, Baked Enamel Finish on Steel, Gray"/>
    <n v="177.45"/>
    <n v="5"/>
    <n v="-78.078000000000003"/>
    <x v="3"/>
  </r>
  <r>
    <s v="CA-2017-159793"/>
    <x v="831"/>
    <d v="2017-08-29T00:00:00"/>
    <x v="4"/>
    <x v="1"/>
    <s v="SV-20365"/>
    <s v="Seth Vernon"/>
    <x v="0"/>
    <s v="United States"/>
    <x v="3"/>
    <x v="3"/>
    <x v="2"/>
    <s v="FUR-BO-10001798"/>
    <s v="Furniture"/>
    <x v="0"/>
    <s v="Bush Somerset Collection Bookcase"/>
    <n v="130.97999999999999"/>
    <n v="2"/>
    <n v="-89.066400000000002"/>
    <x v="10"/>
  </r>
  <r>
    <s v="CA-2017-151281"/>
    <x v="437"/>
    <d v="2017-05-02T00:00:00"/>
    <x v="2"/>
    <x v="1"/>
    <s v="HM-14980"/>
    <s v="Henry MacAllister"/>
    <x v="0"/>
    <s v="United States"/>
    <x v="15"/>
    <x v="13"/>
    <x v="1"/>
    <s v="FUR-FU-10000397"/>
    <s v="Furniture"/>
    <x v="3"/>
    <s v="Luxo Economy Swing Arm Lamp"/>
    <n v="139.58000000000001"/>
    <n v="7"/>
    <n v="39.0824"/>
    <x v="6"/>
  </r>
  <r>
    <s v="CA-2015-108259"/>
    <x v="428"/>
    <d v="2015-11-15T00:00:00"/>
    <x v="1"/>
    <x v="1"/>
    <s v="NS-18640"/>
    <s v="Noel Staavos"/>
    <x v="1"/>
    <s v="United States"/>
    <x v="51"/>
    <x v="30"/>
    <x v="0"/>
    <s v="FUR-FU-10000023"/>
    <s v="Furniture"/>
    <x v="3"/>
    <s v="Eldon Wave Desk Accessories"/>
    <n v="4.7119999999999997"/>
    <n v="1"/>
    <n v="1.4136"/>
    <x v="0"/>
  </r>
  <r>
    <s v="CA-2016-113341"/>
    <x v="778"/>
    <d v="2016-11-29T00:00:00"/>
    <x v="4"/>
    <x v="1"/>
    <s v="MH-17455"/>
    <s v="Mark Hamilton"/>
    <x v="0"/>
    <s v="United States"/>
    <x v="2"/>
    <x v="2"/>
    <x v="1"/>
    <s v="FUR-CH-10004698"/>
    <s v="Furniture"/>
    <x v="1"/>
    <s v="Padded Folding Chairs, Black, 4/Carton"/>
    <n v="194.352"/>
    <n v="3"/>
    <n v="19.435199999999998"/>
    <x v="0"/>
  </r>
  <r>
    <s v="US-2015-131842"/>
    <x v="482"/>
    <d v="2015-12-08T00:00:00"/>
    <x v="0"/>
    <x v="2"/>
    <s v="RR-19525"/>
    <s v="Rick Reed"/>
    <x v="1"/>
    <s v="United States"/>
    <x v="228"/>
    <x v="9"/>
    <x v="0"/>
    <s v="FUR-CH-10004477"/>
    <s v="Furniture"/>
    <x v="1"/>
    <s v="Global Push Button Manager's Chair, Indigo"/>
    <n v="97.424000000000007"/>
    <n v="2"/>
    <n v="10.9602"/>
    <x v="5"/>
  </r>
  <r>
    <s v="CA-2014-142769"/>
    <x v="624"/>
    <d v="2014-09-13T00:00:00"/>
    <x v="7"/>
    <x v="3"/>
    <s v="RP-19390"/>
    <s v="Resi Pšlking"/>
    <x v="0"/>
    <s v="United States"/>
    <x v="15"/>
    <x v="13"/>
    <x v="1"/>
    <s v="FUR-FU-10001918"/>
    <s v="Furniture"/>
    <x v="3"/>
    <s v="C-Line Cubicle Keepers Polyproplyene Holder With Velcro Backings"/>
    <n v="14.19"/>
    <n v="3"/>
    <n v="5.5340999999999996"/>
    <x v="4"/>
  </r>
  <r>
    <s v="CA-2017-124765"/>
    <x v="608"/>
    <d v="2017-11-30T00:00:00"/>
    <x v="2"/>
    <x v="1"/>
    <s v="HZ-14950"/>
    <s v="Henia Zydlo"/>
    <x v="0"/>
    <s v="United States"/>
    <x v="1"/>
    <x v="1"/>
    <x v="0"/>
    <s v="FUR-BO-10003965"/>
    <s v="Furniture"/>
    <x v="0"/>
    <s v="O'Sullivan Manor Hill 2-Door Library in Brianna Oak"/>
    <n v="723.92"/>
    <n v="5"/>
    <n v="-81.441000000000003"/>
    <x v="0"/>
  </r>
  <r>
    <s v="CA-2015-131856"/>
    <x v="832"/>
    <d v="2015-05-17T00:00:00"/>
    <x v="2"/>
    <x v="1"/>
    <s v="JG-15160"/>
    <s v="James Galang"/>
    <x v="0"/>
    <s v="United States"/>
    <x v="6"/>
    <x v="5"/>
    <x v="3"/>
    <s v="FUR-FU-10000175"/>
    <s v="Furniture"/>
    <x v="3"/>
    <s v="DAX Wood Document Frame."/>
    <n v="21.968"/>
    <n v="4"/>
    <n v="-15.9268"/>
    <x v="7"/>
  </r>
  <r>
    <s v="CA-2017-126634"/>
    <x v="833"/>
    <d v="2017-04-01T00:00:00"/>
    <x v="3"/>
    <x v="0"/>
    <s v="AB-10165"/>
    <s v="Alan Barnes"/>
    <x v="0"/>
    <s v="United States"/>
    <x v="174"/>
    <x v="2"/>
    <x v="1"/>
    <s v="FUR-FU-10004973"/>
    <s v="Furniture"/>
    <x v="3"/>
    <s v="Flat Face Poster Frame"/>
    <n v="94.2"/>
    <n v="5"/>
    <n v="39.564"/>
    <x v="9"/>
  </r>
  <r>
    <s v="US-2014-159611"/>
    <x v="421"/>
    <d v="2015-01-01T00:00:00"/>
    <x v="2"/>
    <x v="0"/>
    <s v="KB-16315"/>
    <s v="Karl Braun"/>
    <x v="0"/>
    <s v="United States"/>
    <x v="59"/>
    <x v="15"/>
    <x v="2"/>
    <s v="FUR-FU-10004904"/>
    <s v="Furniture"/>
    <x v="3"/>
    <s v="Eldon &quot;L&quot; Workstation Diamond Chairmat"/>
    <n v="182.352"/>
    <n v="3"/>
    <n v="-18.235199999999999"/>
    <x v="5"/>
  </r>
  <r>
    <s v="CA-2017-163265"/>
    <x v="834"/>
    <d v="2017-02-21T00:00:00"/>
    <x v="2"/>
    <x v="1"/>
    <s v="JS-16030"/>
    <s v="Joy Smith"/>
    <x v="0"/>
    <s v="United States"/>
    <x v="42"/>
    <x v="8"/>
    <x v="3"/>
    <s v="FUR-CH-10004063"/>
    <s v="Furniture"/>
    <x v="1"/>
    <s v="Global Deluxe High-Back Manager's Chair"/>
    <n v="600.55799999999999"/>
    <n v="3"/>
    <n v="-8.5793999999999997"/>
    <x v="11"/>
  </r>
  <r>
    <s v="CA-2017-163265"/>
    <x v="834"/>
    <d v="2017-02-21T00:00:00"/>
    <x v="2"/>
    <x v="1"/>
    <s v="JS-16030"/>
    <s v="Joy Smith"/>
    <x v="0"/>
    <s v="United States"/>
    <x v="42"/>
    <x v="8"/>
    <x v="3"/>
    <s v="FUR-FU-10004270"/>
    <s v="Furniture"/>
    <x v="3"/>
    <s v="Executive Impressions 13&quot; Clairmont Wall Clock"/>
    <n v="7.6920000000000002"/>
    <n v="1"/>
    <n v="-3.6537000000000002"/>
    <x v="11"/>
  </r>
  <r>
    <s v="CA-2017-141705"/>
    <x v="835"/>
    <d v="2017-10-26T00:00:00"/>
    <x v="3"/>
    <x v="2"/>
    <s v="PO-18850"/>
    <s v="Patrick O'Brill"/>
    <x v="0"/>
    <s v="United States"/>
    <x v="350"/>
    <x v="5"/>
    <x v="3"/>
    <s v="FUR-TA-10004607"/>
    <s v="Furniture"/>
    <x v="2"/>
    <s v="Hon 2111 Invitation Series Straight Table"/>
    <n v="517.40499999999997"/>
    <n v="5"/>
    <n v="-81.3065"/>
    <x v="1"/>
  </r>
  <r>
    <s v="CA-2017-127096"/>
    <x v="102"/>
    <d v="2017-09-17T00:00:00"/>
    <x v="3"/>
    <x v="0"/>
    <s v="CS-12400"/>
    <s v="Christopher Schild"/>
    <x v="2"/>
    <s v="United States"/>
    <x v="28"/>
    <x v="2"/>
    <x v="1"/>
    <s v="FUR-TA-10003473"/>
    <s v="Furniture"/>
    <x v="2"/>
    <s v="Bretford Rectangular Conference Table Tops"/>
    <n v="300.904"/>
    <n v="1"/>
    <n v="11.283899999999999"/>
    <x v="4"/>
  </r>
  <r>
    <s v="CA-2017-119284"/>
    <x v="836"/>
    <d v="2017-06-20T00:00:00"/>
    <x v="2"/>
    <x v="1"/>
    <s v="TS-21205"/>
    <s v="Thomas Seio"/>
    <x v="1"/>
    <s v="United States"/>
    <x v="228"/>
    <x v="9"/>
    <x v="0"/>
    <s v="FUR-FU-10004351"/>
    <s v="Furniture"/>
    <x v="3"/>
    <s v="Staple-based wall hangings"/>
    <n v="31.167999999999999"/>
    <n v="4"/>
    <n v="9.3504000000000005"/>
    <x v="2"/>
  </r>
  <r>
    <s v="CA-2017-119284"/>
    <x v="836"/>
    <d v="2017-06-20T00:00:00"/>
    <x v="2"/>
    <x v="1"/>
    <s v="TS-21205"/>
    <s v="Thomas Seio"/>
    <x v="1"/>
    <s v="United States"/>
    <x v="228"/>
    <x v="9"/>
    <x v="0"/>
    <s v="FUR-TA-10004152"/>
    <s v="Furniture"/>
    <x v="2"/>
    <s v="Barricks 18&quot; x 48&quot; Non-Folding Utility Table with Bottom Storage Shelf"/>
    <n v="120.96"/>
    <n v="2"/>
    <n v="-28.224"/>
    <x v="2"/>
  </r>
  <r>
    <s v="CA-2014-146815"/>
    <x v="30"/>
    <d v="2014-09-13T00:00:00"/>
    <x v="2"/>
    <x v="1"/>
    <s v="PP-18955"/>
    <s v="Paul Prost"/>
    <x v="2"/>
    <s v="United States"/>
    <x v="13"/>
    <x v="7"/>
    <x v="2"/>
    <s v="FUR-CH-10004289"/>
    <s v="Furniture"/>
    <x v="1"/>
    <s v="Global Super Steno Chair"/>
    <n v="172.76400000000001"/>
    <n v="2"/>
    <n v="13.437200000000001"/>
    <x v="4"/>
  </r>
  <r>
    <s v="CA-2014-119144"/>
    <x v="627"/>
    <d v="2014-11-18T00:00:00"/>
    <x v="3"/>
    <x v="2"/>
    <s v="JD-16150"/>
    <s v="Justin Deggeller"/>
    <x v="1"/>
    <s v="United States"/>
    <x v="2"/>
    <x v="2"/>
    <x v="1"/>
    <s v="FUR-BO-10004015"/>
    <s v="Furniture"/>
    <x v="0"/>
    <s v="Bush Andora Bookcase, Maple/Graphite Gray Finish"/>
    <n v="305.97449999999998"/>
    <n v="3"/>
    <n v="25.197900000000001"/>
    <x v="0"/>
  </r>
  <r>
    <s v="CA-2014-105648"/>
    <x v="749"/>
    <d v="2014-03-07T00:00:00"/>
    <x v="4"/>
    <x v="1"/>
    <s v="EJ-14155"/>
    <s v="Eva Jacobs"/>
    <x v="0"/>
    <s v="United States"/>
    <x v="53"/>
    <x v="2"/>
    <x v="1"/>
    <s v="FUR-TA-10002958"/>
    <s v="Furniture"/>
    <x v="2"/>
    <s v="Bevis Oval Conference Table, Walnut"/>
    <n v="626.35199999999998"/>
    <n v="3"/>
    <n v="-23.488199999999999"/>
    <x v="9"/>
  </r>
  <r>
    <s v="US-2015-145422"/>
    <x v="62"/>
    <d v="2015-12-07T00:00:00"/>
    <x v="4"/>
    <x v="1"/>
    <s v="PW-19240"/>
    <s v="Pierre Wener"/>
    <x v="0"/>
    <s v="United States"/>
    <x v="28"/>
    <x v="2"/>
    <x v="1"/>
    <s v="FUR-BO-10002213"/>
    <s v="Furniture"/>
    <x v="0"/>
    <s v="Sauder Forest Hills Library, Woodland Oak Finish"/>
    <n v="359.49900000000002"/>
    <n v="3"/>
    <n v="-29.605799999999999"/>
    <x v="5"/>
  </r>
  <r>
    <s v="CA-2016-120824"/>
    <x v="21"/>
    <d v="2016-06-16T00:00:00"/>
    <x v="4"/>
    <x v="0"/>
    <s v="AW-10930"/>
    <s v="Arthur Wiediger"/>
    <x v="2"/>
    <s v="United States"/>
    <x v="6"/>
    <x v="5"/>
    <x v="3"/>
    <s v="FUR-FU-10001424"/>
    <s v="Furniture"/>
    <x v="3"/>
    <s v="Dax Clear Box Frame"/>
    <n v="6.984"/>
    <n v="2"/>
    <n v="-4.5396000000000001"/>
    <x v="2"/>
  </r>
  <r>
    <s v="CA-2016-120824"/>
    <x v="21"/>
    <d v="2016-06-16T00:00:00"/>
    <x v="4"/>
    <x v="0"/>
    <s v="AW-10930"/>
    <s v="Arthur Wiediger"/>
    <x v="2"/>
    <s v="United States"/>
    <x v="6"/>
    <x v="5"/>
    <x v="3"/>
    <s v="FUR-CH-10000229"/>
    <s v="Furniture"/>
    <x v="1"/>
    <s v="Global Enterprise Series Seating High-Back Swivel/Tilt Chairs"/>
    <n v="379.37200000000001"/>
    <n v="2"/>
    <n v="-119.2312"/>
    <x v="2"/>
  </r>
  <r>
    <s v="CA-2015-103870"/>
    <x v="7"/>
    <d v="2015-12-31T00:00:00"/>
    <x v="4"/>
    <x v="1"/>
    <s v="SP-20860"/>
    <s v="Sung Pak"/>
    <x v="1"/>
    <s v="United States"/>
    <x v="34"/>
    <x v="9"/>
    <x v="0"/>
    <s v="FUR-FU-10002030"/>
    <s v="Furniture"/>
    <x v="3"/>
    <s v="Executive Impressions 14&quot; Contract Wall Clock with Quartz Movement"/>
    <n v="53.351999999999997"/>
    <n v="3"/>
    <n v="16.005600000000001"/>
    <x v="5"/>
  </r>
  <r>
    <s v="CA-2015-103870"/>
    <x v="7"/>
    <d v="2015-12-31T00:00:00"/>
    <x v="4"/>
    <x v="1"/>
    <s v="SP-20860"/>
    <s v="Sung Pak"/>
    <x v="1"/>
    <s v="United States"/>
    <x v="34"/>
    <x v="9"/>
    <x v="0"/>
    <s v="FUR-BO-10002853"/>
    <s v="Furniture"/>
    <x v="0"/>
    <s v="O'Sullivan 5-Shelf Heavy-Duty Bookcases"/>
    <n v="131.10400000000001"/>
    <n v="2"/>
    <n v="8.1940000000000008"/>
    <x v="5"/>
  </r>
  <r>
    <s v="CA-2017-116988"/>
    <x v="419"/>
    <d v="2017-06-29T00:00:00"/>
    <x v="3"/>
    <x v="0"/>
    <s v="PW-19030"/>
    <s v="Pauline Webber"/>
    <x v="1"/>
    <s v="United States"/>
    <x v="15"/>
    <x v="13"/>
    <x v="1"/>
    <s v="FUR-FU-10001290"/>
    <s v="Furniture"/>
    <x v="3"/>
    <s v="Executive Impressions Supervisor Wall Clock"/>
    <n v="126.3"/>
    <n v="3"/>
    <n v="40.415999999999997"/>
    <x v="2"/>
  </r>
  <r>
    <s v="US-2015-144771"/>
    <x v="837"/>
    <d v="2015-10-04T00:00:00"/>
    <x v="3"/>
    <x v="2"/>
    <s v="CK-12205"/>
    <s v="Chloris Kastensmidt"/>
    <x v="0"/>
    <s v="United States"/>
    <x v="351"/>
    <x v="36"/>
    <x v="1"/>
    <s v="FUR-FU-10000629"/>
    <s v="Furniture"/>
    <x v="3"/>
    <s v="9-3/4 Diameter Round Wall Clock"/>
    <n v="11.032"/>
    <n v="1"/>
    <n v="3.0337999999999998"/>
    <x v="1"/>
  </r>
  <r>
    <s v="CA-2017-128076"/>
    <x v="611"/>
    <d v="2017-02-07T00:00:00"/>
    <x v="2"/>
    <x v="1"/>
    <s v="BO-11350"/>
    <s v="Bill Overfelt"/>
    <x v="1"/>
    <s v="United States"/>
    <x v="53"/>
    <x v="2"/>
    <x v="1"/>
    <s v="FUR-FU-10000293"/>
    <s v="Furniture"/>
    <x v="3"/>
    <s v="Eldon Antistatic Chair Mats for Low to Medium Pile Carpets"/>
    <n v="210.58"/>
    <n v="2"/>
    <n v="12.6348"/>
    <x v="11"/>
  </r>
  <r>
    <s v="CA-2016-114307"/>
    <x v="249"/>
    <d v="2016-07-26T00:00:00"/>
    <x v="4"/>
    <x v="1"/>
    <s v="MF-17665"/>
    <s v="Maureen Fritzler"/>
    <x v="1"/>
    <s v="United States"/>
    <x v="11"/>
    <x v="32"/>
    <x v="2"/>
    <s v="FUR-FU-10000794"/>
    <s v="Furniture"/>
    <x v="3"/>
    <s v="Eldon Stackable Tray, Side-Load, Legal, Smoke"/>
    <n v="27.42"/>
    <n v="3"/>
    <n v="9.3228000000000009"/>
    <x v="3"/>
  </r>
  <r>
    <s v="CA-2016-151148"/>
    <x v="51"/>
    <d v="2016-09-13T00:00:00"/>
    <x v="5"/>
    <x v="3"/>
    <s v="PO-19180"/>
    <s v="Philisse Overcash"/>
    <x v="2"/>
    <s v="United States"/>
    <x v="74"/>
    <x v="12"/>
    <x v="1"/>
    <s v="FUR-CH-10002304"/>
    <s v="Furniture"/>
    <x v="1"/>
    <s v="Global Stack Chair without Arms, Black"/>
    <n v="83.135999999999996"/>
    <n v="4"/>
    <n v="5.1959999999999997"/>
    <x v="4"/>
  </r>
  <r>
    <s v="CA-2016-102813"/>
    <x v="192"/>
    <d v="2016-07-03T00:00:00"/>
    <x v="5"/>
    <x v="2"/>
    <s v="EA-14035"/>
    <s v="Erin Ashbrook"/>
    <x v="1"/>
    <s v="United States"/>
    <x v="156"/>
    <x v="5"/>
    <x v="3"/>
    <s v="FUR-CH-10000665"/>
    <s v="Furniture"/>
    <x v="1"/>
    <s v="Global Airflow Leather Mesh Back Chair, Black"/>
    <n v="528.42999999999995"/>
    <n v="5"/>
    <n v="0"/>
    <x v="3"/>
  </r>
  <r>
    <s v="CA-2017-135377"/>
    <x v="838"/>
    <d v="2017-12-18T00:00:00"/>
    <x v="2"/>
    <x v="1"/>
    <s v="BP-11095"/>
    <s v="Bart Pistole"/>
    <x v="1"/>
    <s v="United States"/>
    <x v="13"/>
    <x v="7"/>
    <x v="2"/>
    <s v="FUR-BO-10004015"/>
    <s v="Furniture"/>
    <x v="0"/>
    <s v="Bush Andora Bookcase, Maple/Graphite Gray Finish"/>
    <n v="287.976"/>
    <n v="3"/>
    <n v="7.1993999999999998"/>
    <x v="5"/>
  </r>
  <r>
    <s v="CA-2015-133585"/>
    <x v="822"/>
    <d v="2015-03-04T00:00:00"/>
    <x v="0"/>
    <x v="2"/>
    <s v="CM-12715"/>
    <s v="Craig Molinari"/>
    <x v="1"/>
    <s v="United States"/>
    <x v="6"/>
    <x v="5"/>
    <x v="3"/>
    <s v="FUR-BO-10001811"/>
    <s v="Furniture"/>
    <x v="0"/>
    <s v="Atlantic Metals Mobile 5-Shelf Bookcases, Custom Colors"/>
    <n v="1227.9983999999999"/>
    <n v="6"/>
    <n v="-36.117600000000003"/>
    <x v="9"/>
  </r>
  <r>
    <s v="CA-2016-116911"/>
    <x v="839"/>
    <d v="2016-09-20T00:00:00"/>
    <x v="2"/>
    <x v="1"/>
    <s v="JD-16150"/>
    <s v="Justin Deggeller"/>
    <x v="1"/>
    <s v="United States"/>
    <x v="352"/>
    <x v="42"/>
    <x v="1"/>
    <s v="FUR-TA-10003473"/>
    <s v="Furniture"/>
    <x v="2"/>
    <s v="Bretford Rectangular Conference Table Tops"/>
    <n v="1128.3900000000001"/>
    <n v="3"/>
    <n v="259.52969999999999"/>
    <x v="4"/>
  </r>
  <r>
    <s v="CA-2017-126914"/>
    <x v="836"/>
    <d v="2017-06-19T00:00:00"/>
    <x v="4"/>
    <x v="1"/>
    <s v="JE-15715"/>
    <s v="Joe Elijah"/>
    <x v="0"/>
    <s v="United States"/>
    <x v="91"/>
    <x v="30"/>
    <x v="0"/>
    <s v="FUR-CH-10000847"/>
    <s v="Furniture"/>
    <x v="1"/>
    <s v="Global Executive Mid-Back Manager's Chair"/>
    <n v="698.35199999999998"/>
    <n v="3"/>
    <n v="52.376399999999997"/>
    <x v="2"/>
  </r>
  <r>
    <s v="CA-2017-126914"/>
    <x v="836"/>
    <d v="2017-06-19T00:00:00"/>
    <x v="4"/>
    <x v="1"/>
    <s v="JE-15715"/>
    <s v="Joe Elijah"/>
    <x v="0"/>
    <s v="United States"/>
    <x v="91"/>
    <x v="30"/>
    <x v="0"/>
    <s v="FUR-BO-10000468"/>
    <s v="Furniture"/>
    <x v="0"/>
    <s v="O'Sullivan 2-Shelf Heavy-Duty Bookcases"/>
    <n v="77.727999999999994"/>
    <n v="2"/>
    <n v="-3.8864000000000001"/>
    <x v="2"/>
  </r>
  <r>
    <s v="CA-2016-140935"/>
    <x v="480"/>
    <d v="2016-11-12T00:00:00"/>
    <x v="3"/>
    <x v="2"/>
    <s v="AB-10015"/>
    <s v="Aaron Bergman"/>
    <x v="0"/>
    <s v="United States"/>
    <x v="258"/>
    <x v="37"/>
    <x v="3"/>
    <s v="FUR-BO-10003966"/>
    <s v="Furniture"/>
    <x v="0"/>
    <s v="Sauder Facets Collection Library, Sky Alder Finish"/>
    <n v="341.96"/>
    <n v="2"/>
    <n v="54.7136"/>
    <x v="0"/>
  </r>
  <r>
    <s v="CA-2016-113082"/>
    <x v="51"/>
    <d v="2016-09-16T00:00:00"/>
    <x v="4"/>
    <x v="1"/>
    <s v="MC-17590"/>
    <s v="Matt Collister"/>
    <x v="1"/>
    <s v="United States"/>
    <x v="353"/>
    <x v="7"/>
    <x v="2"/>
    <s v="FUR-FU-10002813"/>
    <s v="Furniture"/>
    <x v="3"/>
    <s v="DAX Contemporary Wood Frame with Silver Metal Mat, Desktop, 11 x 14 Size"/>
    <n v="40.479999999999997"/>
    <n v="2"/>
    <n v="14.572800000000001"/>
    <x v="4"/>
  </r>
  <r>
    <s v="CA-2015-127754"/>
    <x v="155"/>
    <d v="2015-07-31T00:00:00"/>
    <x v="2"/>
    <x v="1"/>
    <s v="CK-12760"/>
    <s v="Cyma Kinney"/>
    <x v="1"/>
    <s v="United States"/>
    <x v="110"/>
    <x v="22"/>
    <x v="1"/>
    <s v="FUR-CH-10003199"/>
    <s v="Furniture"/>
    <x v="1"/>
    <s v="Office Star - Contemporary Task Swivel Chair"/>
    <n v="266.35199999999998"/>
    <n v="3"/>
    <n v="13.317600000000001"/>
    <x v="3"/>
  </r>
  <r>
    <s v="CA-2015-145324"/>
    <x v="840"/>
    <d v="2015-11-19T00:00:00"/>
    <x v="4"/>
    <x v="1"/>
    <s v="DH-13675"/>
    <s v="Duane Huffman"/>
    <x v="2"/>
    <s v="United States"/>
    <x v="95"/>
    <x v="25"/>
    <x v="0"/>
    <s v="FUR-FU-10002759"/>
    <s v="Furniture"/>
    <x v="3"/>
    <s v="12-1/2 Diameter Round Wall Clock"/>
    <n v="39.96"/>
    <n v="2"/>
    <n v="14.3856"/>
    <x v="0"/>
  </r>
  <r>
    <s v="CA-2015-140718"/>
    <x v="473"/>
    <d v="2015-07-04T00:00:00"/>
    <x v="3"/>
    <x v="2"/>
    <s v="FA-14230"/>
    <s v="Frank Atkinson"/>
    <x v="1"/>
    <s v="United States"/>
    <x v="168"/>
    <x v="30"/>
    <x v="0"/>
    <s v="FUR-FU-10000076"/>
    <s v="Furniture"/>
    <x v="3"/>
    <s v="24-Hour Round Wall Clock"/>
    <n v="159.84"/>
    <n v="10"/>
    <n v="45.954000000000001"/>
    <x v="3"/>
  </r>
  <r>
    <s v="CA-2015-125934"/>
    <x v="795"/>
    <d v="2015-09-18T00:00:00"/>
    <x v="1"/>
    <x v="1"/>
    <s v="SN-20560"/>
    <s v="Skye Norling"/>
    <x v="2"/>
    <s v="United States"/>
    <x v="309"/>
    <x v="18"/>
    <x v="2"/>
    <s v="FUR-FU-10002107"/>
    <s v="Furniture"/>
    <x v="3"/>
    <s v="Eldon Pizzaz Desk Accessories"/>
    <n v="8.92"/>
    <n v="4"/>
    <n v="3.9247999999999998"/>
    <x v="4"/>
  </r>
  <r>
    <s v="CA-2014-120411"/>
    <x v="23"/>
    <d v="2014-09-23T00:00:00"/>
    <x v="0"/>
    <x v="2"/>
    <s v="SB-20185"/>
    <s v="Sarah Brown"/>
    <x v="0"/>
    <s v="United States"/>
    <x v="9"/>
    <x v="8"/>
    <x v="3"/>
    <s v="FUR-BO-10004218"/>
    <s v="Furniture"/>
    <x v="0"/>
    <s v="Bush Heritage Pine Collection 5-Shelf Bookcase, Albany Pine Finish, *Special Order"/>
    <n v="493.43"/>
    <n v="5"/>
    <n v="-70.489999999999995"/>
    <x v="4"/>
  </r>
  <r>
    <s v="CA-2017-101805"/>
    <x v="451"/>
    <d v="2017-12-06T00:00:00"/>
    <x v="2"/>
    <x v="1"/>
    <s v="SH-19975"/>
    <s v="Sally Hughsby"/>
    <x v="1"/>
    <s v="United States"/>
    <x v="15"/>
    <x v="13"/>
    <x v="1"/>
    <s v="FUR-FU-10000023"/>
    <s v="Furniture"/>
    <x v="3"/>
    <s v="Eldon Wave Desk Accessories"/>
    <n v="70.680000000000007"/>
    <n v="12"/>
    <n v="31.0992"/>
    <x v="5"/>
  </r>
  <r>
    <s v="CA-2017-103968"/>
    <x v="451"/>
    <d v="2017-12-07T00:00:00"/>
    <x v="6"/>
    <x v="1"/>
    <s v="ML-17755"/>
    <s v="Max Ludwig"/>
    <x v="2"/>
    <s v="United States"/>
    <x v="354"/>
    <x v="2"/>
    <x v="1"/>
    <s v="FUR-FU-10003394"/>
    <s v="Furniture"/>
    <x v="3"/>
    <s v="Tenex &quot;The Solids&quot; Textured Chair Mats"/>
    <n v="629.64"/>
    <n v="9"/>
    <n v="107.03879999999999"/>
    <x v="5"/>
  </r>
  <r>
    <s v="CA-2016-162159"/>
    <x v="751"/>
    <d v="2016-09-18T00:00:00"/>
    <x v="3"/>
    <x v="2"/>
    <s v="CR-12625"/>
    <s v="Corey Roper"/>
    <x v="2"/>
    <s v="United States"/>
    <x v="29"/>
    <x v="24"/>
    <x v="0"/>
    <s v="FUR-CH-10001146"/>
    <s v="Furniture"/>
    <x v="1"/>
    <s v="Global Value Mid-Back Manager's Chair, Gray"/>
    <n v="121.78"/>
    <n v="2"/>
    <n v="30.445"/>
    <x v="4"/>
  </r>
  <r>
    <s v="CA-2015-111038"/>
    <x v="239"/>
    <d v="2015-12-06T00:00:00"/>
    <x v="2"/>
    <x v="1"/>
    <s v="LC-16960"/>
    <s v="Lindsay Castell"/>
    <x v="2"/>
    <s v="United States"/>
    <x v="53"/>
    <x v="2"/>
    <x v="1"/>
    <s v="FUR-CH-10003973"/>
    <s v="Furniture"/>
    <x v="1"/>
    <s v="GuestStacker Chair with Chrome Finish Legs"/>
    <n v="2676.672"/>
    <n v="9"/>
    <n v="267.66719999999998"/>
    <x v="5"/>
  </r>
  <r>
    <s v="CA-2014-124723"/>
    <x v="31"/>
    <d v="2014-08-12T00:00:00"/>
    <x v="1"/>
    <x v="1"/>
    <s v="GZ-14470"/>
    <s v="Gary Zandusky"/>
    <x v="0"/>
    <s v="United States"/>
    <x v="303"/>
    <x v="5"/>
    <x v="3"/>
    <s v="FUR-TA-10001307"/>
    <s v="Furniture"/>
    <x v="2"/>
    <s v="SAFCO PlanMaster Heigh-Adjustable Drafting Table Base, 43w x 30d x 30-37h, Black"/>
    <n v="489.23"/>
    <n v="2"/>
    <n v="41.933999999999997"/>
    <x v="10"/>
  </r>
  <r>
    <s v="CA-2016-167241"/>
    <x v="404"/>
    <d v="2016-08-22T00:00:00"/>
    <x v="1"/>
    <x v="1"/>
    <s v="BD-11320"/>
    <s v="Bill Donatelli"/>
    <x v="0"/>
    <s v="United States"/>
    <x v="2"/>
    <x v="2"/>
    <x v="1"/>
    <s v="FUR-FU-10004071"/>
    <s v="Furniture"/>
    <x v="3"/>
    <s v="Luxo Professional Magnifying Clamp-On Fluorescent Lamps"/>
    <n v="312.02999999999997"/>
    <n v="3"/>
    <n v="43.684199999999997"/>
    <x v="10"/>
  </r>
  <r>
    <s v="CA-2016-150483"/>
    <x v="841"/>
    <d v="2016-06-04T00:00:00"/>
    <x v="4"/>
    <x v="1"/>
    <s v="BP-11290"/>
    <s v="Beth Paige"/>
    <x v="0"/>
    <s v="United States"/>
    <x v="42"/>
    <x v="8"/>
    <x v="3"/>
    <s v="FUR-FU-10001379"/>
    <s v="Furniture"/>
    <x v="3"/>
    <s v="Executive Impressions 16-1/2&quot; Circular Wall Clock"/>
    <n v="32.064"/>
    <n v="3"/>
    <n v="-12.8256"/>
    <x v="7"/>
  </r>
  <r>
    <s v="CA-2016-150483"/>
    <x v="841"/>
    <d v="2016-06-04T00:00:00"/>
    <x v="4"/>
    <x v="1"/>
    <s v="BP-11290"/>
    <s v="Beth Paige"/>
    <x v="0"/>
    <s v="United States"/>
    <x v="42"/>
    <x v="8"/>
    <x v="3"/>
    <s v="FUR-CH-10000422"/>
    <s v="Furniture"/>
    <x v="1"/>
    <s v="Global Highback Leather Tilter in Burgundy"/>
    <n v="191.07900000000001"/>
    <n v="3"/>
    <n v="-38.215800000000002"/>
    <x v="7"/>
  </r>
  <r>
    <s v="CA-2014-160276"/>
    <x v="842"/>
    <d v="2014-04-08T00:00:00"/>
    <x v="6"/>
    <x v="1"/>
    <s v="AH-10690"/>
    <s v="Anna HŠberlin"/>
    <x v="1"/>
    <s v="United States"/>
    <x v="304"/>
    <x v="25"/>
    <x v="0"/>
    <s v="FUR-FU-10003192"/>
    <s v="Furniture"/>
    <x v="3"/>
    <s v="Luxo Adjustable Task Clamp Lamp"/>
    <n v="177.68"/>
    <n v="2"/>
    <n v="46.196800000000003"/>
    <x v="6"/>
  </r>
  <r>
    <s v="CA-2016-145709"/>
    <x v="803"/>
    <d v="2016-10-08T00:00:00"/>
    <x v="4"/>
    <x v="1"/>
    <s v="AH-10690"/>
    <s v="Anna HŠberlin"/>
    <x v="1"/>
    <s v="United States"/>
    <x v="355"/>
    <x v="1"/>
    <x v="0"/>
    <s v="FUR-FU-10002885"/>
    <s v="Furniture"/>
    <x v="3"/>
    <s v="Magna Visual Magnetic Picture Hangers"/>
    <n v="11.568"/>
    <n v="3"/>
    <n v="2.6027999999999998"/>
    <x v="1"/>
  </r>
  <r>
    <s v="CA-2016-168032"/>
    <x v="772"/>
    <d v="2016-02-03T00:00:00"/>
    <x v="4"/>
    <x v="1"/>
    <s v="DF-13135"/>
    <s v="David Flashing"/>
    <x v="0"/>
    <s v="United States"/>
    <x v="88"/>
    <x v="8"/>
    <x v="3"/>
    <s v="FUR-TA-10004256"/>
    <s v="Furniture"/>
    <x v="2"/>
    <s v="Bretford ÒJust In TimeÓ Height-Adjustable Multi-Task Work Tables"/>
    <n v="626.1"/>
    <n v="3"/>
    <n v="-538.44600000000003"/>
    <x v="8"/>
  </r>
  <r>
    <s v="US-2015-168704"/>
    <x v="315"/>
    <d v="2015-04-17T00:00:00"/>
    <x v="4"/>
    <x v="1"/>
    <s v="FP-14320"/>
    <s v="Frank Preis"/>
    <x v="0"/>
    <s v="United States"/>
    <x v="156"/>
    <x v="5"/>
    <x v="3"/>
    <s v="FUR-TA-10000688"/>
    <s v="Furniture"/>
    <x v="2"/>
    <s v="Chromcraft Bull-Nose Wood Round Conference Table Top, Wood Base"/>
    <n v="609.98"/>
    <n v="4"/>
    <n v="-113.282"/>
    <x v="6"/>
  </r>
  <r>
    <s v="US-2015-168704"/>
    <x v="315"/>
    <d v="2015-04-17T00:00:00"/>
    <x v="4"/>
    <x v="1"/>
    <s v="FP-14320"/>
    <s v="Frank Preis"/>
    <x v="0"/>
    <s v="United States"/>
    <x v="156"/>
    <x v="5"/>
    <x v="3"/>
    <s v="FUR-TA-10002530"/>
    <s v="Furniture"/>
    <x v="2"/>
    <s v="Iceberg OfficeWorks 42&quot; Round Tables"/>
    <n v="211.37200000000001"/>
    <n v="2"/>
    <n v="-45.293999999999997"/>
    <x v="6"/>
  </r>
  <r>
    <s v="CA-2017-143252"/>
    <x v="186"/>
    <d v="2017-12-24T00:00:00"/>
    <x v="6"/>
    <x v="1"/>
    <s v="HE-14800"/>
    <s v="Harold Engle"/>
    <x v="1"/>
    <s v="United States"/>
    <x v="79"/>
    <x v="16"/>
    <x v="3"/>
    <s v="FUR-FU-10001057"/>
    <s v="Furniture"/>
    <x v="3"/>
    <s v="Tensor Track Tree Floor Lamp"/>
    <n v="99.95"/>
    <n v="5"/>
    <n v="22.988499999999998"/>
    <x v="5"/>
  </r>
  <r>
    <s v="CA-2016-102134"/>
    <x v="269"/>
    <d v="2016-03-19T00:00:00"/>
    <x v="2"/>
    <x v="1"/>
    <s v="SP-20545"/>
    <s v="Sibella Parks"/>
    <x v="1"/>
    <s v="United States"/>
    <x v="356"/>
    <x v="16"/>
    <x v="3"/>
    <s v="FUR-FU-10003724"/>
    <s v="Furniture"/>
    <x v="3"/>
    <s v="Westinghouse Clip-On Gooseneck Lamps"/>
    <n v="16.739999999999998"/>
    <n v="2"/>
    <n v="4.3524000000000003"/>
    <x v="9"/>
  </r>
  <r>
    <s v="CA-2017-111717"/>
    <x v="843"/>
    <d v="2017-10-16T00:00:00"/>
    <x v="6"/>
    <x v="1"/>
    <s v="SW-20245"/>
    <s v="Scot Wooten"/>
    <x v="0"/>
    <s v="United States"/>
    <x v="14"/>
    <x v="8"/>
    <x v="3"/>
    <s v="FUR-CH-10001545"/>
    <s v="Furniture"/>
    <x v="1"/>
    <s v="Hon Comfortask Task/Swivel Chairs"/>
    <n v="239.358"/>
    <n v="3"/>
    <n v="-47.871600000000001"/>
    <x v="1"/>
  </r>
  <r>
    <s v="CA-2017-150910"/>
    <x v="313"/>
    <d v="2017-12-28T00:00:00"/>
    <x v="6"/>
    <x v="1"/>
    <s v="JL-15130"/>
    <s v="Jack Lebron"/>
    <x v="0"/>
    <s v="United States"/>
    <x v="38"/>
    <x v="9"/>
    <x v="0"/>
    <s v="FUR-TA-10002903"/>
    <s v="Furniture"/>
    <x v="2"/>
    <s v="Bevis Round Bullnose 29&quot; High Table Top"/>
    <n v="934.95600000000002"/>
    <n v="6"/>
    <n v="-249.32159999999999"/>
    <x v="5"/>
  </r>
  <r>
    <s v="CA-2014-156790"/>
    <x v="98"/>
    <d v="2014-08-10T00:00:00"/>
    <x v="3"/>
    <x v="0"/>
    <s v="VG-21790"/>
    <s v="Vivek Gonzalez"/>
    <x v="0"/>
    <s v="United States"/>
    <x v="51"/>
    <x v="1"/>
    <x v="0"/>
    <s v="FUR-BO-10000468"/>
    <s v="Furniture"/>
    <x v="0"/>
    <s v="O'Sullivan 2-Shelf Heavy-Duty Bookcases"/>
    <n v="155.45599999999999"/>
    <n v="4"/>
    <n v="-7.7728000000000002"/>
    <x v="10"/>
  </r>
  <r>
    <s v="CA-2017-105620"/>
    <x v="19"/>
    <d v="2017-12-28T00:00:00"/>
    <x v="0"/>
    <x v="2"/>
    <s v="JH-15430"/>
    <s v="Jennifer Halladay"/>
    <x v="0"/>
    <s v="United States"/>
    <x v="173"/>
    <x v="1"/>
    <x v="0"/>
    <s v="FUR-FU-10004963"/>
    <s v="Furniture"/>
    <x v="3"/>
    <s v="Eldon 400 Class Desk Accessories, Black Carbon"/>
    <n v="21"/>
    <n v="3"/>
    <n v="5.7750000000000004"/>
    <x v="5"/>
  </r>
  <r>
    <s v="CA-2017-150266"/>
    <x v="608"/>
    <d v="2017-11-30T00:00:00"/>
    <x v="2"/>
    <x v="1"/>
    <s v="RO-19780"/>
    <s v="Rose O'Brian"/>
    <x v="0"/>
    <s v="United States"/>
    <x v="6"/>
    <x v="5"/>
    <x v="3"/>
    <s v="FUR-CH-10002126"/>
    <s v="Furniture"/>
    <x v="1"/>
    <s v="Hon Deluxe Fabric Upholstered Stacking Chairs"/>
    <n v="853.93"/>
    <n v="5"/>
    <n v="-24.398"/>
    <x v="0"/>
  </r>
  <r>
    <s v="CA-2016-157280"/>
    <x v="541"/>
    <d v="2016-11-07T00:00:00"/>
    <x v="3"/>
    <x v="2"/>
    <s v="LW-17125"/>
    <s v="Liz Willingham"/>
    <x v="0"/>
    <s v="United States"/>
    <x v="304"/>
    <x v="25"/>
    <x v="0"/>
    <s v="FUR-FU-10004665"/>
    <s v="Furniture"/>
    <x v="3"/>
    <s v="3M Polarizing Task Lamp with Clamp Arm, Light Gray"/>
    <n v="273.95999999999998"/>
    <n v="2"/>
    <n v="71.229600000000005"/>
    <x v="0"/>
  </r>
  <r>
    <s v="CA-2016-157280"/>
    <x v="541"/>
    <d v="2016-11-07T00:00:00"/>
    <x v="3"/>
    <x v="2"/>
    <s v="LW-17125"/>
    <s v="Liz Willingham"/>
    <x v="0"/>
    <s v="United States"/>
    <x v="304"/>
    <x v="25"/>
    <x v="0"/>
    <s v="FUR-FU-10003806"/>
    <s v="Furniture"/>
    <x v="3"/>
    <s v="Tenex Chairmat w/ Average Lip, 45&quot; x 53&quot;"/>
    <n v="756.8"/>
    <n v="5"/>
    <n v="75.680000000000007"/>
    <x v="0"/>
  </r>
  <r>
    <s v="CA-2016-134180"/>
    <x v="361"/>
    <d v="2016-11-07T00:00:00"/>
    <x v="4"/>
    <x v="1"/>
    <s v="JP-16135"/>
    <s v="Julie Prescott"/>
    <x v="2"/>
    <s v="United States"/>
    <x v="3"/>
    <x v="3"/>
    <x v="2"/>
    <s v="FUR-CH-10004886"/>
    <s v="Furniture"/>
    <x v="1"/>
    <s v="Bevis Steel Folding Chairs"/>
    <n v="470.15499999999997"/>
    <n v="7"/>
    <n v="-13.433"/>
    <x v="0"/>
  </r>
  <r>
    <s v="CA-2017-122308"/>
    <x v="781"/>
    <d v="2017-03-28T00:00:00"/>
    <x v="4"/>
    <x v="1"/>
    <s v="MV-17485"/>
    <s v="Mark Van Huff"/>
    <x v="0"/>
    <s v="United States"/>
    <x v="13"/>
    <x v="7"/>
    <x v="2"/>
    <s v="FUR-CH-10000665"/>
    <s v="Furniture"/>
    <x v="1"/>
    <s v="Global Airflow Leather Mesh Back Chair, Black"/>
    <n v="271.76400000000001"/>
    <n v="2"/>
    <n v="60.392000000000003"/>
    <x v="9"/>
  </r>
  <r>
    <s v="CA-2017-159226"/>
    <x v="844"/>
    <d v="2017-04-27T00:00:00"/>
    <x v="3"/>
    <x v="0"/>
    <s v="RL-19615"/>
    <s v="Rob Lucas"/>
    <x v="0"/>
    <s v="United States"/>
    <x v="2"/>
    <x v="2"/>
    <x v="1"/>
    <s v="FUR-BO-10004709"/>
    <s v="Furniture"/>
    <x v="0"/>
    <s v="Bush Westfield Collection Bookcases, Medium Cherry Finish"/>
    <n v="344.98099999999999"/>
    <n v="7"/>
    <n v="28.4102"/>
    <x v="6"/>
  </r>
  <r>
    <s v="CA-2017-156622"/>
    <x v="68"/>
    <d v="2017-11-26T00:00:00"/>
    <x v="0"/>
    <x v="2"/>
    <s v="JP-15460"/>
    <s v="Jennifer Patt"/>
    <x v="1"/>
    <s v="United States"/>
    <x v="144"/>
    <x v="5"/>
    <x v="3"/>
    <s v="FUR-TA-10003008"/>
    <s v="Furniture"/>
    <x v="2"/>
    <s v="Lesro Round Back Collection Coffee Table, End Table"/>
    <n v="127.785"/>
    <n v="1"/>
    <n v="-31.0335"/>
    <x v="0"/>
  </r>
  <r>
    <s v="CA-2016-110898"/>
    <x v="845"/>
    <d v="2016-03-12T00:00:00"/>
    <x v="6"/>
    <x v="1"/>
    <s v="LC-16870"/>
    <s v="Lena Cacioppo"/>
    <x v="0"/>
    <s v="United States"/>
    <x v="9"/>
    <x v="8"/>
    <x v="3"/>
    <s v="FUR-FU-10003773"/>
    <s v="Furniture"/>
    <x v="3"/>
    <s v="Eldon Cleatmat Plus Chair Mats for High Pile Carpets"/>
    <n v="159.04"/>
    <n v="5"/>
    <n v="-194.82400000000001"/>
    <x v="9"/>
  </r>
  <r>
    <s v="CA-2016-110898"/>
    <x v="845"/>
    <d v="2016-03-12T00:00:00"/>
    <x v="6"/>
    <x v="1"/>
    <s v="LC-16870"/>
    <s v="Lena Cacioppo"/>
    <x v="0"/>
    <s v="United States"/>
    <x v="9"/>
    <x v="8"/>
    <x v="3"/>
    <s v="FUR-TA-10000849"/>
    <s v="Furniture"/>
    <x v="2"/>
    <s v="Bevis Rectangular Conference Tables"/>
    <n v="145.97999999999999"/>
    <n v="2"/>
    <n v="-99.266400000000004"/>
    <x v="9"/>
  </r>
  <r>
    <s v="CA-2015-123092"/>
    <x v="62"/>
    <d v="2015-12-07T00:00:00"/>
    <x v="4"/>
    <x v="1"/>
    <s v="JG-15115"/>
    <s v="Jack Garza"/>
    <x v="0"/>
    <s v="United States"/>
    <x v="51"/>
    <x v="30"/>
    <x v="0"/>
    <s v="FUR-FU-10000222"/>
    <s v="Furniture"/>
    <x v="3"/>
    <s v="Seth Thomas 16&quot; Steel Case Clock"/>
    <n v="77.951999999999998"/>
    <n v="3"/>
    <n v="12.667199999999999"/>
    <x v="5"/>
  </r>
  <r>
    <s v="US-2015-128587"/>
    <x v="37"/>
    <d v="2015-12-30T00:00:00"/>
    <x v="6"/>
    <x v="1"/>
    <s v="HM-14860"/>
    <s v="Harry Marie"/>
    <x v="1"/>
    <s v="United States"/>
    <x v="76"/>
    <x v="23"/>
    <x v="3"/>
    <s v="FUR-FU-10003026"/>
    <s v="Furniture"/>
    <x v="3"/>
    <s v="Eldon Regeneration Recycled Desk Accessories, Black"/>
    <n v="9.68"/>
    <n v="2"/>
    <n v="3.7751999999999999"/>
    <x v="5"/>
  </r>
  <r>
    <s v="CA-2017-159100"/>
    <x v="259"/>
    <d v="2017-10-21T00:00:00"/>
    <x v="2"/>
    <x v="1"/>
    <s v="VP-21760"/>
    <s v="Victoria Pisteka"/>
    <x v="1"/>
    <s v="United States"/>
    <x v="11"/>
    <x v="9"/>
    <x v="0"/>
    <s v="FUR-TA-10001950"/>
    <s v="Furniture"/>
    <x v="2"/>
    <s v="Balt Solid Wood Round Tables"/>
    <n v="1875.258"/>
    <n v="7"/>
    <n v="-968.88329999999996"/>
    <x v="1"/>
  </r>
  <r>
    <s v="CA-2017-137785"/>
    <x v="846"/>
    <d v="2017-05-17T00:00:00"/>
    <x v="4"/>
    <x v="1"/>
    <s v="MH-18115"/>
    <s v="Mick Hernandez"/>
    <x v="2"/>
    <s v="United States"/>
    <x v="3"/>
    <x v="3"/>
    <x v="2"/>
    <s v="FUR-CH-10001482"/>
    <s v="Furniture"/>
    <x v="1"/>
    <s v="Office Star - Mesh Screen back chair with Vinyl seat"/>
    <n v="458.43"/>
    <n v="5"/>
    <n v="-124.431"/>
    <x v="7"/>
  </r>
  <r>
    <s v="CA-2017-107825"/>
    <x v="414"/>
    <d v="2017-11-18T00:00:00"/>
    <x v="7"/>
    <x v="3"/>
    <s v="NB-18655"/>
    <s v="Nona Balk"/>
    <x v="1"/>
    <s v="United States"/>
    <x v="79"/>
    <x v="16"/>
    <x v="3"/>
    <s v="FUR-FU-10000206"/>
    <s v="Furniture"/>
    <x v="3"/>
    <s v="GE General Purpose, Extra Long Life, Showcase &amp; Floodlight Incandescent Bulbs"/>
    <n v="5.82"/>
    <n v="2"/>
    <n v="2.7353999999999998"/>
    <x v="0"/>
  </r>
  <r>
    <s v="CA-2016-121447"/>
    <x v="629"/>
    <d v="2016-02-22T00:00:00"/>
    <x v="5"/>
    <x v="2"/>
    <s v="EA-14035"/>
    <s v="Erin Ashbrook"/>
    <x v="1"/>
    <s v="United States"/>
    <x v="13"/>
    <x v="7"/>
    <x v="2"/>
    <s v="FUR-FU-10001861"/>
    <s v="Furniture"/>
    <x v="3"/>
    <s v="Floodlight Indoor Halogen Bulbs, 1 Bulb per Pack, 60 Watts"/>
    <n v="135.80000000000001"/>
    <n v="7"/>
    <n v="66.542000000000002"/>
    <x v="11"/>
  </r>
  <r>
    <s v="CA-2014-100706"/>
    <x v="439"/>
    <d v="2014-12-18T00:00:00"/>
    <x v="3"/>
    <x v="0"/>
    <s v="LE-16810"/>
    <s v="Laurel Elliston"/>
    <x v="0"/>
    <s v="United States"/>
    <x v="76"/>
    <x v="25"/>
    <x v="0"/>
    <s v="FUR-FU-10002268"/>
    <s v="Furniture"/>
    <x v="3"/>
    <s v="Ultra Door Push Plate"/>
    <n v="29.46"/>
    <n v="6"/>
    <n v="9.7218"/>
    <x v="5"/>
  </r>
  <r>
    <s v="US-2016-141880"/>
    <x v="847"/>
    <d v="2016-08-23T00:00:00"/>
    <x v="5"/>
    <x v="2"/>
    <s v="TC-21475"/>
    <s v="Tony Chapman"/>
    <x v="2"/>
    <s v="United States"/>
    <x v="200"/>
    <x v="12"/>
    <x v="1"/>
    <s v="FUR-FU-10001979"/>
    <s v="Furniture"/>
    <x v="3"/>
    <s v="Dana Halogen Swing-Arm Architect Lamp"/>
    <n v="98.328000000000003"/>
    <n v="3"/>
    <n v="9.8328000000000007"/>
    <x v="10"/>
  </r>
  <r>
    <s v="CA-2015-165799"/>
    <x v="330"/>
    <d v="2015-07-02T00:00:00"/>
    <x v="0"/>
    <x v="2"/>
    <s v="SG-20470"/>
    <s v="Sheri Gordon"/>
    <x v="0"/>
    <s v="United States"/>
    <x v="13"/>
    <x v="7"/>
    <x v="2"/>
    <s v="FUR-CH-10001482"/>
    <s v="Furniture"/>
    <x v="1"/>
    <s v="Office Star - Mesh Screen back chair with Vinyl seat"/>
    <n v="117.88200000000001"/>
    <n v="1"/>
    <n v="1.3098000000000001"/>
    <x v="2"/>
  </r>
  <r>
    <s v="CA-2016-102127"/>
    <x v="517"/>
    <d v="2016-07-02T00:00:00"/>
    <x v="6"/>
    <x v="1"/>
    <s v="VP-21760"/>
    <s v="Victoria Pisteka"/>
    <x v="1"/>
    <s v="United States"/>
    <x v="13"/>
    <x v="7"/>
    <x v="2"/>
    <s v="FUR-FU-10003976"/>
    <s v="Furniture"/>
    <x v="3"/>
    <s v="DAX Executive Solid Wood Document Frame, Desktop or Hang, Mahogany, 5 x 7"/>
    <n v="37.74"/>
    <n v="3"/>
    <n v="12.8316"/>
    <x v="2"/>
  </r>
  <r>
    <s v="US-2016-152415"/>
    <x v="334"/>
    <d v="2016-09-22T00:00:00"/>
    <x v="2"/>
    <x v="1"/>
    <s v="PO-18865"/>
    <s v="Patrick O'Donnell"/>
    <x v="0"/>
    <s v="United States"/>
    <x v="357"/>
    <x v="20"/>
    <x v="2"/>
    <s v="FUR-FU-10002597"/>
    <s v="Furniture"/>
    <x v="3"/>
    <s v="C-Line Magnetic Cubicle Keepers, Clear Polypropylene"/>
    <n v="14.82"/>
    <n v="3"/>
    <n v="6.2244000000000002"/>
    <x v="4"/>
  </r>
  <r>
    <s v="US-2016-152415"/>
    <x v="334"/>
    <d v="2016-09-22T00:00:00"/>
    <x v="2"/>
    <x v="1"/>
    <s v="PO-18865"/>
    <s v="Patrick O'Donnell"/>
    <x v="0"/>
    <s v="United States"/>
    <x v="357"/>
    <x v="20"/>
    <x v="2"/>
    <s v="FUR-FU-10004864"/>
    <s v="Furniture"/>
    <x v="3"/>
    <s v="Howard Miller 14-1/2&quot; Diameter Chrome Round Wall Clock"/>
    <n v="191.82"/>
    <n v="3"/>
    <n v="61.382399999999997"/>
    <x v="4"/>
  </r>
  <r>
    <s v="CA-2017-128041"/>
    <x v="449"/>
    <d v="2017-09-01T00:00:00"/>
    <x v="7"/>
    <x v="3"/>
    <s v="RW-19540"/>
    <s v="Rick Wilson"/>
    <x v="1"/>
    <s v="United States"/>
    <x v="15"/>
    <x v="13"/>
    <x v="1"/>
    <s v="FUR-TA-10002607"/>
    <s v="Furniture"/>
    <x v="2"/>
    <s v="KI Conference Tables"/>
    <n v="283.56"/>
    <n v="4"/>
    <n v="45.369599999999998"/>
    <x v="4"/>
  </r>
  <r>
    <s v="CA-2017-105823"/>
    <x v="848"/>
    <d v="2017-06-26T00:00:00"/>
    <x v="4"/>
    <x v="1"/>
    <s v="RB-19465"/>
    <s v="Rick Bensley"/>
    <x v="2"/>
    <s v="United States"/>
    <x v="25"/>
    <x v="17"/>
    <x v="3"/>
    <s v="FUR-CH-10000454"/>
    <s v="Furniture"/>
    <x v="1"/>
    <s v="Hon Deluxe Fabric Upholstered Stacking Chairs, Rounded Back"/>
    <n v="487.96"/>
    <n v="2"/>
    <n v="146.38800000000001"/>
    <x v="2"/>
  </r>
  <r>
    <s v="CA-2014-138177"/>
    <x v="539"/>
    <d v="2014-09-24T00:00:00"/>
    <x v="2"/>
    <x v="1"/>
    <s v="ND-18460"/>
    <s v="Neil Ducich"/>
    <x v="1"/>
    <s v="United States"/>
    <x v="262"/>
    <x v="22"/>
    <x v="1"/>
    <s v="FUR-TA-10004607"/>
    <s v="Furniture"/>
    <x v="2"/>
    <s v="Hon 2111 Invitation Series Straight Table"/>
    <n v="73.915000000000006"/>
    <n v="1"/>
    <n v="-45.827300000000001"/>
    <x v="4"/>
  </r>
  <r>
    <s v="CA-2014-114335"/>
    <x v="849"/>
    <d v="2014-10-03T00:00:00"/>
    <x v="2"/>
    <x v="1"/>
    <s v="XP-21865"/>
    <s v="Xylona Preis"/>
    <x v="0"/>
    <s v="United States"/>
    <x v="358"/>
    <x v="1"/>
    <x v="0"/>
    <s v="FUR-FU-10000277"/>
    <s v="Furniture"/>
    <x v="3"/>
    <s v="Deflect-o DuraMat Antistatic Studded Beveled Mat for Medium Pile Carpeting"/>
    <n v="337.08800000000002"/>
    <n v="4"/>
    <n v="16.854399999999998"/>
    <x v="4"/>
  </r>
  <r>
    <s v="CA-2015-160227"/>
    <x v="46"/>
    <d v="2015-11-04T00:00:00"/>
    <x v="3"/>
    <x v="2"/>
    <s v="ED-13885"/>
    <s v="Emily Ducich"/>
    <x v="2"/>
    <s v="United States"/>
    <x v="13"/>
    <x v="7"/>
    <x v="2"/>
    <s v="FUR-CH-10002073"/>
    <s v="Furniture"/>
    <x v="1"/>
    <s v="Hon Olson Stacker Chairs"/>
    <n v="2621.3220000000001"/>
    <n v="11"/>
    <n v="553.39020000000005"/>
    <x v="0"/>
  </r>
  <r>
    <s v="CA-2015-149097"/>
    <x v="798"/>
    <d v="2015-10-24T00:00:00"/>
    <x v="4"/>
    <x v="1"/>
    <s v="SV-20785"/>
    <s v="Stewart Visinsky"/>
    <x v="0"/>
    <s v="United States"/>
    <x v="2"/>
    <x v="2"/>
    <x v="1"/>
    <s v="FUR-FU-10003424"/>
    <s v="Furniture"/>
    <x v="3"/>
    <s v="Nu-Dell Oak Frame"/>
    <n v="74.760000000000005"/>
    <n v="7"/>
    <n v="23.923200000000001"/>
    <x v="1"/>
  </r>
  <r>
    <s v="CA-2015-149097"/>
    <x v="798"/>
    <d v="2015-10-24T00:00:00"/>
    <x v="4"/>
    <x v="1"/>
    <s v="SV-20785"/>
    <s v="Stewart Visinsky"/>
    <x v="0"/>
    <s v="United States"/>
    <x v="2"/>
    <x v="2"/>
    <x v="1"/>
    <s v="FUR-TA-10001086"/>
    <s v="Furniture"/>
    <x v="2"/>
    <s v="SAFCO PlanMaster Boards, 60w x 37-1/2d, White Melamine"/>
    <n v="364.77600000000001"/>
    <n v="3"/>
    <n v="27.3582"/>
    <x v="1"/>
  </r>
  <r>
    <s v="CA-2016-132304"/>
    <x v="184"/>
    <d v="2016-06-18T00:00:00"/>
    <x v="4"/>
    <x v="1"/>
    <s v="AR-10825"/>
    <s v="Anthony Rawles"/>
    <x v="1"/>
    <s v="United States"/>
    <x v="15"/>
    <x v="13"/>
    <x v="1"/>
    <s v="FUR-TA-10004619"/>
    <s v="Furniture"/>
    <x v="2"/>
    <s v="Hon Non-Folding Utility Tables"/>
    <n v="1115.17"/>
    <n v="7"/>
    <n v="334.55099999999999"/>
    <x v="2"/>
  </r>
  <r>
    <s v="CA-2016-106278"/>
    <x v="227"/>
    <d v="2016-09-05T00:00:00"/>
    <x v="0"/>
    <x v="0"/>
    <s v="BM-11140"/>
    <s v="Becky Martin"/>
    <x v="0"/>
    <s v="United States"/>
    <x v="67"/>
    <x v="13"/>
    <x v="1"/>
    <s v="FUR-CH-10003061"/>
    <s v="Furniture"/>
    <x v="1"/>
    <s v="Global Leather Task Chair, Black"/>
    <n v="215.976"/>
    <n v="3"/>
    <n v="-2.6997"/>
    <x v="4"/>
  </r>
  <r>
    <s v="CA-2017-147550"/>
    <x v="423"/>
    <d v="2017-12-05T00:00:00"/>
    <x v="5"/>
    <x v="2"/>
    <s v="KE-16420"/>
    <s v="Katrina Edelman"/>
    <x v="1"/>
    <s v="United States"/>
    <x v="3"/>
    <x v="3"/>
    <x v="2"/>
    <s v="FUR-FU-10001918"/>
    <s v="Furniture"/>
    <x v="3"/>
    <s v="C-Line Cubicle Keepers Polyproplyene Holder With Velcro Backings"/>
    <n v="11.352"/>
    <n v="3"/>
    <n v="2.6960999999999999"/>
    <x v="5"/>
  </r>
  <r>
    <s v="CA-2016-108105"/>
    <x v="285"/>
    <d v="2016-02-23T00:00:00"/>
    <x v="1"/>
    <x v="1"/>
    <s v="GW-14605"/>
    <s v="Giulietta Weimer"/>
    <x v="0"/>
    <s v="United States"/>
    <x v="0"/>
    <x v="0"/>
    <x v="0"/>
    <s v="FUR-FU-10003773"/>
    <s v="Furniture"/>
    <x v="3"/>
    <s v="Eldon Cleatmat Plus Chair Mats for High Pile Carpets"/>
    <n v="318.08"/>
    <n v="4"/>
    <n v="34.988799999999998"/>
    <x v="11"/>
  </r>
  <r>
    <s v="CA-2016-143406"/>
    <x v="73"/>
    <d v="2016-09-30T00:00:00"/>
    <x v="4"/>
    <x v="1"/>
    <s v="LR-17035"/>
    <s v="Lisa Ryan"/>
    <x v="1"/>
    <s v="United States"/>
    <x v="6"/>
    <x v="5"/>
    <x v="3"/>
    <s v="FUR-CH-10000513"/>
    <s v="Furniture"/>
    <x v="1"/>
    <s v="High-Back Leather Manager's Chair"/>
    <n v="454.96499999999997"/>
    <n v="5"/>
    <n v="-136.48949999999999"/>
    <x v="4"/>
  </r>
  <r>
    <s v="CA-2015-162950"/>
    <x v="741"/>
    <d v="2015-07-03T00:00:00"/>
    <x v="2"/>
    <x v="0"/>
    <s v="DW-13585"/>
    <s v="Dorothy Wardle"/>
    <x v="1"/>
    <s v="United States"/>
    <x v="8"/>
    <x v="15"/>
    <x v="2"/>
    <s v="FUR-BO-10001918"/>
    <s v="Furniture"/>
    <x v="0"/>
    <s v="Sauder Forest Hills Library with Doors, Woodland Oak Finish"/>
    <n v="482.94"/>
    <n v="6"/>
    <n v="-376.69319999999999"/>
    <x v="2"/>
  </r>
  <r>
    <s v="CA-2015-163181"/>
    <x v="86"/>
    <d v="2015-11-12T00:00:00"/>
    <x v="2"/>
    <x v="1"/>
    <s v="AB-10105"/>
    <s v="Adrian Barton"/>
    <x v="0"/>
    <s v="United States"/>
    <x v="6"/>
    <x v="5"/>
    <x v="3"/>
    <s v="FUR-FU-10000193"/>
    <s v="Furniture"/>
    <x v="3"/>
    <s v="Tenex Chairmats For Use with Hard Floors"/>
    <n v="64.959999999999994"/>
    <n v="5"/>
    <n v="-84.447999999999993"/>
    <x v="0"/>
  </r>
  <r>
    <s v="CA-2017-153045"/>
    <x v="850"/>
    <d v="2017-01-24T00:00:00"/>
    <x v="2"/>
    <x v="0"/>
    <s v="NS-18505"/>
    <s v="Neola Schneider"/>
    <x v="0"/>
    <s v="United States"/>
    <x v="3"/>
    <x v="3"/>
    <x v="2"/>
    <s v="FUR-FU-10002759"/>
    <s v="Furniture"/>
    <x v="3"/>
    <s v="12-1/2 Diameter Round Wall Clock"/>
    <n v="31.968"/>
    <n v="2"/>
    <n v="6.3936000000000002"/>
    <x v="8"/>
  </r>
  <r>
    <s v="CA-2017-153045"/>
    <x v="850"/>
    <d v="2017-01-24T00:00:00"/>
    <x v="2"/>
    <x v="0"/>
    <s v="NS-18505"/>
    <s v="Neola Schneider"/>
    <x v="0"/>
    <s v="United States"/>
    <x v="3"/>
    <x v="3"/>
    <x v="2"/>
    <s v="FUR-CH-10000309"/>
    <s v="Furniture"/>
    <x v="1"/>
    <s v="Global Comet Stacking Arm Chair"/>
    <n v="887.27099999999996"/>
    <n v="3"/>
    <n v="-63.3765"/>
    <x v="8"/>
  </r>
  <r>
    <s v="CA-2016-128916"/>
    <x v="851"/>
    <d v="2016-08-20T00:00:00"/>
    <x v="3"/>
    <x v="0"/>
    <s v="MA-17560"/>
    <s v="Matt Abelman"/>
    <x v="2"/>
    <s v="United States"/>
    <x v="6"/>
    <x v="5"/>
    <x v="3"/>
    <s v="FUR-FU-10001940"/>
    <s v="Furniture"/>
    <x v="3"/>
    <s v="Staple-based wall hangings"/>
    <n v="9.5519999999999996"/>
    <n v="3"/>
    <n v="-3.8208000000000002"/>
    <x v="10"/>
  </r>
  <r>
    <s v="CA-2016-128916"/>
    <x v="851"/>
    <d v="2016-08-20T00:00:00"/>
    <x v="3"/>
    <x v="0"/>
    <s v="MA-17560"/>
    <s v="Matt Abelman"/>
    <x v="2"/>
    <s v="United States"/>
    <x v="6"/>
    <x v="5"/>
    <x v="3"/>
    <s v="FUR-FU-10000320"/>
    <s v="Furniture"/>
    <x v="3"/>
    <s v="OIC Stacking Trays"/>
    <n v="5.3440000000000003"/>
    <n v="4"/>
    <n v="-2.1375999999999999"/>
    <x v="10"/>
  </r>
  <r>
    <s v="CA-2016-130911"/>
    <x v="852"/>
    <d v="2016-03-26T00:00:00"/>
    <x v="3"/>
    <x v="0"/>
    <s v="DC-12850"/>
    <s v="Dan Campbell"/>
    <x v="0"/>
    <s v="United States"/>
    <x v="59"/>
    <x v="15"/>
    <x v="2"/>
    <s v="FUR-BO-10004357"/>
    <s v="Furniture"/>
    <x v="0"/>
    <s v="O'Sullivan Living Dimensions 3-Shelf Bookcases"/>
    <n v="301.47000000000003"/>
    <n v="3"/>
    <n v="-241.17599999999999"/>
    <x v="9"/>
  </r>
  <r>
    <s v="CA-2017-100055"/>
    <x v="15"/>
    <d v="2017-06-01T00:00:00"/>
    <x v="4"/>
    <x v="1"/>
    <s v="MD-17860"/>
    <s v="Michael Dominguez"/>
    <x v="1"/>
    <s v="United States"/>
    <x v="359"/>
    <x v="32"/>
    <x v="2"/>
    <s v="FUR-FU-10001473"/>
    <s v="Furniture"/>
    <x v="3"/>
    <s v="DAX Wood Document Frame"/>
    <n v="27.46"/>
    <n v="2"/>
    <n v="9.8856000000000002"/>
    <x v="7"/>
  </r>
  <r>
    <s v="CA-2016-132990"/>
    <x v="853"/>
    <d v="2016-08-03T00:00:00"/>
    <x v="3"/>
    <x v="0"/>
    <s v="KM-16660"/>
    <s v="Khloe Miller"/>
    <x v="0"/>
    <s v="United States"/>
    <x v="3"/>
    <x v="3"/>
    <x v="2"/>
    <s v="FUR-FU-10004864"/>
    <s v="Furniture"/>
    <x v="3"/>
    <s v="Eldon 500 Class Desk Accessories"/>
    <n v="19.312000000000001"/>
    <n v="2"/>
    <n v="3.1381999999999999"/>
    <x v="10"/>
  </r>
  <r>
    <s v="CA-2016-160108"/>
    <x v="6"/>
    <d v="2016-12-12T00:00:00"/>
    <x v="4"/>
    <x v="1"/>
    <s v="AG-10900"/>
    <s v="Arthur Gainer"/>
    <x v="0"/>
    <s v="United States"/>
    <x v="360"/>
    <x v="16"/>
    <x v="3"/>
    <s v="FUR-BO-10003450"/>
    <s v="Furniture"/>
    <x v="0"/>
    <s v="Bush Westfield Collection Bookcases, Dark Cherry Finish"/>
    <n v="405.86"/>
    <n v="7"/>
    <n v="32.468800000000002"/>
    <x v="5"/>
  </r>
  <r>
    <s v="CA-2016-160108"/>
    <x v="6"/>
    <d v="2016-12-12T00:00:00"/>
    <x v="4"/>
    <x v="1"/>
    <s v="AG-10900"/>
    <s v="Arthur Gainer"/>
    <x v="0"/>
    <s v="United States"/>
    <x v="360"/>
    <x v="16"/>
    <x v="3"/>
    <s v="FUR-CH-10002335"/>
    <s v="Furniture"/>
    <x v="1"/>
    <s v="Hon GuestStacker Chair"/>
    <n v="680.01"/>
    <n v="3"/>
    <n v="176.80260000000001"/>
    <x v="5"/>
  </r>
  <r>
    <s v="US-2016-155768"/>
    <x v="193"/>
    <d v="2016-12-01T00:00:00"/>
    <x v="7"/>
    <x v="3"/>
    <s v="LB-16795"/>
    <s v="Laurel Beltran"/>
    <x v="2"/>
    <s v="United States"/>
    <x v="299"/>
    <x v="2"/>
    <x v="1"/>
    <s v="FUR-FU-10000448"/>
    <s v="Furniture"/>
    <x v="3"/>
    <s v="Tenex Chairmats For Use With Carpeted Floors"/>
    <n v="31.96"/>
    <n v="2"/>
    <n v="1.5980000000000001"/>
    <x v="5"/>
  </r>
  <r>
    <s v="CA-2017-156776"/>
    <x v="854"/>
    <d v="2017-08-11T00:00:00"/>
    <x v="4"/>
    <x v="1"/>
    <s v="JL-15505"/>
    <s v="Jeremy Lonsdale"/>
    <x v="0"/>
    <s v="United States"/>
    <x v="327"/>
    <x v="2"/>
    <x v="1"/>
    <s v="FUR-FU-10004848"/>
    <s v="Furniture"/>
    <x v="3"/>
    <s v="Howard Miller 13-3/4&quot; Diameter Brushed Chrome Round Wall Clock"/>
    <n v="51.75"/>
    <n v="1"/>
    <n v="15.525"/>
    <x v="10"/>
  </r>
  <r>
    <s v="CA-2017-156776"/>
    <x v="854"/>
    <d v="2017-08-11T00:00:00"/>
    <x v="4"/>
    <x v="1"/>
    <s v="JL-15505"/>
    <s v="Jeremy Lonsdale"/>
    <x v="0"/>
    <s v="United States"/>
    <x v="327"/>
    <x v="2"/>
    <x v="1"/>
    <s v="FUR-CH-10002317"/>
    <s v="Furniture"/>
    <x v="1"/>
    <s v="Global Enterprise Series Seating Low-Back Swivel/Tilt Chairs"/>
    <n v="207.184"/>
    <n v="1"/>
    <n v="25.898"/>
    <x v="10"/>
  </r>
  <r>
    <s v="CA-2014-103310"/>
    <x v="769"/>
    <d v="2014-05-15T00:00:00"/>
    <x v="2"/>
    <x v="1"/>
    <s v="GM-14680"/>
    <s v="Greg Matthias"/>
    <x v="0"/>
    <s v="United States"/>
    <x v="124"/>
    <x v="2"/>
    <x v="1"/>
    <s v="FUR-CH-10002320"/>
    <s v="Furniture"/>
    <x v="1"/>
    <s v="Hon Pagoda Stacking Chairs"/>
    <n v="256.78399999999999"/>
    <n v="1"/>
    <n v="32.097999999999999"/>
    <x v="7"/>
  </r>
  <r>
    <s v="CA-2016-152688"/>
    <x v="816"/>
    <d v="2016-10-20T00:00:00"/>
    <x v="0"/>
    <x v="2"/>
    <s v="NR-18550"/>
    <s v="Nick Radford"/>
    <x v="0"/>
    <s v="United States"/>
    <x v="361"/>
    <x v="18"/>
    <x v="2"/>
    <s v="FUR-BO-10001337"/>
    <s v="Furniture"/>
    <x v="0"/>
    <s v="O'Sullivan Living Dimensions 2-Shelf Bookcases"/>
    <n v="120.98"/>
    <n v="1"/>
    <n v="12.098000000000001"/>
    <x v="1"/>
  </r>
  <r>
    <s v="CA-2014-144071"/>
    <x v="489"/>
    <d v="2014-12-15T00:00:00"/>
    <x v="1"/>
    <x v="1"/>
    <s v="DJ-13420"/>
    <s v="Denny Joy"/>
    <x v="1"/>
    <s v="United States"/>
    <x v="28"/>
    <x v="2"/>
    <x v="1"/>
    <s v="FUR-FU-10000397"/>
    <s v="Furniture"/>
    <x v="3"/>
    <s v="Luxo Economy Swing Arm Lamp"/>
    <n v="39.880000000000003"/>
    <n v="2"/>
    <n v="11.166399999999999"/>
    <x v="5"/>
  </r>
  <r>
    <s v="CA-2014-144071"/>
    <x v="489"/>
    <d v="2014-12-15T00:00:00"/>
    <x v="1"/>
    <x v="1"/>
    <s v="DJ-13420"/>
    <s v="Denny Joy"/>
    <x v="1"/>
    <s v="United States"/>
    <x v="28"/>
    <x v="2"/>
    <x v="1"/>
    <s v="FUR-FU-10000758"/>
    <s v="Furniture"/>
    <x v="3"/>
    <s v="DAX Natural Wood-Tone Poster Frame"/>
    <n v="79.44"/>
    <n v="3"/>
    <n v="28.598400000000002"/>
    <x v="5"/>
  </r>
  <r>
    <s v="US-2015-164238"/>
    <x v="793"/>
    <d v="2015-08-20T00:00:00"/>
    <x v="4"/>
    <x v="1"/>
    <s v="JW-15955"/>
    <s v="Joni Wasserman"/>
    <x v="0"/>
    <s v="United States"/>
    <x v="3"/>
    <x v="3"/>
    <x v="2"/>
    <s v="FUR-BO-10000780"/>
    <s v="Furniture"/>
    <x v="0"/>
    <s v="O'Sullivan Plantations 2-Door Library in Landvery Oak"/>
    <n v="301.47000000000003"/>
    <n v="3"/>
    <n v="-204.99959999999999"/>
    <x v="10"/>
  </r>
  <r>
    <s v="CA-2017-103212"/>
    <x v="540"/>
    <d v="2017-10-14T00:00:00"/>
    <x v="5"/>
    <x v="2"/>
    <s v="MH-18025"/>
    <s v="Michelle Huthwaite"/>
    <x v="0"/>
    <s v="United States"/>
    <x v="120"/>
    <x v="35"/>
    <x v="0"/>
    <s v="FUR-TA-10003473"/>
    <s v="Furniture"/>
    <x v="2"/>
    <s v="Bretford Rectangular Conference Table Tops"/>
    <n v="1504.52"/>
    <n v="4"/>
    <n v="346.03960000000001"/>
    <x v="1"/>
  </r>
  <r>
    <s v="CA-2016-126732"/>
    <x v="227"/>
    <d v="2016-09-06T00:00:00"/>
    <x v="4"/>
    <x v="1"/>
    <s v="LR-16915"/>
    <s v="Lena Radford"/>
    <x v="0"/>
    <s v="United States"/>
    <x v="2"/>
    <x v="2"/>
    <x v="1"/>
    <s v="FUR-FU-10001889"/>
    <s v="Furniture"/>
    <x v="3"/>
    <s v="Ultra Door Pull Handle"/>
    <n v="94.68"/>
    <n v="9"/>
    <n v="31.244399999999999"/>
    <x v="4"/>
  </r>
  <r>
    <s v="CA-2016-126732"/>
    <x v="227"/>
    <d v="2016-09-06T00:00:00"/>
    <x v="4"/>
    <x v="1"/>
    <s v="LR-16915"/>
    <s v="Lena Radford"/>
    <x v="0"/>
    <s v="United States"/>
    <x v="2"/>
    <x v="2"/>
    <x v="1"/>
    <s v="FUR-TA-10001539"/>
    <s v="Furniture"/>
    <x v="2"/>
    <s v="Chromcraft Rectangular Conference Tables"/>
    <n v="568.72799999999995"/>
    <n v="3"/>
    <n v="28.436399999999999"/>
    <x v="4"/>
  </r>
  <r>
    <s v="CA-2017-138156"/>
    <x v="441"/>
    <d v="2017-02-14T00:00:00"/>
    <x v="0"/>
    <x v="2"/>
    <s v="MM-17260"/>
    <s v="Magdelene Morse"/>
    <x v="0"/>
    <s v="United States"/>
    <x v="29"/>
    <x v="15"/>
    <x v="2"/>
    <s v="FUR-FU-10003601"/>
    <s v="Furniture"/>
    <x v="3"/>
    <s v="Deflect-o RollaMat Studded, Beveled Mat for Medium Pile Carpeting"/>
    <n v="147.56800000000001"/>
    <n v="2"/>
    <n v="-3.6892"/>
    <x v="11"/>
  </r>
  <r>
    <s v="CA-2014-113271"/>
    <x v="855"/>
    <d v="2014-07-14T00:00:00"/>
    <x v="2"/>
    <x v="1"/>
    <s v="DS-13030"/>
    <s v="Darrin Sayre"/>
    <x v="2"/>
    <s v="United States"/>
    <x v="28"/>
    <x v="2"/>
    <x v="1"/>
    <s v="FUR-BO-10004218"/>
    <s v="Furniture"/>
    <x v="0"/>
    <s v="Bush Heritage Pine Collection 5-Shelf Bookcase, Albany Pine Finish, *Special Order"/>
    <n v="119.833"/>
    <n v="1"/>
    <n v="7.0490000000000004"/>
    <x v="3"/>
  </r>
  <r>
    <s v="CA-2014-168368"/>
    <x v="651"/>
    <d v="2014-02-15T00:00:00"/>
    <x v="4"/>
    <x v="0"/>
    <s v="GA-14725"/>
    <s v="Guy Armstrong"/>
    <x v="0"/>
    <s v="United States"/>
    <x v="11"/>
    <x v="23"/>
    <x v="3"/>
    <s v="FUR-CH-10001146"/>
    <s v="Furniture"/>
    <x v="1"/>
    <s v="Global Value Mid-Back Manager's Chair, Gray"/>
    <n v="60.89"/>
    <n v="1"/>
    <n v="15.2225"/>
    <x v="11"/>
  </r>
  <r>
    <s v="CA-2014-168368"/>
    <x v="651"/>
    <d v="2014-02-15T00:00:00"/>
    <x v="4"/>
    <x v="0"/>
    <s v="GA-14725"/>
    <s v="Guy Armstrong"/>
    <x v="0"/>
    <s v="United States"/>
    <x v="11"/>
    <x v="23"/>
    <x v="3"/>
    <s v="FUR-FU-10002298"/>
    <s v="Furniture"/>
    <x v="3"/>
    <s v="Rubbermaid ClusterMat Chairmats, Mat Size- 66&quot; x 60&quot;, Lip 20&quot; x 11&quot; -90 Degree Angle"/>
    <n v="332.94"/>
    <n v="3"/>
    <n v="53.270400000000002"/>
    <x v="11"/>
  </r>
  <r>
    <s v="CA-2017-111388"/>
    <x v="113"/>
    <d v="2017-09-02T00:00:00"/>
    <x v="7"/>
    <x v="3"/>
    <s v="SU-20665"/>
    <s v="Stephanie Ulpright"/>
    <x v="2"/>
    <s v="United States"/>
    <x v="15"/>
    <x v="13"/>
    <x v="1"/>
    <s v="FUR-CH-10003061"/>
    <s v="Furniture"/>
    <x v="1"/>
    <s v="Global Leather Task Chair, Black"/>
    <n v="215.976"/>
    <n v="3"/>
    <n v="-2.6997"/>
    <x v="4"/>
  </r>
  <r>
    <s v="CA-2015-124499"/>
    <x v="856"/>
    <d v="2015-10-13T00:00:00"/>
    <x v="4"/>
    <x v="1"/>
    <s v="FM-14380"/>
    <s v="Fred McMath"/>
    <x v="0"/>
    <s v="United States"/>
    <x v="25"/>
    <x v="17"/>
    <x v="3"/>
    <s v="FUR-CH-10000513"/>
    <s v="Furniture"/>
    <x v="1"/>
    <s v="High-Back Leather Manager's Chair"/>
    <n v="389.97"/>
    <n v="3"/>
    <n v="35.097299999999997"/>
    <x v="1"/>
  </r>
  <r>
    <s v="CA-2014-125759"/>
    <x v="857"/>
    <d v="2014-02-09T00:00:00"/>
    <x v="5"/>
    <x v="2"/>
    <s v="NM-18445"/>
    <s v="Nathan Mautz"/>
    <x v="2"/>
    <s v="United States"/>
    <x v="111"/>
    <x v="34"/>
    <x v="1"/>
    <s v="FUR-FU-10002111"/>
    <s v="Furniture"/>
    <x v="3"/>
    <s v="Master Caster Door Stop, Large Brown"/>
    <n v="14.56"/>
    <n v="2"/>
    <n v="5.5327999999999999"/>
    <x v="11"/>
  </r>
  <r>
    <s v="CA-2015-151869"/>
    <x v="4"/>
    <d v="2015-09-25T00:00:00"/>
    <x v="7"/>
    <x v="3"/>
    <s v="CS-11950"/>
    <s v="Carlos Soltero"/>
    <x v="0"/>
    <s v="United States"/>
    <x v="234"/>
    <x v="7"/>
    <x v="2"/>
    <s v="FUR-CH-10001545"/>
    <s v="Furniture"/>
    <x v="1"/>
    <s v="Hon Comfortask Task/Swivel Chairs"/>
    <n v="102.58199999999999"/>
    <n v="1"/>
    <n v="6.8388"/>
    <x v="4"/>
  </r>
  <r>
    <s v="CA-2016-100510"/>
    <x v="858"/>
    <d v="2016-05-17T00:00:00"/>
    <x v="2"/>
    <x v="1"/>
    <s v="HM-14860"/>
    <s v="Harry Marie"/>
    <x v="1"/>
    <s v="United States"/>
    <x v="13"/>
    <x v="7"/>
    <x v="2"/>
    <s v="FUR-FU-10000320"/>
    <s v="Furniture"/>
    <x v="3"/>
    <s v="OIC Stacking Trays"/>
    <n v="10.02"/>
    <n v="3"/>
    <n v="4.4088000000000003"/>
    <x v="7"/>
  </r>
  <r>
    <s v="CA-2017-122539"/>
    <x v="451"/>
    <d v="2017-12-05T00:00:00"/>
    <x v="4"/>
    <x v="1"/>
    <s v="SC-20305"/>
    <s v="Sean Christensen"/>
    <x v="0"/>
    <s v="United States"/>
    <x v="3"/>
    <x v="3"/>
    <x v="2"/>
    <s v="FUR-CH-10003379"/>
    <s v="Furniture"/>
    <x v="1"/>
    <s v="Global Commerce Series High-Back Swivel/Tilt Chairs"/>
    <n v="398.97199999999998"/>
    <n v="2"/>
    <n v="-28.498000000000001"/>
    <x v="5"/>
  </r>
  <r>
    <s v="CA-2016-166772"/>
    <x v="649"/>
    <d v="2016-09-24T00:00:00"/>
    <x v="4"/>
    <x v="1"/>
    <s v="HJ-14875"/>
    <s v="Heather Jas"/>
    <x v="2"/>
    <s v="United States"/>
    <x v="15"/>
    <x v="13"/>
    <x v="1"/>
    <s v="FUR-BO-10002853"/>
    <s v="Furniture"/>
    <x v="0"/>
    <s v="O'Sullivan 5-Shelf Heavy-Duty Bookcases"/>
    <n v="163.88"/>
    <n v="2"/>
    <n v="40.97"/>
    <x v="4"/>
  </r>
  <r>
    <s v="CA-2014-161032"/>
    <x v="356"/>
    <d v="2014-11-23T00:00:00"/>
    <x v="2"/>
    <x v="1"/>
    <s v="MK-17905"/>
    <s v="Michael Kennedy"/>
    <x v="1"/>
    <s v="United States"/>
    <x v="20"/>
    <x v="16"/>
    <x v="3"/>
    <s v="FUR-CH-10001482"/>
    <s v="Furniture"/>
    <x v="1"/>
    <s v="Office Star - Mesh Screen back chair with Vinyl seat"/>
    <n v="392.94"/>
    <n v="3"/>
    <n v="43.223399999999998"/>
    <x v="0"/>
  </r>
  <r>
    <s v="CA-2015-102778"/>
    <x v="32"/>
    <d v="2015-11-24T00:00:00"/>
    <x v="0"/>
    <x v="2"/>
    <s v="JH-15820"/>
    <s v="John Huston"/>
    <x v="0"/>
    <s v="United States"/>
    <x v="91"/>
    <x v="30"/>
    <x v="0"/>
    <s v="FUR-FU-10000087"/>
    <s v="Furniture"/>
    <x v="3"/>
    <s v="Executive Impressions 14&quot; Two-Color Numerals Wall Clock"/>
    <n v="18.175999999999998"/>
    <n v="1"/>
    <n v="4.7712000000000003"/>
    <x v="0"/>
  </r>
  <r>
    <s v="CA-2017-154011"/>
    <x v="744"/>
    <d v="2017-06-26T00:00:00"/>
    <x v="1"/>
    <x v="1"/>
    <s v="DB-13270"/>
    <s v="Deborah Brumfield"/>
    <x v="2"/>
    <s v="United States"/>
    <x v="144"/>
    <x v="5"/>
    <x v="3"/>
    <s v="FUR-TA-10000688"/>
    <s v="Furniture"/>
    <x v="2"/>
    <s v="Chromcraft Bull-Nose Wood Round Conference Table Top, Wood Base"/>
    <n v="457.48500000000001"/>
    <n v="3"/>
    <n v="-84.961500000000001"/>
    <x v="2"/>
  </r>
  <r>
    <s v="US-2017-165456"/>
    <x v="147"/>
    <d v="2017-12-03T00:00:00"/>
    <x v="0"/>
    <x v="2"/>
    <s v="TB-21625"/>
    <s v="Trudy Brown"/>
    <x v="0"/>
    <s v="United States"/>
    <x v="3"/>
    <x v="3"/>
    <x v="2"/>
    <s v="FUR-CH-10003981"/>
    <s v="Furniture"/>
    <x v="1"/>
    <s v="Global Commerce Series Low-Back Swivel/Tilt Chairs"/>
    <n v="1079.316"/>
    <n v="6"/>
    <n v="-15.418799999999999"/>
    <x v="0"/>
  </r>
  <r>
    <s v="CA-2017-161340"/>
    <x v="15"/>
    <d v="2017-06-01T00:00:00"/>
    <x v="4"/>
    <x v="1"/>
    <s v="AM-10360"/>
    <s v="Alice McCarthy"/>
    <x v="1"/>
    <s v="United States"/>
    <x v="59"/>
    <x v="15"/>
    <x v="2"/>
    <s v="FUR-BO-10004709"/>
    <s v="Furniture"/>
    <x v="0"/>
    <s v="Bush Westfield Collection Bookcases, Medium Cherry Finish"/>
    <n v="115.96"/>
    <n v="4"/>
    <n v="-64.937600000000003"/>
    <x v="7"/>
  </r>
  <r>
    <s v="US-2015-163433"/>
    <x v="8"/>
    <d v="2015-04-22T00:00:00"/>
    <x v="4"/>
    <x v="0"/>
    <s v="MP-17965"/>
    <s v="Michael Paige"/>
    <x v="1"/>
    <s v="United States"/>
    <x v="362"/>
    <x v="5"/>
    <x v="3"/>
    <s v="FUR-CH-10000225"/>
    <s v="Furniture"/>
    <x v="1"/>
    <s v="Global Geo Office Task Chair, Gray"/>
    <n v="56.686"/>
    <n v="1"/>
    <n v="-20.245000000000001"/>
    <x v="6"/>
  </r>
  <r>
    <s v="US-2017-108343"/>
    <x v="96"/>
    <d v="2017-07-25T00:00:00"/>
    <x v="2"/>
    <x v="1"/>
    <s v="AR-10825"/>
    <s v="Anthony Rawles"/>
    <x v="1"/>
    <s v="United States"/>
    <x v="13"/>
    <x v="7"/>
    <x v="2"/>
    <s v="FUR-CH-10002780"/>
    <s v="Furniture"/>
    <x v="1"/>
    <s v="Office Star - Task Chair with Contemporary Loop Arms"/>
    <n v="163.76400000000001"/>
    <n v="2"/>
    <n v="25.474399999999999"/>
    <x v="3"/>
  </r>
  <r>
    <s v="US-2017-108343"/>
    <x v="96"/>
    <d v="2017-07-25T00:00:00"/>
    <x v="2"/>
    <x v="1"/>
    <s v="AR-10825"/>
    <s v="Anthony Rawles"/>
    <x v="1"/>
    <s v="United States"/>
    <x v="13"/>
    <x v="7"/>
    <x v="2"/>
    <s v="FUR-FU-10000747"/>
    <s v="Furniture"/>
    <x v="3"/>
    <s v="Tenex B1-RE Series Chair Mats for Low Pile Carpets"/>
    <n v="183.92"/>
    <n v="4"/>
    <n v="31.266400000000001"/>
    <x v="3"/>
  </r>
  <r>
    <s v="US-2016-111563"/>
    <x v="114"/>
    <d v="2016-11-08T00:00:00"/>
    <x v="4"/>
    <x v="1"/>
    <s v="SM-20005"/>
    <s v="Sally Matthias"/>
    <x v="0"/>
    <s v="United States"/>
    <x v="6"/>
    <x v="5"/>
    <x v="3"/>
    <s v="FUR-FU-10002445"/>
    <s v="Furniture"/>
    <x v="3"/>
    <s v="DAX Two-Tone Rosewood/Black Document Frame, Desktop, 5 x 7"/>
    <n v="11.375999999999999"/>
    <n v="3"/>
    <n v="-5.6879999999999997"/>
    <x v="0"/>
  </r>
  <r>
    <s v="US-2016-111563"/>
    <x v="114"/>
    <d v="2016-11-08T00:00:00"/>
    <x v="4"/>
    <x v="1"/>
    <s v="SM-20005"/>
    <s v="Sally Matthias"/>
    <x v="0"/>
    <s v="United States"/>
    <x v="6"/>
    <x v="5"/>
    <x v="3"/>
    <s v="FUR-FU-10000723"/>
    <s v="Furniture"/>
    <x v="3"/>
    <s v="Deflect-o EconoMat Studded, No Bevel Mat for Low Pile Carpeting"/>
    <n v="66.111999999999995"/>
    <n v="4"/>
    <n v="-84.2928"/>
    <x v="0"/>
  </r>
  <r>
    <s v="CA-2017-121853"/>
    <x v="204"/>
    <d v="2017-09-29T00:00:00"/>
    <x v="6"/>
    <x v="1"/>
    <s v="DB-13660"/>
    <s v="Duane Benoit"/>
    <x v="0"/>
    <s v="United States"/>
    <x v="2"/>
    <x v="2"/>
    <x v="1"/>
    <s v="FUR-CH-10003973"/>
    <s v="Furniture"/>
    <x v="1"/>
    <s v="GuestStacker Chair with Chrome Finish Legs"/>
    <n v="594.81600000000003"/>
    <n v="2"/>
    <n v="59.4816"/>
    <x v="4"/>
  </r>
  <r>
    <s v="US-2017-130687"/>
    <x v="87"/>
    <d v="2017-09-10T00:00:00"/>
    <x v="0"/>
    <x v="2"/>
    <s v="PF-19225"/>
    <s v="Phillip Flathmann"/>
    <x v="0"/>
    <s v="United States"/>
    <x v="71"/>
    <x v="13"/>
    <x v="1"/>
    <s v="FUR-FU-10004053"/>
    <s v="Furniture"/>
    <x v="3"/>
    <s v="DAX Two-Tone Silver Metal Document Frame"/>
    <n v="80.959999999999994"/>
    <n v="4"/>
    <n v="34.812800000000003"/>
    <x v="4"/>
  </r>
  <r>
    <s v="CA-2017-110198"/>
    <x v="806"/>
    <d v="2017-05-02T00:00:00"/>
    <x v="5"/>
    <x v="2"/>
    <s v="AG-10900"/>
    <s v="Arthur Gainer"/>
    <x v="0"/>
    <s v="United States"/>
    <x v="97"/>
    <x v="1"/>
    <x v="0"/>
    <s v="FUR-BO-10001798"/>
    <s v="Furniture"/>
    <x v="0"/>
    <s v="Bush Somerset Collection Bookcase"/>
    <n v="314.35199999999998"/>
    <n v="3"/>
    <n v="-15.717599999999999"/>
    <x v="7"/>
  </r>
  <r>
    <s v="CA-2017-109085"/>
    <x v="506"/>
    <d v="2017-02-20T00:00:00"/>
    <x v="0"/>
    <x v="2"/>
    <s v="CK-12325"/>
    <s v="Christine Kargatis"/>
    <x v="2"/>
    <s v="United States"/>
    <x v="8"/>
    <x v="15"/>
    <x v="2"/>
    <s v="FUR-TA-10001086"/>
    <s v="Furniture"/>
    <x v="2"/>
    <s v="SAFCO PlanMaster Boards, 60w x 37-1/2d, White Melamine"/>
    <n v="455.97"/>
    <n v="5"/>
    <n v="-106.393"/>
    <x v="11"/>
  </r>
  <r>
    <s v="CA-2017-109085"/>
    <x v="506"/>
    <d v="2017-02-20T00:00:00"/>
    <x v="0"/>
    <x v="2"/>
    <s v="CK-12325"/>
    <s v="Christine Kargatis"/>
    <x v="2"/>
    <s v="United States"/>
    <x v="8"/>
    <x v="15"/>
    <x v="2"/>
    <s v="FUR-FU-10004973"/>
    <s v="Furniture"/>
    <x v="3"/>
    <s v="Flat Face Poster Frame"/>
    <n v="30.143999999999998"/>
    <n v="2"/>
    <n v="8.2896000000000001"/>
    <x v="11"/>
  </r>
  <r>
    <s v="CA-2017-109085"/>
    <x v="506"/>
    <d v="2017-02-20T00:00:00"/>
    <x v="0"/>
    <x v="2"/>
    <s v="CK-12325"/>
    <s v="Christine Kargatis"/>
    <x v="2"/>
    <s v="United States"/>
    <x v="8"/>
    <x v="15"/>
    <x v="2"/>
    <s v="FUR-CH-10003981"/>
    <s v="Furniture"/>
    <x v="1"/>
    <s v="Global Commerce Series Low-Back Swivel/Tilt Chairs"/>
    <n v="899.43"/>
    <n v="5"/>
    <n v="-12.849"/>
    <x v="11"/>
  </r>
  <r>
    <s v="CA-2016-114860"/>
    <x v="286"/>
    <d v="2016-12-28T00:00:00"/>
    <x v="6"/>
    <x v="1"/>
    <s v="DN-13690"/>
    <s v="Duane Noonan"/>
    <x v="0"/>
    <s v="United States"/>
    <x v="363"/>
    <x v="2"/>
    <x v="1"/>
    <s v="FUR-FU-10000277"/>
    <s v="Furniture"/>
    <x v="3"/>
    <s v="Deflect-o DuraMat Antistatic Studded Beveled Mat for Medium Pile Carpeting"/>
    <n v="842.72"/>
    <n v="8"/>
    <n v="202.25280000000001"/>
    <x v="5"/>
  </r>
  <r>
    <s v="CA-2016-114860"/>
    <x v="286"/>
    <d v="2016-12-28T00:00:00"/>
    <x v="6"/>
    <x v="1"/>
    <s v="DN-13690"/>
    <s v="Duane Noonan"/>
    <x v="0"/>
    <s v="United States"/>
    <x v="363"/>
    <x v="2"/>
    <x v="1"/>
    <s v="FUR-FU-10001934"/>
    <s v="Furniture"/>
    <x v="3"/>
    <s v="Magnifier Swing Arm Lamp"/>
    <n v="41.96"/>
    <n v="2"/>
    <n v="10.909599999999999"/>
    <x v="5"/>
  </r>
  <r>
    <s v="CA-2016-159009"/>
    <x v="348"/>
    <d v="2016-09-27T00:00:00"/>
    <x v="4"/>
    <x v="1"/>
    <s v="DP-13105"/>
    <s v="Dave Poirier"/>
    <x v="1"/>
    <s v="United States"/>
    <x v="15"/>
    <x v="13"/>
    <x v="1"/>
    <s v="FUR-CH-10003396"/>
    <s v="Furniture"/>
    <x v="1"/>
    <s v="Global Deluxe Steno Chair"/>
    <n v="184.75200000000001"/>
    <n v="3"/>
    <n v="-20.784600000000001"/>
    <x v="4"/>
  </r>
  <r>
    <s v="CA-2017-148411"/>
    <x v="118"/>
    <d v="2017-09-26T00:00:00"/>
    <x v="3"/>
    <x v="2"/>
    <s v="RO-19780"/>
    <s v="Rose O'Brian"/>
    <x v="0"/>
    <s v="United States"/>
    <x v="9"/>
    <x v="8"/>
    <x v="3"/>
    <s v="FUR-CH-10003973"/>
    <s v="Furniture"/>
    <x v="1"/>
    <s v="GuestStacker Chair with Chrome Finish Legs"/>
    <n v="520.46400000000006"/>
    <n v="2"/>
    <n v="-14.8704"/>
    <x v="4"/>
  </r>
  <r>
    <s v="CA-2016-168046"/>
    <x v="859"/>
    <d v="2016-01-28T00:00:00"/>
    <x v="0"/>
    <x v="0"/>
    <s v="JD-15895"/>
    <s v="Jonathan Doherty"/>
    <x v="1"/>
    <s v="United States"/>
    <x v="13"/>
    <x v="7"/>
    <x v="2"/>
    <s v="FUR-TA-10001095"/>
    <s v="Furniture"/>
    <x v="2"/>
    <s v="Chromcraft Round Conference Tables"/>
    <n v="313.72199999999998"/>
    <n v="3"/>
    <n v="-99.345299999999995"/>
    <x v="8"/>
  </r>
  <r>
    <s v="CA-2016-168046"/>
    <x v="859"/>
    <d v="2016-01-28T00:00:00"/>
    <x v="0"/>
    <x v="0"/>
    <s v="JD-15895"/>
    <s v="Jonathan Doherty"/>
    <x v="1"/>
    <s v="United States"/>
    <x v="13"/>
    <x v="7"/>
    <x v="2"/>
    <s v="FUR-FU-10000747"/>
    <s v="Furniture"/>
    <x v="3"/>
    <s v="Tenex B1-RE Series Chair Mats for Low Pile Carpets"/>
    <n v="45.98"/>
    <n v="1"/>
    <n v="7.8166000000000002"/>
    <x v="8"/>
  </r>
  <r>
    <s v="CA-2017-111591"/>
    <x v="555"/>
    <d v="2017-03-25T00:00:00"/>
    <x v="4"/>
    <x v="1"/>
    <s v="PS-18970"/>
    <s v="Paul Stevenson"/>
    <x v="2"/>
    <s v="United States"/>
    <x v="15"/>
    <x v="13"/>
    <x v="1"/>
    <s v="FUR-FU-10002364"/>
    <s v="Furniture"/>
    <x v="3"/>
    <s v="Eldon Expressions Wood Desk Accessories, Oak"/>
    <n v="22.14"/>
    <n v="3"/>
    <n v="6.4206000000000003"/>
    <x v="9"/>
  </r>
  <r>
    <s v="CA-2017-113460"/>
    <x v="388"/>
    <d v="2017-11-09T00:00:00"/>
    <x v="3"/>
    <x v="0"/>
    <s v="KN-16390"/>
    <s v="Katherine Nockton"/>
    <x v="1"/>
    <s v="United States"/>
    <x v="218"/>
    <x v="32"/>
    <x v="2"/>
    <s v="FUR-CH-10000422"/>
    <s v="Furniture"/>
    <x v="1"/>
    <s v="Global Highback Leather Tilter in Burgundy"/>
    <n v="272.97000000000003"/>
    <n v="3"/>
    <n v="43.675199999999997"/>
    <x v="0"/>
  </r>
  <r>
    <s v="CA-2015-111339"/>
    <x v="860"/>
    <d v="2015-05-31T00:00:00"/>
    <x v="3"/>
    <x v="2"/>
    <s v="VP-21760"/>
    <s v="Victoria Pisteka"/>
    <x v="1"/>
    <s v="United States"/>
    <x v="29"/>
    <x v="15"/>
    <x v="2"/>
    <s v="FUR-FU-10002506"/>
    <s v="Furniture"/>
    <x v="3"/>
    <s v="Tensor &quot;Hersey Kiss&quot; Styled Floor Lamp"/>
    <n v="41.567999999999998"/>
    <n v="4"/>
    <n v="-4.1567999999999996"/>
    <x v="7"/>
  </r>
  <r>
    <s v="CA-2015-111339"/>
    <x v="860"/>
    <d v="2015-05-31T00:00:00"/>
    <x v="3"/>
    <x v="2"/>
    <s v="VP-21760"/>
    <s v="Victoria Pisteka"/>
    <x v="1"/>
    <s v="United States"/>
    <x v="29"/>
    <x v="15"/>
    <x v="2"/>
    <s v="FUR-CH-10000863"/>
    <s v="Furniture"/>
    <x v="1"/>
    <s v="Novimex Swivel Fabric Task Chair"/>
    <n v="317.05799999999999"/>
    <n v="3"/>
    <n v="-86.058599999999998"/>
    <x v="7"/>
  </r>
  <r>
    <s v="CA-2014-154158"/>
    <x v="520"/>
    <d v="2014-12-27T00:00:00"/>
    <x v="4"/>
    <x v="0"/>
    <s v="CC-12670"/>
    <s v="Craig Carreira"/>
    <x v="0"/>
    <s v="United States"/>
    <x v="26"/>
    <x v="1"/>
    <x v="0"/>
    <s v="FUR-CH-10004698"/>
    <s v="Furniture"/>
    <x v="1"/>
    <s v="Padded Folding Chairs, Black, 4/Carton"/>
    <n v="64.784000000000006"/>
    <n v="1"/>
    <n v="6.4783999999999997"/>
    <x v="5"/>
  </r>
  <r>
    <s v="CA-2017-163097"/>
    <x v="60"/>
    <d v="2017-08-31T00:00:00"/>
    <x v="4"/>
    <x v="1"/>
    <s v="SF-20200"/>
    <s v="Sarah Foster"/>
    <x v="0"/>
    <s v="United States"/>
    <x v="81"/>
    <x v="22"/>
    <x v="1"/>
    <s v="FUR-FU-10004973"/>
    <s v="Furniture"/>
    <x v="3"/>
    <s v="Flat Face Poster Frame"/>
    <n v="120.57599999999999"/>
    <n v="8"/>
    <n v="33.1584"/>
    <x v="10"/>
  </r>
  <r>
    <s v="CA-2015-130848"/>
    <x v="551"/>
    <d v="2015-10-25T00:00:00"/>
    <x v="7"/>
    <x v="3"/>
    <s v="DG-13300"/>
    <s v="Deirdre Greer"/>
    <x v="1"/>
    <s v="United States"/>
    <x v="22"/>
    <x v="12"/>
    <x v="1"/>
    <s v="FUR-CH-10000422"/>
    <s v="Furniture"/>
    <x v="1"/>
    <s v="Global Highback Leather Tilter in Burgundy"/>
    <n v="582.33600000000001"/>
    <n v="8"/>
    <n v="-29.116800000000001"/>
    <x v="1"/>
  </r>
  <r>
    <s v="CA-2014-125997"/>
    <x v="23"/>
    <d v="2014-09-23T00:00:00"/>
    <x v="0"/>
    <x v="2"/>
    <s v="MW-18220"/>
    <s v="Mitch Webber"/>
    <x v="0"/>
    <s v="United States"/>
    <x v="13"/>
    <x v="7"/>
    <x v="2"/>
    <s v="FUR-CH-10001394"/>
    <s v="Furniture"/>
    <x v="1"/>
    <s v="Global Leather Executive Chair"/>
    <n v="631.78200000000004"/>
    <n v="2"/>
    <n v="140.39599999999999"/>
    <x v="4"/>
  </r>
  <r>
    <s v="CA-2014-125997"/>
    <x v="23"/>
    <d v="2014-09-23T00:00:00"/>
    <x v="0"/>
    <x v="2"/>
    <s v="MW-18220"/>
    <s v="Mitch Webber"/>
    <x v="0"/>
    <s v="United States"/>
    <x v="13"/>
    <x v="7"/>
    <x v="2"/>
    <s v="FUR-BO-10002213"/>
    <s v="Furniture"/>
    <x v="0"/>
    <s v="DMI Eclipse Executive Suite Bookcases"/>
    <n v="801.56799999999998"/>
    <n v="2"/>
    <n v="-10.019600000000001"/>
    <x v="4"/>
  </r>
  <r>
    <s v="CA-2014-159814"/>
    <x v="861"/>
    <d v="2014-06-28T00:00:00"/>
    <x v="4"/>
    <x v="1"/>
    <s v="LP-17080"/>
    <s v="Liz Pelletier"/>
    <x v="0"/>
    <s v="United States"/>
    <x v="104"/>
    <x v="22"/>
    <x v="1"/>
    <s v="FUR-FU-10001731"/>
    <s v="Furniture"/>
    <x v="3"/>
    <s v="Acrylic Self-Standing Desk Frames"/>
    <n v="4.2720000000000002"/>
    <n v="2"/>
    <n v="0.96120000000000005"/>
    <x v="2"/>
  </r>
  <r>
    <s v="CA-2016-105459"/>
    <x v="577"/>
    <d v="2016-08-17T00:00:00"/>
    <x v="2"/>
    <x v="0"/>
    <s v="NP-18700"/>
    <s v="Nora Preis"/>
    <x v="0"/>
    <s v="United States"/>
    <x v="13"/>
    <x v="7"/>
    <x v="2"/>
    <s v="FUR-TA-10001095"/>
    <s v="Furniture"/>
    <x v="2"/>
    <s v="Chromcraft Round Conference Tables"/>
    <n v="209.148"/>
    <n v="2"/>
    <n v="-66.230199999999996"/>
    <x v="10"/>
  </r>
  <r>
    <s v="CA-2017-162789"/>
    <x v="320"/>
    <d v="2017-09-24T00:00:00"/>
    <x v="3"/>
    <x v="0"/>
    <s v="LC-17140"/>
    <s v="Logan Currie"/>
    <x v="0"/>
    <s v="United States"/>
    <x v="13"/>
    <x v="7"/>
    <x v="2"/>
    <s v="FUR-FU-10004864"/>
    <s v="Furniture"/>
    <x v="3"/>
    <s v="Eldon 500 Class Desk Accessories"/>
    <n v="12.07"/>
    <n v="1"/>
    <n v="3.9830999999999999"/>
    <x v="4"/>
  </r>
  <r>
    <s v="US-2017-110149"/>
    <x v="247"/>
    <d v="2017-12-13T00:00:00"/>
    <x v="0"/>
    <x v="2"/>
    <s v="WB-21850"/>
    <s v="William Brown"/>
    <x v="0"/>
    <s v="United States"/>
    <x v="3"/>
    <x v="3"/>
    <x v="2"/>
    <s v="FUR-FU-10001475"/>
    <s v="Furniture"/>
    <x v="3"/>
    <s v="Contract Clock, 14&quot;, Brown"/>
    <n v="87.92"/>
    <n v="5"/>
    <n v="15.385999999999999"/>
    <x v="5"/>
  </r>
  <r>
    <s v="CA-2015-164777"/>
    <x v="369"/>
    <d v="2015-01-29T00:00:00"/>
    <x v="3"/>
    <x v="2"/>
    <s v="SC-20305"/>
    <s v="Sean Christensen"/>
    <x v="0"/>
    <s v="United States"/>
    <x v="2"/>
    <x v="2"/>
    <x v="1"/>
    <s v="FUR-CH-10002024"/>
    <s v="Furniture"/>
    <x v="1"/>
    <s v="HON 5400 Series Task Chairs for Big and Tall"/>
    <n v="2803.92"/>
    <n v="5"/>
    <n v="0"/>
    <x v="8"/>
  </r>
  <r>
    <s v="CA-2015-127824"/>
    <x v="862"/>
    <d v="2015-10-22T00:00:00"/>
    <x v="4"/>
    <x v="1"/>
    <s v="JC-15775"/>
    <s v="John Castell"/>
    <x v="0"/>
    <s v="United States"/>
    <x v="15"/>
    <x v="13"/>
    <x v="1"/>
    <s v="FUR-FU-10002505"/>
    <s v="Furniture"/>
    <x v="3"/>
    <s v="Eldon 100 Class Desk Accessories"/>
    <n v="10.11"/>
    <n v="3"/>
    <n v="3.2351999999999999"/>
    <x v="1"/>
  </r>
  <r>
    <s v="CA-2014-116246"/>
    <x v="639"/>
    <d v="2014-09-17T00:00:00"/>
    <x v="2"/>
    <x v="0"/>
    <s v="LW-17215"/>
    <s v="Luke Weiss"/>
    <x v="0"/>
    <s v="United States"/>
    <x v="13"/>
    <x v="7"/>
    <x v="2"/>
    <s v="FUR-CH-10002024"/>
    <s v="Furniture"/>
    <x v="1"/>
    <s v="HON 5400 Series Task Chairs for Big and Tall"/>
    <n v="3785.2919999999999"/>
    <n v="6"/>
    <n v="420.58800000000002"/>
    <x v="4"/>
  </r>
  <r>
    <s v="CA-2014-167486"/>
    <x v="863"/>
    <d v="2014-12-01T00:00:00"/>
    <x v="4"/>
    <x v="1"/>
    <s v="JO-15145"/>
    <s v="Jack O'Briant"/>
    <x v="1"/>
    <s v="United States"/>
    <x v="252"/>
    <x v="7"/>
    <x v="2"/>
    <s v="FUR-FU-10003268"/>
    <s v="Furniture"/>
    <x v="3"/>
    <s v="Eldon Radial Chair Mat for Low to Medium Pile Carpets"/>
    <n v="199.9"/>
    <n v="5"/>
    <n v="39.979999999999997"/>
    <x v="0"/>
  </r>
  <r>
    <s v="CA-2014-152100"/>
    <x v="89"/>
    <d v="2014-05-16T00:00:00"/>
    <x v="2"/>
    <x v="1"/>
    <s v="VW-21775"/>
    <s v="Victoria Wilson"/>
    <x v="1"/>
    <s v="United States"/>
    <x v="156"/>
    <x v="5"/>
    <x v="3"/>
    <s v="FUR-CH-10000015"/>
    <s v="Furniture"/>
    <x v="1"/>
    <s v="Hon Multipurpose Stacking Arm Chairs"/>
    <n v="1212.96"/>
    <n v="8"/>
    <n v="-69.311999999999998"/>
    <x v="7"/>
  </r>
  <r>
    <s v="CA-2015-166219"/>
    <x v="797"/>
    <d v="2015-09-01T00:00:00"/>
    <x v="4"/>
    <x v="1"/>
    <s v="BP-11185"/>
    <s v="Ben Peterman"/>
    <x v="1"/>
    <s v="United States"/>
    <x v="144"/>
    <x v="5"/>
    <x v="3"/>
    <s v="FUR-TA-10004607"/>
    <s v="Furniture"/>
    <x v="2"/>
    <s v="Hon 2111 Invitation Series Straight Table"/>
    <n v="103.48099999999999"/>
    <n v="1"/>
    <n v="-16.261299999999999"/>
    <x v="10"/>
  </r>
  <r>
    <s v="CA-2017-136882"/>
    <x v="706"/>
    <d v="2017-06-03T00:00:00"/>
    <x v="1"/>
    <x v="1"/>
    <s v="DN-13690"/>
    <s v="Duane Noonan"/>
    <x v="0"/>
    <s v="United States"/>
    <x v="169"/>
    <x v="37"/>
    <x v="3"/>
    <s v="FUR-FU-10003664"/>
    <s v="Furniture"/>
    <x v="3"/>
    <s v="Electrix Architect's Clamp-On Swing Arm Lamp, Black"/>
    <n v="477.3"/>
    <n v="5"/>
    <n v="138.417"/>
    <x v="7"/>
  </r>
  <r>
    <s v="US-2017-109610"/>
    <x v="608"/>
    <d v="2017-11-30T00:00:00"/>
    <x v="2"/>
    <x v="0"/>
    <s v="BS-11590"/>
    <s v="Brendan Sweed"/>
    <x v="1"/>
    <s v="United States"/>
    <x v="74"/>
    <x v="0"/>
    <x v="0"/>
    <s v="FUR-CH-10001854"/>
    <s v="Furniture"/>
    <x v="1"/>
    <s v="Office Star - Professional Matrix Back Chair with 2-to-1 Synchro Tilt and Mesh Fabric Seat"/>
    <n v="701.96"/>
    <n v="2"/>
    <n v="168.47040000000001"/>
    <x v="0"/>
  </r>
  <r>
    <s v="CA-2016-126858"/>
    <x v="185"/>
    <d v="2016-11-23T00:00:00"/>
    <x v="4"/>
    <x v="1"/>
    <s v="JM-15265"/>
    <s v="Janet Molinari"/>
    <x v="1"/>
    <s v="United States"/>
    <x v="15"/>
    <x v="13"/>
    <x v="1"/>
    <s v="FUR-FU-10000448"/>
    <s v="Furniture"/>
    <x v="3"/>
    <s v="Tenex Chairmats For Use With Carpeted Floors"/>
    <n v="31.96"/>
    <n v="2"/>
    <n v="1.5980000000000001"/>
    <x v="0"/>
  </r>
  <r>
    <s v="CA-2017-102925"/>
    <x v="864"/>
    <d v="2017-11-10T00:00:00"/>
    <x v="2"/>
    <x v="0"/>
    <s v="CD-12280"/>
    <s v="Christina DeMoss"/>
    <x v="0"/>
    <s v="United States"/>
    <x v="13"/>
    <x v="7"/>
    <x v="2"/>
    <s v="FUR-TA-10003469"/>
    <s v="Furniture"/>
    <x v="2"/>
    <s v="Balt Split Level Computer Training Table"/>
    <n v="166.5"/>
    <n v="2"/>
    <n v="-66.599999999999994"/>
    <x v="0"/>
  </r>
  <r>
    <s v="CA-2017-102925"/>
    <x v="864"/>
    <d v="2017-11-10T00:00:00"/>
    <x v="2"/>
    <x v="0"/>
    <s v="CD-12280"/>
    <s v="Christina DeMoss"/>
    <x v="0"/>
    <s v="United States"/>
    <x v="13"/>
    <x v="7"/>
    <x v="2"/>
    <s v="FUR-CH-10004875"/>
    <s v="Furniture"/>
    <x v="1"/>
    <s v="Harbour Creations 67200 Series Stacking Chairs"/>
    <n v="128.124"/>
    <n v="2"/>
    <n v="24.2012"/>
    <x v="0"/>
  </r>
  <r>
    <s v="CA-2017-102925"/>
    <x v="864"/>
    <d v="2017-11-10T00:00:00"/>
    <x v="2"/>
    <x v="0"/>
    <s v="CD-12280"/>
    <s v="Christina DeMoss"/>
    <x v="0"/>
    <s v="United States"/>
    <x v="13"/>
    <x v="7"/>
    <x v="2"/>
    <s v="FUR-FU-10004245"/>
    <s v="Furniture"/>
    <x v="3"/>
    <s v="Career Cubicle Clock, 8 1/4&quot;, Black"/>
    <n v="101.4"/>
    <n v="5"/>
    <n v="38.531999999999996"/>
    <x v="0"/>
  </r>
  <r>
    <s v="CA-2015-100818"/>
    <x v="151"/>
    <d v="2015-06-05T00:00:00"/>
    <x v="2"/>
    <x v="0"/>
    <s v="JM-15265"/>
    <s v="Janet Molinari"/>
    <x v="1"/>
    <s v="United States"/>
    <x v="9"/>
    <x v="8"/>
    <x v="3"/>
    <s v="FUR-FU-10002703"/>
    <s v="Furniture"/>
    <x v="3"/>
    <s v="Tenex Traditional Chairmats for Hard Floors, Average Lip, 36&quot; x 48&quot;"/>
    <n v="51.56"/>
    <n v="2"/>
    <n v="-61.872"/>
    <x v="7"/>
  </r>
  <r>
    <s v="CA-2016-164770"/>
    <x v="674"/>
    <d v="2016-12-04T00:00:00"/>
    <x v="3"/>
    <x v="0"/>
    <s v="MY-18295"/>
    <s v="Muhammed Yedwab"/>
    <x v="1"/>
    <s v="United States"/>
    <x v="6"/>
    <x v="5"/>
    <x v="3"/>
    <s v="FUR-BO-10003893"/>
    <s v="Furniture"/>
    <x v="0"/>
    <s v="Sauder Camden County Collection Library"/>
    <n v="781.86400000000003"/>
    <n v="10"/>
    <n v="-137.976"/>
    <x v="5"/>
  </r>
  <r>
    <s v="CA-2017-130505"/>
    <x v="176"/>
    <d v="2017-10-12T00:00:00"/>
    <x v="7"/>
    <x v="3"/>
    <s v="NF-18385"/>
    <s v="Natalie Fritzler"/>
    <x v="0"/>
    <s v="United States"/>
    <x v="167"/>
    <x v="47"/>
    <x v="2"/>
    <s v="FUR-TA-10001932"/>
    <s v="Furniture"/>
    <x v="2"/>
    <s v="Chromcraft 48&quot; x 96&quot; Racetrack Double Pedestal Table"/>
    <n v="673.34400000000005"/>
    <n v="3"/>
    <n v="-76.953599999999994"/>
    <x v="1"/>
  </r>
  <r>
    <s v="CA-2016-105207"/>
    <x v="865"/>
    <d v="2016-01-08T00:00:00"/>
    <x v="2"/>
    <x v="1"/>
    <s v="BO-11350"/>
    <s v="Bill Overfelt"/>
    <x v="1"/>
    <s v="United States"/>
    <x v="364"/>
    <x v="37"/>
    <x v="3"/>
    <s v="FUR-TA-10000617"/>
    <s v="Furniture"/>
    <x v="2"/>
    <s v="Hon Practical Foundations 30 x 60 Training Table, Light Gray/Charcoal"/>
    <n v="1592.85"/>
    <n v="7"/>
    <n v="350.42700000000002"/>
    <x v="8"/>
  </r>
  <r>
    <s v="CA-2016-149237"/>
    <x v="205"/>
    <d v="2016-05-30T00:00:00"/>
    <x v="4"/>
    <x v="1"/>
    <s v="CM-12235"/>
    <s v="Chris McAfee"/>
    <x v="0"/>
    <s v="United States"/>
    <x v="79"/>
    <x v="16"/>
    <x v="3"/>
    <s v="FUR-FU-10002088"/>
    <s v="Furniture"/>
    <x v="3"/>
    <s v="Nu-Dell Float Frame 11 x 14 1/2"/>
    <n v="26.94"/>
    <n v="3"/>
    <n v="11.3148"/>
    <x v="7"/>
  </r>
  <r>
    <s v="US-2015-158589"/>
    <x v="141"/>
    <d v="2015-11-24T00:00:00"/>
    <x v="4"/>
    <x v="1"/>
    <s v="KW-16570"/>
    <s v="Kelly Williams"/>
    <x v="0"/>
    <s v="United States"/>
    <x v="28"/>
    <x v="2"/>
    <x v="1"/>
    <s v="FUR-FU-10001546"/>
    <s v="Furniture"/>
    <x v="3"/>
    <s v="Dana Swing-Arm Lamps"/>
    <n v="32.04"/>
    <n v="3"/>
    <n v="8.01"/>
    <x v="0"/>
  </r>
  <r>
    <s v="CA-2017-142461"/>
    <x v="703"/>
    <d v="2017-06-03T00:00:00"/>
    <x v="4"/>
    <x v="0"/>
    <s v="KT-16480"/>
    <s v="Kean Thornton"/>
    <x v="0"/>
    <s v="United States"/>
    <x v="144"/>
    <x v="5"/>
    <x v="3"/>
    <s v="FUR-BO-10001811"/>
    <s v="Furniture"/>
    <x v="0"/>
    <s v="Atlantic Metals Mobile 5-Shelf Bookcases, Custom Colors"/>
    <n v="204.66640000000001"/>
    <n v="1"/>
    <n v="-6.0195999999999996"/>
    <x v="7"/>
  </r>
  <r>
    <s v="CA-2017-156958"/>
    <x v="446"/>
    <d v="2017-12-06T00:00:00"/>
    <x v="5"/>
    <x v="2"/>
    <s v="PB-18805"/>
    <s v="Patrick Bzostek"/>
    <x v="2"/>
    <s v="United States"/>
    <x v="15"/>
    <x v="13"/>
    <x v="1"/>
    <s v="FUR-FU-10003268"/>
    <s v="Furniture"/>
    <x v="3"/>
    <s v="Eldon Radial Chair Mat for Low to Medium Pile Carpets"/>
    <n v="199.9"/>
    <n v="5"/>
    <n v="39.979999999999997"/>
    <x v="5"/>
  </r>
  <r>
    <s v="CA-2016-116596"/>
    <x v="78"/>
    <d v="2016-10-31T00:00:00"/>
    <x v="4"/>
    <x v="1"/>
    <s v="BW-11200"/>
    <s v="Ben Wallace"/>
    <x v="0"/>
    <s v="United States"/>
    <x v="13"/>
    <x v="7"/>
    <x v="2"/>
    <s v="FUR-CH-10000553"/>
    <s v="Furniture"/>
    <x v="1"/>
    <s v="Metal Folding Chairs, Beige, 4/Carton"/>
    <n v="427.64400000000001"/>
    <n v="14"/>
    <n v="80.777199999999993"/>
    <x v="1"/>
  </r>
  <r>
    <s v="CA-2017-124191"/>
    <x v="235"/>
    <d v="2017-06-14T00:00:00"/>
    <x v="3"/>
    <x v="0"/>
    <s v="TS-21610"/>
    <s v="Troy Staebel"/>
    <x v="0"/>
    <s v="United States"/>
    <x v="9"/>
    <x v="8"/>
    <x v="3"/>
    <s v="FUR-FU-10002364"/>
    <s v="Furniture"/>
    <x v="3"/>
    <s v="Eldon Expressions Wood Desk Accessories, Oak"/>
    <n v="8.8559999999999999"/>
    <n v="3"/>
    <n v="-6.8634000000000004"/>
    <x v="2"/>
  </r>
  <r>
    <s v="CA-2016-148747"/>
    <x v="228"/>
    <d v="2016-09-27T00:00:00"/>
    <x v="3"/>
    <x v="2"/>
    <s v="AS-10045"/>
    <s v="Aaron Smayling"/>
    <x v="1"/>
    <s v="United States"/>
    <x v="28"/>
    <x v="2"/>
    <x v="1"/>
    <s v="FUR-BO-10002613"/>
    <s v="Furniture"/>
    <x v="0"/>
    <s v="Atlantic Metals Mobile 4-Shelf Bookcases, Custom Colors"/>
    <n v="477.666"/>
    <n v="2"/>
    <n v="84.293999999999997"/>
    <x v="4"/>
  </r>
  <r>
    <s v="CA-2015-135727"/>
    <x v="866"/>
    <d v="2015-05-16T00:00:00"/>
    <x v="2"/>
    <x v="0"/>
    <s v="PS-18970"/>
    <s v="Paul Stevenson"/>
    <x v="2"/>
    <s v="United States"/>
    <x v="43"/>
    <x v="22"/>
    <x v="1"/>
    <s v="FUR-CH-10004540"/>
    <s v="Furniture"/>
    <x v="1"/>
    <s v="Global Chrome Stack Chair"/>
    <n v="191.96799999999999"/>
    <n v="7"/>
    <n v="16.7972"/>
    <x v="7"/>
  </r>
  <r>
    <s v="CA-2015-135251"/>
    <x v="867"/>
    <d v="2015-08-10T00:00:00"/>
    <x v="4"/>
    <x v="1"/>
    <s v="RP-19270"/>
    <s v="Rachel Payne"/>
    <x v="1"/>
    <s v="United States"/>
    <x v="6"/>
    <x v="5"/>
    <x v="3"/>
    <s v="FUR-BO-10003965"/>
    <s v="Furniture"/>
    <x v="0"/>
    <s v="O'Sullivan Manor Hill 2-Door Library in Brianna Oak"/>
    <n v="369.19920000000002"/>
    <n v="3"/>
    <n v="-114.01739999999999"/>
    <x v="10"/>
  </r>
  <r>
    <s v="CA-2016-125724"/>
    <x v="710"/>
    <d v="2016-09-27T00:00:00"/>
    <x v="2"/>
    <x v="1"/>
    <s v="SM-20950"/>
    <s v="Suzanne McNair"/>
    <x v="1"/>
    <s v="United States"/>
    <x v="131"/>
    <x v="12"/>
    <x v="1"/>
    <s v="FUR-FU-10000246"/>
    <s v="Furniture"/>
    <x v="3"/>
    <s v="Aluminum Document Frame"/>
    <n v="68.432000000000002"/>
    <n v="7"/>
    <n v="8.5540000000000003"/>
    <x v="4"/>
  </r>
  <r>
    <s v="CA-2015-111612"/>
    <x v="44"/>
    <d v="2015-12-02T00:00:00"/>
    <x v="4"/>
    <x v="1"/>
    <s v="EB-14110"/>
    <s v="Eugene Barchas"/>
    <x v="0"/>
    <s v="United States"/>
    <x v="29"/>
    <x v="15"/>
    <x v="2"/>
    <s v="FUR-FU-10003799"/>
    <s v="Furniture"/>
    <x v="3"/>
    <s v="Seth Thomas 13 1/2&quot; Wall Clock"/>
    <n v="71.12"/>
    <n v="5"/>
    <n v="9.7789999999999999"/>
    <x v="0"/>
  </r>
  <r>
    <s v="CA-2014-103086"/>
    <x v="868"/>
    <d v="2014-10-19T00:00:00"/>
    <x v="3"/>
    <x v="0"/>
    <s v="EB-14170"/>
    <s v="Evan Bailliet"/>
    <x v="0"/>
    <s v="United States"/>
    <x v="6"/>
    <x v="5"/>
    <x v="3"/>
    <s v="FUR-FU-10004586"/>
    <s v="Furniture"/>
    <x v="3"/>
    <s v="G.E. Longer-Life Indoor Recessed Floodlight Bulbs"/>
    <n v="5.3120000000000003"/>
    <n v="2"/>
    <n v="-1.5935999999999999"/>
    <x v="1"/>
  </r>
  <r>
    <s v="CA-2016-129280"/>
    <x v="869"/>
    <d v="2016-05-05T00:00:00"/>
    <x v="3"/>
    <x v="2"/>
    <s v="SM-20905"/>
    <s v="Susan MacKendrick"/>
    <x v="0"/>
    <s v="United States"/>
    <x v="19"/>
    <x v="15"/>
    <x v="2"/>
    <s v="FUR-FU-10001876"/>
    <s v="Furniture"/>
    <x v="3"/>
    <s v="Computer Room Manger, 14&quot;"/>
    <n v="51.968000000000004"/>
    <n v="2"/>
    <n v="10.393599999999999"/>
    <x v="7"/>
  </r>
  <r>
    <s v="CA-2014-130428"/>
    <x v="870"/>
    <d v="2014-03-31T00:00:00"/>
    <x v="7"/>
    <x v="3"/>
    <s v="TG-21640"/>
    <s v="Trudy Glocke"/>
    <x v="0"/>
    <s v="United States"/>
    <x v="26"/>
    <x v="1"/>
    <x v="0"/>
    <s v="FUR-CH-10002965"/>
    <s v="Furniture"/>
    <x v="1"/>
    <s v="Global Leather Highback Executive Chair with Pneumatic Height Adjustment, Black"/>
    <n v="1125.4880000000001"/>
    <n v="7"/>
    <n v="98.480199999999996"/>
    <x v="9"/>
  </r>
  <r>
    <s v="CA-2015-148495"/>
    <x v="871"/>
    <d v="2015-08-13T00:00:00"/>
    <x v="7"/>
    <x v="3"/>
    <s v="SF-20065"/>
    <s v="Sandra Flanagan"/>
    <x v="0"/>
    <s v="United States"/>
    <x v="135"/>
    <x v="2"/>
    <x v="1"/>
    <s v="FUR-FU-10001889"/>
    <s v="Furniture"/>
    <x v="3"/>
    <s v="Ultra Door Pull Handle"/>
    <n v="31.56"/>
    <n v="3"/>
    <n v="10.4148"/>
    <x v="10"/>
  </r>
  <r>
    <s v="CA-2015-143147"/>
    <x v="753"/>
    <d v="2015-05-28T00:00:00"/>
    <x v="3"/>
    <x v="0"/>
    <s v="PS-18760"/>
    <s v="Pamela Stobb"/>
    <x v="0"/>
    <s v="United States"/>
    <x v="21"/>
    <x v="5"/>
    <x v="3"/>
    <s v="FUR-CH-10000863"/>
    <s v="Furniture"/>
    <x v="1"/>
    <s v="Novimex Swivel Fabric Task Chair"/>
    <n v="105.68600000000001"/>
    <n v="1"/>
    <n v="-28.686199999999999"/>
    <x v="7"/>
  </r>
  <r>
    <s v="CA-2015-143147"/>
    <x v="753"/>
    <d v="2015-05-28T00:00:00"/>
    <x v="3"/>
    <x v="0"/>
    <s v="PS-18760"/>
    <s v="Pamela Stobb"/>
    <x v="0"/>
    <s v="United States"/>
    <x v="21"/>
    <x v="5"/>
    <x v="3"/>
    <s v="FUR-CH-10004754"/>
    <s v="Furniture"/>
    <x v="1"/>
    <s v="Global Stack Chair with Arms, Black"/>
    <n v="104.93"/>
    <n v="5"/>
    <n v="-4.4969999999999999"/>
    <x v="7"/>
  </r>
  <r>
    <s v="CA-2017-152975"/>
    <x v="732"/>
    <d v="2017-09-16T00:00:00"/>
    <x v="3"/>
    <x v="2"/>
    <s v="RB-19705"/>
    <s v="Roger Barcio"/>
    <x v="2"/>
    <s v="United States"/>
    <x v="13"/>
    <x v="7"/>
    <x v="2"/>
    <s v="FUR-CH-10003298"/>
    <s v="Furniture"/>
    <x v="1"/>
    <s v="Office Star - Contemporary Task Swivel chair with Loop Arms, Charcoal"/>
    <n v="589.41"/>
    <n v="5"/>
    <n v="-6.5490000000000004"/>
    <x v="4"/>
  </r>
  <r>
    <s v="CA-2017-116127"/>
    <x v="542"/>
    <d v="2017-06-27T00:00:00"/>
    <x v="3"/>
    <x v="0"/>
    <s v="SB-20185"/>
    <s v="Sarah Brown"/>
    <x v="0"/>
    <s v="United States"/>
    <x v="13"/>
    <x v="7"/>
    <x v="2"/>
    <s v="FUR-BO-10002213"/>
    <s v="Furniture"/>
    <x v="0"/>
    <s v="DMI Eclipse Executive Suite Bookcases"/>
    <n v="400.78399999999999"/>
    <n v="1"/>
    <n v="-5.0098000000000003"/>
    <x v="2"/>
  </r>
  <r>
    <s v="US-2016-105452"/>
    <x v="830"/>
    <d v="2016-08-01T00:00:00"/>
    <x v="4"/>
    <x v="1"/>
    <s v="BF-11005"/>
    <s v="Barry Franz"/>
    <x v="2"/>
    <s v="United States"/>
    <x v="102"/>
    <x v="5"/>
    <x v="3"/>
    <s v="FUR-FU-10003691"/>
    <s v="Furniture"/>
    <x v="3"/>
    <s v="Eldon Image Series Desk Accessories, Ebony"/>
    <n v="24.7"/>
    <n v="5"/>
    <n v="-9.8800000000000008"/>
    <x v="3"/>
  </r>
  <r>
    <s v="US-2016-105452"/>
    <x v="830"/>
    <d v="2016-08-01T00:00:00"/>
    <x v="4"/>
    <x v="1"/>
    <s v="BF-11005"/>
    <s v="Barry Franz"/>
    <x v="2"/>
    <s v="United States"/>
    <x v="102"/>
    <x v="5"/>
    <x v="3"/>
    <s v="FUR-FU-10003806"/>
    <s v="Furniture"/>
    <x v="3"/>
    <s v="Tenex Chairmat w/ Average Lip, 45&quot; x 53&quot;"/>
    <n v="302.72000000000003"/>
    <n v="5"/>
    <n v="-378.4"/>
    <x v="3"/>
  </r>
  <r>
    <s v="CA-2015-149517"/>
    <x v="208"/>
    <d v="2015-09-23T00:00:00"/>
    <x v="4"/>
    <x v="1"/>
    <s v="FC-14245"/>
    <s v="Frank Carlisle"/>
    <x v="2"/>
    <s v="United States"/>
    <x v="155"/>
    <x v="2"/>
    <x v="1"/>
    <s v="FUR-FU-10003464"/>
    <s v="Furniture"/>
    <x v="3"/>
    <s v="Seth Thomas 8 1/2&quot; Cubicle Clock"/>
    <n v="60.84"/>
    <n v="3"/>
    <n v="19.468800000000002"/>
    <x v="4"/>
  </r>
  <r>
    <s v="CA-2016-129861"/>
    <x v="9"/>
    <d v="2016-06-23T00:00:00"/>
    <x v="6"/>
    <x v="1"/>
    <s v="DM-13345"/>
    <s v="Denise Monton"/>
    <x v="1"/>
    <s v="United States"/>
    <x v="77"/>
    <x v="7"/>
    <x v="2"/>
    <s v="FUR-TA-10003715"/>
    <s v="Furniture"/>
    <x v="2"/>
    <s v="Hon 2111 Invitation Series Corner Table"/>
    <n v="376.86599999999999"/>
    <n v="3"/>
    <n v="-213.5574"/>
    <x v="2"/>
  </r>
  <r>
    <s v="CA-2016-130638"/>
    <x v="872"/>
    <d v="2016-05-19T00:00:00"/>
    <x v="0"/>
    <x v="0"/>
    <s v="SC-20095"/>
    <s v="Sanjit Chand"/>
    <x v="0"/>
    <s v="United States"/>
    <x v="2"/>
    <x v="2"/>
    <x v="1"/>
    <s v="FUR-FU-10002116"/>
    <s v="Furniture"/>
    <x v="3"/>
    <s v="Tenex Carpeted, Granite-Look or Clear Contemporary Contour Shape Chair Mats"/>
    <n v="282.83999999999997"/>
    <n v="4"/>
    <n v="19.7988"/>
    <x v="7"/>
  </r>
  <r>
    <s v="CA-2017-137449"/>
    <x v="656"/>
    <d v="2017-06-30T00:00:00"/>
    <x v="5"/>
    <x v="2"/>
    <s v="ME-17725"/>
    <s v="Max Engle"/>
    <x v="0"/>
    <s v="United States"/>
    <x v="144"/>
    <x v="5"/>
    <x v="3"/>
    <s v="FUR-TA-10002855"/>
    <s v="Furniture"/>
    <x v="2"/>
    <s v="Bevis Round Conference Table Top &amp; Single Column Base"/>
    <n v="307.31400000000002"/>
    <n v="3"/>
    <n v="-39.511800000000001"/>
    <x v="2"/>
  </r>
  <r>
    <s v="CA-2017-137449"/>
    <x v="656"/>
    <d v="2017-06-30T00:00:00"/>
    <x v="5"/>
    <x v="2"/>
    <s v="ME-17725"/>
    <s v="Max Engle"/>
    <x v="0"/>
    <s v="United States"/>
    <x v="144"/>
    <x v="5"/>
    <x v="3"/>
    <s v="FUR-BO-10000780"/>
    <s v="Furniture"/>
    <x v="0"/>
    <s v="O'Sullivan Plantations 2-Door Library in Landvery Oak"/>
    <n v="409.99919999999997"/>
    <n v="3"/>
    <n v="-96.470399999999998"/>
    <x v="2"/>
  </r>
  <r>
    <s v="CA-2014-151330"/>
    <x v="873"/>
    <d v="2014-10-17T00:00:00"/>
    <x v="0"/>
    <x v="2"/>
    <s v="TC-21295"/>
    <s v="Toby Carlisle"/>
    <x v="0"/>
    <s v="United States"/>
    <x v="114"/>
    <x v="20"/>
    <x v="2"/>
    <s v="FUR-CH-10000749"/>
    <s v="Furniture"/>
    <x v="1"/>
    <s v="Office Star - Ergonomic Mid Back Chair with 2-Way Adjustable Arms"/>
    <n v="1628.82"/>
    <n v="9"/>
    <n v="260.6112"/>
    <x v="1"/>
  </r>
  <r>
    <s v="CA-2014-124702"/>
    <x v="356"/>
    <d v="2014-11-25T00:00:00"/>
    <x v="1"/>
    <x v="1"/>
    <s v="MH-17785"/>
    <s v="Maya Herman"/>
    <x v="1"/>
    <s v="United States"/>
    <x v="15"/>
    <x v="13"/>
    <x v="1"/>
    <s v="FUR-FU-10003553"/>
    <s v="Furniture"/>
    <x v="3"/>
    <s v="Howard Miller 13-1/2&quot; Diameter Rosebrook Wall Clock"/>
    <n v="137.54"/>
    <n v="2"/>
    <n v="55.015999999999998"/>
    <x v="0"/>
  </r>
  <r>
    <s v="CA-2014-124702"/>
    <x v="356"/>
    <d v="2014-11-25T00:00:00"/>
    <x v="1"/>
    <x v="1"/>
    <s v="MH-17785"/>
    <s v="Maya Herman"/>
    <x v="1"/>
    <s v="United States"/>
    <x v="15"/>
    <x v="13"/>
    <x v="1"/>
    <s v="FUR-TA-10003008"/>
    <s v="Furniture"/>
    <x v="2"/>
    <s v="Lesro Round Back Collection Coffee Table, End Table"/>
    <n v="730.2"/>
    <n v="4"/>
    <n v="94.926000000000002"/>
    <x v="0"/>
  </r>
  <r>
    <s v="CA-2015-116638"/>
    <x v="874"/>
    <d v="2015-01-31T00:00:00"/>
    <x v="0"/>
    <x v="0"/>
    <s v="JH-15985"/>
    <s v="Joseph Holt"/>
    <x v="0"/>
    <s v="United States"/>
    <x v="41"/>
    <x v="30"/>
    <x v="0"/>
    <s v="FUR-TA-10000198"/>
    <s v="Furniture"/>
    <x v="2"/>
    <s v="Chromcraft Bull-Nose Wood Oval Conference Tables &amp; Bases"/>
    <n v="4297.6440000000002"/>
    <n v="13"/>
    <n v="-1862.3124"/>
    <x v="8"/>
  </r>
  <r>
    <s v="CA-2014-104563"/>
    <x v="600"/>
    <d v="2014-03-12T00:00:00"/>
    <x v="2"/>
    <x v="1"/>
    <s v="CM-12715"/>
    <s v="Craig Molinari"/>
    <x v="1"/>
    <s v="United States"/>
    <x v="15"/>
    <x v="13"/>
    <x v="1"/>
    <s v="FUR-CH-10002780"/>
    <s v="Furniture"/>
    <x v="1"/>
    <s v="Office Star - Task Chair with Contemporary Loop Arms"/>
    <n v="436.70400000000001"/>
    <n v="6"/>
    <n v="21.8352"/>
    <x v="9"/>
  </r>
  <r>
    <s v="CA-2014-104563"/>
    <x v="600"/>
    <d v="2014-03-12T00:00:00"/>
    <x v="2"/>
    <x v="1"/>
    <s v="CM-12715"/>
    <s v="Craig Molinari"/>
    <x v="1"/>
    <s v="United States"/>
    <x v="15"/>
    <x v="13"/>
    <x v="1"/>
    <s v="FUR-CH-10004495"/>
    <s v="Furniture"/>
    <x v="1"/>
    <s v="Global Leather and Oak Executive Chair, Black"/>
    <n v="481.56799999999998"/>
    <n v="2"/>
    <n v="54.176400000000001"/>
    <x v="9"/>
  </r>
  <r>
    <s v="CA-2016-107104"/>
    <x v="675"/>
    <d v="2016-11-30T00:00:00"/>
    <x v="4"/>
    <x v="1"/>
    <s v="MS-17365"/>
    <s v="Maribeth Schnelling"/>
    <x v="0"/>
    <s v="United States"/>
    <x v="2"/>
    <x v="2"/>
    <x v="1"/>
    <s v="FUR-BO-10002213"/>
    <s v="Furniture"/>
    <x v="0"/>
    <s v="DMI Eclipse Executive Suite Bookcases"/>
    <n v="3406.6640000000002"/>
    <n v="8"/>
    <n v="160.31360000000001"/>
    <x v="0"/>
  </r>
  <r>
    <s v="CA-2016-107104"/>
    <x v="675"/>
    <d v="2016-11-30T00:00:00"/>
    <x v="4"/>
    <x v="1"/>
    <s v="MS-17365"/>
    <s v="Maribeth Schnelling"/>
    <x v="0"/>
    <s v="United States"/>
    <x v="2"/>
    <x v="2"/>
    <x v="1"/>
    <s v="FUR-FU-10002937"/>
    <s v="Furniture"/>
    <x v="3"/>
    <s v="GE 48&quot; Fluorescent Tube, Cool White Energy Saver, 34 Watts, 30/Box"/>
    <n v="595.38"/>
    <n v="6"/>
    <n v="297.69"/>
    <x v="0"/>
  </r>
  <r>
    <s v="CA-2014-156160"/>
    <x v="875"/>
    <d v="2014-09-29T00:00:00"/>
    <x v="1"/>
    <x v="1"/>
    <s v="AS-10090"/>
    <s v="Adam Shillingsburg"/>
    <x v="0"/>
    <s v="United States"/>
    <x v="13"/>
    <x v="7"/>
    <x v="2"/>
    <s v="FUR-FU-10001876"/>
    <s v="Furniture"/>
    <x v="3"/>
    <s v="Computer Room Manger, 14&quot;"/>
    <n v="97.44"/>
    <n v="3"/>
    <n v="35.078400000000002"/>
    <x v="4"/>
  </r>
  <r>
    <s v="CA-2014-156160"/>
    <x v="875"/>
    <d v="2014-09-29T00:00:00"/>
    <x v="1"/>
    <x v="1"/>
    <s v="AS-10090"/>
    <s v="Adam Shillingsburg"/>
    <x v="0"/>
    <s v="United States"/>
    <x v="13"/>
    <x v="7"/>
    <x v="2"/>
    <s v="FUR-CH-10004983"/>
    <s v="Furniture"/>
    <x v="1"/>
    <s v="Office Star - Mid Back Dual function Ergonomic High Back Chair with 2-Way Adjustable Arms"/>
    <n v="579.52800000000002"/>
    <n v="4"/>
    <n v="83.709599999999995"/>
    <x v="4"/>
  </r>
  <r>
    <s v="CA-2017-157448"/>
    <x v="716"/>
    <d v="2017-11-20T00:00:00"/>
    <x v="4"/>
    <x v="1"/>
    <s v="LC-16885"/>
    <s v="Lena Creighton"/>
    <x v="0"/>
    <s v="United States"/>
    <x v="2"/>
    <x v="2"/>
    <x v="1"/>
    <s v="FUR-FU-10003268"/>
    <s v="Furniture"/>
    <x v="3"/>
    <s v="Eldon Radial Chair Mat for Low to Medium Pile Carpets"/>
    <n v="119.94"/>
    <n v="3"/>
    <n v="23.988"/>
    <x v="0"/>
  </r>
  <r>
    <s v="CA-2017-157448"/>
    <x v="716"/>
    <d v="2017-11-20T00:00:00"/>
    <x v="4"/>
    <x v="1"/>
    <s v="LC-16885"/>
    <s v="Lena Creighton"/>
    <x v="0"/>
    <s v="United States"/>
    <x v="2"/>
    <x v="2"/>
    <x v="1"/>
    <s v="FUR-FU-10001847"/>
    <s v="Furniture"/>
    <x v="3"/>
    <s v="Eldon Image Series Black Desk Accessories"/>
    <n v="12.42"/>
    <n v="3"/>
    <n v="4.4711999999999996"/>
    <x v="0"/>
  </r>
  <r>
    <s v="CA-2016-137393"/>
    <x v="349"/>
    <d v="2016-05-10T00:00:00"/>
    <x v="4"/>
    <x v="1"/>
    <s v="GM-14500"/>
    <s v="Gene McClure"/>
    <x v="0"/>
    <s v="United States"/>
    <x v="175"/>
    <x v="2"/>
    <x v="1"/>
    <s v="FUR-FU-10001617"/>
    <s v="Furniture"/>
    <x v="3"/>
    <s v="Executive Impressions 8-1/2&quot; Career Panel/Partition Cubicle Clock"/>
    <n v="41.6"/>
    <n v="4"/>
    <n v="14.144"/>
    <x v="7"/>
  </r>
  <r>
    <s v="CA-2017-122770"/>
    <x v="838"/>
    <d v="2017-12-18T00:00:00"/>
    <x v="2"/>
    <x v="1"/>
    <s v="EP-13915"/>
    <s v="Emily Phan"/>
    <x v="0"/>
    <s v="United States"/>
    <x v="28"/>
    <x v="2"/>
    <x v="1"/>
    <s v="FUR-FU-10001473"/>
    <s v="Furniture"/>
    <x v="3"/>
    <s v="Eldon Executive Woodline II Desk Accessories, Mahogany"/>
    <n v="201.04"/>
    <n v="8"/>
    <n v="54.280799999999999"/>
    <x v="5"/>
  </r>
  <r>
    <s v="CA-2015-130183"/>
    <x v="18"/>
    <d v="2015-11-17T00:00:00"/>
    <x v="4"/>
    <x v="1"/>
    <s v="PO-18850"/>
    <s v="Patrick O'Brill"/>
    <x v="0"/>
    <s v="United States"/>
    <x v="6"/>
    <x v="5"/>
    <x v="3"/>
    <s v="FUR-BO-10001811"/>
    <s v="Furniture"/>
    <x v="0"/>
    <s v="Atlantic Metals Mobile 5-Shelf Bookcases, Custom Colors"/>
    <n v="613.99919999999997"/>
    <n v="3"/>
    <n v="-18.058800000000002"/>
    <x v="0"/>
  </r>
  <r>
    <s v="CA-2016-122511"/>
    <x v="237"/>
    <d v="2016-03-11T00:00:00"/>
    <x v="7"/>
    <x v="3"/>
    <s v="BT-11485"/>
    <s v="Brad Thomas"/>
    <x v="2"/>
    <s v="United States"/>
    <x v="3"/>
    <x v="3"/>
    <x v="2"/>
    <s v="FUR-FU-10001037"/>
    <s v="Furniture"/>
    <x v="3"/>
    <s v="DAX Charcoal/Nickel-Tone Document Frame, 5 x 7"/>
    <n v="30.335999999999999"/>
    <n v="4"/>
    <n v="9.48"/>
    <x v="9"/>
  </r>
  <r>
    <s v="CA-2016-161746"/>
    <x v="59"/>
    <d v="2016-10-27T00:00:00"/>
    <x v="6"/>
    <x v="1"/>
    <s v="CS-11950"/>
    <s v="Carlos Soltero"/>
    <x v="0"/>
    <s v="United States"/>
    <x v="2"/>
    <x v="2"/>
    <x v="1"/>
    <s v="FUR-CH-10004626"/>
    <s v="Furniture"/>
    <x v="1"/>
    <s v="Office Star Flex Back Scooter Chair with Aluminum Finish Frame"/>
    <n v="242.136"/>
    <n v="3"/>
    <n v="12.1068"/>
    <x v="1"/>
  </r>
  <r>
    <s v="CA-2016-161746"/>
    <x v="59"/>
    <d v="2016-10-27T00:00:00"/>
    <x v="6"/>
    <x v="1"/>
    <s v="CS-11950"/>
    <s v="Carlos Soltero"/>
    <x v="0"/>
    <s v="United States"/>
    <x v="2"/>
    <x v="2"/>
    <x v="1"/>
    <s v="FUR-FU-10003731"/>
    <s v="Furniture"/>
    <x v="3"/>
    <s v="Eldon Expressions Wood and Plastic Desk Accessories, Oak"/>
    <n v="19.96"/>
    <n v="2"/>
    <n v="5.5888"/>
    <x v="1"/>
  </r>
  <r>
    <s v="CA-2014-114251"/>
    <x v="726"/>
    <d v="2014-11-10T00:00:00"/>
    <x v="2"/>
    <x v="1"/>
    <s v="MD-17350"/>
    <s v="Maribeth Dona"/>
    <x v="0"/>
    <s v="United States"/>
    <x v="3"/>
    <x v="3"/>
    <x v="2"/>
    <s v="FUR-FU-10001468"/>
    <s v="Furniture"/>
    <x v="3"/>
    <s v="Tenex Antistatic Computer Chair Mats"/>
    <n v="273.56799999999998"/>
    <n v="2"/>
    <n v="-34.195999999999998"/>
    <x v="0"/>
  </r>
  <r>
    <s v="CA-2016-119641"/>
    <x v="710"/>
    <d v="2016-09-26T00:00:00"/>
    <x v="4"/>
    <x v="1"/>
    <s v="CS-12250"/>
    <s v="Chris Selesnick"/>
    <x v="1"/>
    <s v="United States"/>
    <x v="356"/>
    <x v="16"/>
    <x v="3"/>
    <s v="FUR-FU-10002445"/>
    <s v="Furniture"/>
    <x v="3"/>
    <s v="DAX Two-Tone Rosewood/Black Document Frame, Desktop, 5 x 7"/>
    <n v="18.96"/>
    <n v="2"/>
    <n v="7.5839999999999996"/>
    <x v="4"/>
  </r>
  <r>
    <s v="CA-2016-105781"/>
    <x v="285"/>
    <d v="2016-02-20T00:00:00"/>
    <x v="4"/>
    <x v="1"/>
    <s v="JF-15565"/>
    <s v="Jill Fjeld"/>
    <x v="0"/>
    <s v="United States"/>
    <x v="13"/>
    <x v="7"/>
    <x v="2"/>
    <s v="FUR-CH-10001802"/>
    <s v="Furniture"/>
    <x v="1"/>
    <s v="Hon Every-Day Chair Series Swivel Task Chairs"/>
    <n v="326.64600000000002"/>
    <n v="3"/>
    <n v="39.923400000000001"/>
    <x v="11"/>
  </r>
  <r>
    <s v="CA-2014-114321"/>
    <x v="663"/>
    <d v="2014-08-25T00:00:00"/>
    <x v="2"/>
    <x v="1"/>
    <s v="NC-18535"/>
    <s v="Nick Crebassa"/>
    <x v="1"/>
    <s v="United States"/>
    <x v="247"/>
    <x v="25"/>
    <x v="0"/>
    <s v="FUR-CH-10001797"/>
    <s v="Furniture"/>
    <x v="1"/>
    <s v="Safco Chair Connectors, 6/Carton"/>
    <n v="500.24"/>
    <n v="13"/>
    <n v="145.06960000000001"/>
    <x v="10"/>
  </r>
  <r>
    <s v="CA-2015-117086"/>
    <x v="428"/>
    <d v="2015-11-12T00:00:00"/>
    <x v="4"/>
    <x v="1"/>
    <s v="QJ-19255"/>
    <s v="Quincy Jones"/>
    <x v="1"/>
    <s v="United States"/>
    <x v="259"/>
    <x v="43"/>
    <x v="2"/>
    <s v="FUR-BO-10004834"/>
    <s v="Furniture"/>
    <x v="0"/>
    <s v="Riverside Palais Royal Lawyers Bookcase, Royale Cherry Finish"/>
    <n v="4404.8999999999996"/>
    <n v="5"/>
    <n v="1013.127"/>
    <x v="0"/>
  </r>
  <r>
    <s v="CA-2017-137505"/>
    <x v="241"/>
    <d v="2017-11-24T00:00:00"/>
    <x v="7"/>
    <x v="3"/>
    <s v="BP-11290"/>
    <s v="Beth Paige"/>
    <x v="0"/>
    <s v="United States"/>
    <x v="2"/>
    <x v="2"/>
    <x v="1"/>
    <s v="FUR-TA-10000617"/>
    <s v="Furniture"/>
    <x v="2"/>
    <s v="Hon Practical Foundations 30 x 60 Training Table, Light Gray/Charcoal"/>
    <n v="364.08"/>
    <n v="2"/>
    <n v="9.1020000000000003"/>
    <x v="0"/>
  </r>
  <r>
    <s v="CA-2017-137505"/>
    <x v="241"/>
    <d v="2017-11-24T00:00:00"/>
    <x v="7"/>
    <x v="3"/>
    <s v="BP-11290"/>
    <s v="Beth Paige"/>
    <x v="0"/>
    <s v="United States"/>
    <x v="2"/>
    <x v="2"/>
    <x v="1"/>
    <s v="FUR-TA-10001676"/>
    <s v="Furniture"/>
    <x v="2"/>
    <s v="Hon 61000 Series Interactive Training Tables"/>
    <n v="71.087999999999994"/>
    <n v="2"/>
    <n v="-1.7771999999999999"/>
    <x v="0"/>
  </r>
  <r>
    <s v="US-2014-140914"/>
    <x v="163"/>
    <d v="2014-11-15T00:00:00"/>
    <x v="4"/>
    <x v="1"/>
    <s v="BH-11710"/>
    <s v="Brosina Hoffman"/>
    <x v="0"/>
    <s v="United States"/>
    <x v="9"/>
    <x v="8"/>
    <x v="3"/>
    <s v="FUR-FU-10000175"/>
    <s v="Furniture"/>
    <x v="3"/>
    <s v="DAX Wood Document Frame."/>
    <n v="10.984"/>
    <n v="2"/>
    <n v="-7.9634"/>
    <x v="0"/>
  </r>
  <r>
    <s v="US-2014-140914"/>
    <x v="163"/>
    <d v="2014-11-15T00:00:00"/>
    <x v="4"/>
    <x v="1"/>
    <s v="BH-11710"/>
    <s v="Brosina Hoffman"/>
    <x v="0"/>
    <s v="United States"/>
    <x v="9"/>
    <x v="8"/>
    <x v="3"/>
    <s v="FUR-CH-10003379"/>
    <s v="Furniture"/>
    <x v="1"/>
    <s v="Global Commerce Series High-Back Swivel/Tilt Chairs"/>
    <n v="797.94399999999996"/>
    <n v="4"/>
    <n v="-56.996000000000002"/>
    <x v="0"/>
  </r>
  <r>
    <s v="CA-2017-113705"/>
    <x v="582"/>
    <d v="2017-03-29T00:00:00"/>
    <x v="3"/>
    <x v="0"/>
    <s v="LC-16870"/>
    <s v="Lena Cacioppo"/>
    <x v="0"/>
    <s v="United States"/>
    <x v="52"/>
    <x v="25"/>
    <x v="0"/>
    <s v="FUR-TA-10002533"/>
    <s v="Furniture"/>
    <x v="2"/>
    <s v="BPI Conference Tables"/>
    <n v="292.10000000000002"/>
    <n v="2"/>
    <n v="58.42"/>
    <x v="9"/>
  </r>
  <r>
    <s v="CA-2016-146913"/>
    <x v="359"/>
    <d v="2016-11-05T00:00:00"/>
    <x v="2"/>
    <x v="1"/>
    <s v="SF-20965"/>
    <s v="Sylvia Foulston"/>
    <x v="1"/>
    <s v="United States"/>
    <x v="28"/>
    <x v="2"/>
    <x v="1"/>
    <s v="FUR-CH-10001854"/>
    <s v="Furniture"/>
    <x v="1"/>
    <s v="Office Star - Professional Matrix Back Chair with 2-to-1 Synchro Tilt and Mesh Fabric Seat"/>
    <n v="1403.92"/>
    <n v="5"/>
    <n v="70.195999999999998"/>
    <x v="1"/>
  </r>
  <r>
    <s v="CA-2016-123533"/>
    <x v="243"/>
    <d v="2016-11-30T00:00:00"/>
    <x v="6"/>
    <x v="1"/>
    <s v="SC-20050"/>
    <s v="Sample Company A"/>
    <x v="2"/>
    <s v="United States"/>
    <x v="173"/>
    <x v="1"/>
    <x v="0"/>
    <s v="FUR-BO-10001619"/>
    <s v="Furniture"/>
    <x v="0"/>
    <s v="O'Sullivan Cherrywood Estates Traditional Bookcase"/>
    <n v="339.92"/>
    <n v="5"/>
    <n v="8.4979999999999993"/>
    <x v="0"/>
  </r>
  <r>
    <s v="CA-2014-169019"/>
    <x v="503"/>
    <d v="2014-07-30T00:00:00"/>
    <x v="4"/>
    <x v="1"/>
    <s v="LF-17185"/>
    <s v="Luke Foster"/>
    <x v="0"/>
    <s v="United States"/>
    <x v="21"/>
    <x v="5"/>
    <x v="3"/>
    <s v="FUR-FU-10004666"/>
    <s v="Furniture"/>
    <x v="3"/>
    <s v="DAX Clear Channel Poster Frame"/>
    <n v="17.495999999999999"/>
    <n v="3"/>
    <n v="-10.0602"/>
    <x v="3"/>
  </r>
  <r>
    <s v="CA-2015-149748"/>
    <x v="151"/>
    <d v="2015-06-02T00:00:00"/>
    <x v="3"/>
    <x v="0"/>
    <s v="EM-13825"/>
    <s v="Elizabeth Moffitt"/>
    <x v="1"/>
    <s v="United States"/>
    <x v="309"/>
    <x v="18"/>
    <x v="2"/>
    <s v="FUR-FU-10001847"/>
    <s v="Furniture"/>
    <x v="3"/>
    <s v="Eldon Image Series Black Desk Accessories"/>
    <n v="8.2799999999999994"/>
    <n v="2"/>
    <n v="2.9807999999999999"/>
    <x v="7"/>
  </r>
  <r>
    <s v="US-2014-114377"/>
    <x v="726"/>
    <d v="2014-11-05T00:00:00"/>
    <x v="7"/>
    <x v="3"/>
    <s v="BG-11035"/>
    <s v="Barry Gonzalez"/>
    <x v="0"/>
    <s v="United States"/>
    <x v="247"/>
    <x v="25"/>
    <x v="0"/>
    <s v="FUR-CH-10004754"/>
    <s v="Furniture"/>
    <x v="1"/>
    <s v="Global Stack Chair with Arms, Black"/>
    <n v="149.9"/>
    <n v="5"/>
    <n v="40.472999999999999"/>
    <x v="0"/>
  </r>
  <r>
    <s v="CA-2017-144491"/>
    <x v="582"/>
    <d v="2017-04-01T00:00:00"/>
    <x v="2"/>
    <x v="1"/>
    <s v="CJ-12010"/>
    <s v="Caroline Jumper"/>
    <x v="0"/>
    <s v="United States"/>
    <x v="6"/>
    <x v="5"/>
    <x v="3"/>
    <s v="FUR-BO-10001811"/>
    <s v="Furniture"/>
    <x v="0"/>
    <s v="Atlantic Metals Mobile 5-Shelf Bookcases, Custom Colors"/>
    <n v="1023.332"/>
    <n v="5"/>
    <n v="-30.097999999999999"/>
    <x v="9"/>
  </r>
  <r>
    <s v="CA-2017-144491"/>
    <x v="582"/>
    <d v="2017-04-01T00:00:00"/>
    <x v="2"/>
    <x v="1"/>
    <s v="CJ-12010"/>
    <s v="Caroline Jumper"/>
    <x v="0"/>
    <s v="United States"/>
    <x v="6"/>
    <x v="5"/>
    <x v="3"/>
    <s v="FUR-CH-10004063"/>
    <s v="Furniture"/>
    <x v="1"/>
    <s v="Global Deluxe High-Back Manager's Chair"/>
    <n v="600.55799999999999"/>
    <n v="3"/>
    <n v="-8.5793999999999997"/>
    <x v="9"/>
  </r>
  <r>
    <s v="CA-2017-144491"/>
    <x v="582"/>
    <d v="2017-04-01T00:00:00"/>
    <x v="2"/>
    <x v="1"/>
    <s v="CJ-12010"/>
    <s v="Caroline Jumper"/>
    <x v="0"/>
    <s v="United States"/>
    <x v="6"/>
    <x v="5"/>
    <x v="3"/>
    <s v="FUR-CH-10001714"/>
    <s v="Furniture"/>
    <x v="1"/>
    <s v="Global Leather &amp; Oak Executive Chair, Burgundy"/>
    <n v="211.24600000000001"/>
    <n v="2"/>
    <n v="-66.391599999999997"/>
    <x v="9"/>
  </r>
  <r>
    <s v="CA-2014-127166"/>
    <x v="876"/>
    <d v="2014-05-23T00:00:00"/>
    <x v="3"/>
    <x v="0"/>
    <s v="KH-16360"/>
    <s v="Katherine Hughes"/>
    <x v="0"/>
    <s v="United States"/>
    <x v="6"/>
    <x v="5"/>
    <x v="3"/>
    <s v="FUR-CH-10003396"/>
    <s v="Furniture"/>
    <x v="1"/>
    <s v="Global Deluxe Steno Chair"/>
    <n v="107.77200000000001"/>
    <n v="2"/>
    <n v="-29.252400000000002"/>
    <x v="7"/>
  </r>
  <r>
    <s v="CA-2015-122973"/>
    <x v="877"/>
    <d v="2015-07-20T00:00:00"/>
    <x v="3"/>
    <x v="0"/>
    <s v="PJ-19015"/>
    <s v="Pauline Johnson"/>
    <x v="0"/>
    <s v="United States"/>
    <x v="13"/>
    <x v="7"/>
    <x v="2"/>
    <s v="FUR-FU-10002364"/>
    <s v="Furniture"/>
    <x v="3"/>
    <s v="Eldon Expressions Wood Desk Accessories, Oak"/>
    <n v="7.38"/>
    <n v="1"/>
    <n v="2.1402000000000001"/>
    <x v="3"/>
  </r>
  <r>
    <s v="CA-2016-136322"/>
    <x v="59"/>
    <d v="2016-10-26T00:00:00"/>
    <x v="2"/>
    <x v="1"/>
    <s v="AP-10720"/>
    <s v="Anne Pryor"/>
    <x v="2"/>
    <s v="United States"/>
    <x v="1"/>
    <x v="1"/>
    <x v="0"/>
    <s v="FUR-FU-10002878"/>
    <s v="Furniture"/>
    <x v="3"/>
    <s v="Seth Thomas 14&quot; Day/Date Wall Clock"/>
    <n v="45.567999999999998"/>
    <n v="2"/>
    <n v="9.6831999999999994"/>
    <x v="1"/>
  </r>
  <r>
    <s v="CA-2017-107209"/>
    <x v="534"/>
    <d v="2017-08-01T00:00:00"/>
    <x v="2"/>
    <x v="0"/>
    <s v="JW-15955"/>
    <s v="Joni Wasserman"/>
    <x v="0"/>
    <s v="United States"/>
    <x v="168"/>
    <x v="30"/>
    <x v="0"/>
    <s v="FUR-CH-10001146"/>
    <s v="Furniture"/>
    <x v="1"/>
    <s v="Global Value Mid-Back Manager's Chair, Gray"/>
    <n v="194.84800000000001"/>
    <n v="4"/>
    <n v="12.178000000000001"/>
    <x v="3"/>
  </r>
  <r>
    <s v="CA-2015-162201"/>
    <x v="878"/>
    <d v="2015-06-12T00:00:00"/>
    <x v="4"/>
    <x v="1"/>
    <s v="AG-10495"/>
    <s v="Andrew Gjertsen"/>
    <x v="1"/>
    <s v="United States"/>
    <x v="66"/>
    <x v="1"/>
    <x v="0"/>
    <s v="FUR-FU-10001185"/>
    <s v="Furniture"/>
    <x v="3"/>
    <s v="Advantus Employee of the Month Certificate Frame, 11 x 13-1/2"/>
    <n v="173.208"/>
    <n v="7"/>
    <n v="45.467100000000002"/>
    <x v="2"/>
  </r>
  <r>
    <s v="US-2014-164406"/>
    <x v="879"/>
    <d v="2014-08-19T00:00:00"/>
    <x v="4"/>
    <x v="1"/>
    <s v="BD-11605"/>
    <s v="Brian Dahlen"/>
    <x v="0"/>
    <s v="United States"/>
    <x v="28"/>
    <x v="2"/>
    <x v="1"/>
    <s v="FUR-CH-10003833"/>
    <s v="Furniture"/>
    <x v="1"/>
    <s v="Novimex Fabric Task Chair"/>
    <n v="195.136"/>
    <n v="4"/>
    <n v="-12.196"/>
    <x v="10"/>
  </r>
  <r>
    <s v="US-2017-152842"/>
    <x v="3"/>
    <d v="2017-07-23T00:00:00"/>
    <x v="1"/>
    <x v="1"/>
    <s v="NF-18385"/>
    <s v="Natalie Fritzler"/>
    <x v="0"/>
    <s v="United States"/>
    <x v="127"/>
    <x v="30"/>
    <x v="0"/>
    <s v="FUR-CH-10004218"/>
    <s v="Furniture"/>
    <x v="1"/>
    <s v="Global Fabric Manager's Chair, Dark Gray"/>
    <n v="242.352"/>
    <n v="3"/>
    <n v="15.147"/>
    <x v="3"/>
  </r>
  <r>
    <s v="CA-2014-113257"/>
    <x v="439"/>
    <d v="2014-12-18T00:00:00"/>
    <x v="3"/>
    <x v="0"/>
    <s v="SC-20305"/>
    <s v="Sean Christensen"/>
    <x v="0"/>
    <s v="United States"/>
    <x v="365"/>
    <x v="5"/>
    <x v="3"/>
    <s v="FUR-FU-10001706"/>
    <s v="Furniture"/>
    <x v="3"/>
    <s v="Longer-Life Soft White Bulbs"/>
    <n v="8.6240000000000006"/>
    <n v="7"/>
    <n v="-2.5872000000000002"/>
    <x v="5"/>
  </r>
  <r>
    <s v="CA-2016-126627"/>
    <x v="792"/>
    <d v="2016-10-12T00:00:00"/>
    <x v="3"/>
    <x v="2"/>
    <s v="WB-21850"/>
    <s v="William Brown"/>
    <x v="0"/>
    <s v="United States"/>
    <x v="101"/>
    <x v="5"/>
    <x v="3"/>
    <s v="FUR-FU-10004963"/>
    <s v="Furniture"/>
    <x v="3"/>
    <s v="Eldon 400 Class Desk Accessories, Black Carbon"/>
    <n v="14"/>
    <n v="4"/>
    <n v="-6.3"/>
    <x v="1"/>
  </r>
  <r>
    <s v="US-2016-125402"/>
    <x v="228"/>
    <d v="2016-10-01T00:00:00"/>
    <x v="6"/>
    <x v="1"/>
    <s v="DL-12865"/>
    <s v="Dan Lawera"/>
    <x v="0"/>
    <s v="United States"/>
    <x v="62"/>
    <x v="2"/>
    <x v="1"/>
    <s v="FUR-CH-10000665"/>
    <s v="Furniture"/>
    <x v="1"/>
    <s v="Global Airflow Leather Mesh Back Chair, Black"/>
    <n v="483.13600000000002"/>
    <n v="4"/>
    <n v="60.392000000000003"/>
    <x v="4"/>
  </r>
  <r>
    <s v="CA-2014-163867"/>
    <x v="270"/>
    <d v="2014-06-06T00:00:00"/>
    <x v="0"/>
    <x v="2"/>
    <s v="RE-19450"/>
    <s v="Richard Eichhorn"/>
    <x v="0"/>
    <s v="United States"/>
    <x v="42"/>
    <x v="8"/>
    <x v="3"/>
    <s v="FUR-FU-10001475"/>
    <s v="Furniture"/>
    <x v="3"/>
    <s v="Contract Clock, 14&quot;, Brown"/>
    <n v="61.543999999999997"/>
    <n v="7"/>
    <n v="-40.003599999999999"/>
    <x v="2"/>
  </r>
  <r>
    <s v="CA-2017-169327"/>
    <x v="113"/>
    <d v="2017-09-04T00:00:00"/>
    <x v="3"/>
    <x v="0"/>
    <s v="MH-17290"/>
    <s v="Marc Harrigan"/>
    <x v="2"/>
    <s v="United States"/>
    <x v="2"/>
    <x v="2"/>
    <x v="1"/>
    <s v="FUR-FU-10004188"/>
    <s v="Furniture"/>
    <x v="3"/>
    <s v="Luxo Professional Combination Clamp-On Lamps"/>
    <n v="511.5"/>
    <n v="5"/>
    <n v="132.99"/>
    <x v="4"/>
  </r>
  <r>
    <s v="CA-2016-158155"/>
    <x v="630"/>
    <d v="2016-05-06T00:00:00"/>
    <x v="4"/>
    <x v="1"/>
    <s v="EH-13765"/>
    <s v="Edward Hooks"/>
    <x v="1"/>
    <s v="United States"/>
    <x v="13"/>
    <x v="7"/>
    <x v="2"/>
    <s v="FUR-FU-10000732"/>
    <s v="Furniture"/>
    <x v="3"/>
    <s v="Eldon 200 Class Desk Accessories"/>
    <n v="12.56"/>
    <n v="2"/>
    <n v="4.0191999999999997"/>
    <x v="7"/>
  </r>
  <r>
    <s v="CA-2016-158155"/>
    <x v="630"/>
    <d v="2016-05-06T00:00:00"/>
    <x v="4"/>
    <x v="1"/>
    <s v="EH-13765"/>
    <s v="Edward Hooks"/>
    <x v="1"/>
    <s v="United States"/>
    <x v="13"/>
    <x v="7"/>
    <x v="2"/>
    <s v="FUR-FU-10002253"/>
    <s v="Furniture"/>
    <x v="3"/>
    <s v="Howard Miller 13&quot; Diameter Pewter Finish Round Wall Clock"/>
    <n v="214.7"/>
    <n v="5"/>
    <n v="83.733000000000004"/>
    <x v="7"/>
  </r>
  <r>
    <s v="CA-2017-138870"/>
    <x v="744"/>
    <d v="2017-06-23T00:00:00"/>
    <x v="4"/>
    <x v="1"/>
    <s v="GA-14515"/>
    <s v="George Ashbrook"/>
    <x v="0"/>
    <s v="United States"/>
    <x v="28"/>
    <x v="2"/>
    <x v="1"/>
    <s v="FUR-FU-10002396"/>
    <s v="Furniture"/>
    <x v="3"/>
    <s v="DAX Copper Panel Document Frame, 5 x 7 Size"/>
    <n v="50.32"/>
    <n v="4"/>
    <n v="21.134399999999999"/>
    <x v="2"/>
  </r>
  <r>
    <s v="CA-2015-164301"/>
    <x v="880"/>
    <d v="2015-03-30T00:00:00"/>
    <x v="4"/>
    <x v="1"/>
    <s v="EB-13840"/>
    <s v="Ellis Ballard"/>
    <x v="1"/>
    <s v="United States"/>
    <x v="15"/>
    <x v="13"/>
    <x v="1"/>
    <s v="FUR-TA-10001889"/>
    <s v="Furniture"/>
    <x v="2"/>
    <s v="Bush Advantage Collection Racetrack Conference Table"/>
    <n v="3393.68"/>
    <n v="8"/>
    <n v="610.86239999999998"/>
    <x v="9"/>
  </r>
  <r>
    <s v="CA-2017-113278"/>
    <x v="881"/>
    <d v="2017-01-20T00:00:00"/>
    <x v="6"/>
    <x v="1"/>
    <s v="HR-14770"/>
    <s v="Hallie Redmond"/>
    <x v="2"/>
    <s v="United States"/>
    <x v="52"/>
    <x v="6"/>
    <x v="3"/>
    <s v="FUR-FU-10001037"/>
    <s v="Furniture"/>
    <x v="3"/>
    <s v="DAX Charcoal/Nickel-Tone Document Frame, 5 x 7"/>
    <n v="18.96"/>
    <n v="2"/>
    <n v="8.532"/>
    <x v="8"/>
  </r>
  <r>
    <s v="CA-2014-114195"/>
    <x v="770"/>
    <d v="2014-11-03T00:00:00"/>
    <x v="3"/>
    <x v="2"/>
    <s v="EA-14035"/>
    <s v="Erin Ashbrook"/>
    <x v="1"/>
    <s v="United States"/>
    <x v="366"/>
    <x v="15"/>
    <x v="2"/>
    <s v="FUR-FU-10002253"/>
    <s v="Furniture"/>
    <x v="3"/>
    <s v="Howard Miller 13&quot; Diameter Pewter Finish Round Wall Clock"/>
    <n v="68.703999999999994"/>
    <n v="2"/>
    <n v="16.3172"/>
    <x v="0"/>
  </r>
  <r>
    <s v="CA-2016-122581"/>
    <x v="650"/>
    <d v="2016-08-25T00:00:00"/>
    <x v="4"/>
    <x v="1"/>
    <s v="JK-15370"/>
    <s v="Jay Kimmel"/>
    <x v="0"/>
    <s v="United States"/>
    <x v="13"/>
    <x v="7"/>
    <x v="2"/>
    <s v="FUR-CH-10002961"/>
    <s v="Furniture"/>
    <x v="1"/>
    <s v="Leather Task Chair, Black"/>
    <n v="573.17399999999998"/>
    <n v="7"/>
    <n v="63.686"/>
    <x v="10"/>
  </r>
  <r>
    <s v="US-2016-115441"/>
    <x v="81"/>
    <d v="2016-07-28T00:00:00"/>
    <x v="0"/>
    <x v="0"/>
    <s v="SH-19975"/>
    <s v="Sally Hughsby"/>
    <x v="1"/>
    <s v="United States"/>
    <x v="79"/>
    <x v="16"/>
    <x v="3"/>
    <s v="FUR-CH-10004626"/>
    <s v="Furniture"/>
    <x v="1"/>
    <s v="Office Star Flex Back Scooter Chair with Aluminum Finish Frame"/>
    <n v="403.56"/>
    <n v="4"/>
    <n v="96.854399999999998"/>
    <x v="3"/>
  </r>
  <r>
    <s v="US-2016-115441"/>
    <x v="81"/>
    <d v="2016-07-28T00:00:00"/>
    <x v="0"/>
    <x v="0"/>
    <s v="SH-19975"/>
    <s v="Sally Hughsby"/>
    <x v="1"/>
    <s v="United States"/>
    <x v="79"/>
    <x v="16"/>
    <x v="3"/>
    <s v="FUR-FU-10001756"/>
    <s v="Furniture"/>
    <x v="3"/>
    <s v="Eldon Expressions Desk Accessory, Wood Photo Frame, Mahogany"/>
    <n v="95.2"/>
    <n v="5"/>
    <n v="27.608000000000001"/>
    <x v="3"/>
  </r>
  <r>
    <s v="CA-2016-112830"/>
    <x v="882"/>
    <d v="2016-06-10T00:00:00"/>
    <x v="4"/>
    <x v="1"/>
    <s v="LP-17095"/>
    <s v="Liz Preis"/>
    <x v="0"/>
    <s v="United States"/>
    <x v="130"/>
    <x v="15"/>
    <x v="2"/>
    <s v="FUR-FU-10004306"/>
    <s v="Furniture"/>
    <x v="3"/>
    <s v="Electrix Halogen Magnifier Lamp"/>
    <n v="466.32"/>
    <n v="3"/>
    <n v="34.973999999999997"/>
    <x v="2"/>
  </r>
  <r>
    <s v="CA-2016-112830"/>
    <x v="882"/>
    <d v="2016-06-10T00:00:00"/>
    <x v="4"/>
    <x v="1"/>
    <s v="LP-17095"/>
    <s v="Liz Preis"/>
    <x v="0"/>
    <s v="United States"/>
    <x v="130"/>
    <x v="15"/>
    <x v="2"/>
    <s v="FUR-FU-10004845"/>
    <s v="Furniture"/>
    <x v="3"/>
    <s v="Deflect-o EconoMat Nonstudded, No Bevel Mat"/>
    <n v="82.64"/>
    <n v="2"/>
    <n v="0"/>
    <x v="2"/>
  </r>
  <r>
    <s v="US-2014-117380"/>
    <x v="786"/>
    <d v="2014-04-03T00:00:00"/>
    <x v="6"/>
    <x v="1"/>
    <s v="MP-18175"/>
    <s v="Mike Pelletier"/>
    <x v="2"/>
    <s v="United States"/>
    <x v="76"/>
    <x v="15"/>
    <x v="2"/>
    <s v="FUR-TA-10000198"/>
    <s v="Furniture"/>
    <x v="2"/>
    <s v="Chromcraft Bull-Nose Wood Oval Conference Tables &amp; Bases"/>
    <n v="330.58800000000002"/>
    <n v="1"/>
    <n v="-143.25479999999999"/>
    <x v="9"/>
  </r>
  <r>
    <s v="CA-2017-117646"/>
    <x v="67"/>
    <d v="2017-08-25T00:00:00"/>
    <x v="4"/>
    <x v="1"/>
    <s v="SC-20845"/>
    <s v="Sung Chung"/>
    <x v="0"/>
    <s v="United States"/>
    <x v="74"/>
    <x v="12"/>
    <x v="1"/>
    <s v="FUR-FU-10001037"/>
    <s v="Furniture"/>
    <x v="3"/>
    <s v="DAX Charcoal/Nickel-Tone Document Frame, 5 x 7"/>
    <n v="22.751999999999999"/>
    <n v="3"/>
    <n v="7.11"/>
    <x v="10"/>
  </r>
  <r>
    <s v="CA-2014-122609"/>
    <x v="352"/>
    <d v="2014-11-18T00:00:00"/>
    <x v="6"/>
    <x v="1"/>
    <s v="DP-13000"/>
    <s v="Darren Powers"/>
    <x v="0"/>
    <s v="United States"/>
    <x v="118"/>
    <x v="5"/>
    <x v="3"/>
    <s v="FUR-FU-10004587"/>
    <s v="Furniture"/>
    <x v="3"/>
    <s v="GE General Use Halogen Bulbs, 100 Watts, 1 Bulb per Pack"/>
    <n v="25.128"/>
    <n v="3"/>
    <n v="-6.9101999999999997"/>
    <x v="0"/>
  </r>
  <r>
    <s v="US-2015-129007"/>
    <x v="615"/>
    <d v="2015-09-15T00:00:00"/>
    <x v="3"/>
    <x v="2"/>
    <s v="KD-16615"/>
    <s v="Ken Dana"/>
    <x v="1"/>
    <s v="United States"/>
    <x v="261"/>
    <x v="2"/>
    <x v="1"/>
    <s v="FUR-FU-10004973"/>
    <s v="Furniture"/>
    <x v="3"/>
    <s v="Flat Face Poster Frame"/>
    <n v="131.88"/>
    <n v="7"/>
    <n v="55.389600000000002"/>
    <x v="4"/>
  </r>
  <r>
    <s v="US-2015-129007"/>
    <x v="615"/>
    <d v="2015-09-15T00:00:00"/>
    <x v="3"/>
    <x v="2"/>
    <s v="KD-16615"/>
    <s v="Ken Dana"/>
    <x v="1"/>
    <s v="United States"/>
    <x v="261"/>
    <x v="2"/>
    <x v="1"/>
    <s v="FUR-CH-10000155"/>
    <s v="Furniture"/>
    <x v="1"/>
    <s v="Global Comet Stacking Armless Chair"/>
    <n v="717.72"/>
    <n v="3"/>
    <n v="71.772000000000006"/>
    <x v="4"/>
  </r>
  <r>
    <s v="US-2015-129007"/>
    <x v="615"/>
    <d v="2015-09-15T00:00:00"/>
    <x v="3"/>
    <x v="2"/>
    <s v="KD-16615"/>
    <s v="Ken Dana"/>
    <x v="1"/>
    <s v="United States"/>
    <x v="261"/>
    <x v="2"/>
    <x v="1"/>
    <s v="FUR-FU-10002379"/>
    <s v="Furniture"/>
    <x v="3"/>
    <s v="Eldon Econocleat Chair Mats for Low Pile Carpets"/>
    <n v="207.35"/>
    <n v="5"/>
    <n v="24.882000000000001"/>
    <x v="4"/>
  </r>
  <r>
    <s v="US-2015-129007"/>
    <x v="615"/>
    <d v="2015-09-15T00:00:00"/>
    <x v="3"/>
    <x v="2"/>
    <s v="KD-16615"/>
    <s v="Ken Dana"/>
    <x v="1"/>
    <s v="United States"/>
    <x v="261"/>
    <x v="2"/>
    <x v="1"/>
    <s v="FUR-FU-10004018"/>
    <s v="Furniture"/>
    <x v="3"/>
    <s v="Tensor Computer Mounted Lamp"/>
    <n v="44.67"/>
    <n v="3"/>
    <n v="12.0609"/>
    <x v="4"/>
  </r>
  <r>
    <s v="CA-2015-132388"/>
    <x v="883"/>
    <d v="2015-10-12T00:00:00"/>
    <x v="3"/>
    <x v="2"/>
    <s v="KN-16390"/>
    <s v="Katherine Nockton"/>
    <x v="1"/>
    <s v="United States"/>
    <x v="367"/>
    <x v="2"/>
    <x v="1"/>
    <s v="FUR-CH-10001714"/>
    <s v="Furniture"/>
    <x v="1"/>
    <s v="Global Leather &amp; Oak Executive Chair, Burgundy"/>
    <n v="362.13600000000002"/>
    <n v="3"/>
    <n v="-54.320399999999999"/>
    <x v="1"/>
  </r>
  <r>
    <s v="CA-2017-160927"/>
    <x v="884"/>
    <d v="2017-01-31T00:00:00"/>
    <x v="3"/>
    <x v="0"/>
    <s v="TM-21010"/>
    <s v="Tamara Manning"/>
    <x v="0"/>
    <s v="United States"/>
    <x v="149"/>
    <x v="26"/>
    <x v="3"/>
    <s v="FUR-FU-10000010"/>
    <s v="Furniture"/>
    <x v="3"/>
    <s v="DAX Value U-Channel Document Frames, Easel Back"/>
    <n v="14.91"/>
    <n v="3"/>
    <n v="4.6220999999999997"/>
    <x v="8"/>
  </r>
  <r>
    <s v="CA-2016-149272"/>
    <x v="775"/>
    <d v="2016-03-19T00:00:00"/>
    <x v="4"/>
    <x v="1"/>
    <s v="MY-18295"/>
    <s v="Muhammed Yedwab"/>
    <x v="1"/>
    <s v="United States"/>
    <x v="368"/>
    <x v="5"/>
    <x v="3"/>
    <s v="FUR-CH-10000863"/>
    <s v="Furniture"/>
    <x v="1"/>
    <s v="Novimex Swivel Fabric Task Chair"/>
    <n v="528.42999999999995"/>
    <n v="5"/>
    <n v="-143.43100000000001"/>
    <x v="9"/>
  </r>
  <r>
    <s v="CA-2016-129630"/>
    <x v="631"/>
    <d v="2016-09-04T00:00:00"/>
    <x v="7"/>
    <x v="3"/>
    <s v="IM-15055"/>
    <s v="Ionia McGrath"/>
    <x v="0"/>
    <s v="United States"/>
    <x v="28"/>
    <x v="2"/>
    <x v="1"/>
    <s v="FUR-FU-10000260"/>
    <s v="Furniture"/>
    <x v="3"/>
    <s v="6&quot; Cubicle Wall Clock, Black"/>
    <n v="24.27"/>
    <n v="3"/>
    <n v="8.7371999999999996"/>
    <x v="4"/>
  </r>
  <r>
    <s v="CA-2015-104948"/>
    <x v="18"/>
    <d v="2015-11-17T00:00:00"/>
    <x v="4"/>
    <x v="1"/>
    <s v="KH-16510"/>
    <s v="Keith Herrera"/>
    <x v="0"/>
    <s v="United States"/>
    <x v="369"/>
    <x v="2"/>
    <x v="1"/>
    <s v="FUR-BO-10004357"/>
    <s v="Furniture"/>
    <x v="0"/>
    <s v="O'Sullivan Living Dimensions 3-Shelf Bookcases"/>
    <n v="683.33199999999999"/>
    <n v="4"/>
    <n v="-40.195999999999998"/>
    <x v="0"/>
  </r>
  <r>
    <s v="CA-2016-164889"/>
    <x v="885"/>
    <d v="2016-06-06T00:00:00"/>
    <x v="0"/>
    <x v="0"/>
    <s v="CP-12340"/>
    <s v="Christine Phan"/>
    <x v="1"/>
    <s v="United States"/>
    <x v="2"/>
    <x v="2"/>
    <x v="1"/>
    <s v="FUR-TA-10001676"/>
    <s v="Furniture"/>
    <x v="2"/>
    <s v="Hon 61000 Series Interactive Training Tables"/>
    <n v="71.087999999999994"/>
    <n v="2"/>
    <n v="-1.7771999999999999"/>
    <x v="2"/>
  </r>
  <r>
    <s v="CA-2016-169824"/>
    <x v="574"/>
    <d v="2016-12-17T00:00:00"/>
    <x v="2"/>
    <x v="1"/>
    <s v="NS-18640"/>
    <s v="Noel Staavos"/>
    <x v="1"/>
    <s v="United States"/>
    <x v="13"/>
    <x v="7"/>
    <x v="2"/>
    <s v="FUR-FU-10004864"/>
    <s v="Furniture"/>
    <x v="3"/>
    <s v="Eldon 500 Class Desk Accessories"/>
    <n v="60.35"/>
    <n v="5"/>
    <n v="19.915500000000002"/>
    <x v="5"/>
  </r>
  <r>
    <s v="CA-2017-121559"/>
    <x v="886"/>
    <d v="2017-06-03T00:00:00"/>
    <x v="3"/>
    <x v="0"/>
    <s v="HW-14935"/>
    <s v="Helen Wasserman"/>
    <x v="1"/>
    <s v="United States"/>
    <x v="370"/>
    <x v="6"/>
    <x v="3"/>
    <s v="FUR-CH-10003746"/>
    <s v="Furniture"/>
    <x v="1"/>
    <s v="Hon 4070 Series Pagoda Round Back Stacking Chairs"/>
    <n v="1925.88"/>
    <n v="6"/>
    <n v="539.24639999999999"/>
    <x v="2"/>
  </r>
  <r>
    <s v="CA-2015-141593"/>
    <x v="646"/>
    <d v="2015-12-16T00:00:00"/>
    <x v="3"/>
    <x v="0"/>
    <s v="DB-12970"/>
    <s v="Darren Budd"/>
    <x v="1"/>
    <s v="United States"/>
    <x v="2"/>
    <x v="2"/>
    <x v="1"/>
    <s v="FUR-TA-10002622"/>
    <s v="Furniture"/>
    <x v="2"/>
    <s v="Bush Andora Conference Table, Maple/Graphite Gray Finish"/>
    <n v="273.56799999999998"/>
    <n v="2"/>
    <n v="10.258800000000001"/>
    <x v="5"/>
  </r>
  <r>
    <s v="CA-2015-168088"/>
    <x v="887"/>
    <d v="2015-03-22T00:00:00"/>
    <x v="0"/>
    <x v="2"/>
    <s v="CM-12655"/>
    <s v="Corinna Mitchell"/>
    <x v="2"/>
    <s v="United States"/>
    <x v="6"/>
    <x v="5"/>
    <x v="3"/>
    <s v="FUR-BO-10004218"/>
    <s v="Furniture"/>
    <x v="0"/>
    <s v="Bush Heritage Pine Collection 5-Shelf Bookcase, Albany Pine Finish, *Special Order"/>
    <n v="383.46559999999999"/>
    <n v="4"/>
    <n v="-67.670400000000001"/>
    <x v="9"/>
  </r>
  <r>
    <s v="CA-2016-146374"/>
    <x v="28"/>
    <d v="2016-12-10T00:00:00"/>
    <x v="2"/>
    <x v="0"/>
    <s v="HE-14800"/>
    <s v="Harold Engle"/>
    <x v="1"/>
    <s v="United States"/>
    <x v="19"/>
    <x v="14"/>
    <x v="2"/>
    <s v="FUR-FU-10002671"/>
    <s v="Furniture"/>
    <x v="3"/>
    <s v="Electrix 20W Halogen Replacement Bulb for Zoom-In Desk Lamp"/>
    <n v="13.4"/>
    <n v="1"/>
    <n v="6.4320000000000004"/>
    <x v="5"/>
  </r>
  <r>
    <s v="US-2015-151435"/>
    <x v="329"/>
    <d v="2015-09-09T00:00:00"/>
    <x v="0"/>
    <x v="0"/>
    <s v="SW-20455"/>
    <s v="Shaun Weien"/>
    <x v="0"/>
    <s v="United States"/>
    <x v="120"/>
    <x v="35"/>
    <x v="0"/>
    <s v="FUR-TA-10001039"/>
    <s v="Furniture"/>
    <x v="2"/>
    <s v="KI Adjustable-Height Table"/>
    <n v="85.98"/>
    <n v="1"/>
    <n v="22.354800000000001"/>
    <x v="4"/>
  </r>
  <r>
    <s v="CA-2014-110422"/>
    <x v="888"/>
    <d v="2014-01-23T00:00:00"/>
    <x v="3"/>
    <x v="0"/>
    <s v="TB-21400"/>
    <s v="Tom Boeckenhauer"/>
    <x v="0"/>
    <s v="United States"/>
    <x v="89"/>
    <x v="1"/>
    <x v="0"/>
    <s v="FUR-FU-10001889"/>
    <s v="Furniture"/>
    <x v="3"/>
    <s v="Ultra Door Pull Handle"/>
    <n v="25.248000000000001"/>
    <n v="3"/>
    <n v="4.1028000000000002"/>
    <x v="8"/>
  </r>
  <r>
    <s v="CA-2017-121258"/>
    <x v="194"/>
    <d v="2017-03-03T00:00:00"/>
    <x v="2"/>
    <x v="1"/>
    <s v="DB-13060"/>
    <s v="Dave Brooks"/>
    <x v="0"/>
    <s v="United States"/>
    <x v="46"/>
    <x v="2"/>
    <x v="1"/>
    <s v="FUR-FU-10000747"/>
    <s v="Furniture"/>
    <x v="3"/>
    <s v="Tenex B1-RE Series Chair Mats for Low Pile Carpets"/>
    <n v="91.96"/>
    <n v="2"/>
    <n v="15.633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59026-7A8A-4A0A-9723-4BAF43BF241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4:J30"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184"/>
    </i>
    <i>
      <x v="232"/>
    </i>
    <i>
      <x v="264"/>
    </i>
    <i>
      <x v="307"/>
    </i>
    <i>
      <x v="316"/>
    </i>
    <i t="grand">
      <x/>
    </i>
  </rowItems>
  <colItems count="1">
    <i/>
  </colItems>
  <dataFields count="1">
    <dataField name="Sum of Sales" fld="16" baseField="0" baseItem="0" numFmtId="168"/>
  </dataFields>
  <formats count="2">
    <format dxfId="79">
      <pivotArea outline="0" collapsedLevelsAreSubtotals="1" fieldPosition="0"/>
    </format>
    <format dxfId="78">
      <pivotArea dataOnly="0" labelOnly="1" outline="0" axis="axisValues"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BC4F3F-70CF-41D1-A8BB-12BC9553182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4:F73"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6" baseField="0" baseItem="0" numFmtId="168"/>
  </dataFields>
  <formats count="2">
    <format dxfId="81">
      <pivotArea outline="0" collapsedLevelsAreSubtotals="1" fieldPosition="0"/>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5AED8-8B85-4D09-805A-D1D4F3572F7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4:H13" firstHeaderRow="1" firstDataRow="1" firstDataCol="1"/>
  <pivotFields count="22">
    <pivotField dataField="1" showAll="0"/>
    <pivotField numFmtId="14" showAll="0">
      <items count="15">
        <item x="0"/>
        <item x="1"/>
        <item x="2"/>
        <item x="3"/>
        <item x="4"/>
        <item x="5"/>
        <item x="6"/>
        <item x="7"/>
        <item x="8"/>
        <item x="9"/>
        <item x="10"/>
        <item x="11"/>
        <item x="12"/>
        <item x="13"/>
        <item t="default"/>
      </items>
    </pivotField>
    <pivotField numFmtId="14" showAll="0"/>
    <pivotField axis="axisRow" showAll="0">
      <items count="9">
        <item x="7"/>
        <item x="5"/>
        <item x="3"/>
        <item x="0"/>
        <item x="4"/>
        <item x="2"/>
        <item x="6"/>
        <item x="1"/>
        <item t="default"/>
      </items>
    </pivotField>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9">
    <i>
      <x/>
    </i>
    <i>
      <x v="1"/>
    </i>
    <i>
      <x v="2"/>
    </i>
    <i>
      <x v="3"/>
    </i>
    <i>
      <x v="4"/>
    </i>
    <i>
      <x v="5"/>
    </i>
    <i>
      <x v="6"/>
    </i>
    <i>
      <x v="7"/>
    </i>
    <i t="grand">
      <x/>
    </i>
  </rowItems>
  <colItems count="1">
    <i/>
  </colItems>
  <dataFields count="1">
    <dataField name="Count of Order ID" fld="0" subtotal="count" showDataAs="percentOfCol" baseField="3" baseItem="1" numFmtId="9"/>
  </dataFields>
  <formats count="3">
    <format dxfId="84">
      <pivotArea dataOnly="0" labelOnly="1" outline="0" axis="axisValues" fieldPosition="0"/>
    </format>
    <format dxfId="83">
      <pivotArea outline="0" fieldPosition="0">
        <references count="1">
          <reference field="4294967294" count="1">
            <x v="0"/>
          </reference>
        </references>
      </pivotArea>
    </format>
    <format dxfId="8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B2D76-1392-4B2F-92BD-E13C6CA5F74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B23:C36"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axis="axisRow"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6" baseField="0" baseItem="0" numFmtId="167"/>
  </dataFields>
  <formats count="1">
    <format dxfId="85">
      <pivotArea outline="0" collapsedLevelsAreSubtotals="1" fieldPosition="0"/>
    </format>
  </formats>
  <chartFormats count="2">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1695EA-88E5-428D-A384-2966B8001C4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10:J15" firstHeaderRow="1" firstDataRow="1" firstDataCol="1"/>
  <pivotFields count="22">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4"/>
  </rowFields>
  <rowItems count="5">
    <i>
      <x/>
    </i>
    <i>
      <x v="1"/>
    </i>
    <i>
      <x v="2"/>
    </i>
    <i>
      <x v="3"/>
    </i>
    <i t="grand">
      <x/>
    </i>
  </rowItems>
  <colItems count="1">
    <i/>
  </colItems>
  <dataFields count="1">
    <dataField name="Count of Order ID" fld="0" subtotal="count" showDataAs="percentOfCol" baseField="3" baseItem="1" numFmtId="9"/>
  </dataFields>
  <formats count="3">
    <format dxfId="88">
      <pivotArea dataOnly="0" labelOnly="1" outline="0" axis="axisValues" fieldPosition="0"/>
    </format>
    <format dxfId="87">
      <pivotArea outline="0" fieldPosition="0">
        <references count="1">
          <reference field="4294967294" count="1">
            <x v="0"/>
          </reference>
        </references>
      </pivotArea>
    </format>
    <format dxfId="86">
      <pivotArea outline="0" collapsedLevelsAreSubtotals="1" fieldPosition="0"/>
    </format>
  </format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19D498-1359-4B41-8AB2-A399563EDCA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5:F20" firstHeaderRow="0" firstDataRow="1" firstDataCol="1"/>
  <pivotFields count="22">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2">
    <field x="21"/>
    <field x="1"/>
  </rowFields>
  <rowItems count="5">
    <i>
      <x v="1"/>
    </i>
    <i>
      <x v="2"/>
    </i>
    <i>
      <x v="3"/>
    </i>
    <i>
      <x v="4"/>
    </i>
    <i t="grand">
      <x/>
    </i>
  </rowItems>
  <colFields count="1">
    <field x="-2"/>
  </colFields>
  <colItems count="3">
    <i>
      <x/>
    </i>
    <i i="1">
      <x v="1"/>
    </i>
    <i i="2">
      <x v="2"/>
    </i>
  </colItems>
  <dataFields count="3">
    <dataField name="Sum of Sales" fld="16" baseField="0" baseItem="0"/>
    <dataField name="Sum of Quantity" fld="17" baseField="0" baseItem="0"/>
    <dataField name="Sum of Profi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DB1111-B37F-47C8-85B3-A11CB9CC428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4:J39" firstHeaderRow="1" firstDataRow="1" firstDataCol="1"/>
  <pivotFields count="2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showAll="0" measureFilter="1"/>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showAll="0"/>
    <pivotField showAll="0"/>
    <pivotField showAll="0"/>
    <pivotField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5">
    <i>
      <x/>
    </i>
    <i>
      <x v="1"/>
    </i>
    <i>
      <x v="2"/>
    </i>
    <i>
      <x v="3"/>
    </i>
    <i t="grand">
      <x/>
    </i>
  </rowItems>
  <colItems count="1">
    <i/>
  </colItems>
  <dataFields count="1">
    <dataField name="Sum of Sales" fld="16" baseField="0" baseItem="0" numFmtId="168"/>
  </dataFields>
  <formats count="2">
    <format dxfId="90">
      <pivotArea outline="0" collapsedLevelsAreSubtotals="1" fieldPosition="0"/>
    </format>
    <format dxfId="89">
      <pivotArea dataOnly="0" labelOnly="1" outline="0" axis="axisValues"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9B0499-EFB9-4895-B756-7235A35132F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E10" firstHeaderRow="0" firstDataRow="1" firstDataCol="0"/>
  <pivotFields count="22">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6" baseField="0" baseItem="0"/>
    <dataField name="Sum of Quantity" fld="17" baseField="0" baseItem="0"/>
    <dataField name="Sum of Profi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D948A7B-762D-48FA-B915-431DB53889DB}" autoFormatId="16" applyNumberFormats="0" applyBorderFormats="0" applyFontFormats="0" applyPatternFormats="0" applyAlignmentFormats="0" applyWidthHeightFormats="0">
  <queryTableRefresh nextId="21">
    <queryTableFields count="20">
      <queryTableField id="1" name="Order ID" tableColumnId="1"/>
      <queryTableField id="2" name="Order Date" tableColumnId="2"/>
      <queryTableField id="3" name="Ship Date" tableColumnId="3"/>
      <queryTableField id="4" name="duration"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Region" tableColumnId="12"/>
      <queryTableField id="13" name="Product ID" tableColumnId="13"/>
      <queryTableField id="14" name="Category" tableColumnId="14"/>
      <queryTableField id="15" name="Sub-Category" tableColumnId="15"/>
      <queryTableField id="16" name="Product Name" tableColumnId="16"/>
      <queryTableField id="17" name="Sales" tableColumnId="17"/>
      <queryTableField id="18" name="Quantity" tableColumnId="18"/>
      <queryTableField id="19" name="Profit" tableColumnId="19"/>
      <queryTableField id="20" name="Month"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63361E-ADAC-4BF0-B556-B8664EF83012}" sourceName="Region">
  <pivotTables>
    <pivotTable tabId="1" name="PivotTable3"/>
    <pivotTable tabId="1" name="PivotTable10"/>
    <pivotTable tabId="1" name="PivotTable2"/>
    <pivotTable tabId="1" name="PivotTable4"/>
    <pivotTable tabId="1" name="PivotTable5"/>
    <pivotTable tabId="1" name="PivotTable6"/>
    <pivotTable tabId="1" name="PivotTable8"/>
    <pivotTable tabId="1" name="PivotTable9"/>
  </pivotTables>
  <data>
    <tabular pivotCacheId="180091080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1D944B3-C64E-4600-8723-9AD1EF01941B}" sourceName="Segment">
  <pivotTables>
    <pivotTable tabId="1" name="PivotTable3"/>
    <pivotTable tabId="1" name="PivotTable10"/>
    <pivotTable tabId="1" name="PivotTable2"/>
    <pivotTable tabId="1" name="PivotTable4"/>
    <pivotTable tabId="1" name="PivotTable5"/>
    <pivotTable tabId="1" name="PivotTable6"/>
    <pivotTable tabId="1" name="PivotTable8"/>
    <pivotTable tabId="1" name="PivotTable9"/>
  </pivotTables>
  <data>
    <tabular pivotCacheId="180091080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0084CA5-50F6-4DF9-B657-87DC47413D12}" cache="Slicer_Region" caption="Region" columnCount="4" showCaption="0" style="SlicerStyleOther2" rowHeight="468000"/>
  <slicer name="Segment 1" xr10:uid="{87BEB3C3-813D-40D3-83EC-879628E7C096}" cache="Slicer_Segment" caption="Segment" columnCount="3" showCaption="0" style="SlicerStyleLight5"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0FCC38-617D-44A0-8AB0-4E1E56812E9A}" name="Furniture_Sales" displayName="Furniture_Sales" ref="A1:T2122" tableType="queryTable" totalsRowShown="0">
  <autoFilter ref="A1:T2122" xr:uid="{190FCC38-617D-44A0-8AB0-4E1E56812E9A}"/>
  <tableColumns count="20">
    <tableColumn id="1" xr3:uid="{898EDBBB-3902-41B2-99C6-43ED727579FC}" uniqueName="1" name="Order ID" queryTableFieldId="1" dataDxfId="107"/>
    <tableColumn id="2" xr3:uid="{84C734A8-4D72-4502-B3C6-FD93854EA63B}" uniqueName="2" name="Order Date" queryTableFieldId="2" dataDxfId="106"/>
    <tableColumn id="3" xr3:uid="{1F3788DE-3C7E-4266-9BFB-C56988C71CFE}" uniqueName="3" name="Ship Date" queryTableFieldId="3" dataDxfId="105"/>
    <tableColumn id="4" xr3:uid="{1E66DBEB-AF89-4DB6-A341-909DFD5A1897}" uniqueName="4" name="duration" queryTableFieldId="4" dataDxfId="104"/>
    <tableColumn id="5" xr3:uid="{007D1EE7-FCD1-47ED-B1F6-9FFFFD362A04}" uniqueName="5" name="Ship Mode" queryTableFieldId="5" dataDxfId="103"/>
    <tableColumn id="6" xr3:uid="{615CD1BB-65C8-468B-8FE4-1D94695B3518}" uniqueName="6" name="Customer ID" queryTableFieldId="6" dataDxfId="102"/>
    <tableColumn id="7" xr3:uid="{0D3A1E2D-8982-49BC-B2BA-A623F7378DC2}" uniqueName="7" name="Customer Name" queryTableFieldId="7" dataDxfId="101"/>
    <tableColumn id="8" xr3:uid="{CA95BD45-ADF7-4E9A-BE43-760F0B39CF9C}" uniqueName="8" name="Segment" queryTableFieldId="8" dataDxfId="100"/>
    <tableColumn id="9" xr3:uid="{54B4AE30-C913-41CD-BD8D-C8E6EEA783E1}" uniqueName="9" name="Country" queryTableFieldId="9" dataDxfId="99"/>
    <tableColumn id="10" xr3:uid="{2B7B6286-1C6A-4EE0-B124-438955E078A1}" uniqueName="10" name="City" queryTableFieldId="10" dataDxfId="98"/>
    <tableColumn id="11" xr3:uid="{4EF544E2-6B77-44BC-A693-80147B782815}" uniqueName="11" name="State" queryTableFieldId="11" dataDxfId="97"/>
    <tableColumn id="12" xr3:uid="{5B6CCA6E-E3FB-4669-B447-31E5AE0B2083}" uniqueName="12" name="Region" queryTableFieldId="12" dataDxfId="96"/>
    <tableColumn id="13" xr3:uid="{F1308328-FC76-41EA-9745-8601F4A5B0F7}" uniqueName="13" name="Product ID" queryTableFieldId="13" dataDxfId="95"/>
    <tableColumn id="14" xr3:uid="{3377050B-399E-4ED2-9698-4B5FE0307892}" uniqueName="14" name="Category" queryTableFieldId="14" dataDxfId="94"/>
    <tableColumn id="15" xr3:uid="{DAE19642-ED5D-4A89-A7E0-E2F91EF08F61}" uniqueName="15" name="Sub-Category" queryTableFieldId="15" dataDxfId="93"/>
    <tableColumn id="16" xr3:uid="{ED85E17D-8999-4A88-8059-152ADE50716E}" uniqueName="16" name="Product Name" queryTableFieldId="16" dataDxfId="92"/>
    <tableColumn id="17" xr3:uid="{F7176B9C-08E5-484E-AEEC-9AC2C6E126F0}" uniqueName="17" name="Sales" queryTableFieldId="17"/>
    <tableColumn id="18" xr3:uid="{651EF1FA-B0DF-41C0-BD91-0E8221E4E2F1}" uniqueName="18" name="Quantity" queryTableFieldId="18"/>
    <tableColumn id="19" xr3:uid="{799CE2E6-0B8E-457B-8678-D8A69F0BDCFB}" uniqueName="19" name="Profit" queryTableFieldId="19"/>
    <tableColumn id="20" xr3:uid="{C0CD46A8-DC6D-465B-BA8C-59297553F256}" uniqueName="20" name="Month" queryTableFieldId="20" dataDxfId="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FD3F-22B2-4029-B623-254F9BAFD269}">
  <dimension ref="A1:T2122"/>
  <sheetViews>
    <sheetView topLeftCell="A2" workbookViewId="0">
      <selection sqref="A1:T2122"/>
    </sheetView>
  </sheetViews>
  <sheetFormatPr defaultRowHeight="15" x14ac:dyDescent="0.25"/>
  <cols>
    <col min="1" max="1" width="15" bestFit="1" customWidth="1"/>
    <col min="2" max="2" width="13" bestFit="1" customWidth="1"/>
    <col min="3" max="3" width="11.7109375" bestFit="1" customWidth="1"/>
    <col min="4" max="4" width="10.85546875" bestFit="1" customWidth="1"/>
    <col min="5" max="5" width="13.85546875" bestFit="1" customWidth="1"/>
    <col min="6" max="6" width="14.140625" bestFit="1" customWidth="1"/>
    <col min="7" max="7" width="22.7109375" bestFit="1" customWidth="1"/>
    <col min="8" max="8" width="12.140625" bestFit="1" customWidth="1"/>
    <col min="9" max="9" width="12.85546875" bestFit="1" customWidth="1"/>
    <col min="10" max="10" width="16.5703125" bestFit="1" customWidth="1"/>
    <col min="11" max="11" width="18.7109375" bestFit="1" customWidth="1"/>
    <col min="12" max="12" width="9.42578125" bestFit="1" customWidth="1"/>
    <col min="13" max="13" width="16.5703125" bestFit="1" customWidth="1"/>
    <col min="14" max="14" width="11.140625" bestFit="1" customWidth="1"/>
    <col min="15" max="15" width="15.140625" bestFit="1" customWidth="1"/>
    <col min="16" max="16" width="81.140625" bestFit="1" customWidth="1"/>
    <col min="17" max="17" width="10" bestFit="1" customWidth="1"/>
    <col min="18" max="18" width="11" bestFit="1" customWidth="1"/>
    <col min="19" max="19" width="10.7109375" bestFit="1" customWidth="1"/>
    <col min="20" max="20" width="9.285156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s="1" t="s">
        <v>20</v>
      </c>
      <c r="B2" s="2">
        <v>42682</v>
      </c>
      <c r="C2" s="2">
        <v>42685</v>
      </c>
      <c r="D2" s="1" t="s">
        <v>21</v>
      </c>
      <c r="E2" s="1" t="s">
        <v>22</v>
      </c>
      <c r="F2" s="1" t="s">
        <v>23</v>
      </c>
      <c r="G2" s="1" t="s">
        <v>24</v>
      </c>
      <c r="H2" s="1" t="s">
        <v>25</v>
      </c>
      <c r="I2" s="1" t="s">
        <v>26</v>
      </c>
      <c r="J2" s="1" t="s">
        <v>27</v>
      </c>
      <c r="K2" s="1" t="s">
        <v>28</v>
      </c>
      <c r="L2" s="1" t="s">
        <v>29</v>
      </c>
      <c r="M2" s="1" t="s">
        <v>30</v>
      </c>
      <c r="N2" s="1" t="s">
        <v>31</v>
      </c>
      <c r="O2" s="1" t="s">
        <v>32</v>
      </c>
      <c r="P2" s="1" t="s">
        <v>33</v>
      </c>
      <c r="Q2">
        <v>261.95999999999998</v>
      </c>
      <c r="R2">
        <v>2</v>
      </c>
      <c r="S2">
        <v>41.913600000000002</v>
      </c>
      <c r="T2" s="1" t="s">
        <v>34</v>
      </c>
    </row>
    <row r="3" spans="1:20" x14ac:dyDescent="0.25">
      <c r="A3" s="1" t="s">
        <v>20</v>
      </c>
      <c r="B3" s="2">
        <v>42682</v>
      </c>
      <c r="C3" s="2">
        <v>42685</v>
      </c>
      <c r="D3" s="1" t="s">
        <v>21</v>
      </c>
      <c r="E3" s="1" t="s">
        <v>22</v>
      </c>
      <c r="F3" s="1" t="s">
        <v>23</v>
      </c>
      <c r="G3" s="1" t="s">
        <v>24</v>
      </c>
      <c r="H3" s="1" t="s">
        <v>25</v>
      </c>
      <c r="I3" s="1" t="s">
        <v>26</v>
      </c>
      <c r="J3" s="1" t="s">
        <v>27</v>
      </c>
      <c r="K3" s="1" t="s">
        <v>28</v>
      </c>
      <c r="L3" s="1" t="s">
        <v>29</v>
      </c>
      <c r="M3" s="1" t="s">
        <v>35</v>
      </c>
      <c r="N3" s="1" t="s">
        <v>31</v>
      </c>
      <c r="O3" s="1" t="s">
        <v>36</v>
      </c>
      <c r="P3" s="1" t="s">
        <v>37</v>
      </c>
      <c r="Q3">
        <v>731.94</v>
      </c>
      <c r="R3">
        <v>3</v>
      </c>
      <c r="S3">
        <v>219.58199999999999</v>
      </c>
      <c r="T3" s="1" t="s">
        <v>34</v>
      </c>
    </row>
    <row r="4" spans="1:20" x14ac:dyDescent="0.25">
      <c r="A4" s="1" t="s">
        <v>38</v>
      </c>
      <c r="B4" s="2">
        <v>42288</v>
      </c>
      <c r="C4" s="2">
        <v>42295</v>
      </c>
      <c r="D4" s="1" t="s">
        <v>39</v>
      </c>
      <c r="E4" s="1" t="s">
        <v>40</v>
      </c>
      <c r="F4" s="1" t="s">
        <v>41</v>
      </c>
      <c r="G4" s="1" t="s">
        <v>42</v>
      </c>
      <c r="H4" s="1" t="s">
        <v>25</v>
      </c>
      <c r="I4" s="1" t="s">
        <v>26</v>
      </c>
      <c r="J4" s="1" t="s">
        <v>43</v>
      </c>
      <c r="K4" s="1" t="s">
        <v>44</v>
      </c>
      <c r="L4" s="1" t="s">
        <v>29</v>
      </c>
      <c r="M4" s="1" t="s">
        <v>45</v>
      </c>
      <c r="N4" s="1" t="s">
        <v>31</v>
      </c>
      <c r="O4" s="1" t="s">
        <v>46</v>
      </c>
      <c r="P4" s="1" t="s">
        <v>47</v>
      </c>
      <c r="Q4">
        <v>957.57749999999999</v>
      </c>
      <c r="R4">
        <v>5</v>
      </c>
      <c r="S4">
        <v>-383.03100000000001</v>
      </c>
      <c r="T4" s="1" t="s">
        <v>48</v>
      </c>
    </row>
    <row r="5" spans="1:20" x14ac:dyDescent="0.25">
      <c r="A5" s="1" t="s">
        <v>49</v>
      </c>
      <c r="B5" s="2">
        <v>41799</v>
      </c>
      <c r="C5" s="2">
        <v>41804</v>
      </c>
      <c r="D5" s="1" t="s">
        <v>50</v>
      </c>
      <c r="E5" s="1" t="s">
        <v>40</v>
      </c>
      <c r="F5" s="1" t="s">
        <v>51</v>
      </c>
      <c r="G5" s="1" t="s">
        <v>52</v>
      </c>
      <c r="H5" s="1" t="s">
        <v>25</v>
      </c>
      <c r="I5" s="1" t="s">
        <v>26</v>
      </c>
      <c r="J5" s="1" t="s">
        <v>53</v>
      </c>
      <c r="K5" s="1" t="s">
        <v>54</v>
      </c>
      <c r="L5" s="1" t="s">
        <v>55</v>
      </c>
      <c r="M5" s="1" t="s">
        <v>56</v>
      </c>
      <c r="N5" s="1" t="s">
        <v>31</v>
      </c>
      <c r="O5" s="1" t="s">
        <v>57</v>
      </c>
      <c r="P5" s="1" t="s">
        <v>58</v>
      </c>
      <c r="Q5">
        <v>48.86</v>
      </c>
      <c r="R5">
        <v>7</v>
      </c>
      <c r="S5">
        <v>14.1694</v>
      </c>
      <c r="T5" s="1" t="s">
        <v>59</v>
      </c>
    </row>
    <row r="6" spans="1:20" x14ac:dyDescent="0.25">
      <c r="A6" s="1" t="s">
        <v>49</v>
      </c>
      <c r="B6" s="2">
        <v>41799</v>
      </c>
      <c r="C6" s="2">
        <v>41804</v>
      </c>
      <c r="D6" s="1" t="s">
        <v>50</v>
      </c>
      <c r="E6" s="1" t="s">
        <v>40</v>
      </c>
      <c r="F6" s="1" t="s">
        <v>51</v>
      </c>
      <c r="G6" s="1" t="s">
        <v>52</v>
      </c>
      <c r="H6" s="1" t="s">
        <v>25</v>
      </c>
      <c r="I6" s="1" t="s">
        <v>26</v>
      </c>
      <c r="J6" s="1" t="s">
        <v>53</v>
      </c>
      <c r="K6" s="1" t="s">
        <v>54</v>
      </c>
      <c r="L6" s="1" t="s">
        <v>55</v>
      </c>
      <c r="M6" s="1" t="s">
        <v>60</v>
      </c>
      <c r="N6" s="1" t="s">
        <v>31</v>
      </c>
      <c r="O6" s="1" t="s">
        <v>46</v>
      </c>
      <c r="P6" s="1" t="s">
        <v>61</v>
      </c>
      <c r="Q6">
        <v>1706.184</v>
      </c>
      <c r="R6">
        <v>9</v>
      </c>
      <c r="S6">
        <v>85.309200000000004</v>
      </c>
      <c r="T6" s="1" t="s">
        <v>59</v>
      </c>
    </row>
    <row r="7" spans="1:20" x14ac:dyDescent="0.25">
      <c r="A7" s="1" t="s">
        <v>62</v>
      </c>
      <c r="B7" s="2">
        <v>42932</v>
      </c>
      <c r="C7" s="2">
        <v>42934</v>
      </c>
      <c r="D7" s="1" t="s">
        <v>63</v>
      </c>
      <c r="E7" s="1" t="s">
        <v>22</v>
      </c>
      <c r="F7" s="1" t="s">
        <v>64</v>
      </c>
      <c r="G7" s="1" t="s">
        <v>65</v>
      </c>
      <c r="H7" s="1" t="s">
        <v>25</v>
      </c>
      <c r="I7" s="1" t="s">
        <v>26</v>
      </c>
      <c r="J7" s="1" t="s">
        <v>66</v>
      </c>
      <c r="K7" s="1" t="s">
        <v>67</v>
      </c>
      <c r="L7" s="1" t="s">
        <v>68</v>
      </c>
      <c r="M7" s="1" t="s">
        <v>69</v>
      </c>
      <c r="N7" s="1" t="s">
        <v>31</v>
      </c>
      <c r="O7" s="1" t="s">
        <v>36</v>
      </c>
      <c r="P7" s="1" t="s">
        <v>70</v>
      </c>
      <c r="Q7">
        <v>71.372</v>
      </c>
      <c r="R7">
        <v>2</v>
      </c>
      <c r="S7">
        <v>-1.0196000000000001</v>
      </c>
      <c r="T7" s="1" t="s">
        <v>71</v>
      </c>
    </row>
    <row r="8" spans="1:20" x14ac:dyDescent="0.25">
      <c r="A8" s="1" t="s">
        <v>72</v>
      </c>
      <c r="B8" s="2">
        <v>42272</v>
      </c>
      <c r="C8" s="2">
        <v>42277</v>
      </c>
      <c r="D8" s="1" t="s">
        <v>50</v>
      </c>
      <c r="E8" s="1" t="s">
        <v>40</v>
      </c>
      <c r="F8" s="1" t="s">
        <v>73</v>
      </c>
      <c r="G8" s="1" t="s">
        <v>74</v>
      </c>
      <c r="H8" s="1" t="s">
        <v>25</v>
      </c>
      <c r="I8" s="1" t="s">
        <v>26</v>
      </c>
      <c r="J8" s="1" t="s">
        <v>75</v>
      </c>
      <c r="K8" s="1" t="s">
        <v>76</v>
      </c>
      <c r="L8" s="1" t="s">
        <v>55</v>
      </c>
      <c r="M8" s="1" t="s">
        <v>45</v>
      </c>
      <c r="N8" s="1" t="s">
        <v>31</v>
      </c>
      <c r="O8" s="1" t="s">
        <v>46</v>
      </c>
      <c r="P8" s="1" t="s">
        <v>47</v>
      </c>
      <c r="Q8">
        <v>1044.6300000000001</v>
      </c>
      <c r="R8">
        <v>3</v>
      </c>
      <c r="S8">
        <v>240.26490000000001</v>
      </c>
      <c r="T8" s="1" t="s">
        <v>77</v>
      </c>
    </row>
    <row r="9" spans="1:20" x14ac:dyDescent="0.25">
      <c r="A9" s="1" t="s">
        <v>78</v>
      </c>
      <c r="B9" s="2">
        <v>42264</v>
      </c>
      <c r="C9" s="2">
        <v>42268</v>
      </c>
      <c r="D9" s="1" t="s">
        <v>79</v>
      </c>
      <c r="E9" s="1" t="s">
        <v>40</v>
      </c>
      <c r="F9" s="1" t="s">
        <v>80</v>
      </c>
      <c r="G9" s="1" t="s">
        <v>81</v>
      </c>
      <c r="H9" s="1" t="s">
        <v>25</v>
      </c>
      <c r="I9" s="1" t="s">
        <v>26</v>
      </c>
      <c r="J9" s="1" t="s">
        <v>66</v>
      </c>
      <c r="K9" s="1" t="s">
        <v>67</v>
      </c>
      <c r="L9" s="1" t="s">
        <v>68</v>
      </c>
      <c r="M9" s="1" t="s">
        <v>82</v>
      </c>
      <c r="N9" s="1" t="s">
        <v>31</v>
      </c>
      <c r="O9" s="1" t="s">
        <v>32</v>
      </c>
      <c r="P9" s="1" t="s">
        <v>83</v>
      </c>
      <c r="Q9">
        <v>3083.43</v>
      </c>
      <c r="R9">
        <v>7</v>
      </c>
      <c r="S9">
        <v>-1665.0522000000001</v>
      </c>
      <c r="T9" s="1" t="s">
        <v>77</v>
      </c>
    </row>
    <row r="10" spans="1:20" x14ac:dyDescent="0.25">
      <c r="A10" s="1" t="s">
        <v>78</v>
      </c>
      <c r="B10" s="2">
        <v>42264</v>
      </c>
      <c r="C10" s="2">
        <v>42268</v>
      </c>
      <c r="D10" s="1" t="s">
        <v>79</v>
      </c>
      <c r="E10" s="1" t="s">
        <v>40</v>
      </c>
      <c r="F10" s="1" t="s">
        <v>80</v>
      </c>
      <c r="G10" s="1" t="s">
        <v>81</v>
      </c>
      <c r="H10" s="1" t="s">
        <v>25</v>
      </c>
      <c r="I10" s="1" t="s">
        <v>26</v>
      </c>
      <c r="J10" s="1" t="s">
        <v>66</v>
      </c>
      <c r="K10" s="1" t="s">
        <v>67</v>
      </c>
      <c r="L10" s="1" t="s">
        <v>68</v>
      </c>
      <c r="M10" s="1" t="s">
        <v>84</v>
      </c>
      <c r="N10" s="1" t="s">
        <v>31</v>
      </c>
      <c r="O10" s="1" t="s">
        <v>57</v>
      </c>
      <c r="P10" s="1" t="s">
        <v>85</v>
      </c>
      <c r="Q10">
        <v>124.2</v>
      </c>
      <c r="R10">
        <v>3</v>
      </c>
      <c r="S10">
        <v>15.525</v>
      </c>
      <c r="T10" s="1" t="s">
        <v>77</v>
      </c>
    </row>
    <row r="11" spans="1:20" x14ac:dyDescent="0.25">
      <c r="A11" s="1" t="s">
        <v>86</v>
      </c>
      <c r="B11" s="2">
        <v>42712</v>
      </c>
      <c r="C11" s="2">
        <v>42714</v>
      </c>
      <c r="D11" s="1" t="s">
        <v>63</v>
      </c>
      <c r="E11" s="1" t="s">
        <v>87</v>
      </c>
      <c r="F11" s="1" t="s">
        <v>88</v>
      </c>
      <c r="G11" s="1" t="s">
        <v>89</v>
      </c>
      <c r="H11" s="1" t="s">
        <v>90</v>
      </c>
      <c r="I11" s="1" t="s">
        <v>26</v>
      </c>
      <c r="J11" s="1" t="s">
        <v>91</v>
      </c>
      <c r="K11" s="1" t="s">
        <v>92</v>
      </c>
      <c r="L11" s="1" t="s">
        <v>93</v>
      </c>
      <c r="M11" s="1" t="s">
        <v>94</v>
      </c>
      <c r="N11" s="1" t="s">
        <v>31</v>
      </c>
      <c r="O11" s="1" t="s">
        <v>57</v>
      </c>
      <c r="P11" s="1" t="s">
        <v>95</v>
      </c>
      <c r="Q11">
        <v>190.92</v>
      </c>
      <c r="R11">
        <v>5</v>
      </c>
      <c r="S11">
        <v>-147.96299999999999</v>
      </c>
      <c r="T11" s="1" t="s">
        <v>96</v>
      </c>
    </row>
    <row r="12" spans="1:20" x14ac:dyDescent="0.25">
      <c r="A12" s="1" t="s">
        <v>97</v>
      </c>
      <c r="B12" s="2">
        <v>42365</v>
      </c>
      <c r="C12" s="2">
        <v>42369</v>
      </c>
      <c r="D12" s="1" t="s">
        <v>79</v>
      </c>
      <c r="E12" s="1" t="s">
        <v>40</v>
      </c>
      <c r="F12" s="1" t="s">
        <v>98</v>
      </c>
      <c r="G12" s="1" t="s">
        <v>99</v>
      </c>
      <c r="H12" s="1" t="s">
        <v>100</v>
      </c>
      <c r="I12" s="1" t="s">
        <v>26</v>
      </c>
      <c r="J12" s="1" t="s">
        <v>101</v>
      </c>
      <c r="K12" s="1" t="s">
        <v>92</v>
      </c>
      <c r="L12" s="1" t="s">
        <v>93</v>
      </c>
      <c r="M12" s="1" t="s">
        <v>102</v>
      </c>
      <c r="N12" s="1" t="s">
        <v>31</v>
      </c>
      <c r="O12" s="1" t="s">
        <v>32</v>
      </c>
      <c r="P12" s="1" t="s">
        <v>103</v>
      </c>
      <c r="Q12">
        <v>532.39919999999995</v>
      </c>
      <c r="R12">
        <v>3</v>
      </c>
      <c r="S12">
        <v>-46.976399999999998</v>
      </c>
      <c r="T12" s="1" t="s">
        <v>96</v>
      </c>
    </row>
    <row r="13" spans="1:20" x14ac:dyDescent="0.25">
      <c r="A13" s="1" t="s">
        <v>97</v>
      </c>
      <c r="B13" s="2">
        <v>42365</v>
      </c>
      <c r="C13" s="2">
        <v>42369</v>
      </c>
      <c r="D13" s="1" t="s">
        <v>79</v>
      </c>
      <c r="E13" s="1" t="s">
        <v>40</v>
      </c>
      <c r="F13" s="1" t="s">
        <v>98</v>
      </c>
      <c r="G13" s="1" t="s">
        <v>99</v>
      </c>
      <c r="H13" s="1" t="s">
        <v>100</v>
      </c>
      <c r="I13" s="1" t="s">
        <v>26</v>
      </c>
      <c r="J13" s="1" t="s">
        <v>101</v>
      </c>
      <c r="K13" s="1" t="s">
        <v>92</v>
      </c>
      <c r="L13" s="1" t="s">
        <v>93</v>
      </c>
      <c r="M13" s="1" t="s">
        <v>104</v>
      </c>
      <c r="N13" s="1" t="s">
        <v>31</v>
      </c>
      <c r="O13" s="1" t="s">
        <v>36</v>
      </c>
      <c r="P13" s="1" t="s">
        <v>105</v>
      </c>
      <c r="Q13">
        <v>212.05799999999999</v>
      </c>
      <c r="R13">
        <v>3</v>
      </c>
      <c r="S13">
        <v>-15.147</v>
      </c>
      <c r="T13" s="1" t="s">
        <v>96</v>
      </c>
    </row>
    <row r="14" spans="1:20" x14ac:dyDescent="0.25">
      <c r="A14" s="1" t="s">
        <v>106</v>
      </c>
      <c r="B14" s="2">
        <v>42112</v>
      </c>
      <c r="C14" s="2">
        <v>42116</v>
      </c>
      <c r="D14" s="1" t="s">
        <v>79</v>
      </c>
      <c r="E14" s="1" t="s">
        <v>40</v>
      </c>
      <c r="F14" s="1" t="s">
        <v>107</v>
      </c>
      <c r="G14" s="1" t="s">
        <v>108</v>
      </c>
      <c r="H14" s="1" t="s">
        <v>25</v>
      </c>
      <c r="I14" s="1" t="s">
        <v>26</v>
      </c>
      <c r="J14" s="1" t="s">
        <v>109</v>
      </c>
      <c r="K14" s="1" t="s">
        <v>110</v>
      </c>
      <c r="L14" s="1" t="s">
        <v>93</v>
      </c>
      <c r="M14" s="1" t="s">
        <v>111</v>
      </c>
      <c r="N14" s="1" t="s">
        <v>31</v>
      </c>
      <c r="O14" s="1" t="s">
        <v>57</v>
      </c>
      <c r="P14" s="1" t="s">
        <v>112</v>
      </c>
      <c r="Q14">
        <v>6.16</v>
      </c>
      <c r="R14">
        <v>2</v>
      </c>
      <c r="S14">
        <v>2.9567999999999999</v>
      </c>
      <c r="T14" s="1" t="s">
        <v>113</v>
      </c>
    </row>
    <row r="15" spans="1:20" x14ac:dyDescent="0.25">
      <c r="A15" s="1" t="s">
        <v>106</v>
      </c>
      <c r="B15" s="2">
        <v>42112</v>
      </c>
      <c r="C15" s="2">
        <v>42116</v>
      </c>
      <c r="D15" s="1" t="s">
        <v>79</v>
      </c>
      <c r="E15" s="1" t="s">
        <v>40</v>
      </c>
      <c r="F15" s="1" t="s">
        <v>107</v>
      </c>
      <c r="G15" s="1" t="s">
        <v>108</v>
      </c>
      <c r="H15" s="1" t="s">
        <v>25</v>
      </c>
      <c r="I15" s="1" t="s">
        <v>26</v>
      </c>
      <c r="J15" s="1" t="s">
        <v>109</v>
      </c>
      <c r="K15" s="1" t="s">
        <v>110</v>
      </c>
      <c r="L15" s="1" t="s">
        <v>93</v>
      </c>
      <c r="M15" s="1" t="s">
        <v>114</v>
      </c>
      <c r="N15" s="1" t="s">
        <v>31</v>
      </c>
      <c r="O15" s="1" t="s">
        <v>36</v>
      </c>
      <c r="P15" s="1" t="s">
        <v>115</v>
      </c>
      <c r="Q15">
        <v>89.99</v>
      </c>
      <c r="R15">
        <v>1</v>
      </c>
      <c r="S15">
        <v>17.098099999999999</v>
      </c>
      <c r="T15" s="1" t="s">
        <v>113</v>
      </c>
    </row>
    <row r="16" spans="1:20" x14ac:dyDescent="0.25">
      <c r="A16" s="1" t="s">
        <v>116</v>
      </c>
      <c r="B16" s="2">
        <v>42538</v>
      </c>
      <c r="C16" s="2">
        <v>42539</v>
      </c>
      <c r="D16" s="1" t="s">
        <v>117</v>
      </c>
      <c r="E16" s="1" t="s">
        <v>87</v>
      </c>
      <c r="F16" s="1" t="s">
        <v>118</v>
      </c>
      <c r="G16" s="1" t="s">
        <v>119</v>
      </c>
      <c r="H16" s="1" t="s">
        <v>25</v>
      </c>
      <c r="I16" s="1" t="s">
        <v>26</v>
      </c>
      <c r="J16" s="1" t="s">
        <v>120</v>
      </c>
      <c r="K16" s="1" t="s">
        <v>121</v>
      </c>
      <c r="L16" s="1" t="s">
        <v>68</v>
      </c>
      <c r="M16" s="1" t="s">
        <v>122</v>
      </c>
      <c r="N16" s="1" t="s">
        <v>31</v>
      </c>
      <c r="O16" s="1" t="s">
        <v>36</v>
      </c>
      <c r="P16" s="1" t="s">
        <v>123</v>
      </c>
      <c r="Q16">
        <v>319.41000000000003</v>
      </c>
      <c r="R16">
        <v>5</v>
      </c>
      <c r="S16">
        <v>7.0979999999999999</v>
      </c>
      <c r="T16" s="1" t="s">
        <v>59</v>
      </c>
    </row>
    <row r="17" spans="1:20" x14ac:dyDescent="0.25">
      <c r="A17" s="1" t="s">
        <v>124</v>
      </c>
      <c r="B17" s="2">
        <v>42332</v>
      </c>
      <c r="C17" s="2">
        <v>42338</v>
      </c>
      <c r="D17" s="1" t="s">
        <v>125</v>
      </c>
      <c r="E17" s="1" t="s">
        <v>40</v>
      </c>
      <c r="F17" s="1" t="s">
        <v>126</v>
      </c>
      <c r="G17" s="1" t="s">
        <v>127</v>
      </c>
      <c r="H17" s="1" t="s">
        <v>25</v>
      </c>
      <c r="I17" s="1" t="s">
        <v>26</v>
      </c>
      <c r="J17" s="1" t="s">
        <v>53</v>
      </c>
      <c r="K17" s="1" t="s">
        <v>54</v>
      </c>
      <c r="L17" s="1" t="s">
        <v>55</v>
      </c>
      <c r="M17" s="1" t="s">
        <v>128</v>
      </c>
      <c r="N17" s="1" t="s">
        <v>31</v>
      </c>
      <c r="O17" s="1" t="s">
        <v>57</v>
      </c>
      <c r="P17" s="1" t="s">
        <v>129</v>
      </c>
      <c r="Q17">
        <v>79.760000000000005</v>
      </c>
      <c r="R17">
        <v>4</v>
      </c>
      <c r="S17">
        <v>22.332799999999999</v>
      </c>
      <c r="T17" s="1" t="s">
        <v>34</v>
      </c>
    </row>
    <row r="18" spans="1:20" x14ac:dyDescent="0.25">
      <c r="A18" s="1" t="s">
        <v>130</v>
      </c>
      <c r="B18" s="2">
        <v>42124</v>
      </c>
      <c r="C18" s="2">
        <v>42129</v>
      </c>
      <c r="D18" s="1" t="s">
        <v>50</v>
      </c>
      <c r="E18" s="1" t="s">
        <v>40</v>
      </c>
      <c r="F18" s="1" t="s">
        <v>131</v>
      </c>
      <c r="G18" s="1" t="s">
        <v>132</v>
      </c>
      <c r="H18" s="1" t="s">
        <v>100</v>
      </c>
      <c r="I18" s="1" t="s">
        <v>26</v>
      </c>
      <c r="J18" s="1" t="s">
        <v>133</v>
      </c>
      <c r="K18" s="1" t="s">
        <v>134</v>
      </c>
      <c r="L18" s="1" t="s">
        <v>93</v>
      </c>
      <c r="M18" s="1" t="s">
        <v>135</v>
      </c>
      <c r="N18" s="1" t="s">
        <v>31</v>
      </c>
      <c r="O18" s="1" t="s">
        <v>36</v>
      </c>
      <c r="P18" s="1" t="s">
        <v>136</v>
      </c>
      <c r="Q18">
        <v>213.11500000000001</v>
      </c>
      <c r="R18">
        <v>5</v>
      </c>
      <c r="S18">
        <v>-15.2225</v>
      </c>
      <c r="T18" s="1" t="s">
        <v>113</v>
      </c>
    </row>
    <row r="19" spans="1:20" x14ac:dyDescent="0.25">
      <c r="A19" s="1" t="s">
        <v>137</v>
      </c>
      <c r="B19" s="2">
        <v>42120</v>
      </c>
      <c r="C19" s="2">
        <v>42126</v>
      </c>
      <c r="D19" s="1" t="s">
        <v>125</v>
      </c>
      <c r="E19" s="1" t="s">
        <v>40</v>
      </c>
      <c r="F19" s="1" t="s">
        <v>138</v>
      </c>
      <c r="G19" s="1" t="s">
        <v>139</v>
      </c>
      <c r="H19" s="1" t="s">
        <v>25</v>
      </c>
      <c r="I19" s="1" t="s">
        <v>26</v>
      </c>
      <c r="J19" s="1" t="s">
        <v>140</v>
      </c>
      <c r="K19" s="1" t="s">
        <v>141</v>
      </c>
      <c r="L19" s="1" t="s">
        <v>29</v>
      </c>
      <c r="M19" s="1" t="s">
        <v>142</v>
      </c>
      <c r="N19" s="1" t="s">
        <v>31</v>
      </c>
      <c r="O19" s="1" t="s">
        <v>36</v>
      </c>
      <c r="P19" s="1" t="s">
        <v>143</v>
      </c>
      <c r="Q19">
        <v>831.93600000000004</v>
      </c>
      <c r="R19">
        <v>8</v>
      </c>
      <c r="S19">
        <v>-114.3912</v>
      </c>
      <c r="T19" s="1" t="s">
        <v>113</v>
      </c>
    </row>
    <row r="20" spans="1:20" x14ac:dyDescent="0.25">
      <c r="A20" s="1" t="s">
        <v>137</v>
      </c>
      <c r="B20" s="2">
        <v>42120</v>
      </c>
      <c r="C20" s="2">
        <v>42126</v>
      </c>
      <c r="D20" s="1" t="s">
        <v>125</v>
      </c>
      <c r="E20" s="1" t="s">
        <v>40</v>
      </c>
      <c r="F20" s="1" t="s">
        <v>138</v>
      </c>
      <c r="G20" s="1" t="s">
        <v>139</v>
      </c>
      <c r="H20" s="1" t="s">
        <v>25</v>
      </c>
      <c r="I20" s="1" t="s">
        <v>26</v>
      </c>
      <c r="J20" s="1" t="s">
        <v>140</v>
      </c>
      <c r="K20" s="1" t="s">
        <v>141</v>
      </c>
      <c r="L20" s="1" t="s">
        <v>29</v>
      </c>
      <c r="M20" s="1" t="s">
        <v>144</v>
      </c>
      <c r="N20" s="1" t="s">
        <v>31</v>
      </c>
      <c r="O20" s="1" t="s">
        <v>57</v>
      </c>
      <c r="P20" s="1" t="s">
        <v>145</v>
      </c>
      <c r="Q20">
        <v>97.04</v>
      </c>
      <c r="R20">
        <v>2</v>
      </c>
      <c r="S20">
        <v>1.2130000000000001</v>
      </c>
      <c r="T20" s="1" t="s">
        <v>113</v>
      </c>
    </row>
    <row r="21" spans="1:20" x14ac:dyDescent="0.25">
      <c r="A21" s="1" t="s">
        <v>146</v>
      </c>
      <c r="B21" s="2">
        <v>43078</v>
      </c>
      <c r="C21" s="2">
        <v>43080</v>
      </c>
      <c r="D21" s="1" t="s">
        <v>63</v>
      </c>
      <c r="E21" s="1" t="s">
        <v>87</v>
      </c>
      <c r="F21" s="1" t="s">
        <v>147</v>
      </c>
      <c r="G21" s="1" t="s">
        <v>148</v>
      </c>
      <c r="H21" s="1" t="s">
        <v>90</v>
      </c>
      <c r="I21" s="1" t="s">
        <v>26</v>
      </c>
      <c r="J21" s="1" t="s">
        <v>101</v>
      </c>
      <c r="K21" s="1" t="s">
        <v>92</v>
      </c>
      <c r="L21" s="1" t="s">
        <v>93</v>
      </c>
      <c r="M21" s="1" t="s">
        <v>149</v>
      </c>
      <c r="N21" s="1" t="s">
        <v>31</v>
      </c>
      <c r="O21" s="1" t="s">
        <v>57</v>
      </c>
      <c r="P21" s="1" t="s">
        <v>150</v>
      </c>
      <c r="Q21">
        <v>9.7080000000000002</v>
      </c>
      <c r="R21">
        <v>3</v>
      </c>
      <c r="S21">
        <v>-5.8247999999999998</v>
      </c>
      <c r="T21" s="1" t="s">
        <v>96</v>
      </c>
    </row>
    <row r="22" spans="1:20" x14ac:dyDescent="0.25">
      <c r="A22" s="1" t="s">
        <v>151</v>
      </c>
      <c r="B22" s="2">
        <v>41969</v>
      </c>
      <c r="C22" s="2">
        <v>41974</v>
      </c>
      <c r="D22" s="1" t="s">
        <v>50</v>
      </c>
      <c r="E22" s="1" t="s">
        <v>22</v>
      </c>
      <c r="F22" s="1" t="s">
        <v>138</v>
      </c>
      <c r="G22" s="1" t="s">
        <v>139</v>
      </c>
      <c r="H22" s="1" t="s">
        <v>25</v>
      </c>
      <c r="I22" s="1" t="s">
        <v>26</v>
      </c>
      <c r="J22" s="1" t="s">
        <v>101</v>
      </c>
      <c r="K22" s="1" t="s">
        <v>92</v>
      </c>
      <c r="L22" s="1" t="s">
        <v>93</v>
      </c>
      <c r="M22" s="1" t="s">
        <v>152</v>
      </c>
      <c r="N22" s="1" t="s">
        <v>31</v>
      </c>
      <c r="O22" s="1" t="s">
        <v>57</v>
      </c>
      <c r="P22" s="1" t="s">
        <v>153</v>
      </c>
      <c r="Q22">
        <v>19.3</v>
      </c>
      <c r="R22">
        <v>5</v>
      </c>
      <c r="S22">
        <v>-14.475</v>
      </c>
      <c r="T22" s="1" t="s">
        <v>34</v>
      </c>
    </row>
    <row r="23" spans="1:20" x14ac:dyDescent="0.25">
      <c r="A23" s="1" t="s">
        <v>154</v>
      </c>
      <c r="B23" s="2">
        <v>42883</v>
      </c>
      <c r="C23" s="2">
        <v>42885</v>
      </c>
      <c r="D23" s="1" t="s">
        <v>63</v>
      </c>
      <c r="E23" s="1" t="s">
        <v>22</v>
      </c>
      <c r="F23" s="1" t="s">
        <v>155</v>
      </c>
      <c r="G23" s="1" t="s">
        <v>156</v>
      </c>
      <c r="H23" s="1" t="s">
        <v>25</v>
      </c>
      <c r="I23" s="1" t="s">
        <v>26</v>
      </c>
      <c r="J23" s="1" t="s">
        <v>157</v>
      </c>
      <c r="K23" s="1" t="s">
        <v>158</v>
      </c>
      <c r="L23" s="1" t="s">
        <v>29</v>
      </c>
      <c r="M23" s="1" t="s">
        <v>159</v>
      </c>
      <c r="N23" s="1" t="s">
        <v>31</v>
      </c>
      <c r="O23" s="1" t="s">
        <v>36</v>
      </c>
      <c r="P23" s="1" t="s">
        <v>160</v>
      </c>
      <c r="Q23">
        <v>301.95999999999998</v>
      </c>
      <c r="R23">
        <v>2</v>
      </c>
      <c r="S23">
        <v>33.215600000000002</v>
      </c>
      <c r="T23" s="1" t="s">
        <v>161</v>
      </c>
    </row>
    <row r="24" spans="1:20" x14ac:dyDescent="0.25">
      <c r="A24" s="1" t="s">
        <v>162</v>
      </c>
      <c r="B24" s="2">
        <v>42035</v>
      </c>
      <c r="C24" s="2">
        <v>42040</v>
      </c>
      <c r="D24" s="1" t="s">
        <v>50</v>
      </c>
      <c r="E24" s="1" t="s">
        <v>22</v>
      </c>
      <c r="F24" s="1" t="s">
        <v>163</v>
      </c>
      <c r="G24" s="1" t="s">
        <v>164</v>
      </c>
      <c r="H24" s="1" t="s">
        <v>25</v>
      </c>
      <c r="I24" s="1" t="s">
        <v>26</v>
      </c>
      <c r="J24" s="1" t="s">
        <v>165</v>
      </c>
      <c r="K24" s="1" t="s">
        <v>166</v>
      </c>
      <c r="L24" s="1" t="s">
        <v>93</v>
      </c>
      <c r="M24" s="1" t="s">
        <v>167</v>
      </c>
      <c r="N24" s="1" t="s">
        <v>31</v>
      </c>
      <c r="O24" s="1" t="s">
        <v>57</v>
      </c>
      <c r="P24" s="1" t="s">
        <v>168</v>
      </c>
      <c r="Q24">
        <v>53.34</v>
      </c>
      <c r="R24">
        <v>3</v>
      </c>
      <c r="S24">
        <v>16.535399999999999</v>
      </c>
      <c r="T24" s="1" t="s">
        <v>169</v>
      </c>
    </row>
    <row r="25" spans="1:20" x14ac:dyDescent="0.25">
      <c r="A25" s="1" t="s">
        <v>170</v>
      </c>
      <c r="B25" s="2">
        <v>43048</v>
      </c>
      <c r="C25" s="2">
        <v>43050</v>
      </c>
      <c r="D25" s="1" t="s">
        <v>63</v>
      </c>
      <c r="E25" s="1" t="s">
        <v>22</v>
      </c>
      <c r="F25" s="1" t="s">
        <v>171</v>
      </c>
      <c r="G25" s="1" t="s">
        <v>172</v>
      </c>
      <c r="H25" s="1" t="s">
        <v>100</v>
      </c>
      <c r="I25" s="1" t="s">
        <v>26</v>
      </c>
      <c r="J25" s="1" t="s">
        <v>173</v>
      </c>
      <c r="K25" s="1" t="s">
        <v>121</v>
      </c>
      <c r="L25" s="1" t="s">
        <v>68</v>
      </c>
      <c r="M25" s="1" t="s">
        <v>174</v>
      </c>
      <c r="N25" s="1" t="s">
        <v>31</v>
      </c>
      <c r="O25" s="1" t="s">
        <v>57</v>
      </c>
      <c r="P25" s="1" t="s">
        <v>175</v>
      </c>
      <c r="Q25">
        <v>96.53</v>
      </c>
      <c r="R25">
        <v>7</v>
      </c>
      <c r="S25">
        <v>40.5426</v>
      </c>
      <c r="T25" s="1" t="s">
        <v>34</v>
      </c>
    </row>
    <row r="26" spans="1:20" x14ac:dyDescent="0.25">
      <c r="A26" s="1" t="s">
        <v>176</v>
      </c>
      <c r="B26" s="2">
        <v>42321</v>
      </c>
      <c r="C26" s="2">
        <v>42325</v>
      </c>
      <c r="D26" s="1" t="s">
        <v>79</v>
      </c>
      <c r="E26" s="1" t="s">
        <v>40</v>
      </c>
      <c r="F26" s="1" t="s">
        <v>177</v>
      </c>
      <c r="G26" s="1" t="s">
        <v>178</v>
      </c>
      <c r="H26" s="1" t="s">
        <v>25</v>
      </c>
      <c r="I26" s="1" t="s">
        <v>26</v>
      </c>
      <c r="J26" s="1" t="s">
        <v>179</v>
      </c>
      <c r="K26" s="1" t="s">
        <v>180</v>
      </c>
      <c r="L26" s="1" t="s">
        <v>55</v>
      </c>
      <c r="M26" s="1" t="s">
        <v>181</v>
      </c>
      <c r="N26" s="1" t="s">
        <v>31</v>
      </c>
      <c r="O26" s="1" t="s">
        <v>57</v>
      </c>
      <c r="P26" s="1" t="s">
        <v>182</v>
      </c>
      <c r="Q26">
        <v>102.36</v>
      </c>
      <c r="R26">
        <v>3</v>
      </c>
      <c r="S26">
        <v>-3.8384999999999998</v>
      </c>
      <c r="T26" s="1" t="s">
        <v>34</v>
      </c>
    </row>
    <row r="27" spans="1:20" x14ac:dyDescent="0.25">
      <c r="A27" s="1" t="s">
        <v>183</v>
      </c>
      <c r="B27" s="2">
        <v>43094</v>
      </c>
      <c r="C27" s="2">
        <v>43099</v>
      </c>
      <c r="D27" s="1" t="s">
        <v>50</v>
      </c>
      <c r="E27" s="1" t="s">
        <v>40</v>
      </c>
      <c r="F27" s="1" t="s">
        <v>184</v>
      </c>
      <c r="G27" s="1" t="s">
        <v>185</v>
      </c>
      <c r="H27" s="1" t="s">
        <v>90</v>
      </c>
      <c r="I27" s="1" t="s">
        <v>26</v>
      </c>
      <c r="J27" s="1" t="s">
        <v>173</v>
      </c>
      <c r="K27" s="1" t="s">
        <v>121</v>
      </c>
      <c r="L27" s="1" t="s">
        <v>68</v>
      </c>
      <c r="M27" s="1" t="s">
        <v>186</v>
      </c>
      <c r="N27" s="1" t="s">
        <v>31</v>
      </c>
      <c r="O27" s="1" t="s">
        <v>57</v>
      </c>
      <c r="P27" s="1" t="s">
        <v>187</v>
      </c>
      <c r="Q27">
        <v>41.96</v>
      </c>
      <c r="R27">
        <v>2</v>
      </c>
      <c r="S27">
        <v>10.909599999999999</v>
      </c>
      <c r="T27" s="1" t="s">
        <v>96</v>
      </c>
    </row>
    <row r="28" spans="1:20" x14ac:dyDescent="0.25">
      <c r="A28" s="1" t="s">
        <v>188</v>
      </c>
      <c r="B28" s="2">
        <v>42065</v>
      </c>
      <c r="C28" s="2">
        <v>42069</v>
      </c>
      <c r="D28" s="1" t="s">
        <v>79</v>
      </c>
      <c r="E28" s="1" t="s">
        <v>40</v>
      </c>
      <c r="F28" s="1" t="s">
        <v>189</v>
      </c>
      <c r="G28" s="1" t="s">
        <v>190</v>
      </c>
      <c r="H28" s="1" t="s">
        <v>25</v>
      </c>
      <c r="I28" s="1" t="s">
        <v>26</v>
      </c>
      <c r="J28" s="1" t="s">
        <v>191</v>
      </c>
      <c r="K28" s="1" t="s">
        <v>192</v>
      </c>
      <c r="L28" s="1" t="s">
        <v>55</v>
      </c>
      <c r="M28" s="1" t="s">
        <v>193</v>
      </c>
      <c r="N28" s="1" t="s">
        <v>31</v>
      </c>
      <c r="O28" s="1" t="s">
        <v>46</v>
      </c>
      <c r="P28" s="1" t="s">
        <v>194</v>
      </c>
      <c r="Q28">
        <v>787.53</v>
      </c>
      <c r="R28">
        <v>3</v>
      </c>
      <c r="S28">
        <v>165.38130000000001</v>
      </c>
      <c r="T28" s="1" t="s">
        <v>195</v>
      </c>
    </row>
    <row r="29" spans="1:20" x14ac:dyDescent="0.25">
      <c r="A29" s="1" t="s">
        <v>196</v>
      </c>
      <c r="B29" s="2">
        <v>42533</v>
      </c>
      <c r="C29" s="2">
        <v>42536</v>
      </c>
      <c r="D29" s="1" t="s">
        <v>21</v>
      </c>
      <c r="E29" s="1" t="s">
        <v>87</v>
      </c>
      <c r="F29" s="1" t="s">
        <v>197</v>
      </c>
      <c r="G29" s="1" t="s">
        <v>198</v>
      </c>
      <c r="H29" s="1" t="s">
        <v>25</v>
      </c>
      <c r="I29" s="1" t="s">
        <v>26</v>
      </c>
      <c r="J29" s="1" t="s">
        <v>199</v>
      </c>
      <c r="K29" s="1" t="s">
        <v>200</v>
      </c>
      <c r="L29" s="1" t="s">
        <v>68</v>
      </c>
      <c r="M29" s="1" t="s">
        <v>201</v>
      </c>
      <c r="N29" s="1" t="s">
        <v>31</v>
      </c>
      <c r="O29" s="1" t="s">
        <v>57</v>
      </c>
      <c r="P29" s="1" t="s">
        <v>202</v>
      </c>
      <c r="Q29">
        <v>47.04</v>
      </c>
      <c r="R29">
        <v>3</v>
      </c>
      <c r="S29">
        <v>18.345600000000001</v>
      </c>
      <c r="T29" s="1" t="s">
        <v>59</v>
      </c>
    </row>
    <row r="30" spans="1:20" x14ac:dyDescent="0.25">
      <c r="A30" s="1" t="s">
        <v>203</v>
      </c>
      <c r="B30" s="2">
        <v>41999</v>
      </c>
      <c r="C30" s="2">
        <v>42001</v>
      </c>
      <c r="D30" s="1" t="s">
        <v>63</v>
      </c>
      <c r="E30" s="1" t="s">
        <v>22</v>
      </c>
      <c r="F30" s="1" t="s">
        <v>204</v>
      </c>
      <c r="G30" s="1" t="s">
        <v>205</v>
      </c>
      <c r="H30" s="1" t="s">
        <v>100</v>
      </c>
      <c r="I30" s="1" t="s">
        <v>26</v>
      </c>
      <c r="J30" s="1" t="s">
        <v>101</v>
      </c>
      <c r="K30" s="1" t="s">
        <v>92</v>
      </c>
      <c r="L30" s="1" t="s">
        <v>93</v>
      </c>
      <c r="M30" s="1" t="s">
        <v>206</v>
      </c>
      <c r="N30" s="1" t="s">
        <v>31</v>
      </c>
      <c r="O30" s="1" t="s">
        <v>36</v>
      </c>
      <c r="P30" s="1" t="s">
        <v>207</v>
      </c>
      <c r="Q30">
        <v>600.55799999999999</v>
      </c>
      <c r="R30">
        <v>3</v>
      </c>
      <c r="S30">
        <v>-8.5793999999999997</v>
      </c>
      <c r="T30" s="1" t="s">
        <v>96</v>
      </c>
    </row>
    <row r="31" spans="1:20" x14ac:dyDescent="0.25">
      <c r="A31" s="1" t="s">
        <v>208</v>
      </c>
      <c r="B31" s="2">
        <v>41902</v>
      </c>
      <c r="C31" s="2">
        <v>41907</v>
      </c>
      <c r="D31" s="1" t="s">
        <v>50</v>
      </c>
      <c r="E31" s="1" t="s">
        <v>40</v>
      </c>
      <c r="F31" s="1" t="s">
        <v>209</v>
      </c>
      <c r="G31" s="1" t="s">
        <v>210</v>
      </c>
      <c r="H31" s="1" t="s">
        <v>25</v>
      </c>
      <c r="I31" s="1" t="s">
        <v>26</v>
      </c>
      <c r="J31" s="1" t="s">
        <v>211</v>
      </c>
      <c r="K31" s="1" t="s">
        <v>134</v>
      </c>
      <c r="L31" s="1" t="s">
        <v>93</v>
      </c>
      <c r="M31" s="1" t="s">
        <v>212</v>
      </c>
      <c r="N31" s="1" t="s">
        <v>31</v>
      </c>
      <c r="O31" s="1" t="s">
        <v>46</v>
      </c>
      <c r="P31" s="1" t="s">
        <v>213</v>
      </c>
      <c r="Q31">
        <v>617.70000000000005</v>
      </c>
      <c r="R31">
        <v>6</v>
      </c>
      <c r="S31">
        <v>-407.68200000000002</v>
      </c>
      <c r="T31" s="1" t="s">
        <v>77</v>
      </c>
    </row>
    <row r="32" spans="1:20" x14ac:dyDescent="0.25">
      <c r="A32" s="1" t="s">
        <v>214</v>
      </c>
      <c r="B32" s="2">
        <v>42680</v>
      </c>
      <c r="C32" s="2">
        <v>42684</v>
      </c>
      <c r="D32" s="1" t="s">
        <v>79</v>
      </c>
      <c r="E32" s="1" t="s">
        <v>22</v>
      </c>
      <c r="F32" s="1" t="s">
        <v>215</v>
      </c>
      <c r="G32" s="1" t="s">
        <v>216</v>
      </c>
      <c r="H32" s="1" t="s">
        <v>100</v>
      </c>
      <c r="I32" s="1" t="s">
        <v>26</v>
      </c>
      <c r="J32" s="1" t="s">
        <v>53</v>
      </c>
      <c r="K32" s="1" t="s">
        <v>54</v>
      </c>
      <c r="L32" s="1" t="s">
        <v>55</v>
      </c>
      <c r="M32" s="1" t="s">
        <v>135</v>
      </c>
      <c r="N32" s="1" t="s">
        <v>31</v>
      </c>
      <c r="O32" s="1" t="s">
        <v>36</v>
      </c>
      <c r="P32" s="1" t="s">
        <v>217</v>
      </c>
      <c r="Q32">
        <v>81.424000000000007</v>
      </c>
      <c r="R32">
        <v>2</v>
      </c>
      <c r="S32">
        <v>-9.1601999999999997</v>
      </c>
      <c r="T32" s="1" t="s">
        <v>34</v>
      </c>
    </row>
    <row r="33" spans="1:20" x14ac:dyDescent="0.25">
      <c r="A33" s="1" t="s">
        <v>214</v>
      </c>
      <c r="B33" s="2">
        <v>42680</v>
      </c>
      <c r="C33" s="2">
        <v>42684</v>
      </c>
      <c r="D33" s="1" t="s">
        <v>79</v>
      </c>
      <c r="E33" s="1" t="s">
        <v>22</v>
      </c>
      <c r="F33" s="1" t="s">
        <v>215</v>
      </c>
      <c r="G33" s="1" t="s">
        <v>216</v>
      </c>
      <c r="H33" s="1" t="s">
        <v>100</v>
      </c>
      <c r="I33" s="1" t="s">
        <v>26</v>
      </c>
      <c r="J33" s="1" t="s">
        <v>53</v>
      </c>
      <c r="K33" s="1" t="s">
        <v>54</v>
      </c>
      <c r="L33" s="1" t="s">
        <v>55</v>
      </c>
      <c r="M33" s="1" t="s">
        <v>218</v>
      </c>
      <c r="N33" s="1" t="s">
        <v>31</v>
      </c>
      <c r="O33" s="1" t="s">
        <v>57</v>
      </c>
      <c r="P33" s="1" t="s">
        <v>219</v>
      </c>
      <c r="Q33">
        <v>238.56</v>
      </c>
      <c r="R33">
        <v>3</v>
      </c>
      <c r="S33">
        <v>26.241599999999998</v>
      </c>
      <c r="T33" s="1" t="s">
        <v>34</v>
      </c>
    </row>
    <row r="34" spans="1:20" x14ac:dyDescent="0.25">
      <c r="A34" s="1" t="s">
        <v>220</v>
      </c>
      <c r="B34" s="2">
        <v>42656</v>
      </c>
      <c r="C34" s="2">
        <v>42662</v>
      </c>
      <c r="D34" s="1" t="s">
        <v>125</v>
      </c>
      <c r="E34" s="1" t="s">
        <v>40</v>
      </c>
      <c r="F34" s="1" t="s">
        <v>221</v>
      </c>
      <c r="G34" s="1" t="s">
        <v>222</v>
      </c>
      <c r="H34" s="1" t="s">
        <v>25</v>
      </c>
      <c r="I34" s="1" t="s">
        <v>26</v>
      </c>
      <c r="J34" s="1" t="s">
        <v>223</v>
      </c>
      <c r="K34" s="1" t="s">
        <v>54</v>
      </c>
      <c r="L34" s="1" t="s">
        <v>55</v>
      </c>
      <c r="M34" s="1" t="s">
        <v>111</v>
      </c>
      <c r="N34" s="1" t="s">
        <v>31</v>
      </c>
      <c r="O34" s="1" t="s">
        <v>57</v>
      </c>
      <c r="P34" s="1" t="s">
        <v>112</v>
      </c>
      <c r="Q34">
        <v>43.12</v>
      </c>
      <c r="R34">
        <v>14</v>
      </c>
      <c r="S34">
        <v>20.697600000000001</v>
      </c>
      <c r="T34" s="1" t="s">
        <v>48</v>
      </c>
    </row>
    <row r="35" spans="1:20" x14ac:dyDescent="0.25">
      <c r="A35" s="1" t="s">
        <v>224</v>
      </c>
      <c r="B35" s="2">
        <v>42618</v>
      </c>
      <c r="C35" s="2">
        <v>42620</v>
      </c>
      <c r="D35" s="1" t="s">
        <v>63</v>
      </c>
      <c r="E35" s="1" t="s">
        <v>22</v>
      </c>
      <c r="F35" s="1" t="s">
        <v>225</v>
      </c>
      <c r="G35" s="1" t="s">
        <v>226</v>
      </c>
      <c r="H35" s="1" t="s">
        <v>90</v>
      </c>
      <c r="I35" s="1" t="s">
        <v>26</v>
      </c>
      <c r="J35" s="1" t="s">
        <v>66</v>
      </c>
      <c r="K35" s="1" t="s">
        <v>67</v>
      </c>
      <c r="L35" s="1" t="s">
        <v>68</v>
      </c>
      <c r="M35" s="1" t="s">
        <v>84</v>
      </c>
      <c r="N35" s="1" t="s">
        <v>31</v>
      </c>
      <c r="O35" s="1" t="s">
        <v>57</v>
      </c>
      <c r="P35" s="1" t="s">
        <v>85</v>
      </c>
      <c r="Q35">
        <v>82.8</v>
      </c>
      <c r="R35">
        <v>2</v>
      </c>
      <c r="S35">
        <v>10.35</v>
      </c>
      <c r="T35" s="1" t="s">
        <v>77</v>
      </c>
    </row>
    <row r="36" spans="1:20" x14ac:dyDescent="0.25">
      <c r="A36" s="1" t="s">
        <v>227</v>
      </c>
      <c r="B36" s="2">
        <v>41934</v>
      </c>
      <c r="C36" s="2">
        <v>41940</v>
      </c>
      <c r="D36" s="1" t="s">
        <v>125</v>
      </c>
      <c r="E36" s="1" t="s">
        <v>40</v>
      </c>
      <c r="F36" s="1" t="s">
        <v>228</v>
      </c>
      <c r="G36" s="1" t="s">
        <v>229</v>
      </c>
      <c r="H36" s="1" t="s">
        <v>100</v>
      </c>
      <c r="I36" s="1" t="s">
        <v>26</v>
      </c>
      <c r="J36" s="1" t="s">
        <v>230</v>
      </c>
      <c r="K36" s="1" t="s">
        <v>231</v>
      </c>
      <c r="L36" s="1" t="s">
        <v>68</v>
      </c>
      <c r="M36" s="1" t="s">
        <v>232</v>
      </c>
      <c r="N36" s="1" t="s">
        <v>31</v>
      </c>
      <c r="O36" s="1" t="s">
        <v>57</v>
      </c>
      <c r="P36" s="1" t="s">
        <v>233</v>
      </c>
      <c r="Q36">
        <v>93.888000000000005</v>
      </c>
      <c r="R36">
        <v>4</v>
      </c>
      <c r="S36">
        <v>12.909599999999999</v>
      </c>
      <c r="T36" s="1" t="s">
        <v>48</v>
      </c>
    </row>
    <row r="37" spans="1:20" x14ac:dyDescent="0.25">
      <c r="A37" s="1" t="s">
        <v>234</v>
      </c>
      <c r="B37" s="2">
        <v>42709</v>
      </c>
      <c r="C37" s="2">
        <v>42713</v>
      </c>
      <c r="D37" s="1" t="s">
        <v>79</v>
      </c>
      <c r="E37" s="1" t="s">
        <v>40</v>
      </c>
      <c r="F37" s="1" t="s">
        <v>235</v>
      </c>
      <c r="G37" s="1" t="s">
        <v>236</v>
      </c>
      <c r="H37" s="1" t="s">
        <v>90</v>
      </c>
      <c r="I37" s="1" t="s">
        <v>26</v>
      </c>
      <c r="J37" s="1" t="s">
        <v>237</v>
      </c>
      <c r="K37" s="1" t="s">
        <v>238</v>
      </c>
      <c r="L37" s="1" t="s">
        <v>93</v>
      </c>
      <c r="M37" s="1" t="s">
        <v>35</v>
      </c>
      <c r="N37" s="1" t="s">
        <v>31</v>
      </c>
      <c r="O37" s="1" t="s">
        <v>36</v>
      </c>
      <c r="P37" s="1" t="s">
        <v>37</v>
      </c>
      <c r="Q37">
        <v>1951.84</v>
      </c>
      <c r="R37">
        <v>8</v>
      </c>
      <c r="S37">
        <v>585.55200000000002</v>
      </c>
      <c r="T37" s="1" t="s">
        <v>96</v>
      </c>
    </row>
    <row r="38" spans="1:20" x14ac:dyDescent="0.25">
      <c r="A38" s="1" t="s">
        <v>239</v>
      </c>
      <c r="B38" s="2">
        <v>41699</v>
      </c>
      <c r="C38" s="2">
        <v>41704</v>
      </c>
      <c r="D38" s="1" t="s">
        <v>50</v>
      </c>
      <c r="E38" s="1" t="s">
        <v>22</v>
      </c>
      <c r="F38" s="1" t="s">
        <v>240</v>
      </c>
      <c r="G38" s="1" t="s">
        <v>241</v>
      </c>
      <c r="H38" s="1" t="s">
        <v>25</v>
      </c>
      <c r="I38" s="1" t="s">
        <v>26</v>
      </c>
      <c r="J38" s="1" t="s">
        <v>191</v>
      </c>
      <c r="K38" s="1" t="s">
        <v>192</v>
      </c>
      <c r="L38" s="1" t="s">
        <v>55</v>
      </c>
      <c r="M38" s="1" t="s">
        <v>206</v>
      </c>
      <c r="N38" s="1" t="s">
        <v>31</v>
      </c>
      <c r="O38" s="1" t="s">
        <v>36</v>
      </c>
      <c r="P38" s="1" t="s">
        <v>207</v>
      </c>
      <c r="Q38">
        <v>457.56799999999998</v>
      </c>
      <c r="R38">
        <v>2</v>
      </c>
      <c r="S38">
        <v>51.476399999999998</v>
      </c>
      <c r="T38" s="1" t="s">
        <v>195</v>
      </c>
    </row>
    <row r="39" spans="1:20" x14ac:dyDescent="0.25">
      <c r="A39" s="1" t="s">
        <v>242</v>
      </c>
      <c r="B39" s="2">
        <v>41890</v>
      </c>
      <c r="C39" s="2">
        <v>41894</v>
      </c>
      <c r="D39" s="1" t="s">
        <v>79</v>
      </c>
      <c r="E39" s="1" t="s">
        <v>40</v>
      </c>
      <c r="F39" s="1" t="s">
        <v>243</v>
      </c>
      <c r="G39" s="1" t="s">
        <v>244</v>
      </c>
      <c r="H39" s="1" t="s">
        <v>25</v>
      </c>
      <c r="I39" s="1" t="s">
        <v>26</v>
      </c>
      <c r="J39" s="1" t="s">
        <v>245</v>
      </c>
      <c r="K39" s="1" t="s">
        <v>92</v>
      </c>
      <c r="L39" s="1" t="s">
        <v>93</v>
      </c>
      <c r="M39" s="1" t="s">
        <v>246</v>
      </c>
      <c r="N39" s="1" t="s">
        <v>31</v>
      </c>
      <c r="O39" s="1" t="s">
        <v>36</v>
      </c>
      <c r="P39" s="1" t="s">
        <v>247</v>
      </c>
      <c r="Q39">
        <v>1740.06</v>
      </c>
      <c r="R39">
        <v>9</v>
      </c>
      <c r="S39">
        <v>-24.858000000000001</v>
      </c>
      <c r="T39" s="1" t="s">
        <v>77</v>
      </c>
    </row>
    <row r="40" spans="1:20" x14ac:dyDescent="0.25">
      <c r="A40" s="1" t="s">
        <v>248</v>
      </c>
      <c r="B40" s="2">
        <v>41856</v>
      </c>
      <c r="C40" s="2">
        <v>41860</v>
      </c>
      <c r="D40" s="1" t="s">
        <v>79</v>
      </c>
      <c r="E40" s="1" t="s">
        <v>40</v>
      </c>
      <c r="F40" s="1" t="s">
        <v>249</v>
      </c>
      <c r="G40" s="1" t="s">
        <v>250</v>
      </c>
      <c r="H40" s="1" t="s">
        <v>25</v>
      </c>
      <c r="I40" s="1" t="s">
        <v>26</v>
      </c>
      <c r="J40" s="1" t="s">
        <v>53</v>
      </c>
      <c r="K40" s="1" t="s">
        <v>54</v>
      </c>
      <c r="L40" s="1" t="s">
        <v>55</v>
      </c>
      <c r="M40" s="1" t="s">
        <v>251</v>
      </c>
      <c r="N40" s="1" t="s">
        <v>31</v>
      </c>
      <c r="O40" s="1" t="s">
        <v>36</v>
      </c>
      <c r="P40" s="1" t="s">
        <v>252</v>
      </c>
      <c r="Q40">
        <v>340.14400000000001</v>
      </c>
      <c r="R40">
        <v>7</v>
      </c>
      <c r="S40">
        <v>21.259</v>
      </c>
      <c r="T40" s="1" t="s">
        <v>253</v>
      </c>
    </row>
    <row r="41" spans="1:20" x14ac:dyDescent="0.25">
      <c r="A41" s="1" t="s">
        <v>254</v>
      </c>
      <c r="B41" s="2">
        <v>42329</v>
      </c>
      <c r="C41" s="2">
        <v>42331</v>
      </c>
      <c r="D41" s="1" t="s">
        <v>63</v>
      </c>
      <c r="E41" s="1" t="s">
        <v>22</v>
      </c>
      <c r="F41" s="1" t="s">
        <v>138</v>
      </c>
      <c r="G41" s="1" t="s">
        <v>139</v>
      </c>
      <c r="H41" s="1" t="s">
        <v>25</v>
      </c>
      <c r="I41" s="1" t="s">
        <v>26</v>
      </c>
      <c r="J41" s="1" t="s">
        <v>230</v>
      </c>
      <c r="K41" s="1" t="s">
        <v>231</v>
      </c>
      <c r="L41" s="1" t="s">
        <v>68</v>
      </c>
      <c r="M41" s="1" t="s">
        <v>255</v>
      </c>
      <c r="N41" s="1" t="s">
        <v>31</v>
      </c>
      <c r="O41" s="1" t="s">
        <v>36</v>
      </c>
      <c r="P41" s="1" t="s">
        <v>256</v>
      </c>
      <c r="Q41">
        <v>396.80200000000002</v>
      </c>
      <c r="R41">
        <v>7</v>
      </c>
      <c r="S41">
        <v>-11.337199999999999</v>
      </c>
      <c r="T41" s="1" t="s">
        <v>34</v>
      </c>
    </row>
    <row r="42" spans="1:20" x14ac:dyDescent="0.25">
      <c r="A42" s="1" t="s">
        <v>257</v>
      </c>
      <c r="B42" s="2">
        <v>42289</v>
      </c>
      <c r="C42" s="2">
        <v>42291</v>
      </c>
      <c r="D42" s="1" t="s">
        <v>63</v>
      </c>
      <c r="E42" s="1" t="s">
        <v>87</v>
      </c>
      <c r="F42" s="1" t="s">
        <v>258</v>
      </c>
      <c r="G42" s="1" t="s">
        <v>259</v>
      </c>
      <c r="H42" s="1" t="s">
        <v>100</v>
      </c>
      <c r="I42" s="1" t="s">
        <v>26</v>
      </c>
      <c r="J42" s="1" t="s">
        <v>173</v>
      </c>
      <c r="K42" s="1" t="s">
        <v>121</v>
      </c>
      <c r="L42" s="1" t="s">
        <v>68</v>
      </c>
      <c r="M42" s="1" t="s">
        <v>260</v>
      </c>
      <c r="N42" s="1" t="s">
        <v>31</v>
      </c>
      <c r="O42" s="1" t="s">
        <v>32</v>
      </c>
      <c r="P42" s="1" t="s">
        <v>261</v>
      </c>
      <c r="Q42">
        <v>899.13599999999997</v>
      </c>
      <c r="R42">
        <v>4</v>
      </c>
      <c r="S42">
        <v>112.392</v>
      </c>
      <c r="T42" s="1" t="s">
        <v>48</v>
      </c>
    </row>
    <row r="43" spans="1:20" x14ac:dyDescent="0.25">
      <c r="A43" s="1" t="s">
        <v>257</v>
      </c>
      <c r="B43" s="2">
        <v>42289</v>
      </c>
      <c r="C43" s="2">
        <v>42291</v>
      </c>
      <c r="D43" s="1" t="s">
        <v>63</v>
      </c>
      <c r="E43" s="1" t="s">
        <v>87</v>
      </c>
      <c r="F43" s="1" t="s">
        <v>258</v>
      </c>
      <c r="G43" s="1" t="s">
        <v>259</v>
      </c>
      <c r="H43" s="1" t="s">
        <v>100</v>
      </c>
      <c r="I43" s="1" t="s">
        <v>26</v>
      </c>
      <c r="J43" s="1" t="s">
        <v>173</v>
      </c>
      <c r="K43" s="1" t="s">
        <v>121</v>
      </c>
      <c r="L43" s="1" t="s">
        <v>68</v>
      </c>
      <c r="M43" s="1" t="s">
        <v>102</v>
      </c>
      <c r="N43" s="1" t="s">
        <v>31</v>
      </c>
      <c r="O43" s="1" t="s">
        <v>32</v>
      </c>
      <c r="P43" s="1" t="s">
        <v>103</v>
      </c>
      <c r="Q43">
        <v>626.35199999999998</v>
      </c>
      <c r="R43">
        <v>3</v>
      </c>
      <c r="S43">
        <v>46.976399999999998</v>
      </c>
      <c r="T43" s="1" t="s">
        <v>48</v>
      </c>
    </row>
    <row r="44" spans="1:20" x14ac:dyDescent="0.25">
      <c r="A44" s="1" t="s">
        <v>262</v>
      </c>
      <c r="B44" s="2">
        <v>41854</v>
      </c>
      <c r="C44" s="2">
        <v>41856</v>
      </c>
      <c r="D44" s="1" t="s">
        <v>63</v>
      </c>
      <c r="E44" s="1" t="s">
        <v>87</v>
      </c>
      <c r="F44" s="1" t="s">
        <v>263</v>
      </c>
      <c r="G44" s="1" t="s">
        <v>264</v>
      </c>
      <c r="H44" s="1" t="s">
        <v>25</v>
      </c>
      <c r="I44" s="1" t="s">
        <v>26</v>
      </c>
      <c r="J44" s="1" t="s">
        <v>265</v>
      </c>
      <c r="K44" s="1" t="s">
        <v>180</v>
      </c>
      <c r="L44" s="1" t="s">
        <v>55</v>
      </c>
      <c r="M44" s="1" t="s">
        <v>266</v>
      </c>
      <c r="N44" s="1" t="s">
        <v>31</v>
      </c>
      <c r="O44" s="1" t="s">
        <v>46</v>
      </c>
      <c r="P44" s="1" t="s">
        <v>267</v>
      </c>
      <c r="Q44">
        <v>218.75</v>
      </c>
      <c r="R44">
        <v>2</v>
      </c>
      <c r="S44">
        <v>-161.875</v>
      </c>
      <c r="T44" s="1" t="s">
        <v>253</v>
      </c>
    </row>
    <row r="45" spans="1:20" x14ac:dyDescent="0.25">
      <c r="A45" s="1" t="s">
        <v>268</v>
      </c>
      <c r="B45" s="2">
        <v>42889</v>
      </c>
      <c r="C45" s="2">
        <v>42893</v>
      </c>
      <c r="D45" s="1" t="s">
        <v>79</v>
      </c>
      <c r="E45" s="1" t="s">
        <v>40</v>
      </c>
      <c r="F45" s="1" t="s">
        <v>269</v>
      </c>
      <c r="G45" s="1" t="s">
        <v>270</v>
      </c>
      <c r="H45" s="1" t="s">
        <v>90</v>
      </c>
      <c r="I45" s="1" t="s">
        <v>26</v>
      </c>
      <c r="J45" s="1" t="s">
        <v>237</v>
      </c>
      <c r="K45" s="1" t="s">
        <v>141</v>
      </c>
      <c r="L45" s="1" t="s">
        <v>29</v>
      </c>
      <c r="M45" s="1" t="s">
        <v>271</v>
      </c>
      <c r="N45" s="1" t="s">
        <v>31</v>
      </c>
      <c r="O45" s="1" t="s">
        <v>57</v>
      </c>
      <c r="P45" s="1" t="s">
        <v>272</v>
      </c>
      <c r="Q45">
        <v>35.167999999999999</v>
      </c>
      <c r="R45">
        <v>7</v>
      </c>
      <c r="S45">
        <v>9.6712000000000007</v>
      </c>
      <c r="T45" s="1" t="s">
        <v>59</v>
      </c>
    </row>
    <row r="46" spans="1:20" x14ac:dyDescent="0.25">
      <c r="A46" s="1" t="s">
        <v>273</v>
      </c>
      <c r="B46" s="2">
        <v>42006</v>
      </c>
      <c r="C46" s="2">
        <v>42013</v>
      </c>
      <c r="D46" s="1" t="s">
        <v>39</v>
      </c>
      <c r="E46" s="1" t="s">
        <v>40</v>
      </c>
      <c r="F46" s="1" t="s">
        <v>274</v>
      </c>
      <c r="G46" s="1" t="s">
        <v>275</v>
      </c>
      <c r="H46" s="1" t="s">
        <v>90</v>
      </c>
      <c r="I46" s="1" t="s">
        <v>26</v>
      </c>
      <c r="J46" s="1" t="s">
        <v>276</v>
      </c>
      <c r="K46" s="1" t="s">
        <v>231</v>
      </c>
      <c r="L46" s="1" t="s">
        <v>68</v>
      </c>
      <c r="M46" s="1" t="s">
        <v>277</v>
      </c>
      <c r="N46" s="1" t="s">
        <v>31</v>
      </c>
      <c r="O46" s="1" t="s">
        <v>32</v>
      </c>
      <c r="P46" s="1" t="s">
        <v>278</v>
      </c>
      <c r="Q46">
        <v>452.45</v>
      </c>
      <c r="R46">
        <v>5</v>
      </c>
      <c r="S46">
        <v>-244.32300000000001</v>
      </c>
      <c r="T46" s="1" t="s">
        <v>169</v>
      </c>
    </row>
    <row r="47" spans="1:20" x14ac:dyDescent="0.25">
      <c r="A47" s="1" t="s">
        <v>279</v>
      </c>
      <c r="B47" s="2">
        <v>42362</v>
      </c>
      <c r="C47" s="2">
        <v>42365</v>
      </c>
      <c r="D47" s="1" t="s">
        <v>21</v>
      </c>
      <c r="E47" s="1" t="s">
        <v>87</v>
      </c>
      <c r="F47" s="1" t="s">
        <v>280</v>
      </c>
      <c r="G47" s="1" t="s">
        <v>281</v>
      </c>
      <c r="H47" s="1" t="s">
        <v>25</v>
      </c>
      <c r="I47" s="1" t="s">
        <v>26</v>
      </c>
      <c r="J47" s="1" t="s">
        <v>282</v>
      </c>
      <c r="K47" s="1" t="s">
        <v>231</v>
      </c>
      <c r="L47" s="1" t="s">
        <v>68</v>
      </c>
      <c r="M47" s="1" t="s">
        <v>283</v>
      </c>
      <c r="N47" s="1" t="s">
        <v>31</v>
      </c>
      <c r="O47" s="1" t="s">
        <v>57</v>
      </c>
      <c r="P47" s="1" t="s">
        <v>284</v>
      </c>
      <c r="Q47">
        <v>72.703999999999994</v>
      </c>
      <c r="R47">
        <v>4</v>
      </c>
      <c r="S47">
        <v>19.084800000000001</v>
      </c>
      <c r="T47" s="1" t="s">
        <v>96</v>
      </c>
    </row>
    <row r="48" spans="1:20" x14ac:dyDescent="0.25">
      <c r="A48" s="1" t="s">
        <v>285</v>
      </c>
      <c r="B48" s="2">
        <v>42225</v>
      </c>
      <c r="C48" s="2">
        <v>42232</v>
      </c>
      <c r="D48" s="1" t="s">
        <v>39</v>
      </c>
      <c r="E48" s="1" t="s">
        <v>40</v>
      </c>
      <c r="F48" s="1" t="s">
        <v>286</v>
      </c>
      <c r="G48" s="1" t="s">
        <v>287</v>
      </c>
      <c r="H48" s="1" t="s">
        <v>90</v>
      </c>
      <c r="I48" s="1" t="s">
        <v>26</v>
      </c>
      <c r="J48" s="1" t="s">
        <v>288</v>
      </c>
      <c r="K48" s="1" t="s">
        <v>289</v>
      </c>
      <c r="L48" s="1" t="s">
        <v>93</v>
      </c>
      <c r="M48" s="1" t="s">
        <v>290</v>
      </c>
      <c r="N48" s="1" t="s">
        <v>31</v>
      </c>
      <c r="O48" s="1" t="s">
        <v>46</v>
      </c>
      <c r="P48" s="1" t="s">
        <v>291</v>
      </c>
      <c r="Q48">
        <v>622.45000000000005</v>
      </c>
      <c r="R48">
        <v>5</v>
      </c>
      <c r="S48">
        <v>136.93899999999999</v>
      </c>
      <c r="T48" s="1" t="s">
        <v>253</v>
      </c>
    </row>
    <row r="49" spans="1:20" x14ac:dyDescent="0.25">
      <c r="A49" s="1" t="s">
        <v>292</v>
      </c>
      <c r="B49" s="2">
        <v>42063</v>
      </c>
      <c r="C49" s="2">
        <v>42067</v>
      </c>
      <c r="D49" s="1" t="s">
        <v>79</v>
      </c>
      <c r="E49" s="1" t="s">
        <v>40</v>
      </c>
      <c r="F49" s="1" t="s">
        <v>293</v>
      </c>
      <c r="G49" s="1" t="s">
        <v>294</v>
      </c>
      <c r="H49" s="1" t="s">
        <v>25</v>
      </c>
      <c r="I49" s="1" t="s">
        <v>26</v>
      </c>
      <c r="J49" s="1" t="s">
        <v>157</v>
      </c>
      <c r="K49" s="1" t="s">
        <v>141</v>
      </c>
      <c r="L49" s="1" t="s">
        <v>29</v>
      </c>
      <c r="M49" s="1" t="s">
        <v>295</v>
      </c>
      <c r="N49" s="1" t="s">
        <v>31</v>
      </c>
      <c r="O49" s="1" t="s">
        <v>36</v>
      </c>
      <c r="P49" s="1" t="s">
        <v>296</v>
      </c>
      <c r="Q49">
        <v>161.56800000000001</v>
      </c>
      <c r="R49">
        <v>2</v>
      </c>
      <c r="S49">
        <v>-28.2744</v>
      </c>
      <c r="T49" s="1" t="s">
        <v>297</v>
      </c>
    </row>
    <row r="50" spans="1:20" x14ac:dyDescent="0.25">
      <c r="A50" s="1" t="s">
        <v>292</v>
      </c>
      <c r="B50" s="2">
        <v>42063</v>
      </c>
      <c r="C50" s="2">
        <v>42067</v>
      </c>
      <c r="D50" s="1" t="s">
        <v>79</v>
      </c>
      <c r="E50" s="1" t="s">
        <v>40</v>
      </c>
      <c r="F50" s="1" t="s">
        <v>293</v>
      </c>
      <c r="G50" s="1" t="s">
        <v>294</v>
      </c>
      <c r="H50" s="1" t="s">
        <v>25</v>
      </c>
      <c r="I50" s="1" t="s">
        <v>26</v>
      </c>
      <c r="J50" s="1" t="s">
        <v>157</v>
      </c>
      <c r="K50" s="1" t="s">
        <v>141</v>
      </c>
      <c r="L50" s="1" t="s">
        <v>29</v>
      </c>
      <c r="M50" s="1" t="s">
        <v>298</v>
      </c>
      <c r="N50" s="1" t="s">
        <v>31</v>
      </c>
      <c r="O50" s="1" t="s">
        <v>36</v>
      </c>
      <c r="P50" s="1" t="s">
        <v>299</v>
      </c>
      <c r="Q50">
        <v>389.69600000000003</v>
      </c>
      <c r="R50">
        <v>8</v>
      </c>
      <c r="S50">
        <v>43.840800000000002</v>
      </c>
      <c r="T50" s="1" t="s">
        <v>297</v>
      </c>
    </row>
    <row r="51" spans="1:20" x14ac:dyDescent="0.25">
      <c r="A51" s="1" t="s">
        <v>300</v>
      </c>
      <c r="B51" s="2">
        <v>42832</v>
      </c>
      <c r="C51" s="2">
        <v>42837</v>
      </c>
      <c r="D51" s="1" t="s">
        <v>50</v>
      </c>
      <c r="E51" s="1" t="s">
        <v>40</v>
      </c>
      <c r="F51" s="1" t="s">
        <v>301</v>
      </c>
      <c r="G51" s="1" t="s">
        <v>302</v>
      </c>
      <c r="H51" s="1" t="s">
        <v>100</v>
      </c>
      <c r="I51" s="1" t="s">
        <v>26</v>
      </c>
      <c r="J51" s="1" t="s">
        <v>303</v>
      </c>
      <c r="K51" s="1" t="s">
        <v>44</v>
      </c>
      <c r="L51" s="1" t="s">
        <v>29</v>
      </c>
      <c r="M51" s="1" t="s">
        <v>304</v>
      </c>
      <c r="N51" s="1" t="s">
        <v>31</v>
      </c>
      <c r="O51" s="1" t="s">
        <v>46</v>
      </c>
      <c r="P51" s="1" t="s">
        <v>305</v>
      </c>
      <c r="Q51">
        <v>233.86</v>
      </c>
      <c r="R51">
        <v>2</v>
      </c>
      <c r="S51">
        <v>-102.048</v>
      </c>
      <c r="T51" s="1" t="s">
        <v>113</v>
      </c>
    </row>
    <row r="52" spans="1:20" x14ac:dyDescent="0.25">
      <c r="A52" s="1" t="s">
        <v>300</v>
      </c>
      <c r="B52" s="2">
        <v>42832</v>
      </c>
      <c r="C52" s="2">
        <v>42837</v>
      </c>
      <c r="D52" s="1" t="s">
        <v>50</v>
      </c>
      <c r="E52" s="1" t="s">
        <v>40</v>
      </c>
      <c r="F52" s="1" t="s">
        <v>301</v>
      </c>
      <c r="G52" s="1" t="s">
        <v>302</v>
      </c>
      <c r="H52" s="1" t="s">
        <v>100</v>
      </c>
      <c r="I52" s="1" t="s">
        <v>26</v>
      </c>
      <c r="J52" s="1" t="s">
        <v>303</v>
      </c>
      <c r="K52" s="1" t="s">
        <v>44</v>
      </c>
      <c r="L52" s="1" t="s">
        <v>29</v>
      </c>
      <c r="M52" s="1" t="s">
        <v>306</v>
      </c>
      <c r="N52" s="1" t="s">
        <v>31</v>
      </c>
      <c r="O52" s="1" t="s">
        <v>46</v>
      </c>
      <c r="P52" s="1" t="s">
        <v>307</v>
      </c>
      <c r="Q52">
        <v>620.61450000000002</v>
      </c>
      <c r="R52">
        <v>3</v>
      </c>
      <c r="S52">
        <v>-248.2458</v>
      </c>
      <c r="T52" s="1" t="s">
        <v>113</v>
      </c>
    </row>
    <row r="53" spans="1:20" x14ac:dyDescent="0.25">
      <c r="A53" s="1" t="s">
        <v>300</v>
      </c>
      <c r="B53" s="2">
        <v>42832</v>
      </c>
      <c r="C53" s="2">
        <v>42837</v>
      </c>
      <c r="D53" s="1" t="s">
        <v>50</v>
      </c>
      <c r="E53" s="1" t="s">
        <v>40</v>
      </c>
      <c r="F53" s="1" t="s">
        <v>301</v>
      </c>
      <c r="G53" s="1" t="s">
        <v>302</v>
      </c>
      <c r="H53" s="1" t="s">
        <v>100</v>
      </c>
      <c r="I53" s="1" t="s">
        <v>26</v>
      </c>
      <c r="J53" s="1" t="s">
        <v>303</v>
      </c>
      <c r="K53" s="1" t="s">
        <v>44</v>
      </c>
      <c r="L53" s="1" t="s">
        <v>29</v>
      </c>
      <c r="M53" s="1" t="s">
        <v>308</v>
      </c>
      <c r="N53" s="1" t="s">
        <v>31</v>
      </c>
      <c r="O53" s="1" t="s">
        <v>57</v>
      </c>
      <c r="P53" s="1" t="s">
        <v>309</v>
      </c>
      <c r="Q53">
        <v>258.072</v>
      </c>
      <c r="R53">
        <v>3</v>
      </c>
      <c r="S53">
        <v>0</v>
      </c>
      <c r="T53" s="1" t="s">
        <v>113</v>
      </c>
    </row>
    <row r="54" spans="1:20" x14ac:dyDescent="0.25">
      <c r="A54" s="1" t="s">
        <v>310</v>
      </c>
      <c r="B54" s="2">
        <v>42525</v>
      </c>
      <c r="C54" s="2">
        <v>42530</v>
      </c>
      <c r="D54" s="1" t="s">
        <v>50</v>
      </c>
      <c r="E54" s="1" t="s">
        <v>22</v>
      </c>
      <c r="F54" s="1" t="s">
        <v>311</v>
      </c>
      <c r="G54" s="1" t="s">
        <v>312</v>
      </c>
      <c r="H54" s="1" t="s">
        <v>25</v>
      </c>
      <c r="I54" s="1" t="s">
        <v>26</v>
      </c>
      <c r="J54" s="1" t="s">
        <v>133</v>
      </c>
      <c r="K54" s="1" t="s">
        <v>134</v>
      </c>
      <c r="L54" s="1" t="s">
        <v>93</v>
      </c>
      <c r="M54" s="1" t="s">
        <v>313</v>
      </c>
      <c r="N54" s="1" t="s">
        <v>31</v>
      </c>
      <c r="O54" s="1" t="s">
        <v>57</v>
      </c>
      <c r="P54" s="1" t="s">
        <v>314</v>
      </c>
      <c r="Q54">
        <v>419.68</v>
      </c>
      <c r="R54">
        <v>5</v>
      </c>
      <c r="S54">
        <v>-356.72800000000001</v>
      </c>
      <c r="T54" s="1" t="s">
        <v>59</v>
      </c>
    </row>
    <row r="55" spans="1:20" x14ac:dyDescent="0.25">
      <c r="A55" s="1" t="s">
        <v>310</v>
      </c>
      <c r="B55" s="2">
        <v>42525</v>
      </c>
      <c r="C55" s="2">
        <v>42530</v>
      </c>
      <c r="D55" s="1" t="s">
        <v>50</v>
      </c>
      <c r="E55" s="1" t="s">
        <v>22</v>
      </c>
      <c r="F55" s="1" t="s">
        <v>311</v>
      </c>
      <c r="G55" s="1" t="s">
        <v>312</v>
      </c>
      <c r="H55" s="1" t="s">
        <v>25</v>
      </c>
      <c r="I55" s="1" t="s">
        <v>26</v>
      </c>
      <c r="J55" s="1" t="s">
        <v>133</v>
      </c>
      <c r="K55" s="1" t="s">
        <v>134</v>
      </c>
      <c r="L55" s="1" t="s">
        <v>93</v>
      </c>
      <c r="M55" s="1" t="s">
        <v>315</v>
      </c>
      <c r="N55" s="1" t="s">
        <v>31</v>
      </c>
      <c r="O55" s="1" t="s">
        <v>57</v>
      </c>
      <c r="P55" s="1" t="s">
        <v>316</v>
      </c>
      <c r="Q55">
        <v>11.688000000000001</v>
      </c>
      <c r="R55">
        <v>3</v>
      </c>
      <c r="S55">
        <v>-4.6752000000000002</v>
      </c>
      <c r="T55" s="1" t="s">
        <v>59</v>
      </c>
    </row>
    <row r="56" spans="1:20" x14ac:dyDescent="0.25">
      <c r="A56" s="1" t="s">
        <v>310</v>
      </c>
      <c r="B56" s="2">
        <v>42525</v>
      </c>
      <c r="C56" s="2">
        <v>42530</v>
      </c>
      <c r="D56" s="1" t="s">
        <v>50</v>
      </c>
      <c r="E56" s="1" t="s">
        <v>22</v>
      </c>
      <c r="F56" s="1" t="s">
        <v>311</v>
      </c>
      <c r="G56" s="1" t="s">
        <v>312</v>
      </c>
      <c r="H56" s="1" t="s">
        <v>25</v>
      </c>
      <c r="I56" s="1" t="s">
        <v>26</v>
      </c>
      <c r="J56" s="1" t="s">
        <v>133</v>
      </c>
      <c r="K56" s="1" t="s">
        <v>134</v>
      </c>
      <c r="L56" s="1" t="s">
        <v>93</v>
      </c>
      <c r="M56" s="1" t="s">
        <v>317</v>
      </c>
      <c r="N56" s="1" t="s">
        <v>31</v>
      </c>
      <c r="O56" s="1" t="s">
        <v>46</v>
      </c>
      <c r="P56" s="1" t="s">
        <v>318</v>
      </c>
      <c r="Q56">
        <v>177.22499999999999</v>
      </c>
      <c r="R56">
        <v>5</v>
      </c>
      <c r="S56">
        <v>-120.51300000000001</v>
      </c>
      <c r="T56" s="1" t="s">
        <v>59</v>
      </c>
    </row>
    <row r="57" spans="1:20" x14ac:dyDescent="0.25">
      <c r="A57" s="1" t="s">
        <v>310</v>
      </c>
      <c r="B57" s="2">
        <v>42525</v>
      </c>
      <c r="C57" s="2">
        <v>42530</v>
      </c>
      <c r="D57" s="1" t="s">
        <v>50</v>
      </c>
      <c r="E57" s="1" t="s">
        <v>22</v>
      </c>
      <c r="F57" s="1" t="s">
        <v>311</v>
      </c>
      <c r="G57" s="1" t="s">
        <v>312</v>
      </c>
      <c r="H57" s="1" t="s">
        <v>25</v>
      </c>
      <c r="I57" s="1" t="s">
        <v>26</v>
      </c>
      <c r="J57" s="1" t="s">
        <v>133</v>
      </c>
      <c r="K57" s="1" t="s">
        <v>134</v>
      </c>
      <c r="L57" s="1" t="s">
        <v>93</v>
      </c>
      <c r="M57" s="1" t="s">
        <v>319</v>
      </c>
      <c r="N57" s="1" t="s">
        <v>31</v>
      </c>
      <c r="O57" s="1" t="s">
        <v>57</v>
      </c>
      <c r="P57" s="1" t="s">
        <v>320</v>
      </c>
      <c r="Q57">
        <v>4.0439999999999996</v>
      </c>
      <c r="R57">
        <v>3</v>
      </c>
      <c r="S57">
        <v>-2.8308</v>
      </c>
      <c r="T57" s="1" t="s">
        <v>59</v>
      </c>
    </row>
    <row r="58" spans="1:20" x14ac:dyDescent="0.25">
      <c r="A58" s="1" t="s">
        <v>321</v>
      </c>
      <c r="B58" s="2">
        <v>41791</v>
      </c>
      <c r="C58" s="2">
        <v>41796</v>
      </c>
      <c r="D58" s="1" t="s">
        <v>50</v>
      </c>
      <c r="E58" s="1" t="s">
        <v>22</v>
      </c>
      <c r="F58" s="1" t="s">
        <v>322</v>
      </c>
      <c r="G58" s="1" t="s">
        <v>323</v>
      </c>
      <c r="H58" s="1" t="s">
        <v>100</v>
      </c>
      <c r="I58" s="1" t="s">
        <v>26</v>
      </c>
      <c r="J58" s="1" t="s">
        <v>324</v>
      </c>
      <c r="K58" s="1" t="s">
        <v>166</v>
      </c>
      <c r="L58" s="1" t="s">
        <v>93</v>
      </c>
      <c r="M58" s="1" t="s">
        <v>206</v>
      </c>
      <c r="N58" s="1" t="s">
        <v>31</v>
      </c>
      <c r="O58" s="1" t="s">
        <v>36</v>
      </c>
      <c r="P58" s="1" t="s">
        <v>207</v>
      </c>
      <c r="Q58">
        <v>2001.86</v>
      </c>
      <c r="R58">
        <v>7</v>
      </c>
      <c r="S58">
        <v>580.5394</v>
      </c>
      <c r="T58" s="1" t="s">
        <v>59</v>
      </c>
    </row>
    <row r="59" spans="1:20" x14ac:dyDescent="0.25">
      <c r="A59" s="1" t="s">
        <v>325</v>
      </c>
      <c r="B59" s="2">
        <v>42714</v>
      </c>
      <c r="C59" s="2">
        <v>42719</v>
      </c>
      <c r="D59" s="1" t="s">
        <v>50</v>
      </c>
      <c r="E59" s="1" t="s">
        <v>22</v>
      </c>
      <c r="F59" s="1" t="s">
        <v>326</v>
      </c>
      <c r="G59" s="1" t="s">
        <v>327</v>
      </c>
      <c r="H59" s="1" t="s">
        <v>25</v>
      </c>
      <c r="I59" s="1" t="s">
        <v>26</v>
      </c>
      <c r="J59" s="1" t="s">
        <v>328</v>
      </c>
      <c r="K59" s="1" t="s">
        <v>54</v>
      </c>
      <c r="L59" s="1" t="s">
        <v>55</v>
      </c>
      <c r="M59" s="1" t="s">
        <v>329</v>
      </c>
      <c r="N59" s="1" t="s">
        <v>31</v>
      </c>
      <c r="O59" s="1" t="s">
        <v>36</v>
      </c>
      <c r="P59" s="1" t="s">
        <v>330</v>
      </c>
      <c r="Q59">
        <v>321.56799999999998</v>
      </c>
      <c r="R59">
        <v>2</v>
      </c>
      <c r="S59">
        <v>28.1372</v>
      </c>
      <c r="T59" s="1" t="s">
        <v>96</v>
      </c>
    </row>
    <row r="60" spans="1:20" x14ac:dyDescent="0.25">
      <c r="A60" s="1" t="s">
        <v>331</v>
      </c>
      <c r="B60" s="2">
        <v>42336</v>
      </c>
      <c r="C60" s="2">
        <v>42342</v>
      </c>
      <c r="D60" s="1" t="s">
        <v>125</v>
      </c>
      <c r="E60" s="1" t="s">
        <v>40</v>
      </c>
      <c r="F60" s="1" t="s">
        <v>332</v>
      </c>
      <c r="G60" s="1" t="s">
        <v>333</v>
      </c>
      <c r="H60" s="1" t="s">
        <v>90</v>
      </c>
      <c r="I60" s="1" t="s">
        <v>26</v>
      </c>
      <c r="J60" s="1" t="s">
        <v>133</v>
      </c>
      <c r="K60" s="1" t="s">
        <v>134</v>
      </c>
      <c r="L60" s="1" t="s">
        <v>93</v>
      </c>
      <c r="M60" s="1" t="s">
        <v>319</v>
      </c>
      <c r="N60" s="1" t="s">
        <v>31</v>
      </c>
      <c r="O60" s="1" t="s">
        <v>57</v>
      </c>
      <c r="P60" s="1" t="s">
        <v>320</v>
      </c>
      <c r="Q60">
        <v>12.132</v>
      </c>
      <c r="R60">
        <v>9</v>
      </c>
      <c r="S60">
        <v>-8.4923999999999999</v>
      </c>
      <c r="T60" s="1" t="s">
        <v>34</v>
      </c>
    </row>
    <row r="61" spans="1:20" x14ac:dyDescent="0.25">
      <c r="A61" s="1" t="s">
        <v>334</v>
      </c>
      <c r="B61" s="2">
        <v>42215</v>
      </c>
      <c r="C61" s="2">
        <v>42216</v>
      </c>
      <c r="D61" s="1" t="s">
        <v>117</v>
      </c>
      <c r="E61" s="1" t="s">
        <v>87</v>
      </c>
      <c r="F61" s="1" t="s">
        <v>335</v>
      </c>
      <c r="G61" s="1" t="s">
        <v>336</v>
      </c>
      <c r="H61" s="1" t="s">
        <v>25</v>
      </c>
      <c r="I61" s="1" t="s">
        <v>26</v>
      </c>
      <c r="J61" s="1" t="s">
        <v>328</v>
      </c>
      <c r="K61" s="1" t="s">
        <v>54</v>
      </c>
      <c r="L61" s="1" t="s">
        <v>55</v>
      </c>
      <c r="M61" s="1" t="s">
        <v>337</v>
      </c>
      <c r="N61" s="1" t="s">
        <v>31</v>
      </c>
      <c r="O61" s="1" t="s">
        <v>57</v>
      </c>
      <c r="P61" s="1" t="s">
        <v>338</v>
      </c>
      <c r="Q61">
        <v>5.28</v>
      </c>
      <c r="R61">
        <v>3</v>
      </c>
      <c r="S61">
        <v>2.3231999999999999</v>
      </c>
      <c r="T61" s="1" t="s">
        <v>71</v>
      </c>
    </row>
    <row r="62" spans="1:20" x14ac:dyDescent="0.25">
      <c r="A62" s="1" t="s">
        <v>339</v>
      </c>
      <c r="B62" s="2">
        <v>42310</v>
      </c>
      <c r="C62" s="2">
        <v>42314</v>
      </c>
      <c r="D62" s="1" t="s">
        <v>79</v>
      </c>
      <c r="E62" s="1" t="s">
        <v>40</v>
      </c>
      <c r="F62" s="1" t="s">
        <v>340</v>
      </c>
      <c r="G62" s="1" t="s">
        <v>341</v>
      </c>
      <c r="H62" s="1" t="s">
        <v>25</v>
      </c>
      <c r="I62" s="1" t="s">
        <v>26</v>
      </c>
      <c r="J62" s="1" t="s">
        <v>53</v>
      </c>
      <c r="K62" s="1" t="s">
        <v>54</v>
      </c>
      <c r="L62" s="1" t="s">
        <v>55</v>
      </c>
      <c r="M62" s="1" t="s">
        <v>342</v>
      </c>
      <c r="N62" s="1" t="s">
        <v>31</v>
      </c>
      <c r="O62" s="1" t="s">
        <v>46</v>
      </c>
      <c r="P62" s="1" t="s">
        <v>343</v>
      </c>
      <c r="Q62">
        <v>1038.8399999999999</v>
      </c>
      <c r="R62">
        <v>5</v>
      </c>
      <c r="S62">
        <v>51.942</v>
      </c>
      <c r="T62" s="1" t="s">
        <v>34</v>
      </c>
    </row>
    <row r="63" spans="1:20" x14ac:dyDescent="0.25">
      <c r="A63" s="1" t="s">
        <v>344</v>
      </c>
      <c r="B63" s="2">
        <v>42694</v>
      </c>
      <c r="C63" s="2">
        <v>42698</v>
      </c>
      <c r="D63" s="1" t="s">
        <v>79</v>
      </c>
      <c r="E63" s="1" t="s">
        <v>22</v>
      </c>
      <c r="F63" s="1" t="s">
        <v>345</v>
      </c>
      <c r="G63" s="1" t="s">
        <v>346</v>
      </c>
      <c r="H63" s="1" t="s">
        <v>100</v>
      </c>
      <c r="I63" s="1" t="s">
        <v>26</v>
      </c>
      <c r="J63" s="1" t="s">
        <v>347</v>
      </c>
      <c r="K63" s="1" t="s">
        <v>231</v>
      </c>
      <c r="L63" s="1" t="s">
        <v>68</v>
      </c>
      <c r="M63" s="1" t="s">
        <v>348</v>
      </c>
      <c r="N63" s="1" t="s">
        <v>31</v>
      </c>
      <c r="O63" s="1" t="s">
        <v>32</v>
      </c>
      <c r="P63" s="1" t="s">
        <v>349</v>
      </c>
      <c r="Q63">
        <v>86.97</v>
      </c>
      <c r="R63">
        <v>3</v>
      </c>
      <c r="S63">
        <v>-48.703200000000002</v>
      </c>
      <c r="T63" s="1" t="s">
        <v>34</v>
      </c>
    </row>
    <row r="64" spans="1:20" x14ac:dyDescent="0.25">
      <c r="A64" s="1" t="s">
        <v>350</v>
      </c>
      <c r="B64" s="2">
        <v>41999</v>
      </c>
      <c r="C64" s="2">
        <v>42001</v>
      </c>
      <c r="D64" s="1" t="s">
        <v>63</v>
      </c>
      <c r="E64" s="1" t="s">
        <v>87</v>
      </c>
      <c r="F64" s="1" t="s">
        <v>351</v>
      </c>
      <c r="G64" s="1" t="s">
        <v>352</v>
      </c>
      <c r="H64" s="1" t="s">
        <v>90</v>
      </c>
      <c r="I64" s="1" t="s">
        <v>26</v>
      </c>
      <c r="J64" s="1" t="s">
        <v>353</v>
      </c>
      <c r="K64" s="1" t="s">
        <v>180</v>
      </c>
      <c r="L64" s="1" t="s">
        <v>55</v>
      </c>
      <c r="M64" s="1" t="s">
        <v>354</v>
      </c>
      <c r="N64" s="1" t="s">
        <v>31</v>
      </c>
      <c r="O64" s="1" t="s">
        <v>57</v>
      </c>
      <c r="P64" s="1" t="s">
        <v>355</v>
      </c>
      <c r="Q64">
        <v>300.416</v>
      </c>
      <c r="R64">
        <v>8</v>
      </c>
      <c r="S64">
        <v>78.859200000000001</v>
      </c>
      <c r="T64" s="1" t="s">
        <v>96</v>
      </c>
    </row>
    <row r="65" spans="1:20" x14ac:dyDescent="0.25">
      <c r="A65" s="1" t="s">
        <v>350</v>
      </c>
      <c r="B65" s="2">
        <v>41999</v>
      </c>
      <c r="C65" s="2">
        <v>42001</v>
      </c>
      <c r="D65" s="1" t="s">
        <v>63</v>
      </c>
      <c r="E65" s="1" t="s">
        <v>87</v>
      </c>
      <c r="F65" s="1" t="s">
        <v>351</v>
      </c>
      <c r="G65" s="1" t="s">
        <v>352</v>
      </c>
      <c r="H65" s="1" t="s">
        <v>90</v>
      </c>
      <c r="I65" s="1" t="s">
        <v>26</v>
      </c>
      <c r="J65" s="1" t="s">
        <v>353</v>
      </c>
      <c r="K65" s="1" t="s">
        <v>180</v>
      </c>
      <c r="L65" s="1" t="s">
        <v>55</v>
      </c>
      <c r="M65" s="1" t="s">
        <v>356</v>
      </c>
      <c r="N65" s="1" t="s">
        <v>31</v>
      </c>
      <c r="O65" s="1" t="s">
        <v>36</v>
      </c>
      <c r="P65" s="1" t="s">
        <v>357</v>
      </c>
      <c r="Q65">
        <v>230.352</v>
      </c>
      <c r="R65">
        <v>3</v>
      </c>
      <c r="S65">
        <v>20.155799999999999</v>
      </c>
      <c r="T65" s="1" t="s">
        <v>96</v>
      </c>
    </row>
    <row r="66" spans="1:20" x14ac:dyDescent="0.25">
      <c r="A66" s="1" t="s">
        <v>350</v>
      </c>
      <c r="B66" s="2">
        <v>41999</v>
      </c>
      <c r="C66" s="2">
        <v>42001</v>
      </c>
      <c r="D66" s="1" t="s">
        <v>63</v>
      </c>
      <c r="E66" s="1" t="s">
        <v>87</v>
      </c>
      <c r="F66" s="1" t="s">
        <v>351</v>
      </c>
      <c r="G66" s="1" t="s">
        <v>352</v>
      </c>
      <c r="H66" s="1" t="s">
        <v>90</v>
      </c>
      <c r="I66" s="1" t="s">
        <v>26</v>
      </c>
      <c r="J66" s="1" t="s">
        <v>353</v>
      </c>
      <c r="K66" s="1" t="s">
        <v>180</v>
      </c>
      <c r="L66" s="1" t="s">
        <v>55</v>
      </c>
      <c r="M66" s="1" t="s">
        <v>358</v>
      </c>
      <c r="N66" s="1" t="s">
        <v>31</v>
      </c>
      <c r="O66" s="1" t="s">
        <v>57</v>
      </c>
      <c r="P66" s="1" t="s">
        <v>359</v>
      </c>
      <c r="Q66">
        <v>218.352</v>
      </c>
      <c r="R66">
        <v>3</v>
      </c>
      <c r="S66">
        <v>-24.564599999999999</v>
      </c>
      <c r="T66" s="1" t="s">
        <v>96</v>
      </c>
    </row>
    <row r="67" spans="1:20" x14ac:dyDescent="0.25">
      <c r="A67" s="1" t="s">
        <v>360</v>
      </c>
      <c r="B67" s="2">
        <v>42671</v>
      </c>
      <c r="C67" s="2">
        <v>42677</v>
      </c>
      <c r="D67" s="1" t="s">
        <v>125</v>
      </c>
      <c r="E67" s="1" t="s">
        <v>40</v>
      </c>
      <c r="F67" s="1" t="s">
        <v>225</v>
      </c>
      <c r="G67" s="1" t="s">
        <v>226</v>
      </c>
      <c r="H67" s="1" t="s">
        <v>90</v>
      </c>
      <c r="I67" s="1" t="s">
        <v>26</v>
      </c>
      <c r="J67" s="1" t="s">
        <v>361</v>
      </c>
      <c r="K67" s="1" t="s">
        <v>362</v>
      </c>
      <c r="L67" s="1" t="s">
        <v>68</v>
      </c>
      <c r="M67" s="1" t="s">
        <v>363</v>
      </c>
      <c r="N67" s="1" t="s">
        <v>31</v>
      </c>
      <c r="O67" s="1" t="s">
        <v>57</v>
      </c>
      <c r="P67" s="1" t="s">
        <v>364</v>
      </c>
      <c r="Q67">
        <v>77.599999999999994</v>
      </c>
      <c r="R67">
        <v>4</v>
      </c>
      <c r="S67">
        <v>38.024000000000001</v>
      </c>
      <c r="T67" s="1" t="s">
        <v>48</v>
      </c>
    </row>
    <row r="68" spans="1:20" x14ac:dyDescent="0.25">
      <c r="A68" s="1" t="s">
        <v>365</v>
      </c>
      <c r="B68" s="2">
        <v>43058</v>
      </c>
      <c r="C68" s="2">
        <v>43062</v>
      </c>
      <c r="D68" s="1" t="s">
        <v>79</v>
      </c>
      <c r="E68" s="1" t="s">
        <v>40</v>
      </c>
      <c r="F68" s="1" t="s">
        <v>366</v>
      </c>
      <c r="G68" s="1" t="s">
        <v>367</v>
      </c>
      <c r="H68" s="1" t="s">
        <v>25</v>
      </c>
      <c r="I68" s="1" t="s">
        <v>26</v>
      </c>
      <c r="J68" s="1" t="s">
        <v>133</v>
      </c>
      <c r="K68" s="1" t="s">
        <v>134</v>
      </c>
      <c r="L68" s="1" t="s">
        <v>93</v>
      </c>
      <c r="M68" s="1" t="s">
        <v>368</v>
      </c>
      <c r="N68" s="1" t="s">
        <v>31</v>
      </c>
      <c r="O68" s="1" t="s">
        <v>46</v>
      </c>
      <c r="P68" s="1" t="s">
        <v>369</v>
      </c>
      <c r="Q68">
        <v>219.07499999999999</v>
      </c>
      <c r="R68">
        <v>3</v>
      </c>
      <c r="S68">
        <v>-131.44499999999999</v>
      </c>
      <c r="T68" s="1" t="s">
        <v>34</v>
      </c>
    </row>
    <row r="69" spans="1:20" x14ac:dyDescent="0.25">
      <c r="A69" s="1" t="s">
        <v>370</v>
      </c>
      <c r="B69" s="2">
        <v>42128</v>
      </c>
      <c r="C69" s="2">
        <v>42133</v>
      </c>
      <c r="D69" s="1" t="s">
        <v>50</v>
      </c>
      <c r="E69" s="1" t="s">
        <v>22</v>
      </c>
      <c r="F69" s="1" t="s">
        <v>371</v>
      </c>
      <c r="G69" s="1" t="s">
        <v>372</v>
      </c>
      <c r="H69" s="1" t="s">
        <v>90</v>
      </c>
      <c r="I69" s="1" t="s">
        <v>26</v>
      </c>
      <c r="J69" s="1" t="s">
        <v>173</v>
      </c>
      <c r="K69" s="1" t="s">
        <v>121</v>
      </c>
      <c r="L69" s="1" t="s">
        <v>68</v>
      </c>
      <c r="M69" s="1" t="s">
        <v>373</v>
      </c>
      <c r="N69" s="1" t="s">
        <v>31</v>
      </c>
      <c r="O69" s="1" t="s">
        <v>57</v>
      </c>
      <c r="P69" s="1" t="s">
        <v>374</v>
      </c>
      <c r="Q69">
        <v>26.8</v>
      </c>
      <c r="R69">
        <v>2</v>
      </c>
      <c r="S69">
        <v>12.864000000000001</v>
      </c>
      <c r="T69" s="1" t="s">
        <v>161</v>
      </c>
    </row>
    <row r="70" spans="1:20" x14ac:dyDescent="0.25">
      <c r="A70" s="1" t="s">
        <v>375</v>
      </c>
      <c r="B70" s="2">
        <v>42625</v>
      </c>
      <c r="C70" s="2">
        <v>42627</v>
      </c>
      <c r="D70" s="1" t="s">
        <v>63</v>
      </c>
      <c r="E70" s="1" t="s">
        <v>22</v>
      </c>
      <c r="F70" s="1" t="s">
        <v>376</v>
      </c>
      <c r="G70" s="1" t="s">
        <v>377</v>
      </c>
      <c r="H70" s="1" t="s">
        <v>90</v>
      </c>
      <c r="I70" s="1" t="s">
        <v>26</v>
      </c>
      <c r="J70" s="1" t="s">
        <v>378</v>
      </c>
      <c r="K70" s="1" t="s">
        <v>180</v>
      </c>
      <c r="L70" s="1" t="s">
        <v>55</v>
      </c>
      <c r="M70" s="1" t="s">
        <v>379</v>
      </c>
      <c r="N70" s="1" t="s">
        <v>31</v>
      </c>
      <c r="O70" s="1" t="s">
        <v>57</v>
      </c>
      <c r="P70" s="1" t="s">
        <v>380</v>
      </c>
      <c r="Q70">
        <v>15.135999999999999</v>
      </c>
      <c r="R70">
        <v>4</v>
      </c>
      <c r="S70">
        <v>3.5948000000000002</v>
      </c>
      <c r="T70" s="1" t="s">
        <v>77</v>
      </c>
    </row>
    <row r="71" spans="1:20" x14ac:dyDescent="0.25">
      <c r="A71" s="1" t="s">
        <v>375</v>
      </c>
      <c r="B71" s="2">
        <v>42625</v>
      </c>
      <c r="C71" s="2">
        <v>42627</v>
      </c>
      <c r="D71" s="1" t="s">
        <v>63</v>
      </c>
      <c r="E71" s="1" t="s">
        <v>22</v>
      </c>
      <c r="F71" s="1" t="s">
        <v>376</v>
      </c>
      <c r="G71" s="1" t="s">
        <v>377</v>
      </c>
      <c r="H71" s="1" t="s">
        <v>90</v>
      </c>
      <c r="I71" s="1" t="s">
        <v>26</v>
      </c>
      <c r="J71" s="1" t="s">
        <v>378</v>
      </c>
      <c r="K71" s="1" t="s">
        <v>180</v>
      </c>
      <c r="L71" s="1" t="s">
        <v>55</v>
      </c>
      <c r="M71" s="1" t="s">
        <v>381</v>
      </c>
      <c r="N71" s="1" t="s">
        <v>31</v>
      </c>
      <c r="O71" s="1" t="s">
        <v>36</v>
      </c>
      <c r="P71" s="1" t="s">
        <v>382</v>
      </c>
      <c r="Q71">
        <v>466.76799999999997</v>
      </c>
      <c r="R71">
        <v>2</v>
      </c>
      <c r="S71">
        <v>52.511400000000002</v>
      </c>
      <c r="T71" s="1" t="s">
        <v>77</v>
      </c>
    </row>
    <row r="72" spans="1:20" x14ac:dyDescent="0.25">
      <c r="A72" s="1" t="s">
        <v>375</v>
      </c>
      <c r="B72" s="2">
        <v>42625</v>
      </c>
      <c r="C72" s="2">
        <v>42627</v>
      </c>
      <c r="D72" s="1" t="s">
        <v>63</v>
      </c>
      <c r="E72" s="1" t="s">
        <v>22</v>
      </c>
      <c r="F72" s="1" t="s">
        <v>376</v>
      </c>
      <c r="G72" s="1" t="s">
        <v>377</v>
      </c>
      <c r="H72" s="1" t="s">
        <v>90</v>
      </c>
      <c r="I72" s="1" t="s">
        <v>26</v>
      </c>
      <c r="J72" s="1" t="s">
        <v>378</v>
      </c>
      <c r="K72" s="1" t="s">
        <v>180</v>
      </c>
      <c r="L72" s="1" t="s">
        <v>55</v>
      </c>
      <c r="M72" s="1" t="s">
        <v>383</v>
      </c>
      <c r="N72" s="1" t="s">
        <v>31</v>
      </c>
      <c r="O72" s="1" t="s">
        <v>57</v>
      </c>
      <c r="P72" s="1" t="s">
        <v>384</v>
      </c>
      <c r="Q72">
        <v>15.231999999999999</v>
      </c>
      <c r="R72">
        <v>1</v>
      </c>
      <c r="S72">
        <v>1.7136</v>
      </c>
      <c r="T72" s="1" t="s">
        <v>77</v>
      </c>
    </row>
    <row r="73" spans="1:20" x14ac:dyDescent="0.25">
      <c r="A73" s="1" t="s">
        <v>385</v>
      </c>
      <c r="B73" s="2">
        <v>41909</v>
      </c>
      <c r="C73" s="2">
        <v>41915</v>
      </c>
      <c r="D73" s="1" t="s">
        <v>125</v>
      </c>
      <c r="E73" s="1" t="s">
        <v>40</v>
      </c>
      <c r="F73" s="1" t="s">
        <v>386</v>
      </c>
      <c r="G73" s="1" t="s">
        <v>387</v>
      </c>
      <c r="H73" s="1" t="s">
        <v>90</v>
      </c>
      <c r="I73" s="1" t="s">
        <v>26</v>
      </c>
      <c r="J73" s="1" t="s">
        <v>388</v>
      </c>
      <c r="K73" s="1" t="s">
        <v>362</v>
      </c>
      <c r="L73" s="1" t="s">
        <v>68</v>
      </c>
      <c r="M73" s="1" t="s">
        <v>389</v>
      </c>
      <c r="N73" s="1" t="s">
        <v>31</v>
      </c>
      <c r="O73" s="1" t="s">
        <v>57</v>
      </c>
      <c r="P73" s="1" t="s">
        <v>390</v>
      </c>
      <c r="Q73">
        <v>87.54</v>
      </c>
      <c r="R73">
        <v>3</v>
      </c>
      <c r="S73">
        <v>37.642200000000003</v>
      </c>
      <c r="T73" s="1" t="s">
        <v>77</v>
      </c>
    </row>
    <row r="74" spans="1:20" x14ac:dyDescent="0.25">
      <c r="A74" s="1" t="s">
        <v>391</v>
      </c>
      <c r="B74" s="2">
        <v>41947</v>
      </c>
      <c r="C74" s="2">
        <v>41952</v>
      </c>
      <c r="D74" s="1" t="s">
        <v>50</v>
      </c>
      <c r="E74" s="1" t="s">
        <v>40</v>
      </c>
      <c r="F74" s="1" t="s">
        <v>392</v>
      </c>
      <c r="G74" s="1" t="s">
        <v>393</v>
      </c>
      <c r="H74" s="1" t="s">
        <v>100</v>
      </c>
      <c r="I74" s="1" t="s">
        <v>26</v>
      </c>
      <c r="J74" s="1" t="s">
        <v>173</v>
      </c>
      <c r="K74" s="1" t="s">
        <v>121</v>
      </c>
      <c r="L74" s="1" t="s">
        <v>68</v>
      </c>
      <c r="M74" s="1" t="s">
        <v>394</v>
      </c>
      <c r="N74" s="1" t="s">
        <v>31</v>
      </c>
      <c r="O74" s="1" t="s">
        <v>36</v>
      </c>
      <c r="P74" s="1" t="s">
        <v>395</v>
      </c>
      <c r="Q74">
        <v>135.88200000000001</v>
      </c>
      <c r="R74">
        <v>1</v>
      </c>
      <c r="S74">
        <v>24.1568</v>
      </c>
      <c r="T74" s="1" t="s">
        <v>34</v>
      </c>
    </row>
    <row r="75" spans="1:20" x14ac:dyDescent="0.25">
      <c r="A75" s="1" t="s">
        <v>396</v>
      </c>
      <c r="B75" s="2">
        <v>43042</v>
      </c>
      <c r="C75" s="2">
        <v>43044</v>
      </c>
      <c r="D75" s="1" t="s">
        <v>63</v>
      </c>
      <c r="E75" s="1" t="s">
        <v>22</v>
      </c>
      <c r="F75" s="1" t="s">
        <v>397</v>
      </c>
      <c r="G75" s="1" t="s">
        <v>398</v>
      </c>
      <c r="H75" s="1" t="s">
        <v>90</v>
      </c>
      <c r="I75" s="1" t="s">
        <v>26</v>
      </c>
      <c r="J75" s="1" t="s">
        <v>399</v>
      </c>
      <c r="K75" s="1" t="s">
        <v>141</v>
      </c>
      <c r="L75" s="1" t="s">
        <v>29</v>
      </c>
      <c r="M75" s="1" t="s">
        <v>400</v>
      </c>
      <c r="N75" s="1" t="s">
        <v>31</v>
      </c>
      <c r="O75" s="1" t="s">
        <v>57</v>
      </c>
      <c r="P75" s="1" t="s">
        <v>401</v>
      </c>
      <c r="Q75">
        <v>15.992000000000001</v>
      </c>
      <c r="R75">
        <v>1</v>
      </c>
      <c r="S75">
        <v>0.99950000000000006</v>
      </c>
      <c r="T75" s="1" t="s">
        <v>34</v>
      </c>
    </row>
    <row r="76" spans="1:20" x14ac:dyDescent="0.25">
      <c r="A76" s="1" t="s">
        <v>402</v>
      </c>
      <c r="B76" s="2">
        <v>42612</v>
      </c>
      <c r="C76" s="2">
        <v>42614</v>
      </c>
      <c r="D76" s="1" t="s">
        <v>63</v>
      </c>
      <c r="E76" s="1" t="s">
        <v>87</v>
      </c>
      <c r="F76" s="1" t="s">
        <v>403</v>
      </c>
      <c r="G76" s="1" t="s">
        <v>404</v>
      </c>
      <c r="H76" s="1" t="s">
        <v>25</v>
      </c>
      <c r="I76" s="1" t="s">
        <v>26</v>
      </c>
      <c r="J76" s="1" t="s">
        <v>66</v>
      </c>
      <c r="K76" s="1" t="s">
        <v>67</v>
      </c>
      <c r="L76" s="1" t="s">
        <v>68</v>
      </c>
      <c r="M76" s="1" t="s">
        <v>405</v>
      </c>
      <c r="N76" s="1" t="s">
        <v>31</v>
      </c>
      <c r="O76" s="1" t="s">
        <v>36</v>
      </c>
      <c r="P76" s="1" t="s">
        <v>406</v>
      </c>
      <c r="Q76">
        <v>786.74400000000003</v>
      </c>
      <c r="R76">
        <v>4</v>
      </c>
      <c r="S76">
        <v>-258.5016</v>
      </c>
      <c r="T76" s="1" t="s">
        <v>253</v>
      </c>
    </row>
    <row r="77" spans="1:20" x14ac:dyDescent="0.25">
      <c r="A77" s="1" t="s">
        <v>407</v>
      </c>
      <c r="B77" s="2">
        <v>41832</v>
      </c>
      <c r="C77" s="2">
        <v>41837</v>
      </c>
      <c r="D77" s="1" t="s">
        <v>50</v>
      </c>
      <c r="E77" s="1" t="s">
        <v>40</v>
      </c>
      <c r="F77" s="1" t="s">
        <v>408</v>
      </c>
      <c r="G77" s="1" t="s">
        <v>409</v>
      </c>
      <c r="H77" s="1" t="s">
        <v>90</v>
      </c>
      <c r="I77" s="1" t="s">
        <v>26</v>
      </c>
      <c r="J77" s="1" t="s">
        <v>328</v>
      </c>
      <c r="K77" s="1" t="s">
        <v>54</v>
      </c>
      <c r="L77" s="1" t="s">
        <v>55</v>
      </c>
      <c r="M77" s="1" t="s">
        <v>410</v>
      </c>
      <c r="N77" s="1" t="s">
        <v>31</v>
      </c>
      <c r="O77" s="1" t="s">
        <v>46</v>
      </c>
      <c r="P77" s="1" t="s">
        <v>411</v>
      </c>
      <c r="Q77">
        <v>698.35199999999998</v>
      </c>
      <c r="R77">
        <v>3</v>
      </c>
      <c r="S77">
        <v>-17.4588</v>
      </c>
      <c r="T77" s="1" t="s">
        <v>71</v>
      </c>
    </row>
    <row r="78" spans="1:20" x14ac:dyDescent="0.25">
      <c r="A78" s="1" t="s">
        <v>412</v>
      </c>
      <c r="B78" s="2">
        <v>42468</v>
      </c>
      <c r="C78" s="2">
        <v>42473</v>
      </c>
      <c r="D78" s="1" t="s">
        <v>50</v>
      </c>
      <c r="E78" s="1" t="s">
        <v>40</v>
      </c>
      <c r="F78" s="1" t="s">
        <v>413</v>
      </c>
      <c r="G78" s="1" t="s">
        <v>414</v>
      </c>
      <c r="H78" s="1" t="s">
        <v>25</v>
      </c>
      <c r="I78" s="1" t="s">
        <v>26</v>
      </c>
      <c r="J78" s="1" t="s">
        <v>173</v>
      </c>
      <c r="K78" s="1" t="s">
        <v>121</v>
      </c>
      <c r="L78" s="1" t="s">
        <v>68</v>
      </c>
      <c r="M78" s="1" t="s">
        <v>415</v>
      </c>
      <c r="N78" s="1" t="s">
        <v>31</v>
      </c>
      <c r="O78" s="1" t="s">
        <v>32</v>
      </c>
      <c r="P78" s="1" t="s">
        <v>416</v>
      </c>
      <c r="Q78">
        <v>388.70400000000001</v>
      </c>
      <c r="R78">
        <v>6</v>
      </c>
      <c r="S78">
        <v>-4.8587999999999996</v>
      </c>
      <c r="T78" s="1" t="s">
        <v>113</v>
      </c>
    </row>
    <row r="79" spans="1:20" x14ac:dyDescent="0.25">
      <c r="A79" s="1" t="s">
        <v>417</v>
      </c>
      <c r="B79" s="2">
        <v>43003</v>
      </c>
      <c r="C79" s="2">
        <v>43009</v>
      </c>
      <c r="D79" s="1" t="s">
        <v>125</v>
      </c>
      <c r="E79" s="1" t="s">
        <v>40</v>
      </c>
      <c r="F79" s="1" t="s">
        <v>418</v>
      </c>
      <c r="G79" s="1" t="s">
        <v>419</v>
      </c>
      <c r="H79" s="1" t="s">
        <v>25</v>
      </c>
      <c r="I79" s="1" t="s">
        <v>26</v>
      </c>
      <c r="J79" s="1" t="s">
        <v>173</v>
      </c>
      <c r="K79" s="1" t="s">
        <v>121</v>
      </c>
      <c r="L79" s="1" t="s">
        <v>68</v>
      </c>
      <c r="M79" s="1" t="s">
        <v>420</v>
      </c>
      <c r="N79" s="1" t="s">
        <v>31</v>
      </c>
      <c r="O79" s="1" t="s">
        <v>36</v>
      </c>
      <c r="P79" s="1" t="s">
        <v>421</v>
      </c>
      <c r="Q79">
        <v>488.64600000000002</v>
      </c>
      <c r="R79">
        <v>3</v>
      </c>
      <c r="S79">
        <v>86.870400000000004</v>
      </c>
      <c r="T79" s="1" t="s">
        <v>77</v>
      </c>
    </row>
    <row r="80" spans="1:20" x14ac:dyDescent="0.25">
      <c r="A80" s="1" t="s">
        <v>417</v>
      </c>
      <c r="B80" s="2">
        <v>43003</v>
      </c>
      <c r="C80" s="2">
        <v>43009</v>
      </c>
      <c r="D80" s="1" t="s">
        <v>125</v>
      </c>
      <c r="E80" s="1" t="s">
        <v>40</v>
      </c>
      <c r="F80" s="1" t="s">
        <v>418</v>
      </c>
      <c r="G80" s="1" t="s">
        <v>419</v>
      </c>
      <c r="H80" s="1" t="s">
        <v>25</v>
      </c>
      <c r="I80" s="1" t="s">
        <v>26</v>
      </c>
      <c r="J80" s="1" t="s">
        <v>173</v>
      </c>
      <c r="K80" s="1" t="s">
        <v>121</v>
      </c>
      <c r="L80" s="1" t="s">
        <v>68</v>
      </c>
      <c r="M80" s="1" t="s">
        <v>422</v>
      </c>
      <c r="N80" s="1" t="s">
        <v>31</v>
      </c>
      <c r="O80" s="1" t="s">
        <v>57</v>
      </c>
      <c r="P80" s="1" t="s">
        <v>423</v>
      </c>
      <c r="Q80">
        <v>47.12</v>
      </c>
      <c r="R80">
        <v>8</v>
      </c>
      <c r="S80">
        <v>20.732800000000001</v>
      </c>
      <c r="T80" s="1" t="s">
        <v>77</v>
      </c>
    </row>
    <row r="81" spans="1:20" x14ac:dyDescent="0.25">
      <c r="A81" s="1" t="s">
        <v>424</v>
      </c>
      <c r="B81" s="2">
        <v>42664</v>
      </c>
      <c r="C81" s="2">
        <v>42664</v>
      </c>
      <c r="D81" s="1" t="s">
        <v>425</v>
      </c>
      <c r="E81" s="1" t="s">
        <v>426</v>
      </c>
      <c r="F81" s="1" t="s">
        <v>427</v>
      </c>
      <c r="G81" s="1" t="s">
        <v>428</v>
      </c>
      <c r="H81" s="1" t="s">
        <v>90</v>
      </c>
      <c r="I81" s="1" t="s">
        <v>26</v>
      </c>
      <c r="J81" s="1" t="s">
        <v>429</v>
      </c>
      <c r="K81" s="1" t="s">
        <v>430</v>
      </c>
      <c r="L81" s="1" t="s">
        <v>68</v>
      </c>
      <c r="M81" s="1" t="s">
        <v>102</v>
      </c>
      <c r="N81" s="1" t="s">
        <v>31</v>
      </c>
      <c r="O81" s="1" t="s">
        <v>32</v>
      </c>
      <c r="P81" s="1" t="s">
        <v>103</v>
      </c>
      <c r="Q81">
        <v>1043.92</v>
      </c>
      <c r="R81">
        <v>4</v>
      </c>
      <c r="S81">
        <v>271.41919999999999</v>
      </c>
      <c r="T81" s="1" t="s">
        <v>48</v>
      </c>
    </row>
    <row r="82" spans="1:20" x14ac:dyDescent="0.25">
      <c r="A82" s="1" t="s">
        <v>431</v>
      </c>
      <c r="B82" s="2">
        <v>42974</v>
      </c>
      <c r="C82" s="2">
        <v>42979</v>
      </c>
      <c r="D82" s="1" t="s">
        <v>50</v>
      </c>
      <c r="E82" s="1" t="s">
        <v>40</v>
      </c>
      <c r="F82" s="1" t="s">
        <v>432</v>
      </c>
      <c r="G82" s="1" t="s">
        <v>433</v>
      </c>
      <c r="H82" s="1" t="s">
        <v>90</v>
      </c>
      <c r="I82" s="1" t="s">
        <v>26</v>
      </c>
      <c r="J82" s="1" t="s">
        <v>237</v>
      </c>
      <c r="K82" s="1" t="s">
        <v>434</v>
      </c>
      <c r="L82" s="1" t="s">
        <v>68</v>
      </c>
      <c r="M82" s="1" t="s">
        <v>435</v>
      </c>
      <c r="N82" s="1" t="s">
        <v>31</v>
      </c>
      <c r="O82" s="1" t="s">
        <v>46</v>
      </c>
      <c r="P82" s="1" t="s">
        <v>436</v>
      </c>
      <c r="Q82">
        <v>1488.424</v>
      </c>
      <c r="R82">
        <v>7</v>
      </c>
      <c r="S82">
        <v>-297.6848</v>
      </c>
      <c r="T82" s="1" t="s">
        <v>253</v>
      </c>
    </row>
    <row r="83" spans="1:20" x14ac:dyDescent="0.25">
      <c r="A83" s="1" t="s">
        <v>437</v>
      </c>
      <c r="B83" s="2">
        <v>42335</v>
      </c>
      <c r="C83" s="2">
        <v>42340</v>
      </c>
      <c r="D83" s="1" t="s">
        <v>50</v>
      </c>
      <c r="E83" s="1" t="s">
        <v>40</v>
      </c>
      <c r="F83" s="1" t="s">
        <v>438</v>
      </c>
      <c r="G83" s="1" t="s">
        <v>439</v>
      </c>
      <c r="H83" s="1" t="s">
        <v>25</v>
      </c>
      <c r="I83" s="1" t="s">
        <v>26</v>
      </c>
      <c r="J83" s="1" t="s">
        <v>440</v>
      </c>
      <c r="K83" s="1" t="s">
        <v>44</v>
      </c>
      <c r="L83" s="1" t="s">
        <v>29</v>
      </c>
      <c r="M83" s="1" t="s">
        <v>441</v>
      </c>
      <c r="N83" s="1" t="s">
        <v>31</v>
      </c>
      <c r="O83" s="1" t="s">
        <v>46</v>
      </c>
      <c r="P83" s="1" t="s">
        <v>442</v>
      </c>
      <c r="Q83">
        <v>375.45749999999998</v>
      </c>
      <c r="R83">
        <v>3</v>
      </c>
      <c r="S83">
        <v>-157.0095</v>
      </c>
      <c r="T83" s="1" t="s">
        <v>34</v>
      </c>
    </row>
    <row r="84" spans="1:20" x14ac:dyDescent="0.25">
      <c r="A84" s="1" t="s">
        <v>443</v>
      </c>
      <c r="B84" s="2">
        <v>42341</v>
      </c>
      <c r="C84" s="2">
        <v>42345</v>
      </c>
      <c r="D84" s="1" t="s">
        <v>79</v>
      </c>
      <c r="E84" s="1" t="s">
        <v>40</v>
      </c>
      <c r="F84" s="1" t="s">
        <v>444</v>
      </c>
      <c r="G84" s="1" t="s">
        <v>445</v>
      </c>
      <c r="H84" s="1" t="s">
        <v>90</v>
      </c>
      <c r="I84" s="1" t="s">
        <v>26</v>
      </c>
      <c r="J84" s="1" t="s">
        <v>66</v>
      </c>
      <c r="K84" s="1" t="s">
        <v>67</v>
      </c>
      <c r="L84" s="1" t="s">
        <v>68</v>
      </c>
      <c r="M84" s="1" t="s">
        <v>446</v>
      </c>
      <c r="N84" s="1" t="s">
        <v>31</v>
      </c>
      <c r="O84" s="1" t="s">
        <v>57</v>
      </c>
      <c r="P84" s="1" t="s">
        <v>447</v>
      </c>
      <c r="Q84">
        <v>2.96</v>
      </c>
      <c r="R84">
        <v>1</v>
      </c>
      <c r="S84">
        <v>0.77700000000000002</v>
      </c>
      <c r="T84" s="1" t="s">
        <v>96</v>
      </c>
    </row>
    <row r="85" spans="1:20" x14ac:dyDescent="0.25">
      <c r="A85" s="1" t="s">
        <v>448</v>
      </c>
      <c r="B85" s="2">
        <v>42621</v>
      </c>
      <c r="C85" s="2">
        <v>42623</v>
      </c>
      <c r="D85" s="1" t="s">
        <v>63</v>
      </c>
      <c r="E85" s="1" t="s">
        <v>22</v>
      </c>
      <c r="F85" s="1" t="s">
        <v>449</v>
      </c>
      <c r="G85" s="1" t="s">
        <v>450</v>
      </c>
      <c r="H85" s="1" t="s">
        <v>25</v>
      </c>
      <c r="I85" s="1" t="s">
        <v>26</v>
      </c>
      <c r="J85" s="1" t="s">
        <v>101</v>
      </c>
      <c r="K85" s="1" t="s">
        <v>92</v>
      </c>
      <c r="L85" s="1" t="s">
        <v>93</v>
      </c>
      <c r="M85" s="1" t="s">
        <v>82</v>
      </c>
      <c r="N85" s="1" t="s">
        <v>31</v>
      </c>
      <c r="O85" s="1" t="s">
        <v>32</v>
      </c>
      <c r="P85" s="1" t="s">
        <v>83</v>
      </c>
      <c r="Q85">
        <v>2396.2656000000002</v>
      </c>
      <c r="R85">
        <v>4</v>
      </c>
      <c r="S85">
        <v>-317.15280000000001</v>
      </c>
      <c r="T85" s="1" t="s">
        <v>77</v>
      </c>
    </row>
    <row r="86" spans="1:20" x14ac:dyDescent="0.25">
      <c r="A86" s="1" t="s">
        <v>451</v>
      </c>
      <c r="B86" s="2">
        <v>43077</v>
      </c>
      <c r="C86" s="2">
        <v>43081</v>
      </c>
      <c r="D86" s="1" t="s">
        <v>79</v>
      </c>
      <c r="E86" s="1" t="s">
        <v>40</v>
      </c>
      <c r="F86" s="1" t="s">
        <v>452</v>
      </c>
      <c r="G86" s="1" t="s">
        <v>453</v>
      </c>
      <c r="H86" s="1" t="s">
        <v>25</v>
      </c>
      <c r="I86" s="1" t="s">
        <v>26</v>
      </c>
      <c r="J86" s="1" t="s">
        <v>328</v>
      </c>
      <c r="K86" s="1" t="s">
        <v>54</v>
      </c>
      <c r="L86" s="1" t="s">
        <v>55</v>
      </c>
      <c r="M86" s="1" t="s">
        <v>454</v>
      </c>
      <c r="N86" s="1" t="s">
        <v>31</v>
      </c>
      <c r="O86" s="1" t="s">
        <v>46</v>
      </c>
      <c r="P86" s="1" t="s">
        <v>455</v>
      </c>
      <c r="Q86">
        <v>1004.024</v>
      </c>
      <c r="R86">
        <v>7</v>
      </c>
      <c r="S86">
        <v>-112.95269999999999</v>
      </c>
      <c r="T86" s="1" t="s">
        <v>96</v>
      </c>
    </row>
    <row r="87" spans="1:20" x14ac:dyDescent="0.25">
      <c r="A87" s="1" t="s">
        <v>451</v>
      </c>
      <c r="B87" s="2">
        <v>43077</v>
      </c>
      <c r="C87" s="2">
        <v>43081</v>
      </c>
      <c r="D87" s="1" t="s">
        <v>79</v>
      </c>
      <c r="E87" s="1" t="s">
        <v>40</v>
      </c>
      <c r="F87" s="1" t="s">
        <v>452</v>
      </c>
      <c r="G87" s="1" t="s">
        <v>453</v>
      </c>
      <c r="H87" s="1" t="s">
        <v>25</v>
      </c>
      <c r="I87" s="1" t="s">
        <v>26</v>
      </c>
      <c r="J87" s="1" t="s">
        <v>328</v>
      </c>
      <c r="K87" s="1" t="s">
        <v>54</v>
      </c>
      <c r="L87" s="1" t="s">
        <v>55</v>
      </c>
      <c r="M87" s="1" t="s">
        <v>456</v>
      </c>
      <c r="N87" s="1" t="s">
        <v>31</v>
      </c>
      <c r="O87" s="1" t="s">
        <v>32</v>
      </c>
      <c r="P87" s="1" t="s">
        <v>457</v>
      </c>
      <c r="Q87">
        <v>1336.829</v>
      </c>
      <c r="R87">
        <v>13</v>
      </c>
      <c r="S87">
        <v>31.454799999999999</v>
      </c>
      <c r="T87" s="1" t="s">
        <v>96</v>
      </c>
    </row>
    <row r="88" spans="1:20" x14ac:dyDescent="0.25">
      <c r="A88" s="1" t="s">
        <v>451</v>
      </c>
      <c r="B88" s="2">
        <v>43077</v>
      </c>
      <c r="C88" s="2">
        <v>43081</v>
      </c>
      <c r="D88" s="1" t="s">
        <v>79</v>
      </c>
      <c r="E88" s="1" t="s">
        <v>40</v>
      </c>
      <c r="F88" s="1" t="s">
        <v>452</v>
      </c>
      <c r="G88" s="1" t="s">
        <v>453</v>
      </c>
      <c r="H88" s="1" t="s">
        <v>25</v>
      </c>
      <c r="I88" s="1" t="s">
        <v>26</v>
      </c>
      <c r="J88" s="1" t="s">
        <v>328</v>
      </c>
      <c r="K88" s="1" t="s">
        <v>54</v>
      </c>
      <c r="L88" s="1" t="s">
        <v>55</v>
      </c>
      <c r="M88" s="1" t="s">
        <v>458</v>
      </c>
      <c r="N88" s="1" t="s">
        <v>31</v>
      </c>
      <c r="O88" s="1" t="s">
        <v>36</v>
      </c>
      <c r="P88" s="1" t="s">
        <v>459</v>
      </c>
      <c r="Q88">
        <v>113.568</v>
      </c>
      <c r="R88">
        <v>2</v>
      </c>
      <c r="S88">
        <v>-18.454799999999999</v>
      </c>
      <c r="T88" s="1" t="s">
        <v>96</v>
      </c>
    </row>
    <row r="89" spans="1:20" x14ac:dyDescent="0.25">
      <c r="A89" s="1" t="s">
        <v>460</v>
      </c>
      <c r="B89" s="2">
        <v>43042</v>
      </c>
      <c r="C89" s="2">
        <v>43046</v>
      </c>
      <c r="D89" s="1" t="s">
        <v>79</v>
      </c>
      <c r="E89" s="1" t="s">
        <v>40</v>
      </c>
      <c r="F89" s="1" t="s">
        <v>461</v>
      </c>
      <c r="G89" s="1" t="s">
        <v>462</v>
      </c>
      <c r="H89" s="1" t="s">
        <v>90</v>
      </c>
      <c r="I89" s="1" t="s">
        <v>26</v>
      </c>
      <c r="J89" s="1" t="s">
        <v>191</v>
      </c>
      <c r="K89" s="1" t="s">
        <v>192</v>
      </c>
      <c r="L89" s="1" t="s">
        <v>55</v>
      </c>
      <c r="M89" s="1" t="s">
        <v>356</v>
      </c>
      <c r="N89" s="1" t="s">
        <v>31</v>
      </c>
      <c r="O89" s="1" t="s">
        <v>36</v>
      </c>
      <c r="P89" s="1" t="s">
        <v>357</v>
      </c>
      <c r="Q89">
        <v>307.13600000000002</v>
      </c>
      <c r="R89">
        <v>4</v>
      </c>
      <c r="S89">
        <v>26.874400000000001</v>
      </c>
      <c r="T89" s="1" t="s">
        <v>34</v>
      </c>
    </row>
    <row r="90" spans="1:20" x14ac:dyDescent="0.25">
      <c r="A90" s="1" t="s">
        <v>463</v>
      </c>
      <c r="B90" s="2">
        <v>42474</v>
      </c>
      <c r="C90" s="2">
        <v>42478</v>
      </c>
      <c r="D90" s="1" t="s">
        <v>79</v>
      </c>
      <c r="E90" s="1" t="s">
        <v>40</v>
      </c>
      <c r="F90" s="1" t="s">
        <v>464</v>
      </c>
      <c r="G90" s="1" t="s">
        <v>465</v>
      </c>
      <c r="H90" s="1" t="s">
        <v>25</v>
      </c>
      <c r="I90" s="1" t="s">
        <v>26</v>
      </c>
      <c r="J90" s="1" t="s">
        <v>53</v>
      </c>
      <c r="K90" s="1" t="s">
        <v>54</v>
      </c>
      <c r="L90" s="1" t="s">
        <v>55</v>
      </c>
      <c r="M90" s="1" t="s">
        <v>466</v>
      </c>
      <c r="N90" s="1" t="s">
        <v>31</v>
      </c>
      <c r="O90" s="1" t="s">
        <v>36</v>
      </c>
      <c r="P90" s="1" t="s">
        <v>467</v>
      </c>
      <c r="Q90">
        <v>383.8</v>
      </c>
      <c r="R90">
        <v>5</v>
      </c>
      <c r="S90">
        <v>38.380000000000003</v>
      </c>
      <c r="T90" s="1" t="s">
        <v>113</v>
      </c>
    </row>
    <row r="91" spans="1:20" x14ac:dyDescent="0.25">
      <c r="A91" s="1" t="s">
        <v>468</v>
      </c>
      <c r="B91" s="2">
        <v>43027</v>
      </c>
      <c r="C91" s="2">
        <v>43031</v>
      </c>
      <c r="D91" s="1" t="s">
        <v>79</v>
      </c>
      <c r="E91" s="1" t="s">
        <v>40</v>
      </c>
      <c r="F91" s="1" t="s">
        <v>469</v>
      </c>
      <c r="G91" s="1" t="s">
        <v>470</v>
      </c>
      <c r="H91" s="1" t="s">
        <v>90</v>
      </c>
      <c r="I91" s="1" t="s">
        <v>26</v>
      </c>
      <c r="J91" s="1" t="s">
        <v>471</v>
      </c>
      <c r="K91" s="1" t="s">
        <v>434</v>
      </c>
      <c r="L91" s="1" t="s">
        <v>68</v>
      </c>
      <c r="M91" s="1" t="s">
        <v>472</v>
      </c>
      <c r="N91" s="1" t="s">
        <v>31</v>
      </c>
      <c r="O91" s="1" t="s">
        <v>57</v>
      </c>
      <c r="P91" s="1" t="s">
        <v>473</v>
      </c>
      <c r="Q91">
        <v>56.56</v>
      </c>
      <c r="R91">
        <v>4</v>
      </c>
      <c r="S91">
        <v>14.7056</v>
      </c>
      <c r="T91" s="1" t="s">
        <v>48</v>
      </c>
    </row>
    <row r="92" spans="1:20" x14ac:dyDescent="0.25">
      <c r="A92" s="1" t="s">
        <v>474</v>
      </c>
      <c r="B92" s="2">
        <v>42968</v>
      </c>
      <c r="C92" s="2">
        <v>42970</v>
      </c>
      <c r="D92" s="1" t="s">
        <v>63</v>
      </c>
      <c r="E92" s="1" t="s">
        <v>22</v>
      </c>
      <c r="F92" s="1" t="s">
        <v>475</v>
      </c>
      <c r="G92" s="1" t="s">
        <v>476</v>
      </c>
      <c r="H92" s="1" t="s">
        <v>25</v>
      </c>
      <c r="I92" s="1" t="s">
        <v>26</v>
      </c>
      <c r="J92" s="1" t="s">
        <v>477</v>
      </c>
      <c r="K92" s="1" t="s">
        <v>478</v>
      </c>
      <c r="L92" s="1" t="s">
        <v>29</v>
      </c>
      <c r="M92" s="1" t="s">
        <v>479</v>
      </c>
      <c r="N92" s="1" t="s">
        <v>31</v>
      </c>
      <c r="O92" s="1" t="s">
        <v>36</v>
      </c>
      <c r="P92" s="1" t="s">
        <v>480</v>
      </c>
      <c r="Q92">
        <v>866.4</v>
      </c>
      <c r="R92">
        <v>4</v>
      </c>
      <c r="S92">
        <v>225.26400000000001</v>
      </c>
      <c r="T92" s="1" t="s">
        <v>253</v>
      </c>
    </row>
    <row r="93" spans="1:20" x14ac:dyDescent="0.25">
      <c r="A93" s="1" t="s">
        <v>481</v>
      </c>
      <c r="B93" s="2">
        <v>43062</v>
      </c>
      <c r="C93" s="2">
        <v>43065</v>
      </c>
      <c r="D93" s="1" t="s">
        <v>21</v>
      </c>
      <c r="E93" s="1" t="s">
        <v>22</v>
      </c>
      <c r="F93" s="1" t="s">
        <v>482</v>
      </c>
      <c r="G93" s="1" t="s">
        <v>483</v>
      </c>
      <c r="H93" s="1" t="s">
        <v>90</v>
      </c>
      <c r="I93" s="1" t="s">
        <v>26</v>
      </c>
      <c r="J93" s="1" t="s">
        <v>484</v>
      </c>
      <c r="K93" s="1" t="s">
        <v>289</v>
      </c>
      <c r="L93" s="1" t="s">
        <v>93</v>
      </c>
      <c r="M93" s="1" t="s">
        <v>485</v>
      </c>
      <c r="N93" s="1" t="s">
        <v>31</v>
      </c>
      <c r="O93" s="1" t="s">
        <v>57</v>
      </c>
      <c r="P93" s="1" t="s">
        <v>486</v>
      </c>
      <c r="Q93">
        <v>28.4</v>
      </c>
      <c r="R93">
        <v>2</v>
      </c>
      <c r="S93">
        <v>11.076000000000001</v>
      </c>
      <c r="T93" s="1" t="s">
        <v>34</v>
      </c>
    </row>
    <row r="94" spans="1:20" x14ac:dyDescent="0.25">
      <c r="A94" s="1" t="s">
        <v>487</v>
      </c>
      <c r="B94" s="2">
        <v>42755</v>
      </c>
      <c r="C94" s="2">
        <v>42758</v>
      </c>
      <c r="D94" s="1" t="s">
        <v>21</v>
      </c>
      <c r="E94" s="1" t="s">
        <v>22</v>
      </c>
      <c r="F94" s="1" t="s">
        <v>184</v>
      </c>
      <c r="G94" s="1" t="s">
        <v>185</v>
      </c>
      <c r="H94" s="1" t="s">
        <v>90</v>
      </c>
      <c r="I94" s="1" t="s">
        <v>26</v>
      </c>
      <c r="J94" s="1" t="s">
        <v>173</v>
      </c>
      <c r="K94" s="1" t="s">
        <v>121</v>
      </c>
      <c r="L94" s="1" t="s">
        <v>68</v>
      </c>
      <c r="M94" s="1" t="s">
        <v>488</v>
      </c>
      <c r="N94" s="1" t="s">
        <v>31</v>
      </c>
      <c r="O94" s="1" t="s">
        <v>36</v>
      </c>
      <c r="P94" s="1" t="s">
        <v>489</v>
      </c>
      <c r="Q94">
        <v>207.846</v>
      </c>
      <c r="R94">
        <v>3</v>
      </c>
      <c r="S94">
        <v>2.3094000000000001</v>
      </c>
      <c r="T94" s="1" t="s">
        <v>169</v>
      </c>
    </row>
    <row r="95" spans="1:20" x14ac:dyDescent="0.25">
      <c r="A95" s="1" t="s">
        <v>490</v>
      </c>
      <c r="B95" s="2">
        <v>42618</v>
      </c>
      <c r="C95" s="2">
        <v>42620</v>
      </c>
      <c r="D95" s="1" t="s">
        <v>63</v>
      </c>
      <c r="E95" s="1" t="s">
        <v>22</v>
      </c>
      <c r="F95" s="1" t="s">
        <v>491</v>
      </c>
      <c r="G95" s="1" t="s">
        <v>492</v>
      </c>
      <c r="H95" s="1" t="s">
        <v>25</v>
      </c>
      <c r="I95" s="1" t="s">
        <v>26</v>
      </c>
      <c r="J95" s="1" t="s">
        <v>288</v>
      </c>
      <c r="K95" s="1" t="s">
        <v>289</v>
      </c>
      <c r="L95" s="1" t="s">
        <v>93</v>
      </c>
      <c r="M95" s="1" t="s">
        <v>493</v>
      </c>
      <c r="N95" s="1" t="s">
        <v>31</v>
      </c>
      <c r="O95" s="1" t="s">
        <v>57</v>
      </c>
      <c r="P95" s="1" t="s">
        <v>494</v>
      </c>
      <c r="Q95">
        <v>12.22</v>
      </c>
      <c r="R95">
        <v>1</v>
      </c>
      <c r="S95">
        <v>3.6659999999999999</v>
      </c>
      <c r="T95" s="1" t="s">
        <v>77</v>
      </c>
    </row>
    <row r="96" spans="1:20" x14ac:dyDescent="0.25">
      <c r="A96" s="1" t="s">
        <v>490</v>
      </c>
      <c r="B96" s="2">
        <v>42618</v>
      </c>
      <c r="C96" s="2">
        <v>42620</v>
      </c>
      <c r="D96" s="1" t="s">
        <v>63</v>
      </c>
      <c r="E96" s="1" t="s">
        <v>22</v>
      </c>
      <c r="F96" s="1" t="s">
        <v>491</v>
      </c>
      <c r="G96" s="1" t="s">
        <v>492</v>
      </c>
      <c r="H96" s="1" t="s">
        <v>25</v>
      </c>
      <c r="I96" s="1" t="s">
        <v>26</v>
      </c>
      <c r="J96" s="1" t="s">
        <v>288</v>
      </c>
      <c r="K96" s="1" t="s">
        <v>289</v>
      </c>
      <c r="L96" s="1" t="s">
        <v>93</v>
      </c>
      <c r="M96" s="1" t="s">
        <v>495</v>
      </c>
      <c r="N96" s="1" t="s">
        <v>31</v>
      </c>
      <c r="O96" s="1" t="s">
        <v>36</v>
      </c>
      <c r="P96" s="1" t="s">
        <v>496</v>
      </c>
      <c r="Q96">
        <v>242.94</v>
      </c>
      <c r="R96">
        <v>3</v>
      </c>
      <c r="S96">
        <v>29.152799999999999</v>
      </c>
      <c r="T96" s="1" t="s">
        <v>77</v>
      </c>
    </row>
    <row r="97" spans="1:20" x14ac:dyDescent="0.25">
      <c r="A97" s="1" t="s">
        <v>497</v>
      </c>
      <c r="B97" s="2">
        <v>42814</v>
      </c>
      <c r="C97" s="2">
        <v>42819</v>
      </c>
      <c r="D97" s="1" t="s">
        <v>50</v>
      </c>
      <c r="E97" s="1" t="s">
        <v>22</v>
      </c>
      <c r="F97" s="1" t="s">
        <v>498</v>
      </c>
      <c r="G97" s="1" t="s">
        <v>499</v>
      </c>
      <c r="H97" s="1" t="s">
        <v>25</v>
      </c>
      <c r="I97" s="1" t="s">
        <v>26</v>
      </c>
      <c r="J97" s="1" t="s">
        <v>347</v>
      </c>
      <c r="K97" s="1" t="s">
        <v>110</v>
      </c>
      <c r="L97" s="1" t="s">
        <v>93</v>
      </c>
      <c r="M97" s="1" t="s">
        <v>500</v>
      </c>
      <c r="N97" s="1" t="s">
        <v>31</v>
      </c>
      <c r="O97" s="1" t="s">
        <v>57</v>
      </c>
      <c r="P97" s="1" t="s">
        <v>501</v>
      </c>
      <c r="Q97">
        <v>2.91</v>
      </c>
      <c r="R97">
        <v>1</v>
      </c>
      <c r="S97">
        <v>1.3676999999999999</v>
      </c>
      <c r="T97" s="1" t="s">
        <v>195</v>
      </c>
    </row>
    <row r="98" spans="1:20" x14ac:dyDescent="0.25">
      <c r="A98" s="1" t="s">
        <v>502</v>
      </c>
      <c r="B98" s="2">
        <v>43028</v>
      </c>
      <c r="C98" s="2">
        <v>43032</v>
      </c>
      <c r="D98" s="1" t="s">
        <v>79</v>
      </c>
      <c r="E98" s="1" t="s">
        <v>40</v>
      </c>
      <c r="F98" s="1" t="s">
        <v>503</v>
      </c>
      <c r="G98" s="1" t="s">
        <v>504</v>
      </c>
      <c r="H98" s="1" t="s">
        <v>90</v>
      </c>
      <c r="I98" s="1" t="s">
        <v>26</v>
      </c>
      <c r="J98" s="1" t="s">
        <v>505</v>
      </c>
      <c r="K98" s="1" t="s">
        <v>231</v>
      </c>
      <c r="L98" s="1" t="s">
        <v>68</v>
      </c>
      <c r="M98" s="1" t="s">
        <v>60</v>
      </c>
      <c r="N98" s="1" t="s">
        <v>31</v>
      </c>
      <c r="O98" s="1" t="s">
        <v>46</v>
      </c>
      <c r="P98" s="1" t="s">
        <v>61</v>
      </c>
      <c r="Q98">
        <v>284.36399999999998</v>
      </c>
      <c r="R98">
        <v>2</v>
      </c>
      <c r="S98">
        <v>-75.830399999999997</v>
      </c>
      <c r="T98" s="1" t="s">
        <v>48</v>
      </c>
    </row>
    <row r="99" spans="1:20" x14ac:dyDescent="0.25">
      <c r="A99" s="1" t="s">
        <v>506</v>
      </c>
      <c r="B99" s="2">
        <v>41682</v>
      </c>
      <c r="C99" s="2">
        <v>41688</v>
      </c>
      <c r="D99" s="1" t="s">
        <v>125</v>
      </c>
      <c r="E99" s="1" t="s">
        <v>40</v>
      </c>
      <c r="F99" s="1" t="s">
        <v>507</v>
      </c>
      <c r="G99" s="1" t="s">
        <v>508</v>
      </c>
      <c r="H99" s="1" t="s">
        <v>25</v>
      </c>
      <c r="I99" s="1" t="s">
        <v>26</v>
      </c>
      <c r="J99" s="1" t="s">
        <v>509</v>
      </c>
      <c r="K99" s="1" t="s">
        <v>54</v>
      </c>
      <c r="L99" s="1" t="s">
        <v>55</v>
      </c>
      <c r="M99" s="1" t="s">
        <v>510</v>
      </c>
      <c r="N99" s="1" t="s">
        <v>31</v>
      </c>
      <c r="O99" s="1" t="s">
        <v>36</v>
      </c>
      <c r="P99" s="1" t="s">
        <v>511</v>
      </c>
      <c r="Q99">
        <v>129.56800000000001</v>
      </c>
      <c r="R99">
        <v>2</v>
      </c>
      <c r="S99">
        <v>-24.294</v>
      </c>
      <c r="T99" s="1" t="s">
        <v>297</v>
      </c>
    </row>
    <row r="100" spans="1:20" x14ac:dyDescent="0.25">
      <c r="A100" s="1" t="s">
        <v>512</v>
      </c>
      <c r="B100" s="2">
        <v>42639</v>
      </c>
      <c r="C100" s="2">
        <v>42644</v>
      </c>
      <c r="D100" s="1" t="s">
        <v>50</v>
      </c>
      <c r="E100" s="1" t="s">
        <v>40</v>
      </c>
      <c r="F100" s="1" t="s">
        <v>475</v>
      </c>
      <c r="G100" s="1" t="s">
        <v>476</v>
      </c>
      <c r="H100" s="1" t="s">
        <v>25</v>
      </c>
      <c r="I100" s="1" t="s">
        <v>26</v>
      </c>
      <c r="J100" s="1" t="s">
        <v>513</v>
      </c>
      <c r="K100" s="1" t="s">
        <v>134</v>
      </c>
      <c r="L100" s="1" t="s">
        <v>93</v>
      </c>
      <c r="M100" s="1" t="s">
        <v>514</v>
      </c>
      <c r="N100" s="1" t="s">
        <v>31</v>
      </c>
      <c r="O100" s="1" t="s">
        <v>36</v>
      </c>
      <c r="P100" s="1" t="s">
        <v>515</v>
      </c>
      <c r="Q100">
        <v>747.55799999999999</v>
      </c>
      <c r="R100">
        <v>3</v>
      </c>
      <c r="S100">
        <v>-96.114599999999996</v>
      </c>
      <c r="T100" s="1" t="s">
        <v>77</v>
      </c>
    </row>
    <row r="101" spans="1:20" x14ac:dyDescent="0.25">
      <c r="A101" s="1" t="s">
        <v>516</v>
      </c>
      <c r="B101" s="2">
        <v>42482</v>
      </c>
      <c r="C101" s="2">
        <v>42489</v>
      </c>
      <c r="D101" s="1" t="s">
        <v>39</v>
      </c>
      <c r="E101" s="1" t="s">
        <v>40</v>
      </c>
      <c r="F101" s="1" t="s">
        <v>517</v>
      </c>
      <c r="G101" s="1" t="s">
        <v>518</v>
      </c>
      <c r="H101" s="1" t="s">
        <v>100</v>
      </c>
      <c r="I101" s="1" t="s">
        <v>26</v>
      </c>
      <c r="J101" s="1" t="s">
        <v>519</v>
      </c>
      <c r="K101" s="1" t="s">
        <v>520</v>
      </c>
      <c r="L101" s="1" t="s">
        <v>55</v>
      </c>
      <c r="M101" s="1" t="s">
        <v>422</v>
      </c>
      <c r="N101" s="1" t="s">
        <v>31</v>
      </c>
      <c r="O101" s="1" t="s">
        <v>57</v>
      </c>
      <c r="P101" s="1" t="s">
        <v>423</v>
      </c>
      <c r="Q101">
        <v>23.56</v>
      </c>
      <c r="R101">
        <v>5</v>
      </c>
      <c r="S101">
        <v>7.0679999999999996</v>
      </c>
      <c r="T101" s="1" t="s">
        <v>113</v>
      </c>
    </row>
    <row r="102" spans="1:20" x14ac:dyDescent="0.25">
      <c r="A102" s="1" t="s">
        <v>516</v>
      </c>
      <c r="B102" s="2">
        <v>42482</v>
      </c>
      <c r="C102" s="2">
        <v>42489</v>
      </c>
      <c r="D102" s="1" t="s">
        <v>39</v>
      </c>
      <c r="E102" s="1" t="s">
        <v>40</v>
      </c>
      <c r="F102" s="1" t="s">
        <v>517</v>
      </c>
      <c r="G102" s="1" t="s">
        <v>518</v>
      </c>
      <c r="H102" s="1" t="s">
        <v>100</v>
      </c>
      <c r="I102" s="1" t="s">
        <v>26</v>
      </c>
      <c r="J102" s="1" t="s">
        <v>519</v>
      </c>
      <c r="K102" s="1" t="s">
        <v>520</v>
      </c>
      <c r="L102" s="1" t="s">
        <v>55</v>
      </c>
      <c r="M102" s="1" t="s">
        <v>521</v>
      </c>
      <c r="N102" s="1" t="s">
        <v>31</v>
      </c>
      <c r="O102" s="1" t="s">
        <v>46</v>
      </c>
      <c r="P102" s="1" t="s">
        <v>522</v>
      </c>
      <c r="Q102">
        <v>1272.6300000000001</v>
      </c>
      <c r="R102">
        <v>6</v>
      </c>
      <c r="S102">
        <v>-814.48320000000001</v>
      </c>
      <c r="T102" s="1" t="s">
        <v>113</v>
      </c>
    </row>
    <row r="103" spans="1:20" x14ac:dyDescent="0.25">
      <c r="A103" s="1" t="s">
        <v>523</v>
      </c>
      <c r="B103" s="2">
        <v>42021</v>
      </c>
      <c r="C103" s="2">
        <v>42028</v>
      </c>
      <c r="D103" s="1" t="s">
        <v>39</v>
      </c>
      <c r="E103" s="1" t="s">
        <v>40</v>
      </c>
      <c r="F103" s="1" t="s">
        <v>524</v>
      </c>
      <c r="G103" s="1" t="s">
        <v>525</v>
      </c>
      <c r="H103" s="1" t="s">
        <v>100</v>
      </c>
      <c r="I103" s="1" t="s">
        <v>26</v>
      </c>
      <c r="J103" s="1" t="s">
        <v>526</v>
      </c>
      <c r="K103" s="1" t="s">
        <v>134</v>
      </c>
      <c r="L103" s="1" t="s">
        <v>93</v>
      </c>
      <c r="M103" s="1" t="s">
        <v>358</v>
      </c>
      <c r="N103" s="1" t="s">
        <v>31</v>
      </c>
      <c r="O103" s="1" t="s">
        <v>57</v>
      </c>
      <c r="P103" s="1" t="s">
        <v>359</v>
      </c>
      <c r="Q103">
        <v>254.744</v>
      </c>
      <c r="R103">
        <v>7</v>
      </c>
      <c r="S103">
        <v>-312.06139999999999</v>
      </c>
      <c r="T103" s="1" t="s">
        <v>169</v>
      </c>
    </row>
    <row r="104" spans="1:20" x14ac:dyDescent="0.25">
      <c r="A104" s="1" t="s">
        <v>527</v>
      </c>
      <c r="B104" s="2">
        <v>42825</v>
      </c>
      <c r="C104" s="2">
        <v>42829</v>
      </c>
      <c r="D104" s="1" t="s">
        <v>79</v>
      </c>
      <c r="E104" s="1" t="s">
        <v>40</v>
      </c>
      <c r="F104" s="1" t="s">
        <v>286</v>
      </c>
      <c r="G104" s="1" t="s">
        <v>287</v>
      </c>
      <c r="H104" s="1" t="s">
        <v>90</v>
      </c>
      <c r="I104" s="1" t="s">
        <v>26</v>
      </c>
      <c r="J104" s="1" t="s">
        <v>528</v>
      </c>
      <c r="K104" s="1" t="s">
        <v>92</v>
      </c>
      <c r="L104" s="1" t="s">
        <v>93</v>
      </c>
      <c r="M104" s="1" t="s">
        <v>529</v>
      </c>
      <c r="N104" s="1" t="s">
        <v>31</v>
      </c>
      <c r="O104" s="1" t="s">
        <v>32</v>
      </c>
      <c r="P104" s="1" t="s">
        <v>530</v>
      </c>
      <c r="Q104">
        <v>205.33279999999999</v>
      </c>
      <c r="R104">
        <v>2</v>
      </c>
      <c r="S104">
        <v>-36.235199999999999</v>
      </c>
      <c r="T104" s="1" t="s">
        <v>195</v>
      </c>
    </row>
    <row r="105" spans="1:20" x14ac:dyDescent="0.25">
      <c r="A105" s="1" t="s">
        <v>531</v>
      </c>
      <c r="B105" s="2">
        <v>41952</v>
      </c>
      <c r="C105" s="2">
        <v>41954</v>
      </c>
      <c r="D105" s="1" t="s">
        <v>63</v>
      </c>
      <c r="E105" s="1" t="s">
        <v>22</v>
      </c>
      <c r="F105" s="1" t="s">
        <v>532</v>
      </c>
      <c r="G105" s="1" t="s">
        <v>533</v>
      </c>
      <c r="H105" s="1" t="s">
        <v>25</v>
      </c>
      <c r="I105" s="1" t="s">
        <v>26</v>
      </c>
      <c r="J105" s="1" t="s">
        <v>328</v>
      </c>
      <c r="K105" s="1" t="s">
        <v>54</v>
      </c>
      <c r="L105" s="1" t="s">
        <v>55</v>
      </c>
      <c r="M105" s="1" t="s">
        <v>534</v>
      </c>
      <c r="N105" s="1" t="s">
        <v>31</v>
      </c>
      <c r="O105" s="1" t="s">
        <v>32</v>
      </c>
      <c r="P105" s="1" t="s">
        <v>535</v>
      </c>
      <c r="Q105">
        <v>222.666</v>
      </c>
      <c r="R105">
        <v>2</v>
      </c>
      <c r="S105">
        <v>10.478400000000001</v>
      </c>
      <c r="T105" s="1" t="s">
        <v>34</v>
      </c>
    </row>
    <row r="106" spans="1:20" x14ac:dyDescent="0.25">
      <c r="A106" s="1" t="s">
        <v>536</v>
      </c>
      <c r="B106" s="2">
        <v>42670</v>
      </c>
      <c r="C106" s="2">
        <v>42676</v>
      </c>
      <c r="D106" s="1" t="s">
        <v>125</v>
      </c>
      <c r="E106" s="1" t="s">
        <v>40</v>
      </c>
      <c r="F106" s="1" t="s">
        <v>537</v>
      </c>
      <c r="G106" s="1" t="s">
        <v>538</v>
      </c>
      <c r="H106" s="1" t="s">
        <v>25</v>
      </c>
      <c r="I106" s="1" t="s">
        <v>26</v>
      </c>
      <c r="J106" s="1" t="s">
        <v>120</v>
      </c>
      <c r="K106" s="1" t="s">
        <v>121</v>
      </c>
      <c r="L106" s="1" t="s">
        <v>68</v>
      </c>
      <c r="M106" s="1" t="s">
        <v>373</v>
      </c>
      <c r="N106" s="1" t="s">
        <v>31</v>
      </c>
      <c r="O106" s="1" t="s">
        <v>57</v>
      </c>
      <c r="P106" s="1" t="s">
        <v>374</v>
      </c>
      <c r="Q106">
        <v>40.200000000000003</v>
      </c>
      <c r="R106">
        <v>3</v>
      </c>
      <c r="S106">
        <v>19.295999999999999</v>
      </c>
      <c r="T106" s="1" t="s">
        <v>48</v>
      </c>
    </row>
    <row r="107" spans="1:20" x14ac:dyDescent="0.25">
      <c r="A107" s="1" t="s">
        <v>539</v>
      </c>
      <c r="B107" s="2">
        <v>42896</v>
      </c>
      <c r="C107" s="2">
        <v>42899</v>
      </c>
      <c r="D107" s="1" t="s">
        <v>21</v>
      </c>
      <c r="E107" s="1" t="s">
        <v>87</v>
      </c>
      <c r="F107" s="1" t="s">
        <v>540</v>
      </c>
      <c r="G107" s="1" t="s">
        <v>541</v>
      </c>
      <c r="H107" s="1" t="s">
        <v>100</v>
      </c>
      <c r="I107" s="1" t="s">
        <v>26</v>
      </c>
      <c r="J107" s="1" t="s">
        <v>53</v>
      </c>
      <c r="K107" s="1" t="s">
        <v>54</v>
      </c>
      <c r="L107" s="1" t="s">
        <v>55</v>
      </c>
      <c r="M107" s="1" t="s">
        <v>542</v>
      </c>
      <c r="N107" s="1" t="s">
        <v>31</v>
      </c>
      <c r="O107" s="1" t="s">
        <v>32</v>
      </c>
      <c r="P107" s="1" t="s">
        <v>543</v>
      </c>
      <c r="Q107">
        <v>514.16499999999996</v>
      </c>
      <c r="R107">
        <v>5</v>
      </c>
      <c r="S107">
        <v>-30.245000000000001</v>
      </c>
      <c r="T107" s="1" t="s">
        <v>59</v>
      </c>
    </row>
    <row r="108" spans="1:20" x14ac:dyDescent="0.25">
      <c r="A108" s="1" t="s">
        <v>544</v>
      </c>
      <c r="B108" s="2">
        <v>42447</v>
      </c>
      <c r="C108" s="2">
        <v>42450</v>
      </c>
      <c r="D108" s="1" t="s">
        <v>21</v>
      </c>
      <c r="E108" s="1" t="s">
        <v>22</v>
      </c>
      <c r="F108" s="1" t="s">
        <v>545</v>
      </c>
      <c r="G108" s="1" t="s">
        <v>546</v>
      </c>
      <c r="H108" s="1" t="s">
        <v>25</v>
      </c>
      <c r="I108" s="1" t="s">
        <v>26</v>
      </c>
      <c r="J108" s="1" t="s">
        <v>140</v>
      </c>
      <c r="K108" s="1" t="s">
        <v>141</v>
      </c>
      <c r="L108" s="1" t="s">
        <v>29</v>
      </c>
      <c r="M108" s="1" t="s">
        <v>547</v>
      </c>
      <c r="N108" s="1" t="s">
        <v>31</v>
      </c>
      <c r="O108" s="1" t="s">
        <v>46</v>
      </c>
      <c r="P108" s="1" t="s">
        <v>548</v>
      </c>
      <c r="Q108">
        <v>189.88200000000001</v>
      </c>
      <c r="R108">
        <v>3</v>
      </c>
      <c r="S108">
        <v>-94.941000000000003</v>
      </c>
      <c r="T108" s="1" t="s">
        <v>195</v>
      </c>
    </row>
    <row r="109" spans="1:20" x14ac:dyDescent="0.25">
      <c r="A109" s="1" t="s">
        <v>549</v>
      </c>
      <c r="B109" s="2">
        <v>42576</v>
      </c>
      <c r="C109" s="2">
        <v>42582</v>
      </c>
      <c r="D109" s="1" t="s">
        <v>125</v>
      </c>
      <c r="E109" s="1" t="s">
        <v>40</v>
      </c>
      <c r="F109" s="1" t="s">
        <v>507</v>
      </c>
      <c r="G109" s="1" t="s">
        <v>508</v>
      </c>
      <c r="H109" s="1" t="s">
        <v>25</v>
      </c>
      <c r="I109" s="1" t="s">
        <v>26</v>
      </c>
      <c r="J109" s="1" t="s">
        <v>550</v>
      </c>
      <c r="K109" s="1" t="s">
        <v>54</v>
      </c>
      <c r="L109" s="1" t="s">
        <v>55</v>
      </c>
      <c r="M109" s="1" t="s">
        <v>551</v>
      </c>
      <c r="N109" s="1" t="s">
        <v>31</v>
      </c>
      <c r="O109" s="1" t="s">
        <v>57</v>
      </c>
      <c r="P109" s="1" t="s">
        <v>552</v>
      </c>
      <c r="Q109">
        <v>255.76</v>
      </c>
      <c r="R109">
        <v>4</v>
      </c>
      <c r="S109">
        <v>81.843199999999996</v>
      </c>
      <c r="T109" s="1" t="s">
        <v>71</v>
      </c>
    </row>
    <row r="110" spans="1:20" x14ac:dyDescent="0.25">
      <c r="A110" s="1" t="s">
        <v>549</v>
      </c>
      <c r="B110" s="2">
        <v>42576</v>
      </c>
      <c r="C110" s="2">
        <v>42582</v>
      </c>
      <c r="D110" s="1" t="s">
        <v>125</v>
      </c>
      <c r="E110" s="1" t="s">
        <v>40</v>
      </c>
      <c r="F110" s="1" t="s">
        <v>507</v>
      </c>
      <c r="G110" s="1" t="s">
        <v>508</v>
      </c>
      <c r="H110" s="1" t="s">
        <v>25</v>
      </c>
      <c r="I110" s="1" t="s">
        <v>26</v>
      </c>
      <c r="J110" s="1" t="s">
        <v>550</v>
      </c>
      <c r="K110" s="1" t="s">
        <v>54</v>
      </c>
      <c r="L110" s="1" t="s">
        <v>55</v>
      </c>
      <c r="M110" s="1" t="s">
        <v>394</v>
      </c>
      <c r="N110" s="1" t="s">
        <v>31</v>
      </c>
      <c r="O110" s="1" t="s">
        <v>36</v>
      </c>
      <c r="P110" s="1" t="s">
        <v>395</v>
      </c>
      <c r="Q110">
        <v>241.56800000000001</v>
      </c>
      <c r="R110">
        <v>2</v>
      </c>
      <c r="S110">
        <v>18.117599999999999</v>
      </c>
      <c r="T110" s="1" t="s">
        <v>71</v>
      </c>
    </row>
    <row r="111" spans="1:20" x14ac:dyDescent="0.25">
      <c r="A111" s="1" t="s">
        <v>549</v>
      </c>
      <c r="B111" s="2">
        <v>42576</v>
      </c>
      <c r="C111" s="2">
        <v>42582</v>
      </c>
      <c r="D111" s="1" t="s">
        <v>125</v>
      </c>
      <c r="E111" s="1" t="s">
        <v>40</v>
      </c>
      <c r="F111" s="1" t="s">
        <v>507</v>
      </c>
      <c r="G111" s="1" t="s">
        <v>508</v>
      </c>
      <c r="H111" s="1" t="s">
        <v>25</v>
      </c>
      <c r="I111" s="1" t="s">
        <v>26</v>
      </c>
      <c r="J111" s="1" t="s">
        <v>550</v>
      </c>
      <c r="K111" s="1" t="s">
        <v>54</v>
      </c>
      <c r="L111" s="1" t="s">
        <v>55</v>
      </c>
      <c r="M111" s="1" t="s">
        <v>553</v>
      </c>
      <c r="N111" s="1" t="s">
        <v>31</v>
      </c>
      <c r="O111" s="1" t="s">
        <v>57</v>
      </c>
      <c r="P111" s="1" t="s">
        <v>554</v>
      </c>
      <c r="Q111">
        <v>69.3</v>
      </c>
      <c r="R111">
        <v>9</v>
      </c>
      <c r="S111">
        <v>22.869</v>
      </c>
      <c r="T111" s="1" t="s">
        <v>71</v>
      </c>
    </row>
    <row r="112" spans="1:20" x14ac:dyDescent="0.25">
      <c r="A112" s="1" t="s">
        <v>555</v>
      </c>
      <c r="B112" s="2">
        <v>42520</v>
      </c>
      <c r="C112" s="2">
        <v>42525</v>
      </c>
      <c r="D112" s="1" t="s">
        <v>50</v>
      </c>
      <c r="E112" s="1" t="s">
        <v>40</v>
      </c>
      <c r="F112" s="1" t="s">
        <v>556</v>
      </c>
      <c r="G112" s="1" t="s">
        <v>557</v>
      </c>
      <c r="H112" s="1" t="s">
        <v>90</v>
      </c>
      <c r="I112" s="1" t="s">
        <v>26</v>
      </c>
      <c r="J112" s="1" t="s">
        <v>558</v>
      </c>
      <c r="K112" s="1" t="s">
        <v>180</v>
      </c>
      <c r="L112" s="1" t="s">
        <v>55</v>
      </c>
      <c r="M112" s="1" t="s">
        <v>559</v>
      </c>
      <c r="N112" s="1" t="s">
        <v>31</v>
      </c>
      <c r="O112" s="1" t="s">
        <v>36</v>
      </c>
      <c r="P112" s="1" t="s">
        <v>560</v>
      </c>
      <c r="Q112">
        <v>801.56799999999998</v>
      </c>
      <c r="R112">
        <v>2</v>
      </c>
      <c r="S112">
        <v>50.097999999999999</v>
      </c>
      <c r="T112" s="1" t="s">
        <v>161</v>
      </c>
    </row>
    <row r="113" spans="1:20" x14ac:dyDescent="0.25">
      <c r="A113" s="1" t="s">
        <v>561</v>
      </c>
      <c r="B113" s="2">
        <v>43065</v>
      </c>
      <c r="C113" s="2">
        <v>43066</v>
      </c>
      <c r="D113" s="1" t="s">
        <v>117</v>
      </c>
      <c r="E113" s="1" t="s">
        <v>87</v>
      </c>
      <c r="F113" s="1" t="s">
        <v>562</v>
      </c>
      <c r="G113" s="1" t="s">
        <v>563</v>
      </c>
      <c r="H113" s="1" t="s">
        <v>25</v>
      </c>
      <c r="I113" s="1" t="s">
        <v>26</v>
      </c>
      <c r="J113" s="1" t="s">
        <v>564</v>
      </c>
      <c r="K113" s="1" t="s">
        <v>565</v>
      </c>
      <c r="L113" s="1" t="s">
        <v>93</v>
      </c>
      <c r="M113" s="1" t="s">
        <v>566</v>
      </c>
      <c r="N113" s="1" t="s">
        <v>31</v>
      </c>
      <c r="O113" s="1" t="s">
        <v>57</v>
      </c>
      <c r="P113" s="1" t="s">
        <v>567</v>
      </c>
      <c r="Q113">
        <v>126.3</v>
      </c>
      <c r="R113">
        <v>3</v>
      </c>
      <c r="S113">
        <v>40.415999999999997</v>
      </c>
      <c r="T113" s="1" t="s">
        <v>34</v>
      </c>
    </row>
    <row r="114" spans="1:20" x14ac:dyDescent="0.25">
      <c r="A114" s="1" t="s">
        <v>568</v>
      </c>
      <c r="B114" s="2">
        <v>42758</v>
      </c>
      <c r="C114" s="2">
        <v>42760</v>
      </c>
      <c r="D114" s="1" t="s">
        <v>63</v>
      </c>
      <c r="E114" s="1" t="s">
        <v>87</v>
      </c>
      <c r="F114" s="1" t="s">
        <v>569</v>
      </c>
      <c r="G114" s="1" t="s">
        <v>570</v>
      </c>
      <c r="H114" s="1" t="s">
        <v>90</v>
      </c>
      <c r="I114" s="1" t="s">
        <v>26</v>
      </c>
      <c r="J114" s="1" t="s">
        <v>288</v>
      </c>
      <c r="K114" s="1" t="s">
        <v>289</v>
      </c>
      <c r="L114" s="1" t="s">
        <v>93</v>
      </c>
      <c r="M114" s="1" t="s">
        <v>547</v>
      </c>
      <c r="N114" s="1" t="s">
        <v>31</v>
      </c>
      <c r="O114" s="1" t="s">
        <v>46</v>
      </c>
      <c r="P114" s="1" t="s">
        <v>548</v>
      </c>
      <c r="Q114">
        <v>210.98</v>
      </c>
      <c r="R114">
        <v>2</v>
      </c>
      <c r="S114">
        <v>21.097999999999999</v>
      </c>
      <c r="T114" s="1" t="s">
        <v>169</v>
      </c>
    </row>
    <row r="115" spans="1:20" x14ac:dyDescent="0.25">
      <c r="A115" s="1" t="s">
        <v>571</v>
      </c>
      <c r="B115" s="2">
        <v>43029</v>
      </c>
      <c r="C115" s="2">
        <v>43034</v>
      </c>
      <c r="D115" s="1" t="s">
        <v>50</v>
      </c>
      <c r="E115" s="1" t="s">
        <v>40</v>
      </c>
      <c r="F115" s="1" t="s">
        <v>572</v>
      </c>
      <c r="G115" s="1" t="s">
        <v>573</v>
      </c>
      <c r="H115" s="1" t="s">
        <v>100</v>
      </c>
      <c r="I115" s="1" t="s">
        <v>26</v>
      </c>
      <c r="J115" s="1" t="s">
        <v>574</v>
      </c>
      <c r="K115" s="1" t="s">
        <v>44</v>
      </c>
      <c r="L115" s="1" t="s">
        <v>29</v>
      </c>
      <c r="M115" s="1" t="s">
        <v>575</v>
      </c>
      <c r="N115" s="1" t="s">
        <v>31</v>
      </c>
      <c r="O115" s="1" t="s">
        <v>36</v>
      </c>
      <c r="P115" s="1" t="s">
        <v>576</v>
      </c>
      <c r="Q115">
        <v>683.952</v>
      </c>
      <c r="R115">
        <v>3</v>
      </c>
      <c r="S115">
        <v>42.747</v>
      </c>
      <c r="T115" s="1" t="s">
        <v>48</v>
      </c>
    </row>
    <row r="116" spans="1:20" x14ac:dyDescent="0.25">
      <c r="A116" s="1" t="s">
        <v>571</v>
      </c>
      <c r="B116" s="2">
        <v>43029</v>
      </c>
      <c r="C116" s="2">
        <v>43034</v>
      </c>
      <c r="D116" s="1" t="s">
        <v>50</v>
      </c>
      <c r="E116" s="1" t="s">
        <v>40</v>
      </c>
      <c r="F116" s="1" t="s">
        <v>572</v>
      </c>
      <c r="G116" s="1" t="s">
        <v>573</v>
      </c>
      <c r="H116" s="1" t="s">
        <v>100</v>
      </c>
      <c r="I116" s="1" t="s">
        <v>26</v>
      </c>
      <c r="J116" s="1" t="s">
        <v>574</v>
      </c>
      <c r="K116" s="1" t="s">
        <v>44</v>
      </c>
      <c r="L116" s="1" t="s">
        <v>29</v>
      </c>
      <c r="M116" s="1" t="s">
        <v>383</v>
      </c>
      <c r="N116" s="1" t="s">
        <v>31</v>
      </c>
      <c r="O116" s="1" t="s">
        <v>57</v>
      </c>
      <c r="P116" s="1" t="s">
        <v>384</v>
      </c>
      <c r="Q116">
        <v>45.695999999999998</v>
      </c>
      <c r="R116">
        <v>3</v>
      </c>
      <c r="S116">
        <v>5.1407999999999996</v>
      </c>
      <c r="T116" s="1" t="s">
        <v>48</v>
      </c>
    </row>
    <row r="117" spans="1:20" x14ac:dyDescent="0.25">
      <c r="A117" s="1" t="s">
        <v>577</v>
      </c>
      <c r="B117" s="2">
        <v>42315</v>
      </c>
      <c r="C117" s="2">
        <v>42317</v>
      </c>
      <c r="D117" s="1" t="s">
        <v>63</v>
      </c>
      <c r="E117" s="1" t="s">
        <v>22</v>
      </c>
      <c r="F117" s="1" t="s">
        <v>578</v>
      </c>
      <c r="G117" s="1" t="s">
        <v>579</v>
      </c>
      <c r="H117" s="1" t="s">
        <v>90</v>
      </c>
      <c r="I117" s="1" t="s">
        <v>26</v>
      </c>
      <c r="J117" s="1" t="s">
        <v>53</v>
      </c>
      <c r="K117" s="1" t="s">
        <v>54</v>
      </c>
      <c r="L117" s="1" t="s">
        <v>55</v>
      </c>
      <c r="M117" s="1" t="s">
        <v>580</v>
      </c>
      <c r="N117" s="1" t="s">
        <v>31</v>
      </c>
      <c r="O117" s="1" t="s">
        <v>36</v>
      </c>
      <c r="P117" s="1" t="s">
        <v>581</v>
      </c>
      <c r="Q117">
        <v>190.72</v>
      </c>
      <c r="R117">
        <v>1</v>
      </c>
      <c r="S117">
        <v>11.92</v>
      </c>
      <c r="T117" s="1" t="s">
        <v>34</v>
      </c>
    </row>
    <row r="118" spans="1:20" x14ac:dyDescent="0.25">
      <c r="A118" s="1" t="s">
        <v>582</v>
      </c>
      <c r="B118" s="2">
        <v>42985</v>
      </c>
      <c r="C118" s="2">
        <v>42989</v>
      </c>
      <c r="D118" s="1" t="s">
        <v>79</v>
      </c>
      <c r="E118" s="1" t="s">
        <v>40</v>
      </c>
      <c r="F118" s="1" t="s">
        <v>583</v>
      </c>
      <c r="G118" s="1" t="s">
        <v>584</v>
      </c>
      <c r="H118" s="1" t="s">
        <v>25</v>
      </c>
      <c r="I118" s="1" t="s">
        <v>26</v>
      </c>
      <c r="J118" s="1" t="s">
        <v>53</v>
      </c>
      <c r="K118" s="1" t="s">
        <v>54</v>
      </c>
      <c r="L118" s="1" t="s">
        <v>55</v>
      </c>
      <c r="M118" s="1" t="s">
        <v>585</v>
      </c>
      <c r="N118" s="1" t="s">
        <v>31</v>
      </c>
      <c r="O118" s="1" t="s">
        <v>57</v>
      </c>
      <c r="P118" s="1" t="s">
        <v>586</v>
      </c>
      <c r="Q118">
        <v>47.94</v>
      </c>
      <c r="R118">
        <v>3</v>
      </c>
      <c r="S118">
        <v>2.3969999999999998</v>
      </c>
      <c r="T118" s="1" t="s">
        <v>77</v>
      </c>
    </row>
    <row r="119" spans="1:20" x14ac:dyDescent="0.25">
      <c r="A119" s="1" t="s">
        <v>587</v>
      </c>
      <c r="B119" s="2">
        <v>42345</v>
      </c>
      <c r="C119" s="2">
        <v>42349</v>
      </c>
      <c r="D119" s="1" t="s">
        <v>79</v>
      </c>
      <c r="E119" s="1" t="s">
        <v>40</v>
      </c>
      <c r="F119" s="1" t="s">
        <v>588</v>
      </c>
      <c r="G119" s="1" t="s">
        <v>589</v>
      </c>
      <c r="H119" s="1" t="s">
        <v>25</v>
      </c>
      <c r="I119" s="1" t="s">
        <v>26</v>
      </c>
      <c r="J119" s="1" t="s">
        <v>27</v>
      </c>
      <c r="K119" s="1" t="s">
        <v>28</v>
      </c>
      <c r="L119" s="1" t="s">
        <v>29</v>
      </c>
      <c r="M119" s="1" t="s">
        <v>590</v>
      </c>
      <c r="N119" s="1" t="s">
        <v>31</v>
      </c>
      <c r="O119" s="1" t="s">
        <v>36</v>
      </c>
      <c r="P119" s="1" t="s">
        <v>591</v>
      </c>
      <c r="Q119">
        <v>283.92</v>
      </c>
      <c r="R119">
        <v>4</v>
      </c>
      <c r="S119">
        <v>70.98</v>
      </c>
      <c r="T119" s="1" t="s">
        <v>96</v>
      </c>
    </row>
    <row r="120" spans="1:20" x14ac:dyDescent="0.25">
      <c r="A120" s="1" t="s">
        <v>592</v>
      </c>
      <c r="B120" s="2">
        <v>41770</v>
      </c>
      <c r="C120" s="2">
        <v>41775</v>
      </c>
      <c r="D120" s="1" t="s">
        <v>50</v>
      </c>
      <c r="E120" s="1" t="s">
        <v>40</v>
      </c>
      <c r="F120" s="1" t="s">
        <v>593</v>
      </c>
      <c r="G120" s="1" t="s">
        <v>594</v>
      </c>
      <c r="H120" s="1" t="s">
        <v>25</v>
      </c>
      <c r="I120" s="1" t="s">
        <v>26</v>
      </c>
      <c r="J120" s="1" t="s">
        <v>595</v>
      </c>
      <c r="K120" s="1" t="s">
        <v>92</v>
      </c>
      <c r="L120" s="1" t="s">
        <v>93</v>
      </c>
      <c r="M120" s="1" t="s">
        <v>596</v>
      </c>
      <c r="N120" s="1" t="s">
        <v>31</v>
      </c>
      <c r="O120" s="1" t="s">
        <v>57</v>
      </c>
      <c r="P120" s="1" t="s">
        <v>597</v>
      </c>
      <c r="Q120">
        <v>66.111999999999995</v>
      </c>
      <c r="R120">
        <v>4</v>
      </c>
      <c r="S120">
        <v>-84.2928</v>
      </c>
      <c r="T120" s="1" t="s">
        <v>161</v>
      </c>
    </row>
    <row r="121" spans="1:20" x14ac:dyDescent="0.25">
      <c r="A121" s="1" t="s">
        <v>598</v>
      </c>
      <c r="B121" s="2">
        <v>42475</v>
      </c>
      <c r="C121" s="2">
        <v>42477</v>
      </c>
      <c r="D121" s="1" t="s">
        <v>63</v>
      </c>
      <c r="E121" s="1" t="s">
        <v>22</v>
      </c>
      <c r="F121" s="1" t="s">
        <v>599</v>
      </c>
      <c r="G121" s="1" t="s">
        <v>600</v>
      </c>
      <c r="H121" s="1" t="s">
        <v>25</v>
      </c>
      <c r="I121" s="1" t="s">
        <v>26</v>
      </c>
      <c r="J121" s="1" t="s">
        <v>328</v>
      </c>
      <c r="K121" s="1" t="s">
        <v>54</v>
      </c>
      <c r="L121" s="1" t="s">
        <v>55</v>
      </c>
      <c r="M121" s="1" t="s">
        <v>601</v>
      </c>
      <c r="N121" s="1" t="s">
        <v>31</v>
      </c>
      <c r="O121" s="1" t="s">
        <v>36</v>
      </c>
      <c r="P121" s="1" t="s">
        <v>602</v>
      </c>
      <c r="Q121">
        <v>1121.568</v>
      </c>
      <c r="R121">
        <v>2</v>
      </c>
      <c r="S121">
        <v>0</v>
      </c>
      <c r="T121" s="1" t="s">
        <v>113</v>
      </c>
    </row>
    <row r="122" spans="1:20" x14ac:dyDescent="0.25">
      <c r="A122" s="1" t="s">
        <v>603</v>
      </c>
      <c r="B122" s="2">
        <v>42989</v>
      </c>
      <c r="C122" s="2">
        <v>42990</v>
      </c>
      <c r="D122" s="1" t="s">
        <v>117</v>
      </c>
      <c r="E122" s="1" t="s">
        <v>87</v>
      </c>
      <c r="F122" s="1" t="s">
        <v>604</v>
      </c>
      <c r="G122" s="1" t="s">
        <v>605</v>
      </c>
      <c r="H122" s="1" t="s">
        <v>25</v>
      </c>
      <c r="I122" s="1" t="s">
        <v>26</v>
      </c>
      <c r="J122" s="1" t="s">
        <v>606</v>
      </c>
      <c r="K122" s="1" t="s">
        <v>44</v>
      </c>
      <c r="L122" s="1" t="s">
        <v>29</v>
      </c>
      <c r="M122" s="1" t="s">
        <v>607</v>
      </c>
      <c r="N122" s="1" t="s">
        <v>31</v>
      </c>
      <c r="O122" s="1" t="s">
        <v>57</v>
      </c>
      <c r="P122" s="1" t="s">
        <v>608</v>
      </c>
      <c r="Q122">
        <v>34.503999999999998</v>
      </c>
      <c r="R122">
        <v>1</v>
      </c>
      <c r="S122">
        <v>6.0381999999999998</v>
      </c>
      <c r="T122" s="1" t="s">
        <v>77</v>
      </c>
    </row>
    <row r="123" spans="1:20" x14ac:dyDescent="0.25">
      <c r="A123" s="1" t="s">
        <v>609</v>
      </c>
      <c r="B123" s="2">
        <v>42531</v>
      </c>
      <c r="C123" s="2">
        <v>42536</v>
      </c>
      <c r="D123" s="1" t="s">
        <v>50</v>
      </c>
      <c r="E123" s="1" t="s">
        <v>40</v>
      </c>
      <c r="F123" s="1" t="s">
        <v>610</v>
      </c>
      <c r="G123" s="1" t="s">
        <v>611</v>
      </c>
      <c r="H123" s="1" t="s">
        <v>25</v>
      </c>
      <c r="I123" s="1" t="s">
        <v>26</v>
      </c>
      <c r="J123" s="1" t="s">
        <v>53</v>
      </c>
      <c r="K123" s="1" t="s">
        <v>54</v>
      </c>
      <c r="L123" s="1" t="s">
        <v>55</v>
      </c>
      <c r="M123" s="1" t="s">
        <v>612</v>
      </c>
      <c r="N123" s="1" t="s">
        <v>31</v>
      </c>
      <c r="O123" s="1" t="s">
        <v>46</v>
      </c>
      <c r="P123" s="1" t="s">
        <v>613</v>
      </c>
      <c r="Q123">
        <v>1335.68</v>
      </c>
      <c r="R123">
        <v>4</v>
      </c>
      <c r="S123">
        <v>-217.048</v>
      </c>
      <c r="T123" s="1" t="s">
        <v>59</v>
      </c>
    </row>
    <row r="124" spans="1:20" x14ac:dyDescent="0.25">
      <c r="A124" s="1" t="s">
        <v>614</v>
      </c>
      <c r="B124" s="2">
        <v>43059</v>
      </c>
      <c r="C124" s="2">
        <v>43061</v>
      </c>
      <c r="D124" s="1" t="s">
        <v>63</v>
      </c>
      <c r="E124" s="1" t="s">
        <v>22</v>
      </c>
      <c r="F124" s="1" t="s">
        <v>615</v>
      </c>
      <c r="G124" s="1" t="s">
        <v>616</v>
      </c>
      <c r="H124" s="1" t="s">
        <v>25</v>
      </c>
      <c r="I124" s="1" t="s">
        <v>26</v>
      </c>
      <c r="J124" s="1" t="s">
        <v>328</v>
      </c>
      <c r="K124" s="1" t="s">
        <v>54</v>
      </c>
      <c r="L124" s="1" t="s">
        <v>55</v>
      </c>
      <c r="M124" s="1" t="s">
        <v>485</v>
      </c>
      <c r="N124" s="1" t="s">
        <v>31</v>
      </c>
      <c r="O124" s="1" t="s">
        <v>57</v>
      </c>
      <c r="P124" s="1" t="s">
        <v>486</v>
      </c>
      <c r="Q124">
        <v>42.6</v>
      </c>
      <c r="R124">
        <v>3</v>
      </c>
      <c r="S124">
        <v>16.614000000000001</v>
      </c>
      <c r="T124" s="1" t="s">
        <v>34</v>
      </c>
    </row>
    <row r="125" spans="1:20" x14ac:dyDescent="0.25">
      <c r="A125" s="1" t="s">
        <v>617</v>
      </c>
      <c r="B125" s="2">
        <v>41896</v>
      </c>
      <c r="C125" s="2">
        <v>41900</v>
      </c>
      <c r="D125" s="1" t="s">
        <v>79</v>
      </c>
      <c r="E125" s="1" t="s">
        <v>22</v>
      </c>
      <c r="F125" s="1" t="s">
        <v>618</v>
      </c>
      <c r="G125" s="1" t="s">
        <v>619</v>
      </c>
      <c r="H125" s="1" t="s">
        <v>25</v>
      </c>
      <c r="I125" s="1" t="s">
        <v>26</v>
      </c>
      <c r="J125" s="1" t="s">
        <v>303</v>
      </c>
      <c r="K125" s="1" t="s">
        <v>44</v>
      </c>
      <c r="L125" s="1" t="s">
        <v>29</v>
      </c>
      <c r="M125" s="1" t="s">
        <v>620</v>
      </c>
      <c r="N125" s="1" t="s">
        <v>31</v>
      </c>
      <c r="O125" s="1" t="s">
        <v>57</v>
      </c>
      <c r="P125" s="1" t="s">
        <v>621</v>
      </c>
      <c r="Q125">
        <v>13.128</v>
      </c>
      <c r="R125">
        <v>3</v>
      </c>
      <c r="S125">
        <v>3.7743000000000002</v>
      </c>
      <c r="T125" s="1" t="s">
        <v>77</v>
      </c>
    </row>
    <row r="126" spans="1:20" x14ac:dyDescent="0.25">
      <c r="A126" s="1" t="s">
        <v>622</v>
      </c>
      <c r="B126" s="2">
        <v>43009</v>
      </c>
      <c r="C126" s="2">
        <v>43016</v>
      </c>
      <c r="D126" s="1" t="s">
        <v>39</v>
      </c>
      <c r="E126" s="1" t="s">
        <v>40</v>
      </c>
      <c r="F126" s="1" t="s">
        <v>623</v>
      </c>
      <c r="G126" s="1" t="s">
        <v>624</v>
      </c>
      <c r="H126" s="1" t="s">
        <v>90</v>
      </c>
      <c r="I126" s="1" t="s">
        <v>26</v>
      </c>
      <c r="J126" s="1" t="s">
        <v>191</v>
      </c>
      <c r="K126" s="1" t="s">
        <v>192</v>
      </c>
      <c r="L126" s="1" t="s">
        <v>55</v>
      </c>
      <c r="M126" s="1" t="s">
        <v>625</v>
      </c>
      <c r="N126" s="1" t="s">
        <v>31</v>
      </c>
      <c r="O126" s="1" t="s">
        <v>36</v>
      </c>
      <c r="P126" s="1" t="s">
        <v>626</v>
      </c>
      <c r="Q126">
        <v>451.15199999999999</v>
      </c>
      <c r="R126">
        <v>3</v>
      </c>
      <c r="S126">
        <v>0</v>
      </c>
      <c r="T126" s="1" t="s">
        <v>48</v>
      </c>
    </row>
    <row r="127" spans="1:20" x14ac:dyDescent="0.25">
      <c r="A127" s="1" t="s">
        <v>627</v>
      </c>
      <c r="B127" s="2">
        <v>42936</v>
      </c>
      <c r="C127" s="2">
        <v>42942</v>
      </c>
      <c r="D127" s="1" t="s">
        <v>125</v>
      </c>
      <c r="E127" s="1" t="s">
        <v>40</v>
      </c>
      <c r="F127" s="1" t="s">
        <v>628</v>
      </c>
      <c r="G127" s="1" t="s">
        <v>629</v>
      </c>
      <c r="H127" s="1" t="s">
        <v>25</v>
      </c>
      <c r="I127" s="1" t="s">
        <v>26</v>
      </c>
      <c r="J127" s="1" t="s">
        <v>133</v>
      </c>
      <c r="K127" s="1" t="s">
        <v>134</v>
      </c>
      <c r="L127" s="1" t="s">
        <v>93</v>
      </c>
      <c r="M127" s="1" t="s">
        <v>630</v>
      </c>
      <c r="N127" s="1" t="s">
        <v>31</v>
      </c>
      <c r="O127" s="1" t="s">
        <v>57</v>
      </c>
      <c r="P127" s="1" t="s">
        <v>631</v>
      </c>
      <c r="Q127">
        <v>8.7919999999999998</v>
      </c>
      <c r="R127">
        <v>1</v>
      </c>
      <c r="S127">
        <v>-5.7148000000000003</v>
      </c>
      <c r="T127" s="1" t="s">
        <v>71</v>
      </c>
    </row>
    <row r="128" spans="1:20" x14ac:dyDescent="0.25">
      <c r="A128" s="1" t="s">
        <v>632</v>
      </c>
      <c r="B128" s="2">
        <v>42188</v>
      </c>
      <c r="C128" s="2">
        <v>42194</v>
      </c>
      <c r="D128" s="1" t="s">
        <v>125</v>
      </c>
      <c r="E128" s="1" t="s">
        <v>40</v>
      </c>
      <c r="F128" s="1" t="s">
        <v>633</v>
      </c>
      <c r="G128" s="1" t="s">
        <v>634</v>
      </c>
      <c r="H128" s="1" t="s">
        <v>25</v>
      </c>
      <c r="I128" s="1" t="s">
        <v>26</v>
      </c>
      <c r="J128" s="1" t="s">
        <v>635</v>
      </c>
      <c r="K128" s="1" t="s">
        <v>28</v>
      </c>
      <c r="L128" s="1" t="s">
        <v>29</v>
      </c>
      <c r="M128" s="1" t="s">
        <v>458</v>
      </c>
      <c r="N128" s="1" t="s">
        <v>31</v>
      </c>
      <c r="O128" s="1" t="s">
        <v>36</v>
      </c>
      <c r="P128" s="1" t="s">
        <v>459</v>
      </c>
      <c r="Q128">
        <v>70.98</v>
      </c>
      <c r="R128">
        <v>1</v>
      </c>
      <c r="S128">
        <v>4.9686000000000003</v>
      </c>
      <c r="T128" s="1" t="s">
        <v>71</v>
      </c>
    </row>
    <row r="129" spans="1:20" x14ac:dyDescent="0.25">
      <c r="A129" s="1" t="s">
        <v>636</v>
      </c>
      <c r="B129" s="2">
        <v>41859</v>
      </c>
      <c r="C129" s="2">
        <v>41866</v>
      </c>
      <c r="D129" s="1" t="s">
        <v>39</v>
      </c>
      <c r="E129" s="1" t="s">
        <v>40</v>
      </c>
      <c r="F129" s="1" t="s">
        <v>637</v>
      </c>
      <c r="G129" s="1" t="s">
        <v>638</v>
      </c>
      <c r="H129" s="1" t="s">
        <v>25</v>
      </c>
      <c r="I129" s="1" t="s">
        <v>26</v>
      </c>
      <c r="J129" s="1" t="s">
        <v>639</v>
      </c>
      <c r="K129" s="1" t="s">
        <v>54</v>
      </c>
      <c r="L129" s="1" t="s">
        <v>55</v>
      </c>
      <c r="M129" s="1" t="s">
        <v>640</v>
      </c>
      <c r="N129" s="1" t="s">
        <v>31</v>
      </c>
      <c r="O129" s="1" t="s">
        <v>57</v>
      </c>
      <c r="P129" s="1" t="s">
        <v>641</v>
      </c>
      <c r="Q129">
        <v>327.76</v>
      </c>
      <c r="R129">
        <v>8</v>
      </c>
      <c r="S129">
        <v>91.772800000000004</v>
      </c>
      <c r="T129" s="1" t="s">
        <v>253</v>
      </c>
    </row>
    <row r="130" spans="1:20" x14ac:dyDescent="0.25">
      <c r="A130" s="1" t="s">
        <v>642</v>
      </c>
      <c r="B130" s="2">
        <v>41713</v>
      </c>
      <c r="C130" s="2">
        <v>41717</v>
      </c>
      <c r="D130" s="1" t="s">
        <v>79</v>
      </c>
      <c r="E130" s="1" t="s">
        <v>40</v>
      </c>
      <c r="F130" s="1" t="s">
        <v>643</v>
      </c>
      <c r="G130" s="1" t="s">
        <v>644</v>
      </c>
      <c r="H130" s="1" t="s">
        <v>25</v>
      </c>
      <c r="I130" s="1" t="s">
        <v>26</v>
      </c>
      <c r="J130" s="1" t="s">
        <v>303</v>
      </c>
      <c r="K130" s="1" t="s">
        <v>44</v>
      </c>
      <c r="L130" s="1" t="s">
        <v>29</v>
      </c>
      <c r="M130" s="1" t="s">
        <v>383</v>
      </c>
      <c r="N130" s="1" t="s">
        <v>31</v>
      </c>
      <c r="O130" s="1" t="s">
        <v>57</v>
      </c>
      <c r="P130" s="1" t="s">
        <v>384</v>
      </c>
      <c r="Q130">
        <v>45.695999999999998</v>
      </c>
      <c r="R130">
        <v>3</v>
      </c>
      <c r="S130">
        <v>5.1407999999999996</v>
      </c>
      <c r="T130" s="1" t="s">
        <v>195</v>
      </c>
    </row>
    <row r="131" spans="1:20" x14ac:dyDescent="0.25">
      <c r="A131" s="1" t="s">
        <v>645</v>
      </c>
      <c r="B131" s="2">
        <v>42965</v>
      </c>
      <c r="C131" s="2">
        <v>42970</v>
      </c>
      <c r="D131" s="1" t="s">
        <v>50</v>
      </c>
      <c r="E131" s="1" t="s">
        <v>22</v>
      </c>
      <c r="F131" s="1" t="s">
        <v>646</v>
      </c>
      <c r="G131" s="1" t="s">
        <v>647</v>
      </c>
      <c r="H131" s="1" t="s">
        <v>90</v>
      </c>
      <c r="I131" s="1" t="s">
        <v>26</v>
      </c>
      <c r="J131" s="1" t="s">
        <v>173</v>
      </c>
      <c r="K131" s="1" t="s">
        <v>121</v>
      </c>
      <c r="L131" s="1" t="s">
        <v>68</v>
      </c>
      <c r="M131" s="1" t="s">
        <v>648</v>
      </c>
      <c r="N131" s="1" t="s">
        <v>31</v>
      </c>
      <c r="O131" s="1" t="s">
        <v>57</v>
      </c>
      <c r="P131" s="1" t="s">
        <v>649</v>
      </c>
      <c r="Q131">
        <v>40.479999999999997</v>
      </c>
      <c r="R131">
        <v>2</v>
      </c>
      <c r="S131">
        <v>15.7872</v>
      </c>
      <c r="T131" s="1" t="s">
        <v>253</v>
      </c>
    </row>
    <row r="132" spans="1:20" x14ac:dyDescent="0.25">
      <c r="A132" s="1" t="s">
        <v>645</v>
      </c>
      <c r="B132" s="2">
        <v>42965</v>
      </c>
      <c r="C132" s="2">
        <v>42970</v>
      </c>
      <c r="D132" s="1" t="s">
        <v>50</v>
      </c>
      <c r="E132" s="1" t="s">
        <v>22</v>
      </c>
      <c r="F132" s="1" t="s">
        <v>646</v>
      </c>
      <c r="G132" s="1" t="s">
        <v>647</v>
      </c>
      <c r="H132" s="1" t="s">
        <v>90</v>
      </c>
      <c r="I132" s="1" t="s">
        <v>26</v>
      </c>
      <c r="J132" s="1" t="s">
        <v>173</v>
      </c>
      <c r="K132" s="1" t="s">
        <v>121</v>
      </c>
      <c r="L132" s="1" t="s">
        <v>68</v>
      </c>
      <c r="M132" s="1" t="s">
        <v>650</v>
      </c>
      <c r="N132" s="1" t="s">
        <v>31</v>
      </c>
      <c r="O132" s="1" t="s">
        <v>57</v>
      </c>
      <c r="P132" s="1" t="s">
        <v>651</v>
      </c>
      <c r="Q132">
        <v>9.94</v>
      </c>
      <c r="R132">
        <v>2</v>
      </c>
      <c r="S132">
        <v>3.0813999999999999</v>
      </c>
      <c r="T132" s="1" t="s">
        <v>253</v>
      </c>
    </row>
    <row r="133" spans="1:20" x14ac:dyDescent="0.25">
      <c r="A133" s="1" t="s">
        <v>645</v>
      </c>
      <c r="B133" s="2">
        <v>42965</v>
      </c>
      <c r="C133" s="2">
        <v>42970</v>
      </c>
      <c r="D133" s="1" t="s">
        <v>50</v>
      </c>
      <c r="E133" s="1" t="s">
        <v>22</v>
      </c>
      <c r="F133" s="1" t="s">
        <v>646</v>
      </c>
      <c r="G133" s="1" t="s">
        <v>647</v>
      </c>
      <c r="H133" s="1" t="s">
        <v>90</v>
      </c>
      <c r="I133" s="1" t="s">
        <v>26</v>
      </c>
      <c r="J133" s="1" t="s">
        <v>173</v>
      </c>
      <c r="K133" s="1" t="s">
        <v>121</v>
      </c>
      <c r="L133" s="1" t="s">
        <v>68</v>
      </c>
      <c r="M133" s="1" t="s">
        <v>232</v>
      </c>
      <c r="N133" s="1" t="s">
        <v>31</v>
      </c>
      <c r="O133" s="1" t="s">
        <v>57</v>
      </c>
      <c r="P133" s="1" t="s">
        <v>233</v>
      </c>
      <c r="Q133">
        <v>88.02</v>
      </c>
      <c r="R133">
        <v>3</v>
      </c>
      <c r="S133">
        <v>27.286200000000001</v>
      </c>
      <c r="T133" s="1" t="s">
        <v>253</v>
      </c>
    </row>
    <row r="134" spans="1:20" x14ac:dyDescent="0.25">
      <c r="A134" s="1" t="s">
        <v>652</v>
      </c>
      <c r="B134" s="2">
        <v>42337</v>
      </c>
      <c r="C134" s="2">
        <v>42341</v>
      </c>
      <c r="D134" s="1" t="s">
        <v>79</v>
      </c>
      <c r="E134" s="1" t="s">
        <v>40</v>
      </c>
      <c r="F134" s="1" t="s">
        <v>653</v>
      </c>
      <c r="G134" s="1" t="s">
        <v>654</v>
      </c>
      <c r="H134" s="1" t="s">
        <v>90</v>
      </c>
      <c r="I134" s="1" t="s">
        <v>26</v>
      </c>
      <c r="J134" s="1" t="s">
        <v>655</v>
      </c>
      <c r="K134" s="1" t="s">
        <v>289</v>
      </c>
      <c r="L134" s="1" t="s">
        <v>93</v>
      </c>
      <c r="M134" s="1" t="s">
        <v>656</v>
      </c>
      <c r="N134" s="1" t="s">
        <v>31</v>
      </c>
      <c r="O134" s="1" t="s">
        <v>36</v>
      </c>
      <c r="P134" s="1" t="s">
        <v>657</v>
      </c>
      <c r="Q134">
        <v>301.95999999999998</v>
      </c>
      <c r="R134">
        <v>2</v>
      </c>
      <c r="S134">
        <v>87.568399999999997</v>
      </c>
      <c r="T134" s="1" t="s">
        <v>34</v>
      </c>
    </row>
    <row r="135" spans="1:20" x14ac:dyDescent="0.25">
      <c r="A135" s="1" t="s">
        <v>658</v>
      </c>
      <c r="B135" s="2">
        <v>42993</v>
      </c>
      <c r="C135" s="2">
        <v>42997</v>
      </c>
      <c r="D135" s="1" t="s">
        <v>79</v>
      </c>
      <c r="E135" s="1" t="s">
        <v>40</v>
      </c>
      <c r="F135" s="1" t="s">
        <v>659</v>
      </c>
      <c r="G135" s="1" t="s">
        <v>660</v>
      </c>
      <c r="H135" s="1" t="s">
        <v>100</v>
      </c>
      <c r="I135" s="1" t="s">
        <v>26</v>
      </c>
      <c r="J135" s="1" t="s">
        <v>173</v>
      </c>
      <c r="K135" s="1" t="s">
        <v>121</v>
      </c>
      <c r="L135" s="1" t="s">
        <v>68</v>
      </c>
      <c r="M135" s="1" t="s">
        <v>661</v>
      </c>
      <c r="N135" s="1" t="s">
        <v>31</v>
      </c>
      <c r="O135" s="1" t="s">
        <v>57</v>
      </c>
      <c r="P135" s="1" t="s">
        <v>662</v>
      </c>
      <c r="Q135">
        <v>35.56</v>
      </c>
      <c r="R135">
        <v>7</v>
      </c>
      <c r="S135">
        <v>12.090400000000001</v>
      </c>
      <c r="T135" s="1" t="s">
        <v>77</v>
      </c>
    </row>
    <row r="136" spans="1:20" x14ac:dyDescent="0.25">
      <c r="A136" s="1" t="s">
        <v>663</v>
      </c>
      <c r="B136" s="2">
        <v>42281</v>
      </c>
      <c r="C136" s="2">
        <v>42286</v>
      </c>
      <c r="D136" s="1" t="s">
        <v>50</v>
      </c>
      <c r="E136" s="1" t="s">
        <v>22</v>
      </c>
      <c r="F136" s="1" t="s">
        <v>664</v>
      </c>
      <c r="G136" s="1" t="s">
        <v>665</v>
      </c>
      <c r="H136" s="1" t="s">
        <v>90</v>
      </c>
      <c r="I136" s="1" t="s">
        <v>26</v>
      </c>
      <c r="J136" s="1" t="s">
        <v>666</v>
      </c>
      <c r="K136" s="1" t="s">
        <v>667</v>
      </c>
      <c r="L136" s="1" t="s">
        <v>29</v>
      </c>
      <c r="M136" s="1" t="s">
        <v>668</v>
      </c>
      <c r="N136" s="1" t="s">
        <v>31</v>
      </c>
      <c r="O136" s="1" t="s">
        <v>36</v>
      </c>
      <c r="P136" s="1" t="s">
        <v>669</v>
      </c>
      <c r="Q136">
        <v>392.94</v>
      </c>
      <c r="R136">
        <v>3</v>
      </c>
      <c r="S136">
        <v>43.223399999999998</v>
      </c>
      <c r="T136" s="1" t="s">
        <v>48</v>
      </c>
    </row>
    <row r="137" spans="1:20" x14ac:dyDescent="0.25">
      <c r="A137" s="1" t="s">
        <v>670</v>
      </c>
      <c r="B137" s="2">
        <v>42510</v>
      </c>
      <c r="C137" s="2">
        <v>42515</v>
      </c>
      <c r="D137" s="1" t="s">
        <v>50</v>
      </c>
      <c r="E137" s="1" t="s">
        <v>40</v>
      </c>
      <c r="F137" s="1" t="s">
        <v>671</v>
      </c>
      <c r="G137" s="1" t="s">
        <v>672</v>
      </c>
      <c r="H137" s="1" t="s">
        <v>100</v>
      </c>
      <c r="I137" s="1" t="s">
        <v>26</v>
      </c>
      <c r="J137" s="1" t="s">
        <v>673</v>
      </c>
      <c r="K137" s="1" t="s">
        <v>54</v>
      </c>
      <c r="L137" s="1" t="s">
        <v>55</v>
      </c>
      <c r="M137" s="1" t="s">
        <v>313</v>
      </c>
      <c r="N137" s="1" t="s">
        <v>31</v>
      </c>
      <c r="O137" s="1" t="s">
        <v>57</v>
      </c>
      <c r="P137" s="1" t="s">
        <v>314</v>
      </c>
      <c r="Q137">
        <v>1049.2</v>
      </c>
      <c r="R137">
        <v>5</v>
      </c>
      <c r="S137">
        <v>272.79199999999997</v>
      </c>
      <c r="T137" s="1" t="s">
        <v>161</v>
      </c>
    </row>
    <row r="138" spans="1:20" x14ac:dyDescent="0.25">
      <c r="A138" s="1" t="s">
        <v>674</v>
      </c>
      <c r="B138" s="2">
        <v>42722</v>
      </c>
      <c r="C138" s="2">
        <v>42726</v>
      </c>
      <c r="D138" s="1" t="s">
        <v>79</v>
      </c>
      <c r="E138" s="1" t="s">
        <v>40</v>
      </c>
      <c r="F138" s="1" t="s">
        <v>675</v>
      </c>
      <c r="G138" s="1" t="s">
        <v>676</v>
      </c>
      <c r="H138" s="1" t="s">
        <v>90</v>
      </c>
      <c r="I138" s="1" t="s">
        <v>26</v>
      </c>
      <c r="J138" s="1" t="s">
        <v>165</v>
      </c>
      <c r="K138" s="1" t="s">
        <v>166</v>
      </c>
      <c r="L138" s="1" t="s">
        <v>93</v>
      </c>
      <c r="M138" s="1" t="s">
        <v>677</v>
      </c>
      <c r="N138" s="1" t="s">
        <v>31</v>
      </c>
      <c r="O138" s="1" t="s">
        <v>57</v>
      </c>
      <c r="P138" s="1" t="s">
        <v>678</v>
      </c>
      <c r="Q138">
        <v>18.84</v>
      </c>
      <c r="R138">
        <v>3</v>
      </c>
      <c r="S138">
        <v>6.0288000000000004</v>
      </c>
      <c r="T138" s="1" t="s">
        <v>96</v>
      </c>
    </row>
    <row r="139" spans="1:20" x14ac:dyDescent="0.25">
      <c r="A139" s="1" t="s">
        <v>679</v>
      </c>
      <c r="B139" s="2">
        <v>42715</v>
      </c>
      <c r="C139" s="2">
        <v>42720</v>
      </c>
      <c r="D139" s="1" t="s">
        <v>50</v>
      </c>
      <c r="E139" s="1" t="s">
        <v>22</v>
      </c>
      <c r="F139" s="1" t="s">
        <v>680</v>
      </c>
      <c r="G139" s="1" t="s">
        <v>681</v>
      </c>
      <c r="H139" s="1" t="s">
        <v>90</v>
      </c>
      <c r="I139" s="1" t="s">
        <v>26</v>
      </c>
      <c r="J139" s="1" t="s">
        <v>682</v>
      </c>
      <c r="K139" s="1" t="s">
        <v>192</v>
      </c>
      <c r="L139" s="1" t="s">
        <v>55</v>
      </c>
      <c r="M139" s="1" t="s">
        <v>446</v>
      </c>
      <c r="N139" s="1" t="s">
        <v>31</v>
      </c>
      <c r="O139" s="1" t="s">
        <v>57</v>
      </c>
      <c r="P139" s="1" t="s">
        <v>447</v>
      </c>
      <c r="Q139">
        <v>14.8</v>
      </c>
      <c r="R139">
        <v>4</v>
      </c>
      <c r="S139">
        <v>6.0679999999999996</v>
      </c>
      <c r="T139" s="1" t="s">
        <v>96</v>
      </c>
    </row>
    <row r="140" spans="1:20" x14ac:dyDescent="0.25">
      <c r="A140" s="1" t="s">
        <v>683</v>
      </c>
      <c r="B140" s="2">
        <v>42632</v>
      </c>
      <c r="C140" s="2">
        <v>42632</v>
      </c>
      <c r="D140" s="1" t="s">
        <v>425</v>
      </c>
      <c r="E140" s="1" t="s">
        <v>426</v>
      </c>
      <c r="F140" s="1" t="s">
        <v>684</v>
      </c>
      <c r="G140" s="1" t="s">
        <v>685</v>
      </c>
      <c r="H140" s="1" t="s">
        <v>100</v>
      </c>
      <c r="I140" s="1" t="s">
        <v>26</v>
      </c>
      <c r="J140" s="1" t="s">
        <v>179</v>
      </c>
      <c r="K140" s="1" t="s">
        <v>134</v>
      </c>
      <c r="L140" s="1" t="s">
        <v>93</v>
      </c>
      <c r="M140" s="1" t="s">
        <v>559</v>
      </c>
      <c r="N140" s="1" t="s">
        <v>31</v>
      </c>
      <c r="O140" s="1" t="s">
        <v>36</v>
      </c>
      <c r="P140" s="1" t="s">
        <v>560</v>
      </c>
      <c r="Q140">
        <v>701.37199999999996</v>
      </c>
      <c r="R140">
        <v>2</v>
      </c>
      <c r="S140">
        <v>-50.097999999999999</v>
      </c>
      <c r="T140" s="1" t="s">
        <v>77</v>
      </c>
    </row>
    <row r="141" spans="1:20" x14ac:dyDescent="0.25">
      <c r="A141" s="1" t="s">
        <v>686</v>
      </c>
      <c r="B141" s="2">
        <v>42240</v>
      </c>
      <c r="C141" s="2">
        <v>42244</v>
      </c>
      <c r="D141" s="1" t="s">
        <v>79</v>
      </c>
      <c r="E141" s="1" t="s">
        <v>40</v>
      </c>
      <c r="F141" s="1" t="s">
        <v>687</v>
      </c>
      <c r="G141" s="1" t="s">
        <v>688</v>
      </c>
      <c r="H141" s="1" t="s">
        <v>25</v>
      </c>
      <c r="I141" s="1" t="s">
        <v>26</v>
      </c>
      <c r="J141" s="1" t="s">
        <v>689</v>
      </c>
      <c r="K141" s="1" t="s">
        <v>92</v>
      </c>
      <c r="L141" s="1" t="s">
        <v>93</v>
      </c>
      <c r="M141" s="1" t="s">
        <v>193</v>
      </c>
      <c r="N141" s="1" t="s">
        <v>31</v>
      </c>
      <c r="O141" s="1" t="s">
        <v>46</v>
      </c>
      <c r="P141" s="1" t="s">
        <v>194</v>
      </c>
      <c r="Q141">
        <v>918.78499999999997</v>
      </c>
      <c r="R141">
        <v>5</v>
      </c>
      <c r="S141">
        <v>-118.12949999999999</v>
      </c>
      <c r="T141" s="1" t="s">
        <v>253</v>
      </c>
    </row>
    <row r="142" spans="1:20" x14ac:dyDescent="0.25">
      <c r="A142" s="1" t="s">
        <v>690</v>
      </c>
      <c r="B142" s="2">
        <v>41997</v>
      </c>
      <c r="C142" s="2">
        <v>41999</v>
      </c>
      <c r="D142" s="1" t="s">
        <v>63</v>
      </c>
      <c r="E142" s="1" t="s">
        <v>87</v>
      </c>
      <c r="F142" s="1" t="s">
        <v>691</v>
      </c>
      <c r="G142" s="1" t="s">
        <v>692</v>
      </c>
      <c r="H142" s="1" t="s">
        <v>25</v>
      </c>
      <c r="I142" s="1" t="s">
        <v>26</v>
      </c>
      <c r="J142" s="1" t="s">
        <v>693</v>
      </c>
      <c r="K142" s="1" t="s">
        <v>231</v>
      </c>
      <c r="L142" s="1" t="s">
        <v>68</v>
      </c>
      <c r="M142" s="1" t="s">
        <v>694</v>
      </c>
      <c r="N142" s="1" t="s">
        <v>31</v>
      </c>
      <c r="O142" s="1" t="s">
        <v>57</v>
      </c>
      <c r="P142" s="1" t="s">
        <v>695</v>
      </c>
      <c r="Q142">
        <v>30.36</v>
      </c>
      <c r="R142">
        <v>5</v>
      </c>
      <c r="S142">
        <v>8.7285000000000004</v>
      </c>
      <c r="T142" s="1" t="s">
        <v>96</v>
      </c>
    </row>
    <row r="143" spans="1:20" x14ac:dyDescent="0.25">
      <c r="A143" s="1" t="s">
        <v>696</v>
      </c>
      <c r="B143" s="2">
        <v>42895</v>
      </c>
      <c r="C143" s="2">
        <v>42899</v>
      </c>
      <c r="D143" s="1" t="s">
        <v>79</v>
      </c>
      <c r="E143" s="1" t="s">
        <v>40</v>
      </c>
      <c r="F143" s="1" t="s">
        <v>659</v>
      </c>
      <c r="G143" s="1" t="s">
        <v>660</v>
      </c>
      <c r="H143" s="1" t="s">
        <v>100</v>
      </c>
      <c r="I143" s="1" t="s">
        <v>26</v>
      </c>
      <c r="J143" s="1" t="s">
        <v>133</v>
      </c>
      <c r="K143" s="1" t="s">
        <v>134</v>
      </c>
      <c r="L143" s="1" t="s">
        <v>93</v>
      </c>
      <c r="M143" s="1" t="s">
        <v>697</v>
      </c>
      <c r="N143" s="1" t="s">
        <v>31</v>
      </c>
      <c r="O143" s="1" t="s">
        <v>57</v>
      </c>
      <c r="P143" s="1" t="s">
        <v>698</v>
      </c>
      <c r="Q143">
        <v>23.975999999999999</v>
      </c>
      <c r="R143">
        <v>3</v>
      </c>
      <c r="S143">
        <v>-14.3856</v>
      </c>
      <c r="T143" s="1" t="s">
        <v>59</v>
      </c>
    </row>
    <row r="144" spans="1:20" x14ac:dyDescent="0.25">
      <c r="A144" s="1" t="s">
        <v>696</v>
      </c>
      <c r="B144" s="2">
        <v>42895</v>
      </c>
      <c r="C144" s="2">
        <v>42899</v>
      </c>
      <c r="D144" s="1" t="s">
        <v>79</v>
      </c>
      <c r="E144" s="1" t="s">
        <v>40</v>
      </c>
      <c r="F144" s="1" t="s">
        <v>659</v>
      </c>
      <c r="G144" s="1" t="s">
        <v>660</v>
      </c>
      <c r="H144" s="1" t="s">
        <v>100</v>
      </c>
      <c r="I144" s="1" t="s">
        <v>26</v>
      </c>
      <c r="J144" s="1" t="s">
        <v>133</v>
      </c>
      <c r="K144" s="1" t="s">
        <v>134</v>
      </c>
      <c r="L144" s="1" t="s">
        <v>93</v>
      </c>
      <c r="M144" s="1" t="s">
        <v>699</v>
      </c>
      <c r="N144" s="1" t="s">
        <v>31</v>
      </c>
      <c r="O144" s="1" t="s">
        <v>46</v>
      </c>
      <c r="P144" s="1" t="s">
        <v>700</v>
      </c>
      <c r="Q144">
        <v>108.925</v>
      </c>
      <c r="R144">
        <v>1</v>
      </c>
      <c r="S144">
        <v>-71.890500000000003</v>
      </c>
      <c r="T144" s="1" t="s">
        <v>59</v>
      </c>
    </row>
    <row r="145" spans="1:20" x14ac:dyDescent="0.25">
      <c r="A145" s="1" t="s">
        <v>701</v>
      </c>
      <c r="B145" s="2">
        <v>42812</v>
      </c>
      <c r="C145" s="2">
        <v>42817</v>
      </c>
      <c r="D145" s="1" t="s">
        <v>50</v>
      </c>
      <c r="E145" s="1" t="s">
        <v>40</v>
      </c>
      <c r="F145" s="1" t="s">
        <v>702</v>
      </c>
      <c r="G145" s="1" t="s">
        <v>703</v>
      </c>
      <c r="H145" s="1" t="s">
        <v>25</v>
      </c>
      <c r="I145" s="1" t="s">
        <v>26</v>
      </c>
      <c r="J145" s="1" t="s">
        <v>704</v>
      </c>
      <c r="K145" s="1" t="s">
        <v>92</v>
      </c>
      <c r="L145" s="1" t="s">
        <v>93</v>
      </c>
      <c r="M145" s="1" t="s">
        <v>705</v>
      </c>
      <c r="N145" s="1" t="s">
        <v>31</v>
      </c>
      <c r="O145" s="1" t="s">
        <v>57</v>
      </c>
      <c r="P145" s="1" t="s">
        <v>706</v>
      </c>
      <c r="Q145">
        <v>82.524000000000001</v>
      </c>
      <c r="R145">
        <v>3</v>
      </c>
      <c r="S145">
        <v>-41.262</v>
      </c>
      <c r="T145" s="1" t="s">
        <v>195</v>
      </c>
    </row>
    <row r="146" spans="1:20" x14ac:dyDescent="0.25">
      <c r="A146" s="1" t="s">
        <v>707</v>
      </c>
      <c r="B146" s="2">
        <v>43094</v>
      </c>
      <c r="C146" s="2">
        <v>43098</v>
      </c>
      <c r="D146" s="1" t="s">
        <v>79</v>
      </c>
      <c r="E146" s="1" t="s">
        <v>40</v>
      </c>
      <c r="F146" s="1" t="s">
        <v>708</v>
      </c>
      <c r="G146" s="1" t="s">
        <v>709</v>
      </c>
      <c r="H146" s="1" t="s">
        <v>25</v>
      </c>
      <c r="I146" s="1" t="s">
        <v>26</v>
      </c>
      <c r="J146" s="1" t="s">
        <v>173</v>
      </c>
      <c r="K146" s="1" t="s">
        <v>121</v>
      </c>
      <c r="L146" s="1" t="s">
        <v>68</v>
      </c>
      <c r="M146" s="1" t="s">
        <v>710</v>
      </c>
      <c r="N146" s="1" t="s">
        <v>31</v>
      </c>
      <c r="O146" s="1" t="s">
        <v>32</v>
      </c>
      <c r="P146" s="1" t="s">
        <v>711</v>
      </c>
      <c r="Q146">
        <v>191.98400000000001</v>
      </c>
      <c r="R146">
        <v>2</v>
      </c>
      <c r="S146">
        <v>4.7995999999999999</v>
      </c>
      <c r="T146" s="1" t="s">
        <v>96</v>
      </c>
    </row>
    <row r="147" spans="1:20" x14ac:dyDescent="0.25">
      <c r="A147" s="1" t="s">
        <v>712</v>
      </c>
      <c r="B147" s="2">
        <v>41811</v>
      </c>
      <c r="C147" s="2">
        <v>41813</v>
      </c>
      <c r="D147" s="1" t="s">
        <v>63</v>
      </c>
      <c r="E147" s="1" t="s">
        <v>22</v>
      </c>
      <c r="F147" s="1" t="s">
        <v>713</v>
      </c>
      <c r="G147" s="1" t="s">
        <v>714</v>
      </c>
      <c r="H147" s="1" t="s">
        <v>25</v>
      </c>
      <c r="I147" s="1" t="s">
        <v>26</v>
      </c>
      <c r="J147" s="1" t="s">
        <v>715</v>
      </c>
      <c r="K147" s="1" t="s">
        <v>716</v>
      </c>
      <c r="L147" s="1" t="s">
        <v>29</v>
      </c>
      <c r="M147" s="1" t="s">
        <v>717</v>
      </c>
      <c r="N147" s="1" t="s">
        <v>31</v>
      </c>
      <c r="O147" s="1" t="s">
        <v>57</v>
      </c>
      <c r="P147" s="1" t="s">
        <v>718</v>
      </c>
      <c r="Q147">
        <v>104.01</v>
      </c>
      <c r="R147">
        <v>1</v>
      </c>
      <c r="S147">
        <v>14.561400000000001</v>
      </c>
      <c r="T147" s="1" t="s">
        <v>59</v>
      </c>
    </row>
    <row r="148" spans="1:20" x14ac:dyDescent="0.25">
      <c r="A148" s="1" t="s">
        <v>719</v>
      </c>
      <c r="B148" s="2">
        <v>42980</v>
      </c>
      <c r="C148" s="2">
        <v>42986</v>
      </c>
      <c r="D148" s="1" t="s">
        <v>125</v>
      </c>
      <c r="E148" s="1" t="s">
        <v>40</v>
      </c>
      <c r="F148" s="1" t="s">
        <v>720</v>
      </c>
      <c r="G148" s="1" t="s">
        <v>721</v>
      </c>
      <c r="H148" s="1" t="s">
        <v>90</v>
      </c>
      <c r="I148" s="1" t="s">
        <v>26</v>
      </c>
      <c r="J148" s="1" t="s">
        <v>693</v>
      </c>
      <c r="K148" s="1" t="s">
        <v>231</v>
      </c>
      <c r="L148" s="1" t="s">
        <v>68</v>
      </c>
      <c r="M148" s="1" t="s">
        <v>271</v>
      </c>
      <c r="N148" s="1" t="s">
        <v>31</v>
      </c>
      <c r="O148" s="1" t="s">
        <v>57</v>
      </c>
      <c r="P148" s="1" t="s">
        <v>272</v>
      </c>
      <c r="Q148">
        <v>15.071999999999999</v>
      </c>
      <c r="R148">
        <v>3</v>
      </c>
      <c r="S148">
        <v>4.1448</v>
      </c>
      <c r="T148" s="1" t="s">
        <v>77</v>
      </c>
    </row>
    <row r="149" spans="1:20" x14ac:dyDescent="0.25">
      <c r="A149" s="1" t="s">
        <v>722</v>
      </c>
      <c r="B149" s="2">
        <v>42678</v>
      </c>
      <c r="C149" s="2">
        <v>42682</v>
      </c>
      <c r="D149" s="1" t="s">
        <v>79</v>
      </c>
      <c r="E149" s="1" t="s">
        <v>22</v>
      </c>
      <c r="F149" s="1" t="s">
        <v>723</v>
      </c>
      <c r="G149" s="1" t="s">
        <v>724</v>
      </c>
      <c r="H149" s="1" t="s">
        <v>90</v>
      </c>
      <c r="I149" s="1" t="s">
        <v>26</v>
      </c>
      <c r="J149" s="1" t="s">
        <v>191</v>
      </c>
      <c r="K149" s="1" t="s">
        <v>192</v>
      </c>
      <c r="L149" s="1" t="s">
        <v>55</v>
      </c>
      <c r="M149" s="1" t="s">
        <v>725</v>
      </c>
      <c r="N149" s="1" t="s">
        <v>31</v>
      </c>
      <c r="O149" s="1" t="s">
        <v>57</v>
      </c>
      <c r="P149" s="1" t="s">
        <v>726</v>
      </c>
      <c r="Q149">
        <v>209.88</v>
      </c>
      <c r="R149">
        <v>3</v>
      </c>
      <c r="S149">
        <v>35.679600000000001</v>
      </c>
      <c r="T149" s="1" t="s">
        <v>34</v>
      </c>
    </row>
    <row r="150" spans="1:20" x14ac:dyDescent="0.25">
      <c r="A150" s="1" t="s">
        <v>727</v>
      </c>
      <c r="B150" s="2">
        <v>42103</v>
      </c>
      <c r="C150" s="2">
        <v>42108</v>
      </c>
      <c r="D150" s="1" t="s">
        <v>50</v>
      </c>
      <c r="E150" s="1" t="s">
        <v>40</v>
      </c>
      <c r="F150" s="1" t="s">
        <v>728</v>
      </c>
      <c r="G150" s="1" t="s">
        <v>729</v>
      </c>
      <c r="H150" s="1" t="s">
        <v>25</v>
      </c>
      <c r="I150" s="1" t="s">
        <v>26</v>
      </c>
      <c r="J150" s="1" t="s">
        <v>730</v>
      </c>
      <c r="K150" s="1" t="s">
        <v>54</v>
      </c>
      <c r="L150" s="1" t="s">
        <v>55</v>
      </c>
      <c r="M150" s="1" t="s">
        <v>731</v>
      </c>
      <c r="N150" s="1" t="s">
        <v>31</v>
      </c>
      <c r="O150" s="1" t="s">
        <v>46</v>
      </c>
      <c r="P150" s="1" t="s">
        <v>732</v>
      </c>
      <c r="Q150">
        <v>369.91199999999998</v>
      </c>
      <c r="R150">
        <v>3</v>
      </c>
      <c r="S150">
        <v>-13.871700000000001</v>
      </c>
      <c r="T150" s="1" t="s">
        <v>113</v>
      </c>
    </row>
    <row r="151" spans="1:20" x14ac:dyDescent="0.25">
      <c r="A151" s="1" t="s">
        <v>733</v>
      </c>
      <c r="B151" s="2">
        <v>41975</v>
      </c>
      <c r="C151" s="2">
        <v>41977</v>
      </c>
      <c r="D151" s="1" t="s">
        <v>63</v>
      </c>
      <c r="E151" s="1" t="s">
        <v>87</v>
      </c>
      <c r="F151" s="1" t="s">
        <v>734</v>
      </c>
      <c r="G151" s="1" t="s">
        <v>735</v>
      </c>
      <c r="H151" s="1" t="s">
        <v>25</v>
      </c>
      <c r="I151" s="1" t="s">
        <v>26</v>
      </c>
      <c r="J151" s="1" t="s">
        <v>173</v>
      </c>
      <c r="K151" s="1" t="s">
        <v>121</v>
      </c>
      <c r="L151" s="1" t="s">
        <v>68</v>
      </c>
      <c r="M151" s="1" t="s">
        <v>736</v>
      </c>
      <c r="N151" s="1" t="s">
        <v>31</v>
      </c>
      <c r="O151" s="1" t="s">
        <v>32</v>
      </c>
      <c r="P151" s="1" t="s">
        <v>737</v>
      </c>
      <c r="Q151">
        <v>883.92</v>
      </c>
      <c r="R151">
        <v>5</v>
      </c>
      <c r="S151">
        <v>-110.49</v>
      </c>
      <c r="T151" s="1" t="s">
        <v>96</v>
      </c>
    </row>
    <row r="152" spans="1:20" x14ac:dyDescent="0.25">
      <c r="A152" s="1" t="s">
        <v>738</v>
      </c>
      <c r="B152" s="2">
        <v>41650</v>
      </c>
      <c r="C152" s="2">
        <v>41653</v>
      </c>
      <c r="D152" s="1" t="s">
        <v>21</v>
      </c>
      <c r="E152" s="1" t="s">
        <v>87</v>
      </c>
      <c r="F152" s="1" t="s">
        <v>739</v>
      </c>
      <c r="G152" s="1" t="s">
        <v>740</v>
      </c>
      <c r="H152" s="1" t="s">
        <v>25</v>
      </c>
      <c r="I152" s="1" t="s">
        <v>26</v>
      </c>
      <c r="J152" s="1" t="s">
        <v>741</v>
      </c>
      <c r="K152" s="1" t="s">
        <v>200</v>
      </c>
      <c r="L152" s="1" t="s">
        <v>68</v>
      </c>
      <c r="M152" s="1" t="s">
        <v>650</v>
      </c>
      <c r="N152" s="1" t="s">
        <v>31</v>
      </c>
      <c r="O152" s="1" t="s">
        <v>57</v>
      </c>
      <c r="P152" s="1" t="s">
        <v>651</v>
      </c>
      <c r="Q152">
        <v>9.94</v>
      </c>
      <c r="R152">
        <v>2</v>
      </c>
      <c r="S152">
        <v>3.0813999999999999</v>
      </c>
      <c r="T152" s="1" t="s">
        <v>169</v>
      </c>
    </row>
    <row r="153" spans="1:20" x14ac:dyDescent="0.25">
      <c r="A153" s="1" t="s">
        <v>742</v>
      </c>
      <c r="B153" s="2">
        <v>43002</v>
      </c>
      <c r="C153" s="2">
        <v>43007</v>
      </c>
      <c r="D153" s="1" t="s">
        <v>50</v>
      </c>
      <c r="E153" s="1" t="s">
        <v>40</v>
      </c>
      <c r="F153" s="1" t="s">
        <v>743</v>
      </c>
      <c r="G153" s="1" t="s">
        <v>744</v>
      </c>
      <c r="H153" s="1" t="s">
        <v>25</v>
      </c>
      <c r="I153" s="1" t="s">
        <v>26</v>
      </c>
      <c r="J153" s="1" t="s">
        <v>230</v>
      </c>
      <c r="K153" s="1" t="s">
        <v>231</v>
      </c>
      <c r="L153" s="1" t="s">
        <v>68</v>
      </c>
      <c r="M153" s="1" t="s">
        <v>745</v>
      </c>
      <c r="N153" s="1" t="s">
        <v>31</v>
      </c>
      <c r="O153" s="1" t="s">
        <v>57</v>
      </c>
      <c r="P153" s="1" t="s">
        <v>746</v>
      </c>
      <c r="Q153">
        <v>103.056</v>
      </c>
      <c r="R153">
        <v>3</v>
      </c>
      <c r="S153">
        <v>24.4758</v>
      </c>
      <c r="T153" s="1" t="s">
        <v>77</v>
      </c>
    </row>
    <row r="154" spans="1:20" x14ac:dyDescent="0.25">
      <c r="A154" s="1" t="s">
        <v>747</v>
      </c>
      <c r="B154" s="2">
        <v>41792</v>
      </c>
      <c r="C154" s="2">
        <v>41797</v>
      </c>
      <c r="D154" s="1" t="s">
        <v>50</v>
      </c>
      <c r="E154" s="1" t="s">
        <v>40</v>
      </c>
      <c r="F154" s="1" t="s">
        <v>748</v>
      </c>
      <c r="G154" s="1" t="s">
        <v>749</v>
      </c>
      <c r="H154" s="1" t="s">
        <v>100</v>
      </c>
      <c r="I154" s="1" t="s">
        <v>26</v>
      </c>
      <c r="J154" s="1" t="s">
        <v>75</v>
      </c>
      <c r="K154" s="1" t="s">
        <v>76</v>
      </c>
      <c r="L154" s="1" t="s">
        <v>55</v>
      </c>
      <c r="M154" s="1" t="s">
        <v>493</v>
      </c>
      <c r="N154" s="1" t="s">
        <v>31</v>
      </c>
      <c r="O154" s="1" t="s">
        <v>57</v>
      </c>
      <c r="P154" s="1" t="s">
        <v>494</v>
      </c>
      <c r="Q154">
        <v>73.319999999999993</v>
      </c>
      <c r="R154">
        <v>6</v>
      </c>
      <c r="S154">
        <v>21.995999999999999</v>
      </c>
      <c r="T154" s="1" t="s">
        <v>59</v>
      </c>
    </row>
    <row r="155" spans="1:20" x14ac:dyDescent="0.25">
      <c r="A155" s="1" t="s">
        <v>750</v>
      </c>
      <c r="B155" s="2">
        <v>42719</v>
      </c>
      <c r="C155" s="2">
        <v>42723</v>
      </c>
      <c r="D155" s="1" t="s">
        <v>79</v>
      </c>
      <c r="E155" s="1" t="s">
        <v>40</v>
      </c>
      <c r="F155" s="1" t="s">
        <v>469</v>
      </c>
      <c r="G155" s="1" t="s">
        <v>470</v>
      </c>
      <c r="H155" s="1" t="s">
        <v>90</v>
      </c>
      <c r="I155" s="1" t="s">
        <v>26</v>
      </c>
      <c r="J155" s="1" t="s">
        <v>288</v>
      </c>
      <c r="K155" s="1" t="s">
        <v>289</v>
      </c>
      <c r="L155" s="1" t="s">
        <v>93</v>
      </c>
      <c r="M155" s="1" t="s">
        <v>751</v>
      </c>
      <c r="N155" s="1" t="s">
        <v>31</v>
      </c>
      <c r="O155" s="1" t="s">
        <v>46</v>
      </c>
      <c r="P155" s="1" t="s">
        <v>752</v>
      </c>
      <c r="Q155">
        <v>1652.94</v>
      </c>
      <c r="R155">
        <v>3</v>
      </c>
      <c r="S155">
        <v>231.41159999999999</v>
      </c>
      <c r="T155" s="1" t="s">
        <v>96</v>
      </c>
    </row>
    <row r="156" spans="1:20" x14ac:dyDescent="0.25">
      <c r="A156" s="1" t="s">
        <v>753</v>
      </c>
      <c r="B156" s="2">
        <v>41919</v>
      </c>
      <c r="C156" s="2">
        <v>41925</v>
      </c>
      <c r="D156" s="1" t="s">
        <v>125</v>
      </c>
      <c r="E156" s="1" t="s">
        <v>40</v>
      </c>
      <c r="F156" s="1" t="s">
        <v>754</v>
      </c>
      <c r="G156" s="1" t="s">
        <v>755</v>
      </c>
      <c r="H156" s="1" t="s">
        <v>100</v>
      </c>
      <c r="I156" s="1" t="s">
        <v>26</v>
      </c>
      <c r="J156" s="1" t="s">
        <v>66</v>
      </c>
      <c r="K156" s="1" t="s">
        <v>67</v>
      </c>
      <c r="L156" s="1" t="s">
        <v>68</v>
      </c>
      <c r="M156" s="1" t="s">
        <v>756</v>
      </c>
      <c r="N156" s="1" t="s">
        <v>31</v>
      </c>
      <c r="O156" s="1" t="s">
        <v>57</v>
      </c>
      <c r="P156" s="1" t="s">
        <v>757</v>
      </c>
      <c r="Q156">
        <v>129.91999999999999</v>
      </c>
      <c r="R156">
        <v>5</v>
      </c>
      <c r="S156">
        <v>21.111999999999998</v>
      </c>
      <c r="T156" s="1" t="s">
        <v>48</v>
      </c>
    </row>
    <row r="157" spans="1:20" x14ac:dyDescent="0.25">
      <c r="A157" s="1" t="s">
        <v>758</v>
      </c>
      <c r="B157" s="2">
        <v>42707</v>
      </c>
      <c r="C157" s="2">
        <v>42710</v>
      </c>
      <c r="D157" s="1" t="s">
        <v>21</v>
      </c>
      <c r="E157" s="1" t="s">
        <v>87</v>
      </c>
      <c r="F157" s="1" t="s">
        <v>759</v>
      </c>
      <c r="G157" s="1" t="s">
        <v>760</v>
      </c>
      <c r="H157" s="1" t="s">
        <v>25</v>
      </c>
      <c r="I157" s="1" t="s">
        <v>26</v>
      </c>
      <c r="J157" s="1" t="s">
        <v>761</v>
      </c>
      <c r="K157" s="1" t="s">
        <v>121</v>
      </c>
      <c r="L157" s="1" t="s">
        <v>68</v>
      </c>
      <c r="M157" s="1" t="s">
        <v>762</v>
      </c>
      <c r="N157" s="1" t="s">
        <v>31</v>
      </c>
      <c r="O157" s="1" t="s">
        <v>46</v>
      </c>
      <c r="P157" s="1" t="s">
        <v>763</v>
      </c>
      <c r="Q157">
        <v>400.03199999999998</v>
      </c>
      <c r="R157">
        <v>2</v>
      </c>
      <c r="S157">
        <v>-153.34559999999999</v>
      </c>
      <c r="T157" s="1" t="s">
        <v>96</v>
      </c>
    </row>
    <row r="158" spans="1:20" x14ac:dyDescent="0.25">
      <c r="A158" s="1" t="s">
        <v>758</v>
      </c>
      <c r="B158" s="2">
        <v>42707</v>
      </c>
      <c r="C158" s="2">
        <v>42710</v>
      </c>
      <c r="D158" s="1" t="s">
        <v>21</v>
      </c>
      <c r="E158" s="1" t="s">
        <v>87</v>
      </c>
      <c r="F158" s="1" t="s">
        <v>759</v>
      </c>
      <c r="G158" s="1" t="s">
        <v>760</v>
      </c>
      <c r="H158" s="1" t="s">
        <v>25</v>
      </c>
      <c r="I158" s="1" t="s">
        <v>26</v>
      </c>
      <c r="J158" s="1" t="s">
        <v>761</v>
      </c>
      <c r="K158" s="1" t="s">
        <v>121</v>
      </c>
      <c r="L158" s="1" t="s">
        <v>68</v>
      </c>
      <c r="M158" s="1" t="s">
        <v>329</v>
      </c>
      <c r="N158" s="1" t="s">
        <v>31</v>
      </c>
      <c r="O158" s="1" t="s">
        <v>36</v>
      </c>
      <c r="P158" s="1" t="s">
        <v>330</v>
      </c>
      <c r="Q158">
        <v>542.64599999999996</v>
      </c>
      <c r="R158">
        <v>3</v>
      </c>
      <c r="S158">
        <v>102.49979999999999</v>
      </c>
      <c r="T158" s="1" t="s">
        <v>96</v>
      </c>
    </row>
    <row r="159" spans="1:20" x14ac:dyDescent="0.25">
      <c r="A159" s="1" t="s">
        <v>764</v>
      </c>
      <c r="B159" s="2">
        <v>42756</v>
      </c>
      <c r="C159" s="2">
        <v>42760</v>
      </c>
      <c r="D159" s="1" t="s">
        <v>79</v>
      </c>
      <c r="E159" s="1" t="s">
        <v>40</v>
      </c>
      <c r="F159" s="1" t="s">
        <v>765</v>
      </c>
      <c r="G159" s="1" t="s">
        <v>766</v>
      </c>
      <c r="H159" s="1" t="s">
        <v>100</v>
      </c>
      <c r="I159" s="1" t="s">
        <v>26</v>
      </c>
      <c r="J159" s="1" t="s">
        <v>191</v>
      </c>
      <c r="K159" s="1" t="s">
        <v>192</v>
      </c>
      <c r="L159" s="1" t="s">
        <v>55</v>
      </c>
      <c r="M159" s="1" t="s">
        <v>767</v>
      </c>
      <c r="N159" s="1" t="s">
        <v>31</v>
      </c>
      <c r="O159" s="1" t="s">
        <v>32</v>
      </c>
      <c r="P159" s="1" t="s">
        <v>768</v>
      </c>
      <c r="Q159">
        <v>84.98</v>
      </c>
      <c r="R159">
        <v>1</v>
      </c>
      <c r="S159">
        <v>18.695599999999999</v>
      </c>
      <c r="T159" s="1" t="s">
        <v>169</v>
      </c>
    </row>
    <row r="160" spans="1:20" x14ac:dyDescent="0.25">
      <c r="A160" s="1" t="s">
        <v>769</v>
      </c>
      <c r="B160" s="2">
        <v>41786</v>
      </c>
      <c r="C160" s="2">
        <v>41786</v>
      </c>
      <c r="D160" s="1" t="s">
        <v>425</v>
      </c>
      <c r="E160" s="1" t="s">
        <v>426</v>
      </c>
      <c r="F160" s="1" t="s">
        <v>770</v>
      </c>
      <c r="G160" s="1" t="s">
        <v>771</v>
      </c>
      <c r="H160" s="1" t="s">
        <v>90</v>
      </c>
      <c r="I160" s="1" t="s">
        <v>26</v>
      </c>
      <c r="J160" s="1" t="s">
        <v>639</v>
      </c>
      <c r="K160" s="1" t="s">
        <v>54</v>
      </c>
      <c r="L160" s="1" t="s">
        <v>55</v>
      </c>
      <c r="M160" s="1" t="s">
        <v>317</v>
      </c>
      <c r="N160" s="1" t="s">
        <v>31</v>
      </c>
      <c r="O160" s="1" t="s">
        <v>46</v>
      </c>
      <c r="P160" s="1" t="s">
        <v>318</v>
      </c>
      <c r="Q160">
        <v>567.12</v>
      </c>
      <c r="R160">
        <v>10</v>
      </c>
      <c r="S160">
        <v>-28.356000000000002</v>
      </c>
      <c r="T160" s="1" t="s">
        <v>161</v>
      </c>
    </row>
    <row r="161" spans="1:20" x14ac:dyDescent="0.25">
      <c r="A161" s="1" t="s">
        <v>772</v>
      </c>
      <c r="B161" s="2">
        <v>43010</v>
      </c>
      <c r="C161" s="2">
        <v>43014</v>
      </c>
      <c r="D161" s="1" t="s">
        <v>79</v>
      </c>
      <c r="E161" s="1" t="s">
        <v>40</v>
      </c>
      <c r="F161" s="1" t="s">
        <v>773</v>
      </c>
      <c r="G161" s="1" t="s">
        <v>774</v>
      </c>
      <c r="H161" s="1" t="s">
        <v>25</v>
      </c>
      <c r="I161" s="1" t="s">
        <v>26</v>
      </c>
      <c r="J161" s="1" t="s">
        <v>775</v>
      </c>
      <c r="K161" s="1" t="s">
        <v>289</v>
      </c>
      <c r="L161" s="1" t="s">
        <v>93</v>
      </c>
      <c r="M161" s="1" t="s">
        <v>776</v>
      </c>
      <c r="N161" s="1" t="s">
        <v>31</v>
      </c>
      <c r="O161" s="1" t="s">
        <v>57</v>
      </c>
      <c r="P161" s="1" t="s">
        <v>777</v>
      </c>
      <c r="Q161">
        <v>157.74</v>
      </c>
      <c r="R161">
        <v>11</v>
      </c>
      <c r="S161">
        <v>56.7864</v>
      </c>
      <c r="T161" s="1" t="s">
        <v>48</v>
      </c>
    </row>
    <row r="162" spans="1:20" x14ac:dyDescent="0.25">
      <c r="A162" s="1" t="s">
        <v>778</v>
      </c>
      <c r="B162" s="2">
        <v>42345</v>
      </c>
      <c r="C162" s="2">
        <v>42350</v>
      </c>
      <c r="D162" s="1" t="s">
        <v>50</v>
      </c>
      <c r="E162" s="1" t="s">
        <v>40</v>
      </c>
      <c r="F162" s="1" t="s">
        <v>779</v>
      </c>
      <c r="G162" s="1" t="s">
        <v>780</v>
      </c>
      <c r="H162" s="1" t="s">
        <v>25</v>
      </c>
      <c r="I162" s="1" t="s">
        <v>26</v>
      </c>
      <c r="J162" s="1" t="s">
        <v>53</v>
      </c>
      <c r="K162" s="1" t="s">
        <v>54</v>
      </c>
      <c r="L162" s="1" t="s">
        <v>55</v>
      </c>
      <c r="M162" s="1" t="s">
        <v>697</v>
      </c>
      <c r="N162" s="1" t="s">
        <v>31</v>
      </c>
      <c r="O162" s="1" t="s">
        <v>57</v>
      </c>
      <c r="P162" s="1" t="s">
        <v>698</v>
      </c>
      <c r="Q162">
        <v>79.92</v>
      </c>
      <c r="R162">
        <v>4</v>
      </c>
      <c r="S162">
        <v>28.7712</v>
      </c>
      <c r="T162" s="1" t="s">
        <v>96</v>
      </c>
    </row>
    <row r="163" spans="1:20" x14ac:dyDescent="0.25">
      <c r="A163" s="1" t="s">
        <v>781</v>
      </c>
      <c r="B163" s="2">
        <v>42631</v>
      </c>
      <c r="C163" s="2">
        <v>42635</v>
      </c>
      <c r="D163" s="1" t="s">
        <v>79</v>
      </c>
      <c r="E163" s="1" t="s">
        <v>40</v>
      </c>
      <c r="F163" s="1" t="s">
        <v>782</v>
      </c>
      <c r="G163" s="1" t="s">
        <v>783</v>
      </c>
      <c r="H163" s="1" t="s">
        <v>90</v>
      </c>
      <c r="I163" s="1" t="s">
        <v>26</v>
      </c>
      <c r="J163" s="1" t="s">
        <v>606</v>
      </c>
      <c r="K163" s="1" t="s">
        <v>44</v>
      </c>
      <c r="L163" s="1" t="s">
        <v>29</v>
      </c>
      <c r="M163" s="1" t="s">
        <v>784</v>
      </c>
      <c r="N163" s="1" t="s">
        <v>31</v>
      </c>
      <c r="O163" s="1" t="s">
        <v>46</v>
      </c>
      <c r="P163" s="1" t="s">
        <v>785</v>
      </c>
      <c r="Q163">
        <v>383.43799999999999</v>
      </c>
      <c r="R163">
        <v>4</v>
      </c>
      <c r="S163">
        <v>-167.3184</v>
      </c>
      <c r="T163" s="1" t="s">
        <v>77</v>
      </c>
    </row>
    <row r="164" spans="1:20" x14ac:dyDescent="0.25">
      <c r="A164" s="1" t="s">
        <v>786</v>
      </c>
      <c r="B164" s="2">
        <v>41773</v>
      </c>
      <c r="C164" s="2">
        <v>41779</v>
      </c>
      <c r="D164" s="1" t="s">
        <v>125</v>
      </c>
      <c r="E164" s="1" t="s">
        <v>40</v>
      </c>
      <c r="F164" s="1" t="s">
        <v>787</v>
      </c>
      <c r="G164" s="1" t="s">
        <v>788</v>
      </c>
      <c r="H164" s="1" t="s">
        <v>90</v>
      </c>
      <c r="I164" s="1" t="s">
        <v>26</v>
      </c>
      <c r="J164" s="1" t="s">
        <v>789</v>
      </c>
      <c r="K164" s="1" t="s">
        <v>44</v>
      </c>
      <c r="L164" s="1" t="s">
        <v>29</v>
      </c>
      <c r="M164" s="1" t="s">
        <v>790</v>
      </c>
      <c r="N164" s="1" t="s">
        <v>31</v>
      </c>
      <c r="O164" s="1" t="s">
        <v>57</v>
      </c>
      <c r="P164" s="1" t="s">
        <v>791</v>
      </c>
      <c r="Q164">
        <v>310.88</v>
      </c>
      <c r="R164">
        <v>2</v>
      </c>
      <c r="S164">
        <v>23.315999999999999</v>
      </c>
      <c r="T164" s="1" t="s">
        <v>161</v>
      </c>
    </row>
    <row r="165" spans="1:20" x14ac:dyDescent="0.25">
      <c r="A165" s="1" t="s">
        <v>792</v>
      </c>
      <c r="B165" s="2">
        <v>42509</v>
      </c>
      <c r="C165" s="2">
        <v>42514</v>
      </c>
      <c r="D165" s="1" t="s">
        <v>50</v>
      </c>
      <c r="E165" s="1" t="s">
        <v>40</v>
      </c>
      <c r="F165" s="1" t="s">
        <v>793</v>
      </c>
      <c r="G165" s="1" t="s">
        <v>794</v>
      </c>
      <c r="H165" s="1" t="s">
        <v>25</v>
      </c>
      <c r="I165" s="1" t="s">
        <v>26</v>
      </c>
      <c r="J165" s="1" t="s">
        <v>689</v>
      </c>
      <c r="K165" s="1" t="s">
        <v>716</v>
      </c>
      <c r="L165" s="1" t="s">
        <v>29</v>
      </c>
      <c r="M165" s="1" t="s">
        <v>795</v>
      </c>
      <c r="N165" s="1" t="s">
        <v>31</v>
      </c>
      <c r="O165" s="1" t="s">
        <v>36</v>
      </c>
      <c r="P165" s="1" t="s">
        <v>796</v>
      </c>
      <c r="Q165">
        <v>641.96</v>
      </c>
      <c r="R165">
        <v>2</v>
      </c>
      <c r="S165">
        <v>179.74879999999999</v>
      </c>
      <c r="T165" s="1" t="s">
        <v>161</v>
      </c>
    </row>
    <row r="166" spans="1:20" x14ac:dyDescent="0.25">
      <c r="A166" s="1" t="s">
        <v>797</v>
      </c>
      <c r="B166" s="2">
        <v>42765</v>
      </c>
      <c r="C166" s="2">
        <v>42771</v>
      </c>
      <c r="D166" s="1" t="s">
        <v>125</v>
      </c>
      <c r="E166" s="1" t="s">
        <v>40</v>
      </c>
      <c r="F166" s="1" t="s">
        <v>798</v>
      </c>
      <c r="G166" s="1" t="s">
        <v>799</v>
      </c>
      <c r="H166" s="1" t="s">
        <v>90</v>
      </c>
      <c r="I166" s="1" t="s">
        <v>26</v>
      </c>
      <c r="J166" s="1" t="s">
        <v>800</v>
      </c>
      <c r="K166" s="1" t="s">
        <v>801</v>
      </c>
      <c r="L166" s="1" t="s">
        <v>93</v>
      </c>
      <c r="M166" s="1" t="s">
        <v>802</v>
      </c>
      <c r="N166" s="1" t="s">
        <v>31</v>
      </c>
      <c r="O166" s="1" t="s">
        <v>57</v>
      </c>
      <c r="P166" s="1" t="s">
        <v>803</v>
      </c>
      <c r="Q166">
        <v>34.58</v>
      </c>
      <c r="R166">
        <v>7</v>
      </c>
      <c r="S166">
        <v>14.5236</v>
      </c>
      <c r="T166" s="1" t="s">
        <v>169</v>
      </c>
    </row>
    <row r="167" spans="1:20" x14ac:dyDescent="0.25">
      <c r="A167" s="1" t="s">
        <v>804</v>
      </c>
      <c r="B167" s="2">
        <v>42237</v>
      </c>
      <c r="C167" s="2">
        <v>42239</v>
      </c>
      <c r="D167" s="1" t="s">
        <v>63</v>
      </c>
      <c r="E167" s="1" t="s">
        <v>87</v>
      </c>
      <c r="F167" s="1" t="s">
        <v>345</v>
      </c>
      <c r="G167" s="1" t="s">
        <v>346</v>
      </c>
      <c r="H167" s="1" t="s">
        <v>100</v>
      </c>
      <c r="I167" s="1" t="s">
        <v>26</v>
      </c>
      <c r="J167" s="1" t="s">
        <v>328</v>
      </c>
      <c r="K167" s="1" t="s">
        <v>54</v>
      </c>
      <c r="L167" s="1" t="s">
        <v>55</v>
      </c>
      <c r="M167" s="1" t="s">
        <v>805</v>
      </c>
      <c r="N167" s="1" t="s">
        <v>31</v>
      </c>
      <c r="O167" s="1" t="s">
        <v>36</v>
      </c>
      <c r="P167" s="1" t="s">
        <v>806</v>
      </c>
      <c r="Q167">
        <v>544.00800000000004</v>
      </c>
      <c r="R167">
        <v>3</v>
      </c>
      <c r="S167">
        <v>40.800600000000003</v>
      </c>
      <c r="T167" s="1" t="s">
        <v>253</v>
      </c>
    </row>
    <row r="168" spans="1:20" x14ac:dyDescent="0.25">
      <c r="A168" s="1" t="s">
        <v>807</v>
      </c>
      <c r="B168" s="2">
        <v>42280</v>
      </c>
      <c r="C168" s="2">
        <v>42283</v>
      </c>
      <c r="D168" s="1" t="s">
        <v>21</v>
      </c>
      <c r="E168" s="1" t="s">
        <v>22</v>
      </c>
      <c r="F168" s="1" t="s">
        <v>808</v>
      </c>
      <c r="G168" s="1" t="s">
        <v>809</v>
      </c>
      <c r="H168" s="1" t="s">
        <v>25</v>
      </c>
      <c r="I168" s="1" t="s">
        <v>26</v>
      </c>
      <c r="J168" s="1" t="s">
        <v>347</v>
      </c>
      <c r="K168" s="1" t="s">
        <v>231</v>
      </c>
      <c r="L168" s="1" t="s">
        <v>68</v>
      </c>
      <c r="M168" s="1" t="s">
        <v>810</v>
      </c>
      <c r="N168" s="1" t="s">
        <v>31</v>
      </c>
      <c r="O168" s="1" t="s">
        <v>32</v>
      </c>
      <c r="P168" s="1" t="s">
        <v>811</v>
      </c>
      <c r="Q168">
        <v>35.49</v>
      </c>
      <c r="R168">
        <v>1</v>
      </c>
      <c r="S168">
        <v>-15.615600000000001</v>
      </c>
      <c r="T168" s="1" t="s">
        <v>48</v>
      </c>
    </row>
    <row r="169" spans="1:20" x14ac:dyDescent="0.25">
      <c r="A169" s="1" t="s">
        <v>812</v>
      </c>
      <c r="B169" s="2">
        <v>42350</v>
      </c>
      <c r="C169" s="2">
        <v>42354</v>
      </c>
      <c r="D169" s="1" t="s">
        <v>79</v>
      </c>
      <c r="E169" s="1" t="s">
        <v>40</v>
      </c>
      <c r="F169" s="1" t="s">
        <v>813</v>
      </c>
      <c r="G169" s="1" t="s">
        <v>814</v>
      </c>
      <c r="H169" s="1" t="s">
        <v>25</v>
      </c>
      <c r="I169" s="1" t="s">
        <v>26</v>
      </c>
      <c r="J169" s="1" t="s">
        <v>815</v>
      </c>
      <c r="K169" s="1" t="s">
        <v>54</v>
      </c>
      <c r="L169" s="1" t="s">
        <v>55</v>
      </c>
      <c r="M169" s="1" t="s">
        <v>816</v>
      </c>
      <c r="N169" s="1" t="s">
        <v>31</v>
      </c>
      <c r="O169" s="1" t="s">
        <v>36</v>
      </c>
      <c r="P169" s="1" t="s">
        <v>817</v>
      </c>
      <c r="Q169">
        <v>348.928</v>
      </c>
      <c r="R169">
        <v>2</v>
      </c>
      <c r="S169">
        <v>34.892800000000001</v>
      </c>
      <c r="T169" s="1" t="s">
        <v>96</v>
      </c>
    </row>
    <row r="170" spans="1:20" x14ac:dyDescent="0.25">
      <c r="A170" s="1" t="s">
        <v>818</v>
      </c>
      <c r="B170" s="2">
        <v>42181</v>
      </c>
      <c r="C170" s="2">
        <v>42185</v>
      </c>
      <c r="D170" s="1" t="s">
        <v>79</v>
      </c>
      <c r="E170" s="1" t="s">
        <v>40</v>
      </c>
      <c r="F170" s="1" t="s">
        <v>819</v>
      </c>
      <c r="G170" s="1" t="s">
        <v>820</v>
      </c>
      <c r="H170" s="1" t="s">
        <v>25</v>
      </c>
      <c r="I170" s="1" t="s">
        <v>26</v>
      </c>
      <c r="J170" s="1" t="s">
        <v>635</v>
      </c>
      <c r="K170" s="1" t="s">
        <v>716</v>
      </c>
      <c r="L170" s="1" t="s">
        <v>29</v>
      </c>
      <c r="M170" s="1" t="s">
        <v>821</v>
      </c>
      <c r="N170" s="1" t="s">
        <v>31</v>
      </c>
      <c r="O170" s="1" t="s">
        <v>36</v>
      </c>
      <c r="P170" s="1" t="s">
        <v>822</v>
      </c>
      <c r="Q170">
        <v>332.94</v>
      </c>
      <c r="R170">
        <v>3</v>
      </c>
      <c r="S170">
        <v>79.905600000000007</v>
      </c>
      <c r="T170" s="1" t="s">
        <v>59</v>
      </c>
    </row>
    <row r="171" spans="1:20" x14ac:dyDescent="0.25">
      <c r="A171" s="1" t="s">
        <v>823</v>
      </c>
      <c r="B171" s="2">
        <v>42335</v>
      </c>
      <c r="C171" s="2">
        <v>42341</v>
      </c>
      <c r="D171" s="1" t="s">
        <v>125</v>
      </c>
      <c r="E171" s="1" t="s">
        <v>40</v>
      </c>
      <c r="F171" s="1" t="s">
        <v>824</v>
      </c>
      <c r="G171" s="1" t="s">
        <v>825</v>
      </c>
      <c r="H171" s="1" t="s">
        <v>25</v>
      </c>
      <c r="I171" s="1" t="s">
        <v>26</v>
      </c>
      <c r="J171" s="1" t="s">
        <v>826</v>
      </c>
      <c r="K171" s="1" t="s">
        <v>54</v>
      </c>
      <c r="L171" s="1" t="s">
        <v>55</v>
      </c>
      <c r="M171" s="1" t="s">
        <v>590</v>
      </c>
      <c r="N171" s="1" t="s">
        <v>31</v>
      </c>
      <c r="O171" s="1" t="s">
        <v>36</v>
      </c>
      <c r="P171" s="1" t="s">
        <v>591</v>
      </c>
      <c r="Q171">
        <v>283.92</v>
      </c>
      <c r="R171">
        <v>5</v>
      </c>
      <c r="S171">
        <v>17.745000000000001</v>
      </c>
      <c r="T171" s="1" t="s">
        <v>34</v>
      </c>
    </row>
    <row r="172" spans="1:20" x14ac:dyDescent="0.25">
      <c r="A172" s="1" t="s">
        <v>827</v>
      </c>
      <c r="B172" s="2">
        <v>42786</v>
      </c>
      <c r="C172" s="2">
        <v>42789</v>
      </c>
      <c r="D172" s="1" t="s">
        <v>21</v>
      </c>
      <c r="E172" s="1" t="s">
        <v>87</v>
      </c>
      <c r="F172" s="1" t="s">
        <v>828</v>
      </c>
      <c r="G172" s="1" t="s">
        <v>829</v>
      </c>
      <c r="H172" s="1" t="s">
        <v>90</v>
      </c>
      <c r="I172" s="1" t="s">
        <v>26</v>
      </c>
      <c r="J172" s="1" t="s">
        <v>639</v>
      </c>
      <c r="K172" s="1" t="s">
        <v>54</v>
      </c>
      <c r="L172" s="1" t="s">
        <v>55</v>
      </c>
      <c r="M172" s="1" t="s">
        <v>830</v>
      </c>
      <c r="N172" s="1" t="s">
        <v>31</v>
      </c>
      <c r="O172" s="1" t="s">
        <v>57</v>
      </c>
      <c r="P172" s="1" t="s">
        <v>831</v>
      </c>
      <c r="Q172">
        <v>22.23</v>
      </c>
      <c r="R172">
        <v>1</v>
      </c>
      <c r="S172">
        <v>7.3358999999999996</v>
      </c>
      <c r="T172" s="1" t="s">
        <v>297</v>
      </c>
    </row>
    <row r="173" spans="1:20" x14ac:dyDescent="0.25">
      <c r="A173" s="1" t="s">
        <v>832</v>
      </c>
      <c r="B173" s="2">
        <v>42847</v>
      </c>
      <c r="C173" s="2">
        <v>42849</v>
      </c>
      <c r="D173" s="1" t="s">
        <v>63</v>
      </c>
      <c r="E173" s="1" t="s">
        <v>87</v>
      </c>
      <c r="F173" s="1" t="s">
        <v>833</v>
      </c>
      <c r="G173" s="1" t="s">
        <v>834</v>
      </c>
      <c r="H173" s="1" t="s">
        <v>25</v>
      </c>
      <c r="I173" s="1" t="s">
        <v>26</v>
      </c>
      <c r="J173" s="1" t="s">
        <v>328</v>
      </c>
      <c r="K173" s="1" t="s">
        <v>54</v>
      </c>
      <c r="L173" s="1" t="s">
        <v>55</v>
      </c>
      <c r="M173" s="1" t="s">
        <v>835</v>
      </c>
      <c r="N173" s="1" t="s">
        <v>31</v>
      </c>
      <c r="O173" s="1" t="s">
        <v>57</v>
      </c>
      <c r="P173" s="1" t="s">
        <v>836</v>
      </c>
      <c r="Q173">
        <v>18.28</v>
      </c>
      <c r="R173">
        <v>2</v>
      </c>
      <c r="S173">
        <v>6.2152000000000003</v>
      </c>
      <c r="T173" s="1" t="s">
        <v>113</v>
      </c>
    </row>
    <row r="174" spans="1:20" x14ac:dyDescent="0.25">
      <c r="A174" s="1" t="s">
        <v>837</v>
      </c>
      <c r="B174" s="2">
        <v>42038</v>
      </c>
      <c r="C174" s="2">
        <v>42040</v>
      </c>
      <c r="D174" s="1" t="s">
        <v>63</v>
      </c>
      <c r="E174" s="1" t="s">
        <v>87</v>
      </c>
      <c r="F174" s="1" t="s">
        <v>838</v>
      </c>
      <c r="G174" s="1" t="s">
        <v>839</v>
      </c>
      <c r="H174" s="1" t="s">
        <v>25</v>
      </c>
      <c r="I174" s="1" t="s">
        <v>26</v>
      </c>
      <c r="J174" s="1" t="s">
        <v>840</v>
      </c>
      <c r="K174" s="1" t="s">
        <v>841</v>
      </c>
      <c r="L174" s="1" t="s">
        <v>93</v>
      </c>
      <c r="M174" s="1" t="s">
        <v>485</v>
      </c>
      <c r="N174" s="1" t="s">
        <v>31</v>
      </c>
      <c r="O174" s="1" t="s">
        <v>57</v>
      </c>
      <c r="P174" s="1" t="s">
        <v>486</v>
      </c>
      <c r="Q174">
        <v>28.4</v>
      </c>
      <c r="R174">
        <v>2</v>
      </c>
      <c r="S174">
        <v>11.076000000000001</v>
      </c>
      <c r="T174" s="1" t="s">
        <v>297</v>
      </c>
    </row>
    <row r="175" spans="1:20" x14ac:dyDescent="0.25">
      <c r="A175" s="1" t="s">
        <v>842</v>
      </c>
      <c r="B175" s="2">
        <v>41925</v>
      </c>
      <c r="C175" s="2">
        <v>41927</v>
      </c>
      <c r="D175" s="1" t="s">
        <v>63</v>
      </c>
      <c r="E175" s="1" t="s">
        <v>87</v>
      </c>
      <c r="F175" s="1" t="s">
        <v>843</v>
      </c>
      <c r="G175" s="1" t="s">
        <v>844</v>
      </c>
      <c r="H175" s="1" t="s">
        <v>25</v>
      </c>
      <c r="I175" s="1" t="s">
        <v>26</v>
      </c>
      <c r="J175" s="1" t="s">
        <v>845</v>
      </c>
      <c r="K175" s="1" t="s">
        <v>192</v>
      </c>
      <c r="L175" s="1" t="s">
        <v>55</v>
      </c>
      <c r="M175" s="1" t="s">
        <v>342</v>
      </c>
      <c r="N175" s="1" t="s">
        <v>31</v>
      </c>
      <c r="O175" s="1" t="s">
        <v>46</v>
      </c>
      <c r="P175" s="1" t="s">
        <v>343</v>
      </c>
      <c r="Q175">
        <v>1298.55</v>
      </c>
      <c r="R175">
        <v>5</v>
      </c>
      <c r="S175">
        <v>311.65199999999999</v>
      </c>
      <c r="T175" s="1" t="s">
        <v>48</v>
      </c>
    </row>
    <row r="176" spans="1:20" x14ac:dyDescent="0.25">
      <c r="A176" s="1" t="s">
        <v>846</v>
      </c>
      <c r="B176" s="2">
        <v>42869</v>
      </c>
      <c r="C176" s="2">
        <v>42869</v>
      </c>
      <c r="D176" s="1" t="s">
        <v>425</v>
      </c>
      <c r="E176" s="1" t="s">
        <v>426</v>
      </c>
      <c r="F176" s="1" t="s">
        <v>847</v>
      </c>
      <c r="G176" s="1" t="s">
        <v>848</v>
      </c>
      <c r="H176" s="1" t="s">
        <v>25</v>
      </c>
      <c r="I176" s="1" t="s">
        <v>26</v>
      </c>
      <c r="J176" s="1" t="s">
        <v>849</v>
      </c>
      <c r="K176" s="1" t="s">
        <v>54</v>
      </c>
      <c r="L176" s="1" t="s">
        <v>55</v>
      </c>
      <c r="M176" s="1" t="s">
        <v>835</v>
      </c>
      <c r="N176" s="1" t="s">
        <v>31</v>
      </c>
      <c r="O176" s="1" t="s">
        <v>57</v>
      </c>
      <c r="P176" s="1" t="s">
        <v>836</v>
      </c>
      <c r="Q176">
        <v>18.28</v>
      </c>
      <c r="R176">
        <v>2</v>
      </c>
      <c r="S176">
        <v>6.2152000000000003</v>
      </c>
      <c r="T176" s="1" t="s">
        <v>161</v>
      </c>
    </row>
    <row r="177" spans="1:20" x14ac:dyDescent="0.25">
      <c r="A177" s="1" t="s">
        <v>850</v>
      </c>
      <c r="B177" s="2">
        <v>41818</v>
      </c>
      <c r="C177" s="2">
        <v>41822</v>
      </c>
      <c r="D177" s="1" t="s">
        <v>79</v>
      </c>
      <c r="E177" s="1" t="s">
        <v>40</v>
      </c>
      <c r="F177" s="1" t="s">
        <v>618</v>
      </c>
      <c r="G177" s="1" t="s">
        <v>619</v>
      </c>
      <c r="H177" s="1" t="s">
        <v>25</v>
      </c>
      <c r="I177" s="1" t="s">
        <v>26</v>
      </c>
      <c r="J177" s="1" t="s">
        <v>66</v>
      </c>
      <c r="K177" s="1" t="s">
        <v>67</v>
      </c>
      <c r="L177" s="1" t="s">
        <v>68</v>
      </c>
      <c r="M177" s="1" t="s">
        <v>851</v>
      </c>
      <c r="N177" s="1" t="s">
        <v>31</v>
      </c>
      <c r="O177" s="1" t="s">
        <v>36</v>
      </c>
      <c r="P177" s="1" t="s">
        <v>852</v>
      </c>
      <c r="Q177">
        <v>1228.4649999999999</v>
      </c>
      <c r="R177">
        <v>5</v>
      </c>
      <c r="S177">
        <v>0</v>
      </c>
      <c r="T177" s="1" t="s">
        <v>59</v>
      </c>
    </row>
    <row r="178" spans="1:20" x14ac:dyDescent="0.25">
      <c r="A178" s="1" t="s">
        <v>853</v>
      </c>
      <c r="B178" s="2">
        <v>42902</v>
      </c>
      <c r="C178" s="2">
        <v>42907</v>
      </c>
      <c r="D178" s="1" t="s">
        <v>50</v>
      </c>
      <c r="E178" s="1" t="s">
        <v>22</v>
      </c>
      <c r="F178" s="1" t="s">
        <v>138</v>
      </c>
      <c r="G178" s="1" t="s">
        <v>139</v>
      </c>
      <c r="H178" s="1" t="s">
        <v>25</v>
      </c>
      <c r="I178" s="1" t="s">
        <v>26</v>
      </c>
      <c r="J178" s="1" t="s">
        <v>854</v>
      </c>
      <c r="K178" s="1" t="s">
        <v>28</v>
      </c>
      <c r="L178" s="1" t="s">
        <v>29</v>
      </c>
      <c r="M178" s="1" t="s">
        <v>855</v>
      </c>
      <c r="N178" s="1" t="s">
        <v>31</v>
      </c>
      <c r="O178" s="1" t="s">
        <v>36</v>
      </c>
      <c r="P178" s="1" t="s">
        <v>856</v>
      </c>
      <c r="Q178">
        <v>301.95999999999998</v>
      </c>
      <c r="R178">
        <v>2</v>
      </c>
      <c r="S178">
        <v>90.587999999999994</v>
      </c>
      <c r="T178" s="1" t="s">
        <v>59</v>
      </c>
    </row>
    <row r="179" spans="1:20" x14ac:dyDescent="0.25">
      <c r="A179" s="1" t="s">
        <v>857</v>
      </c>
      <c r="B179" s="2">
        <v>42328</v>
      </c>
      <c r="C179" s="2">
        <v>42333</v>
      </c>
      <c r="D179" s="1" t="s">
        <v>50</v>
      </c>
      <c r="E179" s="1" t="s">
        <v>40</v>
      </c>
      <c r="F179" s="1" t="s">
        <v>858</v>
      </c>
      <c r="G179" s="1" t="s">
        <v>859</v>
      </c>
      <c r="H179" s="1" t="s">
        <v>90</v>
      </c>
      <c r="I179" s="1" t="s">
        <v>26</v>
      </c>
      <c r="J179" s="1" t="s">
        <v>173</v>
      </c>
      <c r="K179" s="1" t="s">
        <v>121</v>
      </c>
      <c r="L179" s="1" t="s">
        <v>68</v>
      </c>
      <c r="M179" s="1" t="s">
        <v>860</v>
      </c>
      <c r="N179" s="1" t="s">
        <v>31</v>
      </c>
      <c r="O179" s="1" t="s">
        <v>32</v>
      </c>
      <c r="P179" s="1" t="s">
        <v>861</v>
      </c>
      <c r="Q179">
        <v>186.048</v>
      </c>
      <c r="R179">
        <v>4</v>
      </c>
      <c r="S179">
        <v>9.3024000000000004</v>
      </c>
      <c r="T179" s="1" t="s">
        <v>34</v>
      </c>
    </row>
    <row r="180" spans="1:20" x14ac:dyDescent="0.25">
      <c r="A180" s="1" t="s">
        <v>862</v>
      </c>
      <c r="B180" s="2">
        <v>42290</v>
      </c>
      <c r="C180" s="2">
        <v>42294</v>
      </c>
      <c r="D180" s="1" t="s">
        <v>79</v>
      </c>
      <c r="E180" s="1" t="s">
        <v>40</v>
      </c>
      <c r="F180" s="1" t="s">
        <v>863</v>
      </c>
      <c r="G180" s="1" t="s">
        <v>864</v>
      </c>
      <c r="H180" s="1" t="s">
        <v>25</v>
      </c>
      <c r="I180" s="1" t="s">
        <v>26</v>
      </c>
      <c r="J180" s="1" t="s">
        <v>865</v>
      </c>
      <c r="K180" s="1" t="s">
        <v>28</v>
      </c>
      <c r="L180" s="1" t="s">
        <v>29</v>
      </c>
      <c r="M180" s="1" t="s">
        <v>356</v>
      </c>
      <c r="N180" s="1" t="s">
        <v>31</v>
      </c>
      <c r="O180" s="1" t="s">
        <v>36</v>
      </c>
      <c r="P180" s="1" t="s">
        <v>357</v>
      </c>
      <c r="Q180">
        <v>287.94</v>
      </c>
      <c r="R180">
        <v>3</v>
      </c>
      <c r="S180">
        <v>77.743799999999993</v>
      </c>
      <c r="T180" s="1" t="s">
        <v>48</v>
      </c>
    </row>
    <row r="181" spans="1:20" x14ac:dyDescent="0.25">
      <c r="A181" s="1" t="s">
        <v>866</v>
      </c>
      <c r="B181" s="2">
        <v>42736</v>
      </c>
      <c r="C181" s="2">
        <v>42741</v>
      </c>
      <c r="D181" s="1" t="s">
        <v>50</v>
      </c>
      <c r="E181" s="1" t="s">
        <v>40</v>
      </c>
      <c r="F181" s="1" t="s">
        <v>867</v>
      </c>
      <c r="G181" s="1" t="s">
        <v>868</v>
      </c>
      <c r="H181" s="1" t="s">
        <v>25</v>
      </c>
      <c r="I181" s="1" t="s">
        <v>26</v>
      </c>
      <c r="J181" s="1" t="s">
        <v>869</v>
      </c>
      <c r="K181" s="1" t="s">
        <v>231</v>
      </c>
      <c r="L181" s="1" t="s">
        <v>68</v>
      </c>
      <c r="M181" s="1" t="s">
        <v>870</v>
      </c>
      <c r="N181" s="1" t="s">
        <v>31</v>
      </c>
      <c r="O181" s="1" t="s">
        <v>57</v>
      </c>
      <c r="P181" s="1" t="s">
        <v>871</v>
      </c>
      <c r="Q181">
        <v>48.896000000000001</v>
      </c>
      <c r="R181">
        <v>4</v>
      </c>
      <c r="S181">
        <v>8.5568000000000008</v>
      </c>
      <c r="T181" s="1" t="s">
        <v>169</v>
      </c>
    </row>
    <row r="182" spans="1:20" x14ac:dyDescent="0.25">
      <c r="A182" s="1" t="s">
        <v>872</v>
      </c>
      <c r="B182" s="2">
        <v>42419</v>
      </c>
      <c r="C182" s="2">
        <v>42424</v>
      </c>
      <c r="D182" s="1" t="s">
        <v>50</v>
      </c>
      <c r="E182" s="1" t="s">
        <v>40</v>
      </c>
      <c r="F182" s="1" t="s">
        <v>873</v>
      </c>
      <c r="G182" s="1" t="s">
        <v>874</v>
      </c>
      <c r="H182" s="1" t="s">
        <v>25</v>
      </c>
      <c r="I182" s="1" t="s">
        <v>26</v>
      </c>
      <c r="J182" s="1" t="s">
        <v>173</v>
      </c>
      <c r="K182" s="1" t="s">
        <v>121</v>
      </c>
      <c r="L182" s="1" t="s">
        <v>68</v>
      </c>
      <c r="M182" s="1" t="s">
        <v>830</v>
      </c>
      <c r="N182" s="1" t="s">
        <v>31</v>
      </c>
      <c r="O182" s="1" t="s">
        <v>57</v>
      </c>
      <c r="P182" s="1" t="s">
        <v>831</v>
      </c>
      <c r="Q182">
        <v>44.46</v>
      </c>
      <c r="R182">
        <v>2</v>
      </c>
      <c r="S182">
        <v>14.671799999999999</v>
      </c>
      <c r="T182" s="1" t="s">
        <v>297</v>
      </c>
    </row>
    <row r="183" spans="1:20" x14ac:dyDescent="0.25">
      <c r="A183" s="1" t="s">
        <v>875</v>
      </c>
      <c r="B183" s="2">
        <v>41649</v>
      </c>
      <c r="C183" s="2">
        <v>41654</v>
      </c>
      <c r="D183" s="1" t="s">
        <v>50</v>
      </c>
      <c r="E183" s="1" t="s">
        <v>40</v>
      </c>
      <c r="F183" s="1" t="s">
        <v>876</v>
      </c>
      <c r="G183" s="1" t="s">
        <v>877</v>
      </c>
      <c r="H183" s="1" t="s">
        <v>90</v>
      </c>
      <c r="I183" s="1" t="s">
        <v>26</v>
      </c>
      <c r="J183" s="1" t="s">
        <v>878</v>
      </c>
      <c r="K183" s="1" t="s">
        <v>716</v>
      </c>
      <c r="L183" s="1" t="s">
        <v>29</v>
      </c>
      <c r="M183" s="1" t="s">
        <v>879</v>
      </c>
      <c r="N183" s="1" t="s">
        <v>31</v>
      </c>
      <c r="O183" s="1" t="s">
        <v>57</v>
      </c>
      <c r="P183" s="1" t="s">
        <v>880</v>
      </c>
      <c r="Q183">
        <v>51.94</v>
      </c>
      <c r="R183">
        <v>1</v>
      </c>
      <c r="S183">
        <v>21.295400000000001</v>
      </c>
      <c r="T183" s="1" t="s">
        <v>169</v>
      </c>
    </row>
    <row r="184" spans="1:20" x14ac:dyDescent="0.25">
      <c r="A184" s="1" t="s">
        <v>881</v>
      </c>
      <c r="B184" s="2">
        <v>42386</v>
      </c>
      <c r="C184" s="2">
        <v>42390</v>
      </c>
      <c r="D184" s="1" t="s">
        <v>79</v>
      </c>
      <c r="E184" s="1" t="s">
        <v>40</v>
      </c>
      <c r="F184" s="1" t="s">
        <v>882</v>
      </c>
      <c r="G184" s="1" t="s">
        <v>883</v>
      </c>
      <c r="H184" s="1" t="s">
        <v>100</v>
      </c>
      <c r="I184" s="1" t="s">
        <v>26</v>
      </c>
      <c r="J184" s="1" t="s">
        <v>509</v>
      </c>
      <c r="K184" s="1" t="s">
        <v>884</v>
      </c>
      <c r="L184" s="1" t="s">
        <v>68</v>
      </c>
      <c r="M184" s="1" t="s">
        <v>308</v>
      </c>
      <c r="N184" s="1" t="s">
        <v>31</v>
      </c>
      <c r="O184" s="1" t="s">
        <v>57</v>
      </c>
      <c r="P184" s="1" t="s">
        <v>309</v>
      </c>
      <c r="Q184">
        <v>322.58999999999997</v>
      </c>
      <c r="R184">
        <v>3</v>
      </c>
      <c r="S184">
        <v>64.518000000000001</v>
      </c>
      <c r="T184" s="1" t="s">
        <v>169</v>
      </c>
    </row>
    <row r="185" spans="1:20" x14ac:dyDescent="0.25">
      <c r="A185" s="1" t="s">
        <v>885</v>
      </c>
      <c r="B185" s="2">
        <v>43069</v>
      </c>
      <c r="C185" s="2">
        <v>43071</v>
      </c>
      <c r="D185" s="1" t="s">
        <v>63</v>
      </c>
      <c r="E185" s="1" t="s">
        <v>22</v>
      </c>
      <c r="F185" s="1" t="s">
        <v>886</v>
      </c>
      <c r="G185" s="1" t="s">
        <v>887</v>
      </c>
      <c r="H185" s="1" t="s">
        <v>100</v>
      </c>
      <c r="I185" s="1" t="s">
        <v>26</v>
      </c>
      <c r="J185" s="1" t="s">
        <v>173</v>
      </c>
      <c r="K185" s="1" t="s">
        <v>121</v>
      </c>
      <c r="L185" s="1" t="s">
        <v>68</v>
      </c>
      <c r="M185" s="1" t="s">
        <v>246</v>
      </c>
      <c r="N185" s="1" t="s">
        <v>31</v>
      </c>
      <c r="O185" s="1" t="s">
        <v>36</v>
      </c>
      <c r="P185" s="1" t="s">
        <v>247</v>
      </c>
      <c r="Q185">
        <v>1242.9000000000001</v>
      </c>
      <c r="R185">
        <v>5</v>
      </c>
      <c r="S185">
        <v>262.39</v>
      </c>
      <c r="T185" s="1" t="s">
        <v>34</v>
      </c>
    </row>
    <row r="186" spans="1:20" x14ac:dyDescent="0.25">
      <c r="A186" s="1" t="s">
        <v>888</v>
      </c>
      <c r="B186" s="2">
        <v>42665</v>
      </c>
      <c r="C186" s="2">
        <v>42667</v>
      </c>
      <c r="D186" s="1" t="s">
        <v>63</v>
      </c>
      <c r="E186" s="1" t="s">
        <v>87</v>
      </c>
      <c r="F186" s="1" t="s">
        <v>889</v>
      </c>
      <c r="G186" s="1" t="s">
        <v>890</v>
      </c>
      <c r="H186" s="1" t="s">
        <v>100</v>
      </c>
      <c r="I186" s="1" t="s">
        <v>26</v>
      </c>
      <c r="J186" s="1" t="s">
        <v>288</v>
      </c>
      <c r="K186" s="1" t="s">
        <v>289</v>
      </c>
      <c r="L186" s="1" t="s">
        <v>93</v>
      </c>
      <c r="M186" s="1" t="s">
        <v>677</v>
      </c>
      <c r="N186" s="1" t="s">
        <v>31</v>
      </c>
      <c r="O186" s="1" t="s">
        <v>57</v>
      </c>
      <c r="P186" s="1" t="s">
        <v>678</v>
      </c>
      <c r="Q186">
        <v>31.4</v>
      </c>
      <c r="R186">
        <v>5</v>
      </c>
      <c r="S186">
        <v>10.048</v>
      </c>
      <c r="T186" s="1" t="s">
        <v>48</v>
      </c>
    </row>
    <row r="187" spans="1:20" x14ac:dyDescent="0.25">
      <c r="A187" s="1" t="s">
        <v>891</v>
      </c>
      <c r="B187" s="2">
        <v>41758</v>
      </c>
      <c r="C187" s="2">
        <v>41763</v>
      </c>
      <c r="D187" s="1" t="s">
        <v>50</v>
      </c>
      <c r="E187" s="1" t="s">
        <v>40</v>
      </c>
      <c r="F187" s="1" t="s">
        <v>892</v>
      </c>
      <c r="G187" s="1" t="s">
        <v>893</v>
      </c>
      <c r="H187" s="1" t="s">
        <v>25</v>
      </c>
      <c r="I187" s="1" t="s">
        <v>26</v>
      </c>
      <c r="J187" s="1" t="s">
        <v>894</v>
      </c>
      <c r="K187" s="1" t="s">
        <v>121</v>
      </c>
      <c r="L187" s="1" t="s">
        <v>68</v>
      </c>
      <c r="M187" s="1" t="s">
        <v>895</v>
      </c>
      <c r="N187" s="1" t="s">
        <v>31</v>
      </c>
      <c r="O187" s="1" t="s">
        <v>57</v>
      </c>
      <c r="P187" s="1" t="s">
        <v>896</v>
      </c>
      <c r="Q187">
        <v>17.46</v>
      </c>
      <c r="R187">
        <v>2</v>
      </c>
      <c r="S187">
        <v>5.9363999999999999</v>
      </c>
      <c r="T187" s="1" t="s">
        <v>113</v>
      </c>
    </row>
    <row r="188" spans="1:20" x14ac:dyDescent="0.25">
      <c r="A188" s="1" t="s">
        <v>897</v>
      </c>
      <c r="B188" s="2">
        <v>43099</v>
      </c>
      <c r="C188" s="2">
        <v>43103</v>
      </c>
      <c r="D188" s="1" t="s">
        <v>79</v>
      </c>
      <c r="E188" s="1" t="s">
        <v>40</v>
      </c>
      <c r="F188" s="1" t="s">
        <v>155</v>
      </c>
      <c r="G188" s="1" t="s">
        <v>156</v>
      </c>
      <c r="H188" s="1" t="s">
        <v>25</v>
      </c>
      <c r="I188" s="1" t="s">
        <v>26</v>
      </c>
      <c r="J188" s="1" t="s">
        <v>173</v>
      </c>
      <c r="K188" s="1" t="s">
        <v>121</v>
      </c>
      <c r="L188" s="1" t="s">
        <v>68</v>
      </c>
      <c r="M188" s="1" t="s">
        <v>898</v>
      </c>
      <c r="N188" s="1" t="s">
        <v>31</v>
      </c>
      <c r="O188" s="1" t="s">
        <v>32</v>
      </c>
      <c r="P188" s="1" t="s">
        <v>899</v>
      </c>
      <c r="Q188">
        <v>323.13600000000002</v>
      </c>
      <c r="R188">
        <v>4</v>
      </c>
      <c r="S188">
        <v>12.117599999999999</v>
      </c>
      <c r="T188" s="1" t="s">
        <v>96</v>
      </c>
    </row>
    <row r="189" spans="1:20" x14ac:dyDescent="0.25">
      <c r="A189" s="1" t="s">
        <v>900</v>
      </c>
      <c r="B189" s="2">
        <v>42155</v>
      </c>
      <c r="C189" s="2">
        <v>42162</v>
      </c>
      <c r="D189" s="1" t="s">
        <v>39</v>
      </c>
      <c r="E189" s="1" t="s">
        <v>40</v>
      </c>
      <c r="F189" s="1" t="s">
        <v>901</v>
      </c>
      <c r="G189" s="1" t="s">
        <v>902</v>
      </c>
      <c r="H189" s="1" t="s">
        <v>100</v>
      </c>
      <c r="I189" s="1" t="s">
        <v>26</v>
      </c>
      <c r="J189" s="1" t="s">
        <v>903</v>
      </c>
      <c r="K189" s="1" t="s">
        <v>430</v>
      </c>
      <c r="L189" s="1" t="s">
        <v>68</v>
      </c>
      <c r="M189" s="1" t="s">
        <v>446</v>
      </c>
      <c r="N189" s="1" t="s">
        <v>31</v>
      </c>
      <c r="O189" s="1" t="s">
        <v>57</v>
      </c>
      <c r="P189" s="1" t="s">
        <v>447</v>
      </c>
      <c r="Q189">
        <v>22.2</v>
      </c>
      <c r="R189">
        <v>6</v>
      </c>
      <c r="S189">
        <v>9.1020000000000003</v>
      </c>
      <c r="T189" s="1" t="s">
        <v>161</v>
      </c>
    </row>
    <row r="190" spans="1:20" x14ac:dyDescent="0.25">
      <c r="A190" s="1" t="s">
        <v>904</v>
      </c>
      <c r="B190" s="2">
        <v>43066</v>
      </c>
      <c r="C190" s="2">
        <v>43068</v>
      </c>
      <c r="D190" s="1" t="s">
        <v>63</v>
      </c>
      <c r="E190" s="1" t="s">
        <v>87</v>
      </c>
      <c r="F190" s="1" t="s">
        <v>858</v>
      </c>
      <c r="G190" s="1" t="s">
        <v>859</v>
      </c>
      <c r="H190" s="1" t="s">
        <v>90</v>
      </c>
      <c r="I190" s="1" t="s">
        <v>26</v>
      </c>
      <c r="J190" s="1" t="s">
        <v>905</v>
      </c>
      <c r="K190" s="1" t="s">
        <v>238</v>
      </c>
      <c r="L190" s="1" t="s">
        <v>93</v>
      </c>
      <c r="M190" s="1" t="s">
        <v>354</v>
      </c>
      <c r="N190" s="1" t="s">
        <v>31</v>
      </c>
      <c r="O190" s="1" t="s">
        <v>57</v>
      </c>
      <c r="P190" s="1" t="s">
        <v>355</v>
      </c>
      <c r="Q190">
        <v>46.94</v>
      </c>
      <c r="R190">
        <v>1</v>
      </c>
      <c r="S190">
        <v>19.2454</v>
      </c>
      <c r="T190" s="1" t="s">
        <v>34</v>
      </c>
    </row>
    <row r="191" spans="1:20" x14ac:dyDescent="0.25">
      <c r="A191" s="1" t="s">
        <v>906</v>
      </c>
      <c r="B191" s="2">
        <v>41805</v>
      </c>
      <c r="C191" s="2">
        <v>41811</v>
      </c>
      <c r="D191" s="1" t="s">
        <v>125</v>
      </c>
      <c r="E191" s="1" t="s">
        <v>40</v>
      </c>
      <c r="F191" s="1" t="s">
        <v>351</v>
      </c>
      <c r="G191" s="1" t="s">
        <v>352</v>
      </c>
      <c r="H191" s="1" t="s">
        <v>90</v>
      </c>
      <c r="I191" s="1" t="s">
        <v>26</v>
      </c>
      <c r="J191" s="1" t="s">
        <v>245</v>
      </c>
      <c r="K191" s="1" t="s">
        <v>92</v>
      </c>
      <c r="L191" s="1" t="s">
        <v>93</v>
      </c>
      <c r="M191" s="1" t="s">
        <v>907</v>
      </c>
      <c r="N191" s="1" t="s">
        <v>31</v>
      </c>
      <c r="O191" s="1" t="s">
        <v>46</v>
      </c>
      <c r="P191" s="1" t="s">
        <v>908</v>
      </c>
      <c r="Q191">
        <v>99.918000000000006</v>
      </c>
      <c r="R191">
        <v>2</v>
      </c>
      <c r="S191">
        <v>-18.5562</v>
      </c>
      <c r="T191" s="1" t="s">
        <v>59</v>
      </c>
    </row>
    <row r="192" spans="1:20" x14ac:dyDescent="0.25">
      <c r="A192" s="1" t="s">
        <v>906</v>
      </c>
      <c r="B192" s="2">
        <v>41805</v>
      </c>
      <c r="C192" s="2">
        <v>41811</v>
      </c>
      <c r="D192" s="1" t="s">
        <v>125</v>
      </c>
      <c r="E192" s="1" t="s">
        <v>40</v>
      </c>
      <c r="F192" s="1" t="s">
        <v>351</v>
      </c>
      <c r="G192" s="1" t="s">
        <v>352</v>
      </c>
      <c r="H192" s="1" t="s">
        <v>90</v>
      </c>
      <c r="I192" s="1" t="s">
        <v>26</v>
      </c>
      <c r="J192" s="1" t="s">
        <v>245</v>
      </c>
      <c r="K192" s="1" t="s">
        <v>92</v>
      </c>
      <c r="L192" s="1" t="s">
        <v>93</v>
      </c>
      <c r="M192" s="1" t="s">
        <v>575</v>
      </c>
      <c r="N192" s="1" t="s">
        <v>31</v>
      </c>
      <c r="O192" s="1" t="s">
        <v>36</v>
      </c>
      <c r="P192" s="1" t="s">
        <v>576</v>
      </c>
      <c r="Q192">
        <v>797.94399999999996</v>
      </c>
      <c r="R192">
        <v>4</v>
      </c>
      <c r="S192">
        <v>-56.996000000000002</v>
      </c>
      <c r="T192" s="1" t="s">
        <v>59</v>
      </c>
    </row>
    <row r="193" spans="1:20" x14ac:dyDescent="0.25">
      <c r="A193" s="1" t="s">
        <v>909</v>
      </c>
      <c r="B193" s="2">
        <v>42717</v>
      </c>
      <c r="C193" s="2">
        <v>42724</v>
      </c>
      <c r="D193" s="1" t="s">
        <v>39</v>
      </c>
      <c r="E193" s="1" t="s">
        <v>40</v>
      </c>
      <c r="F193" s="1" t="s">
        <v>910</v>
      </c>
      <c r="G193" s="1" t="s">
        <v>911</v>
      </c>
      <c r="H193" s="1" t="s">
        <v>90</v>
      </c>
      <c r="I193" s="1" t="s">
        <v>26</v>
      </c>
      <c r="J193" s="1" t="s">
        <v>912</v>
      </c>
      <c r="K193" s="1" t="s">
        <v>54</v>
      </c>
      <c r="L193" s="1" t="s">
        <v>55</v>
      </c>
      <c r="M193" s="1" t="s">
        <v>45</v>
      </c>
      <c r="N193" s="1" t="s">
        <v>31</v>
      </c>
      <c r="O193" s="1" t="s">
        <v>46</v>
      </c>
      <c r="P193" s="1" t="s">
        <v>47</v>
      </c>
      <c r="Q193">
        <v>1114.2719999999999</v>
      </c>
      <c r="R193">
        <v>4</v>
      </c>
      <c r="S193">
        <v>41.785200000000003</v>
      </c>
      <c r="T193" s="1" t="s">
        <v>96</v>
      </c>
    </row>
    <row r="194" spans="1:20" x14ac:dyDescent="0.25">
      <c r="A194" s="1" t="s">
        <v>913</v>
      </c>
      <c r="B194" s="2">
        <v>42211</v>
      </c>
      <c r="C194" s="2">
        <v>42213</v>
      </c>
      <c r="D194" s="1" t="s">
        <v>63</v>
      </c>
      <c r="E194" s="1" t="s">
        <v>87</v>
      </c>
      <c r="F194" s="1" t="s">
        <v>618</v>
      </c>
      <c r="G194" s="1" t="s">
        <v>619</v>
      </c>
      <c r="H194" s="1" t="s">
        <v>25</v>
      </c>
      <c r="I194" s="1" t="s">
        <v>26</v>
      </c>
      <c r="J194" s="1" t="s">
        <v>914</v>
      </c>
      <c r="K194" s="1" t="s">
        <v>520</v>
      </c>
      <c r="L194" s="1" t="s">
        <v>55</v>
      </c>
      <c r="M194" s="1" t="s">
        <v>915</v>
      </c>
      <c r="N194" s="1" t="s">
        <v>31</v>
      </c>
      <c r="O194" s="1" t="s">
        <v>46</v>
      </c>
      <c r="P194" s="1" t="s">
        <v>916</v>
      </c>
      <c r="Q194">
        <v>393.16500000000002</v>
      </c>
      <c r="R194">
        <v>3</v>
      </c>
      <c r="S194">
        <v>-204.44579999999999</v>
      </c>
      <c r="T194" s="1" t="s">
        <v>71</v>
      </c>
    </row>
    <row r="195" spans="1:20" x14ac:dyDescent="0.25">
      <c r="A195" s="1" t="s">
        <v>917</v>
      </c>
      <c r="B195" s="2">
        <v>43067</v>
      </c>
      <c r="C195" s="2">
        <v>43071</v>
      </c>
      <c r="D195" s="1" t="s">
        <v>79</v>
      </c>
      <c r="E195" s="1" t="s">
        <v>40</v>
      </c>
      <c r="F195" s="1" t="s">
        <v>918</v>
      </c>
      <c r="G195" s="1" t="s">
        <v>919</v>
      </c>
      <c r="H195" s="1" t="s">
        <v>100</v>
      </c>
      <c r="I195" s="1" t="s">
        <v>26</v>
      </c>
      <c r="J195" s="1" t="s">
        <v>66</v>
      </c>
      <c r="K195" s="1" t="s">
        <v>67</v>
      </c>
      <c r="L195" s="1" t="s">
        <v>68</v>
      </c>
      <c r="M195" s="1" t="s">
        <v>920</v>
      </c>
      <c r="N195" s="1" t="s">
        <v>31</v>
      </c>
      <c r="O195" s="1" t="s">
        <v>57</v>
      </c>
      <c r="P195" s="1" t="s">
        <v>921</v>
      </c>
      <c r="Q195">
        <v>516.48800000000006</v>
      </c>
      <c r="R195">
        <v>7</v>
      </c>
      <c r="S195">
        <v>-12.9122</v>
      </c>
      <c r="T195" s="1" t="s">
        <v>34</v>
      </c>
    </row>
    <row r="196" spans="1:20" x14ac:dyDescent="0.25">
      <c r="A196" s="1" t="s">
        <v>917</v>
      </c>
      <c r="B196" s="2">
        <v>43067</v>
      </c>
      <c r="C196" s="2">
        <v>43071</v>
      </c>
      <c r="D196" s="1" t="s">
        <v>79</v>
      </c>
      <c r="E196" s="1" t="s">
        <v>40</v>
      </c>
      <c r="F196" s="1" t="s">
        <v>918</v>
      </c>
      <c r="G196" s="1" t="s">
        <v>919</v>
      </c>
      <c r="H196" s="1" t="s">
        <v>100</v>
      </c>
      <c r="I196" s="1" t="s">
        <v>26</v>
      </c>
      <c r="J196" s="1" t="s">
        <v>66</v>
      </c>
      <c r="K196" s="1" t="s">
        <v>67</v>
      </c>
      <c r="L196" s="1" t="s">
        <v>68</v>
      </c>
      <c r="M196" s="1" t="s">
        <v>313</v>
      </c>
      <c r="N196" s="1" t="s">
        <v>31</v>
      </c>
      <c r="O196" s="1" t="s">
        <v>57</v>
      </c>
      <c r="P196" s="1" t="s">
        <v>314</v>
      </c>
      <c r="Q196">
        <v>1007.232</v>
      </c>
      <c r="R196">
        <v>6</v>
      </c>
      <c r="S196">
        <v>75.542400000000001</v>
      </c>
      <c r="T196" s="1" t="s">
        <v>34</v>
      </c>
    </row>
    <row r="197" spans="1:20" x14ac:dyDescent="0.25">
      <c r="A197" s="1" t="s">
        <v>917</v>
      </c>
      <c r="B197" s="2">
        <v>43067</v>
      </c>
      <c r="C197" s="2">
        <v>43071</v>
      </c>
      <c r="D197" s="1" t="s">
        <v>79</v>
      </c>
      <c r="E197" s="1" t="s">
        <v>40</v>
      </c>
      <c r="F197" s="1" t="s">
        <v>918</v>
      </c>
      <c r="G197" s="1" t="s">
        <v>919</v>
      </c>
      <c r="H197" s="1" t="s">
        <v>100</v>
      </c>
      <c r="I197" s="1" t="s">
        <v>26</v>
      </c>
      <c r="J197" s="1" t="s">
        <v>66</v>
      </c>
      <c r="K197" s="1" t="s">
        <v>67</v>
      </c>
      <c r="L197" s="1" t="s">
        <v>68</v>
      </c>
      <c r="M197" s="1" t="s">
        <v>922</v>
      </c>
      <c r="N197" s="1" t="s">
        <v>31</v>
      </c>
      <c r="O197" s="1" t="s">
        <v>46</v>
      </c>
      <c r="P197" s="1" t="s">
        <v>923</v>
      </c>
      <c r="Q197">
        <v>2065.3200000000002</v>
      </c>
      <c r="R197">
        <v>12</v>
      </c>
      <c r="S197">
        <v>-619.596</v>
      </c>
      <c r="T197" s="1" t="s">
        <v>34</v>
      </c>
    </row>
    <row r="198" spans="1:20" x14ac:dyDescent="0.25">
      <c r="A198" s="1" t="s">
        <v>924</v>
      </c>
      <c r="B198" s="2">
        <v>42828</v>
      </c>
      <c r="C198" s="2">
        <v>42832</v>
      </c>
      <c r="D198" s="1" t="s">
        <v>79</v>
      </c>
      <c r="E198" s="1" t="s">
        <v>40</v>
      </c>
      <c r="F198" s="1" t="s">
        <v>925</v>
      </c>
      <c r="G198" s="1" t="s">
        <v>926</v>
      </c>
      <c r="H198" s="1" t="s">
        <v>25</v>
      </c>
      <c r="I198" s="1" t="s">
        <v>26</v>
      </c>
      <c r="J198" s="1" t="s">
        <v>66</v>
      </c>
      <c r="K198" s="1" t="s">
        <v>67</v>
      </c>
      <c r="L198" s="1" t="s">
        <v>68</v>
      </c>
      <c r="M198" s="1" t="s">
        <v>927</v>
      </c>
      <c r="N198" s="1" t="s">
        <v>31</v>
      </c>
      <c r="O198" s="1" t="s">
        <v>57</v>
      </c>
      <c r="P198" s="1" t="s">
        <v>316</v>
      </c>
      <c r="Q198">
        <v>25.472000000000001</v>
      </c>
      <c r="R198">
        <v>4</v>
      </c>
      <c r="S198">
        <v>7.6416000000000004</v>
      </c>
      <c r="T198" s="1" t="s">
        <v>113</v>
      </c>
    </row>
    <row r="199" spans="1:20" x14ac:dyDescent="0.25">
      <c r="A199" s="1" t="s">
        <v>928</v>
      </c>
      <c r="B199" s="2">
        <v>43097</v>
      </c>
      <c r="C199" s="2">
        <v>43101</v>
      </c>
      <c r="D199" s="1" t="s">
        <v>79</v>
      </c>
      <c r="E199" s="1" t="s">
        <v>40</v>
      </c>
      <c r="F199" s="1" t="s">
        <v>929</v>
      </c>
      <c r="G199" s="1" t="s">
        <v>930</v>
      </c>
      <c r="H199" s="1" t="s">
        <v>25</v>
      </c>
      <c r="I199" s="1" t="s">
        <v>26</v>
      </c>
      <c r="J199" s="1" t="s">
        <v>931</v>
      </c>
      <c r="K199" s="1" t="s">
        <v>92</v>
      </c>
      <c r="L199" s="1" t="s">
        <v>93</v>
      </c>
      <c r="M199" s="1" t="s">
        <v>348</v>
      </c>
      <c r="N199" s="1" t="s">
        <v>31</v>
      </c>
      <c r="O199" s="1" t="s">
        <v>32</v>
      </c>
      <c r="P199" s="1" t="s">
        <v>349</v>
      </c>
      <c r="Q199">
        <v>78.852800000000002</v>
      </c>
      <c r="R199">
        <v>2</v>
      </c>
      <c r="S199">
        <v>-11.596</v>
      </c>
      <c r="T199" s="1" t="s">
        <v>96</v>
      </c>
    </row>
    <row r="200" spans="1:20" x14ac:dyDescent="0.25">
      <c r="A200" s="1" t="s">
        <v>932</v>
      </c>
      <c r="B200" s="2">
        <v>42269</v>
      </c>
      <c r="C200" s="2">
        <v>42269</v>
      </c>
      <c r="D200" s="1" t="s">
        <v>425</v>
      </c>
      <c r="E200" s="1" t="s">
        <v>426</v>
      </c>
      <c r="F200" s="1" t="s">
        <v>933</v>
      </c>
      <c r="G200" s="1" t="s">
        <v>934</v>
      </c>
      <c r="H200" s="1" t="s">
        <v>25</v>
      </c>
      <c r="I200" s="1" t="s">
        <v>26</v>
      </c>
      <c r="J200" s="1" t="s">
        <v>761</v>
      </c>
      <c r="K200" s="1" t="s">
        <v>54</v>
      </c>
      <c r="L200" s="1" t="s">
        <v>55</v>
      </c>
      <c r="M200" s="1" t="s">
        <v>935</v>
      </c>
      <c r="N200" s="1" t="s">
        <v>31</v>
      </c>
      <c r="O200" s="1" t="s">
        <v>57</v>
      </c>
      <c r="P200" s="1" t="s">
        <v>936</v>
      </c>
      <c r="Q200">
        <v>204.6</v>
      </c>
      <c r="R200">
        <v>2</v>
      </c>
      <c r="S200">
        <v>53.195999999999998</v>
      </c>
      <c r="T200" s="1" t="s">
        <v>77</v>
      </c>
    </row>
    <row r="201" spans="1:20" x14ac:dyDescent="0.25">
      <c r="A201" s="1" t="s">
        <v>937</v>
      </c>
      <c r="B201" s="2">
        <v>43053</v>
      </c>
      <c r="C201" s="2">
        <v>43058</v>
      </c>
      <c r="D201" s="1" t="s">
        <v>50</v>
      </c>
      <c r="E201" s="1" t="s">
        <v>40</v>
      </c>
      <c r="F201" s="1" t="s">
        <v>938</v>
      </c>
      <c r="G201" s="1" t="s">
        <v>939</v>
      </c>
      <c r="H201" s="1" t="s">
        <v>90</v>
      </c>
      <c r="I201" s="1" t="s">
        <v>26</v>
      </c>
      <c r="J201" s="1" t="s">
        <v>328</v>
      </c>
      <c r="K201" s="1" t="s">
        <v>54</v>
      </c>
      <c r="L201" s="1" t="s">
        <v>55</v>
      </c>
      <c r="M201" s="1" t="s">
        <v>329</v>
      </c>
      <c r="N201" s="1" t="s">
        <v>31</v>
      </c>
      <c r="O201" s="1" t="s">
        <v>36</v>
      </c>
      <c r="P201" s="1" t="s">
        <v>330</v>
      </c>
      <c r="Q201">
        <v>321.56799999999998</v>
      </c>
      <c r="R201">
        <v>2</v>
      </c>
      <c r="S201">
        <v>28.1372</v>
      </c>
      <c r="T201" s="1" t="s">
        <v>34</v>
      </c>
    </row>
    <row r="202" spans="1:20" x14ac:dyDescent="0.25">
      <c r="A202" s="1" t="s">
        <v>940</v>
      </c>
      <c r="B202" s="2">
        <v>41655</v>
      </c>
      <c r="C202" s="2">
        <v>41657</v>
      </c>
      <c r="D202" s="1" t="s">
        <v>63</v>
      </c>
      <c r="E202" s="1" t="s">
        <v>22</v>
      </c>
      <c r="F202" s="1" t="s">
        <v>941</v>
      </c>
      <c r="G202" s="1" t="s">
        <v>942</v>
      </c>
      <c r="H202" s="1" t="s">
        <v>25</v>
      </c>
      <c r="I202" s="1" t="s">
        <v>26</v>
      </c>
      <c r="J202" s="1" t="s">
        <v>66</v>
      </c>
      <c r="K202" s="1" t="s">
        <v>67</v>
      </c>
      <c r="L202" s="1" t="s">
        <v>68</v>
      </c>
      <c r="M202" s="1" t="s">
        <v>943</v>
      </c>
      <c r="N202" s="1" t="s">
        <v>31</v>
      </c>
      <c r="O202" s="1" t="s">
        <v>57</v>
      </c>
      <c r="P202" s="1" t="s">
        <v>944</v>
      </c>
      <c r="Q202">
        <v>127.104</v>
      </c>
      <c r="R202">
        <v>6</v>
      </c>
      <c r="S202">
        <v>28.598400000000002</v>
      </c>
      <c r="T202" s="1" t="s">
        <v>169</v>
      </c>
    </row>
    <row r="203" spans="1:20" x14ac:dyDescent="0.25">
      <c r="A203" s="1" t="s">
        <v>945</v>
      </c>
      <c r="B203" s="2">
        <v>42646</v>
      </c>
      <c r="C203" s="2">
        <v>42651</v>
      </c>
      <c r="D203" s="1" t="s">
        <v>50</v>
      </c>
      <c r="E203" s="1" t="s">
        <v>40</v>
      </c>
      <c r="F203" s="1" t="s">
        <v>73</v>
      </c>
      <c r="G203" s="1" t="s">
        <v>74</v>
      </c>
      <c r="H203" s="1" t="s">
        <v>25</v>
      </c>
      <c r="I203" s="1" t="s">
        <v>26</v>
      </c>
      <c r="J203" s="1" t="s">
        <v>173</v>
      </c>
      <c r="K203" s="1" t="s">
        <v>121</v>
      </c>
      <c r="L203" s="1" t="s">
        <v>68</v>
      </c>
      <c r="M203" s="1" t="s">
        <v>821</v>
      </c>
      <c r="N203" s="1" t="s">
        <v>31</v>
      </c>
      <c r="O203" s="1" t="s">
        <v>36</v>
      </c>
      <c r="P203" s="1" t="s">
        <v>822</v>
      </c>
      <c r="Q203">
        <v>599.29200000000003</v>
      </c>
      <c r="R203">
        <v>6</v>
      </c>
      <c r="S203">
        <v>93.223200000000006</v>
      </c>
      <c r="T203" s="1" t="s">
        <v>48</v>
      </c>
    </row>
    <row r="204" spans="1:20" x14ac:dyDescent="0.25">
      <c r="A204" s="1" t="s">
        <v>946</v>
      </c>
      <c r="B204" s="2">
        <v>41954</v>
      </c>
      <c r="C204" s="2">
        <v>41957</v>
      </c>
      <c r="D204" s="1" t="s">
        <v>21</v>
      </c>
      <c r="E204" s="1" t="s">
        <v>22</v>
      </c>
      <c r="F204" s="1" t="s">
        <v>947</v>
      </c>
      <c r="G204" s="1" t="s">
        <v>948</v>
      </c>
      <c r="H204" s="1" t="s">
        <v>25</v>
      </c>
      <c r="I204" s="1" t="s">
        <v>26</v>
      </c>
      <c r="J204" s="1" t="s">
        <v>865</v>
      </c>
      <c r="K204" s="1" t="s">
        <v>180</v>
      </c>
      <c r="L204" s="1" t="s">
        <v>55</v>
      </c>
      <c r="M204" s="1" t="s">
        <v>855</v>
      </c>
      <c r="N204" s="1" t="s">
        <v>31</v>
      </c>
      <c r="O204" s="1" t="s">
        <v>36</v>
      </c>
      <c r="P204" s="1" t="s">
        <v>856</v>
      </c>
      <c r="Q204">
        <v>603.91999999999996</v>
      </c>
      <c r="R204">
        <v>5</v>
      </c>
      <c r="S204">
        <v>75.489999999999995</v>
      </c>
      <c r="T204" s="1" t="s">
        <v>34</v>
      </c>
    </row>
    <row r="205" spans="1:20" x14ac:dyDescent="0.25">
      <c r="A205" s="1" t="s">
        <v>949</v>
      </c>
      <c r="B205" s="2">
        <v>42876</v>
      </c>
      <c r="C205" s="2">
        <v>42881</v>
      </c>
      <c r="D205" s="1" t="s">
        <v>50</v>
      </c>
      <c r="E205" s="1" t="s">
        <v>40</v>
      </c>
      <c r="F205" s="1" t="s">
        <v>950</v>
      </c>
      <c r="G205" s="1" t="s">
        <v>951</v>
      </c>
      <c r="H205" s="1" t="s">
        <v>90</v>
      </c>
      <c r="I205" s="1" t="s">
        <v>26</v>
      </c>
      <c r="J205" s="1" t="s">
        <v>952</v>
      </c>
      <c r="K205" s="1" t="s">
        <v>121</v>
      </c>
      <c r="L205" s="1" t="s">
        <v>68</v>
      </c>
      <c r="M205" s="1" t="s">
        <v>717</v>
      </c>
      <c r="N205" s="1" t="s">
        <v>31</v>
      </c>
      <c r="O205" s="1" t="s">
        <v>57</v>
      </c>
      <c r="P205" s="1" t="s">
        <v>718</v>
      </c>
      <c r="Q205">
        <v>520.04999999999995</v>
      </c>
      <c r="R205">
        <v>5</v>
      </c>
      <c r="S205">
        <v>72.807000000000002</v>
      </c>
      <c r="T205" s="1" t="s">
        <v>161</v>
      </c>
    </row>
    <row r="206" spans="1:20" x14ac:dyDescent="0.25">
      <c r="A206" s="1" t="s">
        <v>953</v>
      </c>
      <c r="B206" s="2">
        <v>42092</v>
      </c>
      <c r="C206" s="2">
        <v>42094</v>
      </c>
      <c r="D206" s="1" t="s">
        <v>63</v>
      </c>
      <c r="E206" s="1" t="s">
        <v>22</v>
      </c>
      <c r="F206" s="1" t="s">
        <v>954</v>
      </c>
      <c r="G206" s="1" t="s">
        <v>955</v>
      </c>
      <c r="H206" s="1" t="s">
        <v>100</v>
      </c>
      <c r="I206" s="1" t="s">
        <v>26</v>
      </c>
      <c r="J206" s="1" t="s">
        <v>606</v>
      </c>
      <c r="K206" s="1" t="s">
        <v>44</v>
      </c>
      <c r="L206" s="1" t="s">
        <v>29</v>
      </c>
      <c r="M206" s="1" t="s">
        <v>381</v>
      </c>
      <c r="N206" s="1" t="s">
        <v>31</v>
      </c>
      <c r="O206" s="1" t="s">
        <v>36</v>
      </c>
      <c r="P206" s="1" t="s">
        <v>382</v>
      </c>
      <c r="Q206">
        <v>1166.92</v>
      </c>
      <c r="R206">
        <v>5</v>
      </c>
      <c r="S206">
        <v>131.27850000000001</v>
      </c>
      <c r="T206" s="1" t="s">
        <v>195</v>
      </c>
    </row>
    <row r="207" spans="1:20" x14ac:dyDescent="0.25">
      <c r="A207" s="1" t="s">
        <v>956</v>
      </c>
      <c r="B207" s="2">
        <v>42305</v>
      </c>
      <c r="C207" s="2">
        <v>42311</v>
      </c>
      <c r="D207" s="1" t="s">
        <v>125</v>
      </c>
      <c r="E207" s="1" t="s">
        <v>40</v>
      </c>
      <c r="F207" s="1" t="s">
        <v>957</v>
      </c>
      <c r="G207" s="1" t="s">
        <v>958</v>
      </c>
      <c r="H207" s="1" t="s">
        <v>25</v>
      </c>
      <c r="I207" s="1" t="s">
        <v>26</v>
      </c>
      <c r="J207" s="1" t="s">
        <v>27</v>
      </c>
      <c r="K207" s="1" t="s">
        <v>28</v>
      </c>
      <c r="L207" s="1" t="s">
        <v>29</v>
      </c>
      <c r="M207" s="1" t="s">
        <v>959</v>
      </c>
      <c r="N207" s="1" t="s">
        <v>31</v>
      </c>
      <c r="O207" s="1" t="s">
        <v>57</v>
      </c>
      <c r="P207" s="1" t="s">
        <v>960</v>
      </c>
      <c r="Q207">
        <v>24.1</v>
      </c>
      <c r="R207">
        <v>5</v>
      </c>
      <c r="S207">
        <v>9.1579999999999995</v>
      </c>
      <c r="T207" s="1" t="s">
        <v>48</v>
      </c>
    </row>
    <row r="208" spans="1:20" x14ac:dyDescent="0.25">
      <c r="A208" s="1" t="s">
        <v>956</v>
      </c>
      <c r="B208" s="2">
        <v>42305</v>
      </c>
      <c r="C208" s="2">
        <v>42311</v>
      </c>
      <c r="D208" s="1" t="s">
        <v>125</v>
      </c>
      <c r="E208" s="1" t="s">
        <v>40</v>
      </c>
      <c r="F208" s="1" t="s">
        <v>957</v>
      </c>
      <c r="G208" s="1" t="s">
        <v>958</v>
      </c>
      <c r="H208" s="1" t="s">
        <v>25</v>
      </c>
      <c r="I208" s="1" t="s">
        <v>26</v>
      </c>
      <c r="J208" s="1" t="s">
        <v>27</v>
      </c>
      <c r="K208" s="1" t="s">
        <v>28</v>
      </c>
      <c r="L208" s="1" t="s">
        <v>29</v>
      </c>
      <c r="M208" s="1" t="s">
        <v>379</v>
      </c>
      <c r="N208" s="1" t="s">
        <v>31</v>
      </c>
      <c r="O208" s="1" t="s">
        <v>57</v>
      </c>
      <c r="P208" s="1" t="s">
        <v>380</v>
      </c>
      <c r="Q208">
        <v>33.11</v>
      </c>
      <c r="R208">
        <v>7</v>
      </c>
      <c r="S208">
        <v>12.9129</v>
      </c>
      <c r="T208" s="1" t="s">
        <v>48</v>
      </c>
    </row>
    <row r="209" spans="1:20" x14ac:dyDescent="0.25">
      <c r="A209" s="1" t="s">
        <v>961</v>
      </c>
      <c r="B209" s="2">
        <v>42216</v>
      </c>
      <c r="C209" s="2">
        <v>42216</v>
      </c>
      <c r="D209" s="1" t="s">
        <v>425</v>
      </c>
      <c r="E209" s="1" t="s">
        <v>426</v>
      </c>
      <c r="F209" s="1" t="s">
        <v>962</v>
      </c>
      <c r="G209" s="1" t="s">
        <v>963</v>
      </c>
      <c r="H209" s="1" t="s">
        <v>25</v>
      </c>
      <c r="I209" s="1" t="s">
        <v>26</v>
      </c>
      <c r="J209" s="1" t="s">
        <v>173</v>
      </c>
      <c r="K209" s="1" t="s">
        <v>121</v>
      </c>
      <c r="L209" s="1" t="s">
        <v>68</v>
      </c>
      <c r="M209" s="1" t="s">
        <v>342</v>
      </c>
      <c r="N209" s="1" t="s">
        <v>31</v>
      </c>
      <c r="O209" s="1" t="s">
        <v>46</v>
      </c>
      <c r="P209" s="1" t="s">
        <v>343</v>
      </c>
      <c r="Q209">
        <v>1090.7819999999999</v>
      </c>
      <c r="R209">
        <v>7</v>
      </c>
      <c r="S209">
        <v>-290.87520000000001</v>
      </c>
      <c r="T209" s="1" t="s">
        <v>71</v>
      </c>
    </row>
    <row r="210" spans="1:20" x14ac:dyDescent="0.25">
      <c r="A210" s="1" t="s">
        <v>964</v>
      </c>
      <c r="B210" s="2">
        <v>41967</v>
      </c>
      <c r="C210" s="2">
        <v>41969</v>
      </c>
      <c r="D210" s="1" t="s">
        <v>63</v>
      </c>
      <c r="E210" s="1" t="s">
        <v>87</v>
      </c>
      <c r="F210" s="1" t="s">
        <v>965</v>
      </c>
      <c r="G210" s="1" t="s">
        <v>966</v>
      </c>
      <c r="H210" s="1" t="s">
        <v>25</v>
      </c>
      <c r="I210" s="1" t="s">
        <v>26</v>
      </c>
      <c r="J210" s="1" t="s">
        <v>639</v>
      </c>
      <c r="K210" s="1" t="s">
        <v>54</v>
      </c>
      <c r="L210" s="1" t="s">
        <v>55</v>
      </c>
      <c r="M210" s="1" t="s">
        <v>967</v>
      </c>
      <c r="N210" s="1" t="s">
        <v>31</v>
      </c>
      <c r="O210" s="1" t="s">
        <v>57</v>
      </c>
      <c r="P210" s="1" t="s">
        <v>968</v>
      </c>
      <c r="Q210">
        <v>151.72</v>
      </c>
      <c r="R210">
        <v>4</v>
      </c>
      <c r="S210">
        <v>27.3096</v>
      </c>
      <c r="T210" s="1" t="s">
        <v>34</v>
      </c>
    </row>
    <row r="211" spans="1:20" x14ac:dyDescent="0.25">
      <c r="A211" s="1" t="s">
        <v>969</v>
      </c>
      <c r="B211" s="2">
        <v>42903</v>
      </c>
      <c r="C211" s="2">
        <v>42907</v>
      </c>
      <c r="D211" s="1" t="s">
        <v>79</v>
      </c>
      <c r="E211" s="1" t="s">
        <v>22</v>
      </c>
      <c r="F211" s="1" t="s">
        <v>209</v>
      </c>
      <c r="G211" s="1" t="s">
        <v>210</v>
      </c>
      <c r="H211" s="1" t="s">
        <v>25</v>
      </c>
      <c r="I211" s="1" t="s">
        <v>26</v>
      </c>
      <c r="J211" s="1" t="s">
        <v>970</v>
      </c>
      <c r="K211" s="1" t="s">
        <v>192</v>
      </c>
      <c r="L211" s="1" t="s">
        <v>55</v>
      </c>
      <c r="M211" s="1" t="s">
        <v>84</v>
      </c>
      <c r="N211" s="1" t="s">
        <v>31</v>
      </c>
      <c r="O211" s="1" t="s">
        <v>57</v>
      </c>
      <c r="P211" s="1" t="s">
        <v>85</v>
      </c>
      <c r="Q211">
        <v>155.25</v>
      </c>
      <c r="R211">
        <v>3</v>
      </c>
      <c r="S211">
        <v>46.575000000000003</v>
      </c>
      <c r="T211" s="1" t="s">
        <v>59</v>
      </c>
    </row>
    <row r="212" spans="1:20" x14ac:dyDescent="0.25">
      <c r="A212" s="1" t="s">
        <v>971</v>
      </c>
      <c r="B212" s="2">
        <v>42359</v>
      </c>
      <c r="C212" s="2">
        <v>42362</v>
      </c>
      <c r="D212" s="1" t="s">
        <v>21</v>
      </c>
      <c r="E212" s="1" t="s">
        <v>22</v>
      </c>
      <c r="F212" s="1" t="s">
        <v>972</v>
      </c>
      <c r="G212" s="1" t="s">
        <v>973</v>
      </c>
      <c r="H212" s="1" t="s">
        <v>25</v>
      </c>
      <c r="I212" s="1" t="s">
        <v>26</v>
      </c>
      <c r="J212" s="1" t="s">
        <v>191</v>
      </c>
      <c r="K212" s="1" t="s">
        <v>192</v>
      </c>
      <c r="L212" s="1" t="s">
        <v>55</v>
      </c>
      <c r="M212" s="1" t="s">
        <v>290</v>
      </c>
      <c r="N212" s="1" t="s">
        <v>31</v>
      </c>
      <c r="O212" s="1" t="s">
        <v>46</v>
      </c>
      <c r="P212" s="1" t="s">
        <v>291</v>
      </c>
      <c r="Q212">
        <v>1618.37</v>
      </c>
      <c r="R212">
        <v>13</v>
      </c>
      <c r="S212">
        <v>356.04140000000001</v>
      </c>
      <c r="T212" s="1" t="s">
        <v>96</v>
      </c>
    </row>
    <row r="213" spans="1:20" x14ac:dyDescent="0.25">
      <c r="A213" s="1" t="s">
        <v>974</v>
      </c>
      <c r="B213" s="2">
        <v>42191</v>
      </c>
      <c r="C213" s="2">
        <v>42195</v>
      </c>
      <c r="D213" s="1" t="s">
        <v>79</v>
      </c>
      <c r="E213" s="1" t="s">
        <v>40</v>
      </c>
      <c r="F213" s="1" t="s">
        <v>975</v>
      </c>
      <c r="G213" s="1" t="s">
        <v>976</v>
      </c>
      <c r="H213" s="1" t="s">
        <v>90</v>
      </c>
      <c r="I213" s="1" t="s">
        <v>26</v>
      </c>
      <c r="J213" s="1" t="s">
        <v>173</v>
      </c>
      <c r="K213" s="1" t="s">
        <v>121</v>
      </c>
      <c r="L213" s="1" t="s">
        <v>68</v>
      </c>
      <c r="M213" s="1" t="s">
        <v>977</v>
      </c>
      <c r="N213" s="1" t="s">
        <v>31</v>
      </c>
      <c r="O213" s="1" t="s">
        <v>57</v>
      </c>
      <c r="P213" s="1" t="s">
        <v>978</v>
      </c>
      <c r="Q213">
        <v>13.96</v>
      </c>
      <c r="R213">
        <v>2</v>
      </c>
      <c r="S213">
        <v>6.7008000000000001</v>
      </c>
      <c r="T213" s="1" t="s">
        <v>71</v>
      </c>
    </row>
    <row r="214" spans="1:20" x14ac:dyDescent="0.25">
      <c r="A214" s="1" t="s">
        <v>974</v>
      </c>
      <c r="B214" s="2">
        <v>42191</v>
      </c>
      <c r="C214" s="2">
        <v>42195</v>
      </c>
      <c r="D214" s="1" t="s">
        <v>79</v>
      </c>
      <c r="E214" s="1" t="s">
        <v>40</v>
      </c>
      <c r="F214" s="1" t="s">
        <v>975</v>
      </c>
      <c r="G214" s="1" t="s">
        <v>976</v>
      </c>
      <c r="H214" s="1" t="s">
        <v>90</v>
      </c>
      <c r="I214" s="1" t="s">
        <v>26</v>
      </c>
      <c r="J214" s="1" t="s">
        <v>173</v>
      </c>
      <c r="K214" s="1" t="s">
        <v>121</v>
      </c>
      <c r="L214" s="1" t="s">
        <v>68</v>
      </c>
      <c r="M214" s="1" t="s">
        <v>879</v>
      </c>
      <c r="N214" s="1" t="s">
        <v>31</v>
      </c>
      <c r="O214" s="1" t="s">
        <v>57</v>
      </c>
      <c r="P214" s="1" t="s">
        <v>880</v>
      </c>
      <c r="Q214">
        <v>155.82</v>
      </c>
      <c r="R214">
        <v>3</v>
      </c>
      <c r="S214">
        <v>63.886200000000002</v>
      </c>
      <c r="T214" s="1" t="s">
        <v>71</v>
      </c>
    </row>
    <row r="215" spans="1:20" x14ac:dyDescent="0.25">
      <c r="A215" s="1" t="s">
        <v>979</v>
      </c>
      <c r="B215" s="2">
        <v>42121</v>
      </c>
      <c r="C215" s="2">
        <v>42127</v>
      </c>
      <c r="D215" s="1" t="s">
        <v>125</v>
      </c>
      <c r="E215" s="1" t="s">
        <v>40</v>
      </c>
      <c r="F215" s="1" t="s">
        <v>873</v>
      </c>
      <c r="G215" s="1" t="s">
        <v>874</v>
      </c>
      <c r="H215" s="1" t="s">
        <v>25</v>
      </c>
      <c r="I215" s="1" t="s">
        <v>26</v>
      </c>
      <c r="J215" s="1" t="s">
        <v>192</v>
      </c>
      <c r="K215" s="1" t="s">
        <v>980</v>
      </c>
      <c r="L215" s="1" t="s">
        <v>68</v>
      </c>
      <c r="M215" s="1" t="s">
        <v>981</v>
      </c>
      <c r="N215" s="1" t="s">
        <v>31</v>
      </c>
      <c r="O215" s="1" t="s">
        <v>36</v>
      </c>
      <c r="P215" s="1" t="s">
        <v>982</v>
      </c>
      <c r="Q215">
        <v>1267.53</v>
      </c>
      <c r="R215">
        <v>3</v>
      </c>
      <c r="S215">
        <v>316.88249999999999</v>
      </c>
      <c r="T215" s="1" t="s">
        <v>113</v>
      </c>
    </row>
    <row r="216" spans="1:20" x14ac:dyDescent="0.25">
      <c r="A216" s="1" t="s">
        <v>983</v>
      </c>
      <c r="B216" s="2">
        <v>41831</v>
      </c>
      <c r="C216" s="2">
        <v>41835</v>
      </c>
      <c r="D216" s="1" t="s">
        <v>79</v>
      </c>
      <c r="E216" s="1" t="s">
        <v>40</v>
      </c>
      <c r="F216" s="1" t="s">
        <v>984</v>
      </c>
      <c r="G216" s="1" t="s">
        <v>985</v>
      </c>
      <c r="H216" s="1" t="s">
        <v>90</v>
      </c>
      <c r="I216" s="1" t="s">
        <v>26</v>
      </c>
      <c r="J216" s="1" t="s">
        <v>388</v>
      </c>
      <c r="K216" s="1" t="s">
        <v>362</v>
      </c>
      <c r="L216" s="1" t="s">
        <v>68</v>
      </c>
      <c r="M216" s="1" t="s">
        <v>575</v>
      </c>
      <c r="N216" s="1" t="s">
        <v>31</v>
      </c>
      <c r="O216" s="1" t="s">
        <v>36</v>
      </c>
      <c r="P216" s="1" t="s">
        <v>576</v>
      </c>
      <c r="Q216">
        <v>854.94</v>
      </c>
      <c r="R216">
        <v>3</v>
      </c>
      <c r="S216">
        <v>213.73500000000001</v>
      </c>
      <c r="T216" s="1" t="s">
        <v>71</v>
      </c>
    </row>
    <row r="217" spans="1:20" x14ac:dyDescent="0.25">
      <c r="A217" s="1" t="s">
        <v>983</v>
      </c>
      <c r="B217" s="2">
        <v>41831</v>
      </c>
      <c r="C217" s="2">
        <v>41835</v>
      </c>
      <c r="D217" s="1" t="s">
        <v>79</v>
      </c>
      <c r="E217" s="1" t="s">
        <v>40</v>
      </c>
      <c r="F217" s="1" t="s">
        <v>984</v>
      </c>
      <c r="G217" s="1" t="s">
        <v>985</v>
      </c>
      <c r="H217" s="1" t="s">
        <v>90</v>
      </c>
      <c r="I217" s="1" t="s">
        <v>26</v>
      </c>
      <c r="J217" s="1" t="s">
        <v>388</v>
      </c>
      <c r="K217" s="1" t="s">
        <v>362</v>
      </c>
      <c r="L217" s="1" t="s">
        <v>68</v>
      </c>
      <c r="M217" s="1" t="s">
        <v>174</v>
      </c>
      <c r="N217" s="1" t="s">
        <v>31</v>
      </c>
      <c r="O217" s="1" t="s">
        <v>57</v>
      </c>
      <c r="P217" s="1" t="s">
        <v>175</v>
      </c>
      <c r="Q217">
        <v>124.11</v>
      </c>
      <c r="R217">
        <v>9</v>
      </c>
      <c r="S217">
        <v>52.126199999999997</v>
      </c>
      <c r="T217" s="1" t="s">
        <v>71</v>
      </c>
    </row>
    <row r="218" spans="1:20" x14ac:dyDescent="0.25">
      <c r="A218" s="1" t="s">
        <v>986</v>
      </c>
      <c r="B218" s="2">
        <v>42482</v>
      </c>
      <c r="C218" s="2">
        <v>42486</v>
      </c>
      <c r="D218" s="1" t="s">
        <v>79</v>
      </c>
      <c r="E218" s="1" t="s">
        <v>40</v>
      </c>
      <c r="F218" s="1" t="s">
        <v>987</v>
      </c>
      <c r="G218" s="1" t="s">
        <v>988</v>
      </c>
      <c r="H218" s="1" t="s">
        <v>100</v>
      </c>
      <c r="I218" s="1" t="s">
        <v>26</v>
      </c>
      <c r="J218" s="1" t="s">
        <v>989</v>
      </c>
      <c r="K218" s="1" t="s">
        <v>565</v>
      </c>
      <c r="L218" s="1" t="s">
        <v>93</v>
      </c>
      <c r="M218" s="1" t="s">
        <v>990</v>
      </c>
      <c r="N218" s="1" t="s">
        <v>31</v>
      </c>
      <c r="O218" s="1" t="s">
        <v>57</v>
      </c>
      <c r="P218" s="1" t="s">
        <v>991</v>
      </c>
      <c r="Q218">
        <v>86.62</v>
      </c>
      <c r="R218">
        <v>2</v>
      </c>
      <c r="S218">
        <v>8.6620000000000008</v>
      </c>
      <c r="T218" s="1" t="s">
        <v>113</v>
      </c>
    </row>
    <row r="219" spans="1:20" x14ac:dyDescent="0.25">
      <c r="A219" s="1" t="s">
        <v>992</v>
      </c>
      <c r="B219" s="2">
        <v>42449</v>
      </c>
      <c r="C219" s="2">
        <v>42453</v>
      </c>
      <c r="D219" s="1" t="s">
        <v>79</v>
      </c>
      <c r="E219" s="1" t="s">
        <v>40</v>
      </c>
      <c r="F219" s="1" t="s">
        <v>993</v>
      </c>
      <c r="G219" s="1" t="s">
        <v>994</v>
      </c>
      <c r="H219" s="1" t="s">
        <v>100</v>
      </c>
      <c r="I219" s="1" t="s">
        <v>26</v>
      </c>
      <c r="J219" s="1" t="s">
        <v>995</v>
      </c>
      <c r="K219" s="1" t="s">
        <v>565</v>
      </c>
      <c r="L219" s="1" t="s">
        <v>93</v>
      </c>
      <c r="M219" s="1" t="s">
        <v>784</v>
      </c>
      <c r="N219" s="1" t="s">
        <v>31</v>
      </c>
      <c r="O219" s="1" t="s">
        <v>46</v>
      </c>
      <c r="P219" s="1" t="s">
        <v>785</v>
      </c>
      <c r="Q219">
        <v>697.16</v>
      </c>
      <c r="R219">
        <v>4</v>
      </c>
      <c r="S219">
        <v>146.40360000000001</v>
      </c>
      <c r="T219" s="1" t="s">
        <v>195</v>
      </c>
    </row>
    <row r="220" spans="1:20" x14ac:dyDescent="0.25">
      <c r="A220" s="1" t="s">
        <v>996</v>
      </c>
      <c r="B220" s="2">
        <v>42619</v>
      </c>
      <c r="C220" s="2">
        <v>42622</v>
      </c>
      <c r="D220" s="1" t="s">
        <v>21</v>
      </c>
      <c r="E220" s="1" t="s">
        <v>22</v>
      </c>
      <c r="F220" s="1" t="s">
        <v>997</v>
      </c>
      <c r="G220" s="1" t="s">
        <v>998</v>
      </c>
      <c r="H220" s="1" t="s">
        <v>25</v>
      </c>
      <c r="I220" s="1" t="s">
        <v>26</v>
      </c>
      <c r="J220" s="1" t="s">
        <v>173</v>
      </c>
      <c r="K220" s="1" t="s">
        <v>121</v>
      </c>
      <c r="L220" s="1" t="s">
        <v>68</v>
      </c>
      <c r="M220" s="1" t="s">
        <v>999</v>
      </c>
      <c r="N220" s="1" t="s">
        <v>31</v>
      </c>
      <c r="O220" s="1" t="s">
        <v>32</v>
      </c>
      <c r="P220" s="1" t="s">
        <v>1000</v>
      </c>
      <c r="Q220">
        <v>722.35199999999998</v>
      </c>
      <c r="R220">
        <v>3</v>
      </c>
      <c r="S220">
        <v>90.293999999999997</v>
      </c>
      <c r="T220" s="1" t="s">
        <v>77</v>
      </c>
    </row>
    <row r="221" spans="1:20" x14ac:dyDescent="0.25">
      <c r="A221" s="1" t="s">
        <v>1001</v>
      </c>
      <c r="B221" s="2">
        <v>43020</v>
      </c>
      <c r="C221" s="2">
        <v>43024</v>
      </c>
      <c r="D221" s="1" t="s">
        <v>79</v>
      </c>
      <c r="E221" s="1" t="s">
        <v>40</v>
      </c>
      <c r="F221" s="1" t="s">
        <v>98</v>
      </c>
      <c r="G221" s="1" t="s">
        <v>99</v>
      </c>
      <c r="H221" s="1" t="s">
        <v>100</v>
      </c>
      <c r="I221" s="1" t="s">
        <v>26</v>
      </c>
      <c r="J221" s="1" t="s">
        <v>1002</v>
      </c>
      <c r="K221" s="1" t="s">
        <v>134</v>
      </c>
      <c r="L221" s="1" t="s">
        <v>93</v>
      </c>
      <c r="M221" s="1" t="s">
        <v>1003</v>
      </c>
      <c r="N221" s="1" t="s">
        <v>31</v>
      </c>
      <c r="O221" s="1" t="s">
        <v>36</v>
      </c>
      <c r="P221" s="1" t="s">
        <v>1004</v>
      </c>
      <c r="Q221">
        <v>254.60400000000001</v>
      </c>
      <c r="R221">
        <v>14</v>
      </c>
      <c r="S221">
        <v>-18.186</v>
      </c>
      <c r="T221" s="1" t="s">
        <v>48</v>
      </c>
    </row>
    <row r="222" spans="1:20" x14ac:dyDescent="0.25">
      <c r="A222" s="1" t="s">
        <v>1005</v>
      </c>
      <c r="B222" s="2">
        <v>42437</v>
      </c>
      <c r="C222" s="2">
        <v>42442</v>
      </c>
      <c r="D222" s="1" t="s">
        <v>50</v>
      </c>
      <c r="E222" s="1" t="s">
        <v>40</v>
      </c>
      <c r="F222" s="1" t="s">
        <v>843</v>
      </c>
      <c r="G222" s="1" t="s">
        <v>844</v>
      </c>
      <c r="H222" s="1" t="s">
        <v>25</v>
      </c>
      <c r="I222" s="1" t="s">
        <v>26</v>
      </c>
      <c r="J222" s="1" t="s">
        <v>1006</v>
      </c>
      <c r="K222" s="1" t="s">
        <v>44</v>
      </c>
      <c r="L222" s="1" t="s">
        <v>29</v>
      </c>
      <c r="M222" s="1" t="s">
        <v>181</v>
      </c>
      <c r="N222" s="1" t="s">
        <v>31</v>
      </c>
      <c r="O222" s="1" t="s">
        <v>57</v>
      </c>
      <c r="P222" s="1" t="s">
        <v>182</v>
      </c>
      <c r="Q222">
        <v>102.36</v>
      </c>
      <c r="R222">
        <v>3</v>
      </c>
      <c r="S222">
        <v>-3.8384999999999998</v>
      </c>
      <c r="T222" s="1" t="s">
        <v>195</v>
      </c>
    </row>
    <row r="223" spans="1:20" x14ac:dyDescent="0.25">
      <c r="A223" s="1" t="s">
        <v>1007</v>
      </c>
      <c r="B223" s="2">
        <v>42188</v>
      </c>
      <c r="C223" s="2">
        <v>42190</v>
      </c>
      <c r="D223" s="1" t="s">
        <v>63</v>
      </c>
      <c r="E223" s="1" t="s">
        <v>87</v>
      </c>
      <c r="F223" s="1" t="s">
        <v>1008</v>
      </c>
      <c r="G223" s="1" t="s">
        <v>1009</v>
      </c>
      <c r="H223" s="1" t="s">
        <v>90</v>
      </c>
      <c r="I223" s="1" t="s">
        <v>26</v>
      </c>
      <c r="J223" s="1" t="s">
        <v>66</v>
      </c>
      <c r="K223" s="1" t="s">
        <v>67</v>
      </c>
      <c r="L223" s="1" t="s">
        <v>68</v>
      </c>
      <c r="M223" s="1" t="s">
        <v>1010</v>
      </c>
      <c r="N223" s="1" t="s">
        <v>31</v>
      </c>
      <c r="O223" s="1" t="s">
        <v>57</v>
      </c>
      <c r="P223" s="1" t="s">
        <v>1011</v>
      </c>
      <c r="Q223">
        <v>168.464</v>
      </c>
      <c r="R223">
        <v>2</v>
      </c>
      <c r="S223">
        <v>-29.481200000000001</v>
      </c>
      <c r="T223" s="1" t="s">
        <v>71</v>
      </c>
    </row>
    <row r="224" spans="1:20" x14ac:dyDescent="0.25">
      <c r="A224" s="1" t="s">
        <v>1007</v>
      </c>
      <c r="B224" s="2">
        <v>42188</v>
      </c>
      <c r="C224" s="2">
        <v>42190</v>
      </c>
      <c r="D224" s="1" t="s">
        <v>63</v>
      </c>
      <c r="E224" s="1" t="s">
        <v>87</v>
      </c>
      <c r="F224" s="1" t="s">
        <v>1008</v>
      </c>
      <c r="G224" s="1" t="s">
        <v>1009</v>
      </c>
      <c r="H224" s="1" t="s">
        <v>90</v>
      </c>
      <c r="I224" s="1" t="s">
        <v>26</v>
      </c>
      <c r="J224" s="1" t="s">
        <v>66</v>
      </c>
      <c r="K224" s="1" t="s">
        <v>67</v>
      </c>
      <c r="L224" s="1" t="s">
        <v>68</v>
      </c>
      <c r="M224" s="1" t="s">
        <v>1012</v>
      </c>
      <c r="N224" s="1" t="s">
        <v>31</v>
      </c>
      <c r="O224" s="1" t="s">
        <v>57</v>
      </c>
      <c r="P224" s="1" t="s">
        <v>1013</v>
      </c>
      <c r="Q224">
        <v>282.88799999999998</v>
      </c>
      <c r="R224">
        <v>9</v>
      </c>
      <c r="S224">
        <v>56.577599999999997</v>
      </c>
      <c r="T224" s="1" t="s">
        <v>71</v>
      </c>
    </row>
    <row r="225" spans="1:20" x14ac:dyDescent="0.25">
      <c r="A225" s="1" t="s">
        <v>1014</v>
      </c>
      <c r="B225" s="2">
        <v>42098</v>
      </c>
      <c r="C225" s="2">
        <v>42102</v>
      </c>
      <c r="D225" s="1" t="s">
        <v>79</v>
      </c>
      <c r="E225" s="1" t="s">
        <v>40</v>
      </c>
      <c r="F225" s="1" t="s">
        <v>1015</v>
      </c>
      <c r="G225" s="1" t="s">
        <v>1016</v>
      </c>
      <c r="H225" s="1" t="s">
        <v>100</v>
      </c>
      <c r="I225" s="1" t="s">
        <v>26</v>
      </c>
      <c r="J225" s="1" t="s">
        <v>173</v>
      </c>
      <c r="K225" s="1" t="s">
        <v>121</v>
      </c>
      <c r="L225" s="1" t="s">
        <v>68</v>
      </c>
      <c r="M225" s="1" t="s">
        <v>1017</v>
      </c>
      <c r="N225" s="1" t="s">
        <v>31</v>
      </c>
      <c r="O225" s="1" t="s">
        <v>57</v>
      </c>
      <c r="P225" s="1" t="s">
        <v>1018</v>
      </c>
      <c r="Q225">
        <v>108.4</v>
      </c>
      <c r="R225">
        <v>2</v>
      </c>
      <c r="S225">
        <v>22.763999999999999</v>
      </c>
      <c r="T225" s="1" t="s">
        <v>113</v>
      </c>
    </row>
    <row r="226" spans="1:20" x14ac:dyDescent="0.25">
      <c r="A226" s="1" t="s">
        <v>1019</v>
      </c>
      <c r="B226" s="2">
        <v>42086</v>
      </c>
      <c r="C226" s="2">
        <v>42092</v>
      </c>
      <c r="D226" s="1" t="s">
        <v>125</v>
      </c>
      <c r="E226" s="1" t="s">
        <v>40</v>
      </c>
      <c r="F226" s="1" t="s">
        <v>1020</v>
      </c>
      <c r="G226" s="1" t="s">
        <v>1021</v>
      </c>
      <c r="H226" s="1" t="s">
        <v>25</v>
      </c>
      <c r="I226" s="1" t="s">
        <v>26</v>
      </c>
      <c r="J226" s="1" t="s">
        <v>101</v>
      </c>
      <c r="K226" s="1" t="s">
        <v>92</v>
      </c>
      <c r="L226" s="1" t="s">
        <v>93</v>
      </c>
      <c r="M226" s="1" t="s">
        <v>488</v>
      </c>
      <c r="N226" s="1" t="s">
        <v>31</v>
      </c>
      <c r="O226" s="1" t="s">
        <v>36</v>
      </c>
      <c r="P226" s="1" t="s">
        <v>489</v>
      </c>
      <c r="Q226">
        <v>107.77200000000001</v>
      </c>
      <c r="R226">
        <v>2</v>
      </c>
      <c r="S226">
        <v>-29.252400000000002</v>
      </c>
      <c r="T226" s="1" t="s">
        <v>195</v>
      </c>
    </row>
    <row r="227" spans="1:20" x14ac:dyDescent="0.25">
      <c r="A227" s="1" t="s">
        <v>1022</v>
      </c>
      <c r="B227" s="2">
        <v>42644</v>
      </c>
      <c r="C227" s="2">
        <v>42645</v>
      </c>
      <c r="D227" s="1" t="s">
        <v>117</v>
      </c>
      <c r="E227" s="1" t="s">
        <v>87</v>
      </c>
      <c r="F227" s="1" t="s">
        <v>1023</v>
      </c>
      <c r="G227" s="1" t="s">
        <v>1024</v>
      </c>
      <c r="H227" s="1" t="s">
        <v>25</v>
      </c>
      <c r="I227" s="1" t="s">
        <v>26</v>
      </c>
      <c r="J227" s="1" t="s">
        <v>328</v>
      </c>
      <c r="K227" s="1" t="s">
        <v>54</v>
      </c>
      <c r="L227" s="1" t="s">
        <v>55</v>
      </c>
      <c r="M227" s="1" t="s">
        <v>135</v>
      </c>
      <c r="N227" s="1" t="s">
        <v>31</v>
      </c>
      <c r="O227" s="1" t="s">
        <v>36</v>
      </c>
      <c r="P227" s="1" t="s">
        <v>136</v>
      </c>
      <c r="Q227">
        <v>194.84800000000001</v>
      </c>
      <c r="R227">
        <v>4</v>
      </c>
      <c r="S227">
        <v>12.178000000000001</v>
      </c>
      <c r="T227" s="1" t="s">
        <v>48</v>
      </c>
    </row>
    <row r="228" spans="1:20" x14ac:dyDescent="0.25">
      <c r="A228" s="1" t="s">
        <v>1025</v>
      </c>
      <c r="B228" s="2">
        <v>42337</v>
      </c>
      <c r="C228" s="2">
        <v>42342</v>
      </c>
      <c r="D228" s="1" t="s">
        <v>50</v>
      </c>
      <c r="E228" s="1" t="s">
        <v>40</v>
      </c>
      <c r="F228" s="1" t="s">
        <v>1026</v>
      </c>
      <c r="G228" s="1" t="s">
        <v>1027</v>
      </c>
      <c r="H228" s="1" t="s">
        <v>90</v>
      </c>
      <c r="I228" s="1" t="s">
        <v>26</v>
      </c>
      <c r="J228" s="1" t="s">
        <v>288</v>
      </c>
      <c r="K228" s="1" t="s">
        <v>289</v>
      </c>
      <c r="L228" s="1" t="s">
        <v>93</v>
      </c>
      <c r="M228" s="1" t="s">
        <v>1028</v>
      </c>
      <c r="N228" s="1" t="s">
        <v>31</v>
      </c>
      <c r="O228" s="1" t="s">
        <v>36</v>
      </c>
      <c r="P228" s="1" t="s">
        <v>1029</v>
      </c>
      <c r="Q228">
        <v>1106.9100000000001</v>
      </c>
      <c r="R228">
        <v>9</v>
      </c>
      <c r="S228">
        <v>121.76009999999999</v>
      </c>
      <c r="T228" s="1" t="s">
        <v>34</v>
      </c>
    </row>
    <row r="229" spans="1:20" x14ac:dyDescent="0.25">
      <c r="A229" s="1" t="s">
        <v>1030</v>
      </c>
      <c r="B229" s="2">
        <v>42430</v>
      </c>
      <c r="C229" s="2">
        <v>42434</v>
      </c>
      <c r="D229" s="1" t="s">
        <v>79</v>
      </c>
      <c r="E229" s="1" t="s">
        <v>40</v>
      </c>
      <c r="F229" s="1" t="s">
        <v>1031</v>
      </c>
      <c r="G229" s="1" t="s">
        <v>1032</v>
      </c>
      <c r="H229" s="1" t="s">
        <v>25</v>
      </c>
      <c r="I229" s="1" t="s">
        <v>26</v>
      </c>
      <c r="J229" s="1" t="s">
        <v>1033</v>
      </c>
      <c r="K229" s="1" t="s">
        <v>121</v>
      </c>
      <c r="L229" s="1" t="s">
        <v>68</v>
      </c>
      <c r="M229" s="1" t="s">
        <v>784</v>
      </c>
      <c r="N229" s="1" t="s">
        <v>31</v>
      </c>
      <c r="O229" s="1" t="s">
        <v>46</v>
      </c>
      <c r="P229" s="1" t="s">
        <v>785</v>
      </c>
      <c r="Q229">
        <v>836.59199999999998</v>
      </c>
      <c r="R229">
        <v>8</v>
      </c>
      <c r="S229">
        <v>-264.92079999999999</v>
      </c>
      <c r="T229" s="1" t="s">
        <v>195</v>
      </c>
    </row>
    <row r="230" spans="1:20" x14ac:dyDescent="0.25">
      <c r="A230" s="1" t="s">
        <v>1034</v>
      </c>
      <c r="B230" s="2">
        <v>42890</v>
      </c>
      <c r="C230" s="2">
        <v>42896</v>
      </c>
      <c r="D230" s="1" t="s">
        <v>125</v>
      </c>
      <c r="E230" s="1" t="s">
        <v>40</v>
      </c>
      <c r="F230" s="1" t="s">
        <v>938</v>
      </c>
      <c r="G230" s="1" t="s">
        <v>939</v>
      </c>
      <c r="H230" s="1" t="s">
        <v>90</v>
      </c>
      <c r="I230" s="1" t="s">
        <v>26</v>
      </c>
      <c r="J230" s="1" t="s">
        <v>1035</v>
      </c>
      <c r="K230" s="1" t="s">
        <v>1036</v>
      </c>
      <c r="L230" s="1" t="s">
        <v>29</v>
      </c>
      <c r="M230" s="1" t="s">
        <v>400</v>
      </c>
      <c r="N230" s="1" t="s">
        <v>31</v>
      </c>
      <c r="O230" s="1" t="s">
        <v>57</v>
      </c>
      <c r="P230" s="1" t="s">
        <v>401</v>
      </c>
      <c r="Q230">
        <v>31.984000000000002</v>
      </c>
      <c r="R230">
        <v>2</v>
      </c>
      <c r="S230">
        <v>1.9990000000000001</v>
      </c>
      <c r="T230" s="1" t="s">
        <v>59</v>
      </c>
    </row>
    <row r="231" spans="1:20" x14ac:dyDescent="0.25">
      <c r="A231" s="1" t="s">
        <v>1037</v>
      </c>
      <c r="B231" s="2">
        <v>41815</v>
      </c>
      <c r="C231" s="2">
        <v>41818</v>
      </c>
      <c r="D231" s="1" t="s">
        <v>21</v>
      </c>
      <c r="E231" s="1" t="s">
        <v>87</v>
      </c>
      <c r="F231" s="1" t="s">
        <v>1038</v>
      </c>
      <c r="G231" s="1" t="s">
        <v>1039</v>
      </c>
      <c r="H231" s="1" t="s">
        <v>90</v>
      </c>
      <c r="I231" s="1" t="s">
        <v>26</v>
      </c>
      <c r="J231" s="1" t="s">
        <v>53</v>
      </c>
      <c r="K231" s="1" t="s">
        <v>54</v>
      </c>
      <c r="L231" s="1" t="s">
        <v>55</v>
      </c>
      <c r="M231" s="1" t="s">
        <v>1040</v>
      </c>
      <c r="N231" s="1" t="s">
        <v>31</v>
      </c>
      <c r="O231" s="1" t="s">
        <v>46</v>
      </c>
      <c r="P231" s="1" t="s">
        <v>1041</v>
      </c>
      <c r="Q231">
        <v>447.84</v>
      </c>
      <c r="R231">
        <v>5</v>
      </c>
      <c r="S231">
        <v>11.196</v>
      </c>
      <c r="T231" s="1" t="s">
        <v>59</v>
      </c>
    </row>
    <row r="232" spans="1:20" x14ac:dyDescent="0.25">
      <c r="A232" s="1" t="s">
        <v>1042</v>
      </c>
      <c r="B232" s="2">
        <v>42535</v>
      </c>
      <c r="C232" s="2">
        <v>42538</v>
      </c>
      <c r="D232" s="1" t="s">
        <v>21</v>
      </c>
      <c r="E232" s="1" t="s">
        <v>87</v>
      </c>
      <c r="F232" s="1" t="s">
        <v>1043</v>
      </c>
      <c r="G232" s="1" t="s">
        <v>1044</v>
      </c>
      <c r="H232" s="1" t="s">
        <v>100</v>
      </c>
      <c r="I232" s="1" t="s">
        <v>26</v>
      </c>
      <c r="J232" s="1" t="s">
        <v>328</v>
      </c>
      <c r="K232" s="1" t="s">
        <v>54</v>
      </c>
      <c r="L232" s="1" t="s">
        <v>55</v>
      </c>
      <c r="M232" s="1" t="s">
        <v>500</v>
      </c>
      <c r="N232" s="1" t="s">
        <v>31</v>
      </c>
      <c r="O232" s="1" t="s">
        <v>57</v>
      </c>
      <c r="P232" s="1" t="s">
        <v>501</v>
      </c>
      <c r="Q232">
        <v>8.73</v>
      </c>
      <c r="R232">
        <v>3</v>
      </c>
      <c r="S232">
        <v>4.1031000000000004</v>
      </c>
      <c r="T232" s="1" t="s">
        <v>59</v>
      </c>
    </row>
    <row r="233" spans="1:20" x14ac:dyDescent="0.25">
      <c r="A233" s="1" t="s">
        <v>1045</v>
      </c>
      <c r="B233" s="2">
        <v>42693</v>
      </c>
      <c r="C233" s="2">
        <v>42698</v>
      </c>
      <c r="D233" s="1" t="s">
        <v>50</v>
      </c>
      <c r="E233" s="1" t="s">
        <v>40</v>
      </c>
      <c r="F233" s="1" t="s">
        <v>1046</v>
      </c>
      <c r="G233" s="1" t="s">
        <v>1047</v>
      </c>
      <c r="H233" s="1" t="s">
        <v>25</v>
      </c>
      <c r="I233" s="1" t="s">
        <v>26</v>
      </c>
      <c r="J233" s="1" t="s">
        <v>101</v>
      </c>
      <c r="K233" s="1" t="s">
        <v>92</v>
      </c>
      <c r="L233" s="1" t="s">
        <v>93</v>
      </c>
      <c r="M233" s="1" t="s">
        <v>500</v>
      </c>
      <c r="N233" s="1" t="s">
        <v>31</v>
      </c>
      <c r="O233" s="1" t="s">
        <v>57</v>
      </c>
      <c r="P233" s="1" t="s">
        <v>501</v>
      </c>
      <c r="Q233">
        <v>2.3279999999999998</v>
      </c>
      <c r="R233">
        <v>2</v>
      </c>
      <c r="S233">
        <v>-0.75660000000000005</v>
      </c>
      <c r="T233" s="1" t="s">
        <v>34</v>
      </c>
    </row>
    <row r="234" spans="1:20" x14ac:dyDescent="0.25">
      <c r="A234" s="1" t="s">
        <v>1048</v>
      </c>
      <c r="B234" s="2">
        <v>43087</v>
      </c>
      <c r="C234" s="2">
        <v>43092</v>
      </c>
      <c r="D234" s="1" t="s">
        <v>50</v>
      </c>
      <c r="E234" s="1" t="s">
        <v>22</v>
      </c>
      <c r="F234" s="1" t="s">
        <v>1049</v>
      </c>
      <c r="G234" s="1" t="s">
        <v>1050</v>
      </c>
      <c r="H234" s="1" t="s">
        <v>25</v>
      </c>
      <c r="I234" s="1" t="s">
        <v>26</v>
      </c>
      <c r="J234" s="1" t="s">
        <v>1051</v>
      </c>
      <c r="K234" s="1" t="s">
        <v>54</v>
      </c>
      <c r="L234" s="1" t="s">
        <v>55</v>
      </c>
      <c r="M234" s="1" t="s">
        <v>1052</v>
      </c>
      <c r="N234" s="1" t="s">
        <v>31</v>
      </c>
      <c r="O234" s="1" t="s">
        <v>32</v>
      </c>
      <c r="P234" s="1" t="s">
        <v>1053</v>
      </c>
      <c r="Q234">
        <v>119.833</v>
      </c>
      <c r="R234">
        <v>1</v>
      </c>
      <c r="S234">
        <v>-12.6882</v>
      </c>
      <c r="T234" s="1" t="s">
        <v>96</v>
      </c>
    </row>
    <row r="235" spans="1:20" x14ac:dyDescent="0.25">
      <c r="A235" s="1" t="s">
        <v>1054</v>
      </c>
      <c r="B235" s="2">
        <v>41659</v>
      </c>
      <c r="C235" s="2">
        <v>41665</v>
      </c>
      <c r="D235" s="1" t="s">
        <v>125</v>
      </c>
      <c r="E235" s="1" t="s">
        <v>40</v>
      </c>
      <c r="F235" s="1" t="s">
        <v>1055</v>
      </c>
      <c r="G235" s="1" t="s">
        <v>1056</v>
      </c>
      <c r="H235" s="1" t="s">
        <v>25</v>
      </c>
      <c r="I235" s="1" t="s">
        <v>26</v>
      </c>
      <c r="J235" s="1" t="s">
        <v>1057</v>
      </c>
      <c r="K235" s="1" t="s">
        <v>1058</v>
      </c>
      <c r="L235" s="1" t="s">
        <v>29</v>
      </c>
      <c r="M235" s="1" t="s">
        <v>152</v>
      </c>
      <c r="N235" s="1" t="s">
        <v>31</v>
      </c>
      <c r="O235" s="1" t="s">
        <v>57</v>
      </c>
      <c r="P235" s="1" t="s">
        <v>153</v>
      </c>
      <c r="Q235">
        <v>38.6</v>
      </c>
      <c r="R235">
        <v>4</v>
      </c>
      <c r="S235">
        <v>11.58</v>
      </c>
      <c r="T235" s="1" t="s">
        <v>169</v>
      </c>
    </row>
    <row r="236" spans="1:20" x14ac:dyDescent="0.25">
      <c r="A236" s="1" t="s">
        <v>1054</v>
      </c>
      <c r="B236" s="2">
        <v>41659</v>
      </c>
      <c r="C236" s="2">
        <v>41665</v>
      </c>
      <c r="D236" s="1" t="s">
        <v>125</v>
      </c>
      <c r="E236" s="1" t="s">
        <v>40</v>
      </c>
      <c r="F236" s="1" t="s">
        <v>1055</v>
      </c>
      <c r="G236" s="1" t="s">
        <v>1056</v>
      </c>
      <c r="H236" s="1" t="s">
        <v>25</v>
      </c>
      <c r="I236" s="1" t="s">
        <v>26</v>
      </c>
      <c r="J236" s="1" t="s">
        <v>1057</v>
      </c>
      <c r="K236" s="1" t="s">
        <v>1058</v>
      </c>
      <c r="L236" s="1" t="s">
        <v>29</v>
      </c>
      <c r="M236" s="1" t="s">
        <v>514</v>
      </c>
      <c r="N236" s="1" t="s">
        <v>31</v>
      </c>
      <c r="O236" s="1" t="s">
        <v>36</v>
      </c>
      <c r="P236" s="1" t="s">
        <v>515</v>
      </c>
      <c r="Q236">
        <v>1067.94</v>
      </c>
      <c r="R236">
        <v>3</v>
      </c>
      <c r="S236">
        <v>224.26740000000001</v>
      </c>
      <c r="T236" s="1" t="s">
        <v>169</v>
      </c>
    </row>
    <row r="237" spans="1:20" x14ac:dyDescent="0.25">
      <c r="A237" s="1" t="s">
        <v>1059</v>
      </c>
      <c r="B237" s="2">
        <v>42472</v>
      </c>
      <c r="C237" s="2">
        <v>42476</v>
      </c>
      <c r="D237" s="1" t="s">
        <v>79</v>
      </c>
      <c r="E237" s="1" t="s">
        <v>40</v>
      </c>
      <c r="F237" s="1" t="s">
        <v>1060</v>
      </c>
      <c r="G237" s="1" t="s">
        <v>1061</v>
      </c>
      <c r="H237" s="1" t="s">
        <v>25</v>
      </c>
      <c r="I237" s="1" t="s">
        <v>26</v>
      </c>
      <c r="J237" s="1" t="s">
        <v>878</v>
      </c>
      <c r="K237" s="1" t="s">
        <v>716</v>
      </c>
      <c r="L237" s="1" t="s">
        <v>29</v>
      </c>
      <c r="M237" s="1" t="s">
        <v>1062</v>
      </c>
      <c r="N237" s="1" t="s">
        <v>31</v>
      </c>
      <c r="O237" s="1" t="s">
        <v>46</v>
      </c>
      <c r="P237" s="1" t="s">
        <v>1063</v>
      </c>
      <c r="Q237">
        <v>343.92</v>
      </c>
      <c r="R237">
        <v>4</v>
      </c>
      <c r="S237">
        <v>75.662400000000005</v>
      </c>
      <c r="T237" s="1" t="s">
        <v>113</v>
      </c>
    </row>
    <row r="238" spans="1:20" x14ac:dyDescent="0.25">
      <c r="A238" s="1" t="s">
        <v>1064</v>
      </c>
      <c r="B238" s="2">
        <v>41911</v>
      </c>
      <c r="C238" s="2">
        <v>41915</v>
      </c>
      <c r="D238" s="1" t="s">
        <v>79</v>
      </c>
      <c r="E238" s="1" t="s">
        <v>40</v>
      </c>
      <c r="F238" s="1" t="s">
        <v>1065</v>
      </c>
      <c r="G238" s="1" t="s">
        <v>1066</v>
      </c>
      <c r="H238" s="1" t="s">
        <v>25</v>
      </c>
      <c r="I238" s="1" t="s">
        <v>26</v>
      </c>
      <c r="J238" s="1" t="s">
        <v>53</v>
      </c>
      <c r="K238" s="1" t="s">
        <v>54</v>
      </c>
      <c r="L238" s="1" t="s">
        <v>55</v>
      </c>
      <c r="M238" s="1" t="s">
        <v>935</v>
      </c>
      <c r="N238" s="1" t="s">
        <v>31</v>
      </c>
      <c r="O238" s="1" t="s">
        <v>57</v>
      </c>
      <c r="P238" s="1" t="s">
        <v>936</v>
      </c>
      <c r="Q238">
        <v>204.6</v>
      </c>
      <c r="R238">
        <v>2</v>
      </c>
      <c r="S238">
        <v>53.195999999999998</v>
      </c>
      <c r="T238" s="1" t="s">
        <v>77</v>
      </c>
    </row>
    <row r="239" spans="1:20" x14ac:dyDescent="0.25">
      <c r="A239" s="1" t="s">
        <v>1067</v>
      </c>
      <c r="B239" s="2">
        <v>42132</v>
      </c>
      <c r="C239" s="2">
        <v>42138</v>
      </c>
      <c r="D239" s="1" t="s">
        <v>125</v>
      </c>
      <c r="E239" s="1" t="s">
        <v>40</v>
      </c>
      <c r="F239" s="1" t="s">
        <v>1068</v>
      </c>
      <c r="G239" s="1" t="s">
        <v>1069</v>
      </c>
      <c r="H239" s="1" t="s">
        <v>90</v>
      </c>
      <c r="I239" s="1" t="s">
        <v>26</v>
      </c>
      <c r="J239" s="1" t="s">
        <v>1070</v>
      </c>
      <c r="K239" s="1" t="s">
        <v>231</v>
      </c>
      <c r="L239" s="1" t="s">
        <v>68</v>
      </c>
      <c r="M239" s="1" t="s">
        <v>1071</v>
      </c>
      <c r="N239" s="1" t="s">
        <v>31</v>
      </c>
      <c r="O239" s="1" t="s">
        <v>57</v>
      </c>
      <c r="P239" s="1" t="s">
        <v>1072</v>
      </c>
      <c r="Q239">
        <v>8.3520000000000003</v>
      </c>
      <c r="R239">
        <v>6</v>
      </c>
      <c r="S239">
        <v>1.2527999999999999</v>
      </c>
      <c r="T239" s="1" t="s">
        <v>161</v>
      </c>
    </row>
    <row r="240" spans="1:20" x14ac:dyDescent="0.25">
      <c r="A240" s="1" t="s">
        <v>1073</v>
      </c>
      <c r="B240" s="2">
        <v>41993</v>
      </c>
      <c r="C240" s="2">
        <v>41994</v>
      </c>
      <c r="D240" s="1" t="s">
        <v>117</v>
      </c>
      <c r="E240" s="1" t="s">
        <v>87</v>
      </c>
      <c r="F240" s="1" t="s">
        <v>1074</v>
      </c>
      <c r="G240" s="1" t="s">
        <v>1075</v>
      </c>
      <c r="H240" s="1" t="s">
        <v>100</v>
      </c>
      <c r="I240" s="1" t="s">
        <v>26</v>
      </c>
      <c r="J240" s="1" t="s">
        <v>1076</v>
      </c>
      <c r="K240" s="1" t="s">
        <v>716</v>
      </c>
      <c r="L240" s="1" t="s">
        <v>29</v>
      </c>
      <c r="M240" s="1" t="s">
        <v>1077</v>
      </c>
      <c r="N240" s="1" t="s">
        <v>31</v>
      </c>
      <c r="O240" s="1" t="s">
        <v>46</v>
      </c>
      <c r="P240" s="1" t="s">
        <v>1078</v>
      </c>
      <c r="Q240">
        <v>2244.48</v>
      </c>
      <c r="R240">
        <v>7</v>
      </c>
      <c r="S240">
        <v>493.78559999999999</v>
      </c>
      <c r="T240" s="1" t="s">
        <v>96</v>
      </c>
    </row>
    <row r="241" spans="1:20" x14ac:dyDescent="0.25">
      <c r="A241" s="1" t="s">
        <v>1073</v>
      </c>
      <c r="B241" s="2">
        <v>41993</v>
      </c>
      <c r="C241" s="2">
        <v>41994</v>
      </c>
      <c r="D241" s="1" t="s">
        <v>117</v>
      </c>
      <c r="E241" s="1" t="s">
        <v>87</v>
      </c>
      <c r="F241" s="1" t="s">
        <v>1074</v>
      </c>
      <c r="G241" s="1" t="s">
        <v>1075</v>
      </c>
      <c r="H241" s="1" t="s">
        <v>100</v>
      </c>
      <c r="I241" s="1" t="s">
        <v>26</v>
      </c>
      <c r="J241" s="1" t="s">
        <v>1076</v>
      </c>
      <c r="K241" s="1" t="s">
        <v>716</v>
      </c>
      <c r="L241" s="1" t="s">
        <v>29</v>
      </c>
      <c r="M241" s="1" t="s">
        <v>441</v>
      </c>
      <c r="N241" s="1" t="s">
        <v>31</v>
      </c>
      <c r="O241" s="1" t="s">
        <v>46</v>
      </c>
      <c r="P241" s="1" t="s">
        <v>442</v>
      </c>
      <c r="Q241">
        <v>455.1</v>
      </c>
      <c r="R241">
        <v>2</v>
      </c>
      <c r="S241">
        <v>100.122</v>
      </c>
      <c r="T241" s="1" t="s">
        <v>96</v>
      </c>
    </row>
    <row r="242" spans="1:20" x14ac:dyDescent="0.25">
      <c r="A242" s="1" t="s">
        <v>1079</v>
      </c>
      <c r="B242" s="2">
        <v>42553</v>
      </c>
      <c r="C242" s="2">
        <v>42558</v>
      </c>
      <c r="D242" s="1" t="s">
        <v>50</v>
      </c>
      <c r="E242" s="1" t="s">
        <v>22</v>
      </c>
      <c r="F242" s="1" t="s">
        <v>1080</v>
      </c>
      <c r="G242" s="1" t="s">
        <v>1081</v>
      </c>
      <c r="H242" s="1" t="s">
        <v>90</v>
      </c>
      <c r="I242" s="1" t="s">
        <v>26</v>
      </c>
      <c r="J242" s="1" t="s">
        <v>53</v>
      </c>
      <c r="K242" s="1" t="s">
        <v>54</v>
      </c>
      <c r="L242" s="1" t="s">
        <v>55</v>
      </c>
      <c r="M242" s="1" t="s">
        <v>1082</v>
      </c>
      <c r="N242" s="1" t="s">
        <v>31</v>
      </c>
      <c r="O242" s="1" t="s">
        <v>36</v>
      </c>
      <c r="P242" s="1" t="s">
        <v>1083</v>
      </c>
      <c r="Q242">
        <v>195.184</v>
      </c>
      <c r="R242">
        <v>1</v>
      </c>
      <c r="S242">
        <v>19.5184</v>
      </c>
      <c r="T242" s="1" t="s">
        <v>71</v>
      </c>
    </row>
    <row r="243" spans="1:20" x14ac:dyDescent="0.25">
      <c r="A243" s="1" t="s">
        <v>1084</v>
      </c>
      <c r="B243" s="2">
        <v>43077</v>
      </c>
      <c r="C243" s="2">
        <v>43079</v>
      </c>
      <c r="D243" s="1" t="s">
        <v>63</v>
      </c>
      <c r="E243" s="1" t="s">
        <v>22</v>
      </c>
      <c r="F243" s="1" t="s">
        <v>941</v>
      </c>
      <c r="G243" s="1" t="s">
        <v>942</v>
      </c>
      <c r="H243" s="1" t="s">
        <v>25</v>
      </c>
      <c r="I243" s="1" t="s">
        <v>26</v>
      </c>
      <c r="J243" s="1" t="s">
        <v>173</v>
      </c>
      <c r="K243" s="1" t="s">
        <v>121</v>
      </c>
      <c r="L243" s="1" t="s">
        <v>68</v>
      </c>
      <c r="M243" s="1" t="s">
        <v>1085</v>
      </c>
      <c r="N243" s="1" t="s">
        <v>31</v>
      </c>
      <c r="O243" s="1" t="s">
        <v>57</v>
      </c>
      <c r="P243" s="1" t="s">
        <v>1086</v>
      </c>
      <c r="Q243">
        <v>109.48</v>
      </c>
      <c r="R243">
        <v>2</v>
      </c>
      <c r="S243">
        <v>33.938800000000001</v>
      </c>
      <c r="T243" s="1" t="s">
        <v>96</v>
      </c>
    </row>
    <row r="244" spans="1:20" x14ac:dyDescent="0.25">
      <c r="A244" s="1" t="s">
        <v>1087</v>
      </c>
      <c r="B244" s="2">
        <v>42705</v>
      </c>
      <c r="C244" s="2">
        <v>42709</v>
      </c>
      <c r="D244" s="1" t="s">
        <v>79</v>
      </c>
      <c r="E244" s="1" t="s">
        <v>40</v>
      </c>
      <c r="F244" s="1" t="s">
        <v>138</v>
      </c>
      <c r="G244" s="1" t="s">
        <v>139</v>
      </c>
      <c r="H244" s="1" t="s">
        <v>25</v>
      </c>
      <c r="I244" s="1" t="s">
        <v>26</v>
      </c>
      <c r="J244" s="1" t="s">
        <v>1088</v>
      </c>
      <c r="K244" s="1" t="s">
        <v>1089</v>
      </c>
      <c r="L244" s="1" t="s">
        <v>68</v>
      </c>
      <c r="M244" s="1" t="s">
        <v>1090</v>
      </c>
      <c r="N244" s="1" t="s">
        <v>31</v>
      </c>
      <c r="O244" s="1" t="s">
        <v>36</v>
      </c>
      <c r="P244" s="1" t="s">
        <v>1091</v>
      </c>
      <c r="Q244">
        <v>172.5</v>
      </c>
      <c r="R244">
        <v>2</v>
      </c>
      <c r="S244">
        <v>51.75</v>
      </c>
      <c r="T244" s="1" t="s">
        <v>96</v>
      </c>
    </row>
    <row r="245" spans="1:20" x14ac:dyDescent="0.25">
      <c r="A245" s="1" t="s">
        <v>1092</v>
      </c>
      <c r="B245" s="2">
        <v>42792</v>
      </c>
      <c r="C245" s="2">
        <v>42794</v>
      </c>
      <c r="D245" s="1" t="s">
        <v>63</v>
      </c>
      <c r="E245" s="1" t="s">
        <v>22</v>
      </c>
      <c r="F245" s="1" t="s">
        <v>1093</v>
      </c>
      <c r="G245" s="1" t="s">
        <v>1094</v>
      </c>
      <c r="H245" s="1" t="s">
        <v>100</v>
      </c>
      <c r="I245" s="1" t="s">
        <v>26</v>
      </c>
      <c r="J245" s="1" t="s">
        <v>53</v>
      </c>
      <c r="K245" s="1" t="s">
        <v>54</v>
      </c>
      <c r="L245" s="1" t="s">
        <v>55</v>
      </c>
      <c r="M245" s="1" t="s">
        <v>1095</v>
      </c>
      <c r="N245" s="1" t="s">
        <v>31</v>
      </c>
      <c r="O245" s="1" t="s">
        <v>36</v>
      </c>
      <c r="P245" s="1" t="s">
        <v>1096</v>
      </c>
      <c r="Q245">
        <v>892.22400000000005</v>
      </c>
      <c r="R245">
        <v>3</v>
      </c>
      <c r="S245">
        <v>89.222399999999993</v>
      </c>
      <c r="T245" s="1" t="s">
        <v>297</v>
      </c>
    </row>
    <row r="246" spans="1:20" x14ac:dyDescent="0.25">
      <c r="A246" s="1" t="s">
        <v>1097</v>
      </c>
      <c r="B246" s="2">
        <v>42262</v>
      </c>
      <c r="C246" s="2">
        <v>42262</v>
      </c>
      <c r="D246" s="1" t="s">
        <v>425</v>
      </c>
      <c r="E246" s="1" t="s">
        <v>426</v>
      </c>
      <c r="F246" s="1" t="s">
        <v>646</v>
      </c>
      <c r="G246" s="1" t="s">
        <v>647</v>
      </c>
      <c r="H246" s="1" t="s">
        <v>90</v>
      </c>
      <c r="I246" s="1" t="s">
        <v>26</v>
      </c>
      <c r="J246" s="1" t="s">
        <v>1098</v>
      </c>
      <c r="K246" s="1" t="s">
        <v>44</v>
      </c>
      <c r="L246" s="1" t="s">
        <v>29</v>
      </c>
      <c r="M246" s="1" t="s">
        <v>1099</v>
      </c>
      <c r="N246" s="1" t="s">
        <v>31</v>
      </c>
      <c r="O246" s="1" t="s">
        <v>57</v>
      </c>
      <c r="P246" s="1" t="s">
        <v>1100</v>
      </c>
      <c r="Q246">
        <v>15.712</v>
      </c>
      <c r="R246">
        <v>4</v>
      </c>
      <c r="S246">
        <v>2.5531999999999999</v>
      </c>
      <c r="T246" s="1" t="s">
        <v>77</v>
      </c>
    </row>
    <row r="247" spans="1:20" x14ac:dyDescent="0.25">
      <c r="A247" s="1" t="s">
        <v>1097</v>
      </c>
      <c r="B247" s="2">
        <v>42262</v>
      </c>
      <c r="C247" s="2">
        <v>42262</v>
      </c>
      <c r="D247" s="1" t="s">
        <v>425</v>
      </c>
      <c r="E247" s="1" t="s">
        <v>426</v>
      </c>
      <c r="F247" s="1" t="s">
        <v>646</v>
      </c>
      <c r="G247" s="1" t="s">
        <v>647</v>
      </c>
      <c r="H247" s="1" t="s">
        <v>90</v>
      </c>
      <c r="I247" s="1" t="s">
        <v>26</v>
      </c>
      <c r="J247" s="1" t="s">
        <v>1098</v>
      </c>
      <c r="K247" s="1" t="s">
        <v>44</v>
      </c>
      <c r="L247" s="1" t="s">
        <v>29</v>
      </c>
      <c r="M247" s="1" t="s">
        <v>725</v>
      </c>
      <c r="N247" s="1" t="s">
        <v>31</v>
      </c>
      <c r="O247" s="1" t="s">
        <v>57</v>
      </c>
      <c r="P247" s="1" t="s">
        <v>726</v>
      </c>
      <c r="Q247">
        <v>55.968000000000004</v>
      </c>
      <c r="R247">
        <v>1</v>
      </c>
      <c r="S247">
        <v>-2.0988000000000002</v>
      </c>
      <c r="T247" s="1" t="s">
        <v>77</v>
      </c>
    </row>
    <row r="248" spans="1:20" x14ac:dyDescent="0.25">
      <c r="A248" s="1" t="s">
        <v>1101</v>
      </c>
      <c r="B248" s="2">
        <v>42468</v>
      </c>
      <c r="C248" s="2">
        <v>42472</v>
      </c>
      <c r="D248" s="1" t="s">
        <v>79</v>
      </c>
      <c r="E248" s="1" t="s">
        <v>40</v>
      </c>
      <c r="F248" s="1" t="s">
        <v>843</v>
      </c>
      <c r="G248" s="1" t="s">
        <v>844</v>
      </c>
      <c r="H248" s="1" t="s">
        <v>25</v>
      </c>
      <c r="I248" s="1" t="s">
        <v>26</v>
      </c>
      <c r="J248" s="1" t="s">
        <v>101</v>
      </c>
      <c r="K248" s="1" t="s">
        <v>92</v>
      </c>
      <c r="L248" s="1" t="s">
        <v>93</v>
      </c>
      <c r="M248" s="1" t="s">
        <v>1102</v>
      </c>
      <c r="N248" s="1" t="s">
        <v>31</v>
      </c>
      <c r="O248" s="1" t="s">
        <v>36</v>
      </c>
      <c r="P248" s="1" t="s">
        <v>1103</v>
      </c>
      <c r="Q248">
        <v>95.983999999999995</v>
      </c>
      <c r="R248">
        <v>4</v>
      </c>
      <c r="S248">
        <v>-4.1135999999999999</v>
      </c>
      <c r="T248" s="1" t="s">
        <v>113</v>
      </c>
    </row>
    <row r="249" spans="1:20" x14ac:dyDescent="0.25">
      <c r="A249" s="1" t="s">
        <v>1104</v>
      </c>
      <c r="B249" s="2">
        <v>42569</v>
      </c>
      <c r="C249" s="2">
        <v>42575</v>
      </c>
      <c r="D249" s="1" t="s">
        <v>125</v>
      </c>
      <c r="E249" s="1" t="s">
        <v>40</v>
      </c>
      <c r="F249" s="1" t="s">
        <v>1105</v>
      </c>
      <c r="G249" s="1" t="s">
        <v>1106</v>
      </c>
      <c r="H249" s="1" t="s">
        <v>90</v>
      </c>
      <c r="I249" s="1" t="s">
        <v>26</v>
      </c>
      <c r="J249" s="1" t="s">
        <v>265</v>
      </c>
      <c r="K249" s="1" t="s">
        <v>180</v>
      </c>
      <c r="L249" s="1" t="s">
        <v>55</v>
      </c>
      <c r="M249" s="1" t="s">
        <v>805</v>
      </c>
      <c r="N249" s="1" t="s">
        <v>31</v>
      </c>
      <c r="O249" s="1" t="s">
        <v>36</v>
      </c>
      <c r="P249" s="1" t="s">
        <v>806</v>
      </c>
      <c r="Q249">
        <v>544.00800000000004</v>
      </c>
      <c r="R249">
        <v>3</v>
      </c>
      <c r="S249">
        <v>40.800600000000003</v>
      </c>
      <c r="T249" s="1" t="s">
        <v>71</v>
      </c>
    </row>
    <row r="250" spans="1:20" x14ac:dyDescent="0.25">
      <c r="A250" s="1" t="s">
        <v>1104</v>
      </c>
      <c r="B250" s="2">
        <v>42569</v>
      </c>
      <c r="C250" s="2">
        <v>42575</v>
      </c>
      <c r="D250" s="1" t="s">
        <v>125</v>
      </c>
      <c r="E250" s="1" t="s">
        <v>40</v>
      </c>
      <c r="F250" s="1" t="s">
        <v>1105</v>
      </c>
      <c r="G250" s="1" t="s">
        <v>1106</v>
      </c>
      <c r="H250" s="1" t="s">
        <v>90</v>
      </c>
      <c r="I250" s="1" t="s">
        <v>26</v>
      </c>
      <c r="J250" s="1" t="s">
        <v>265</v>
      </c>
      <c r="K250" s="1" t="s">
        <v>180</v>
      </c>
      <c r="L250" s="1" t="s">
        <v>55</v>
      </c>
      <c r="M250" s="1" t="s">
        <v>514</v>
      </c>
      <c r="N250" s="1" t="s">
        <v>31</v>
      </c>
      <c r="O250" s="1" t="s">
        <v>36</v>
      </c>
      <c r="P250" s="1" t="s">
        <v>515</v>
      </c>
      <c r="Q250">
        <v>854.35199999999998</v>
      </c>
      <c r="R250">
        <v>3</v>
      </c>
      <c r="S250">
        <v>10.679399999999999</v>
      </c>
      <c r="T250" s="1" t="s">
        <v>71</v>
      </c>
    </row>
    <row r="251" spans="1:20" x14ac:dyDescent="0.25">
      <c r="A251" s="1" t="s">
        <v>1107</v>
      </c>
      <c r="B251" s="2">
        <v>42565</v>
      </c>
      <c r="C251" s="2">
        <v>42569</v>
      </c>
      <c r="D251" s="1" t="s">
        <v>79</v>
      </c>
      <c r="E251" s="1" t="s">
        <v>22</v>
      </c>
      <c r="F251" s="1" t="s">
        <v>1108</v>
      </c>
      <c r="G251" s="1" t="s">
        <v>1109</v>
      </c>
      <c r="H251" s="1" t="s">
        <v>90</v>
      </c>
      <c r="I251" s="1" t="s">
        <v>26</v>
      </c>
      <c r="J251" s="1" t="s">
        <v>173</v>
      </c>
      <c r="K251" s="1" t="s">
        <v>121</v>
      </c>
      <c r="L251" s="1" t="s">
        <v>68</v>
      </c>
      <c r="M251" s="1" t="s">
        <v>277</v>
      </c>
      <c r="N251" s="1" t="s">
        <v>31</v>
      </c>
      <c r="O251" s="1" t="s">
        <v>32</v>
      </c>
      <c r="P251" s="1" t="s">
        <v>278</v>
      </c>
      <c r="Q251">
        <v>579.13599999999997</v>
      </c>
      <c r="R251">
        <v>4</v>
      </c>
      <c r="S251">
        <v>21.717600000000001</v>
      </c>
      <c r="T251" s="1" t="s">
        <v>71</v>
      </c>
    </row>
    <row r="252" spans="1:20" x14ac:dyDescent="0.25">
      <c r="A252" s="1" t="s">
        <v>1110</v>
      </c>
      <c r="B252" s="2">
        <v>42987</v>
      </c>
      <c r="C252" s="2">
        <v>42991</v>
      </c>
      <c r="D252" s="1" t="s">
        <v>79</v>
      </c>
      <c r="E252" s="1" t="s">
        <v>40</v>
      </c>
      <c r="F252" s="1" t="s">
        <v>1111</v>
      </c>
      <c r="G252" s="1" t="s">
        <v>1112</v>
      </c>
      <c r="H252" s="1" t="s">
        <v>90</v>
      </c>
      <c r="I252" s="1" t="s">
        <v>26</v>
      </c>
      <c r="J252" s="1" t="s">
        <v>66</v>
      </c>
      <c r="K252" s="1" t="s">
        <v>67</v>
      </c>
      <c r="L252" s="1" t="s">
        <v>68</v>
      </c>
      <c r="M252" s="1" t="s">
        <v>295</v>
      </c>
      <c r="N252" s="1" t="s">
        <v>31</v>
      </c>
      <c r="O252" s="1" t="s">
        <v>36</v>
      </c>
      <c r="P252" s="1" t="s">
        <v>296</v>
      </c>
      <c r="Q252">
        <v>141.37200000000001</v>
      </c>
      <c r="R252">
        <v>2</v>
      </c>
      <c r="S252">
        <v>-48.470399999999998</v>
      </c>
      <c r="T252" s="1" t="s">
        <v>77</v>
      </c>
    </row>
    <row r="253" spans="1:20" x14ac:dyDescent="0.25">
      <c r="A253" s="1" t="s">
        <v>1110</v>
      </c>
      <c r="B253" s="2">
        <v>42987</v>
      </c>
      <c r="C253" s="2">
        <v>42991</v>
      </c>
      <c r="D253" s="1" t="s">
        <v>79</v>
      </c>
      <c r="E253" s="1" t="s">
        <v>40</v>
      </c>
      <c r="F253" s="1" t="s">
        <v>1111</v>
      </c>
      <c r="G253" s="1" t="s">
        <v>1112</v>
      </c>
      <c r="H253" s="1" t="s">
        <v>90</v>
      </c>
      <c r="I253" s="1" t="s">
        <v>26</v>
      </c>
      <c r="J253" s="1" t="s">
        <v>66</v>
      </c>
      <c r="K253" s="1" t="s">
        <v>67</v>
      </c>
      <c r="L253" s="1" t="s">
        <v>68</v>
      </c>
      <c r="M253" s="1" t="s">
        <v>1113</v>
      </c>
      <c r="N253" s="1" t="s">
        <v>31</v>
      </c>
      <c r="O253" s="1" t="s">
        <v>57</v>
      </c>
      <c r="P253" s="1" t="s">
        <v>1114</v>
      </c>
      <c r="Q253">
        <v>17.024000000000001</v>
      </c>
      <c r="R253">
        <v>2</v>
      </c>
      <c r="S253">
        <v>1.7023999999999999</v>
      </c>
      <c r="T253" s="1" t="s">
        <v>77</v>
      </c>
    </row>
    <row r="254" spans="1:20" x14ac:dyDescent="0.25">
      <c r="A254" s="1" t="s">
        <v>1115</v>
      </c>
      <c r="B254" s="2">
        <v>42708</v>
      </c>
      <c r="C254" s="2">
        <v>42709</v>
      </c>
      <c r="D254" s="1" t="s">
        <v>117</v>
      </c>
      <c r="E254" s="1" t="s">
        <v>87</v>
      </c>
      <c r="F254" s="1" t="s">
        <v>243</v>
      </c>
      <c r="G254" s="1" t="s">
        <v>244</v>
      </c>
      <c r="H254" s="1" t="s">
        <v>25</v>
      </c>
      <c r="I254" s="1" t="s">
        <v>26</v>
      </c>
      <c r="J254" s="1" t="s">
        <v>173</v>
      </c>
      <c r="K254" s="1" t="s">
        <v>121</v>
      </c>
      <c r="L254" s="1" t="s">
        <v>68</v>
      </c>
      <c r="M254" s="1" t="s">
        <v>967</v>
      </c>
      <c r="N254" s="1" t="s">
        <v>31</v>
      </c>
      <c r="O254" s="1" t="s">
        <v>57</v>
      </c>
      <c r="P254" s="1" t="s">
        <v>968</v>
      </c>
      <c r="Q254">
        <v>113.79</v>
      </c>
      <c r="R254">
        <v>3</v>
      </c>
      <c r="S254">
        <v>20.482199999999999</v>
      </c>
      <c r="T254" s="1" t="s">
        <v>96</v>
      </c>
    </row>
    <row r="255" spans="1:20" x14ac:dyDescent="0.25">
      <c r="A255" s="1" t="s">
        <v>1116</v>
      </c>
      <c r="B255" s="2">
        <v>43045</v>
      </c>
      <c r="C255" s="2">
        <v>43050</v>
      </c>
      <c r="D255" s="1" t="s">
        <v>50</v>
      </c>
      <c r="E255" s="1" t="s">
        <v>40</v>
      </c>
      <c r="F255" s="1" t="s">
        <v>843</v>
      </c>
      <c r="G255" s="1" t="s">
        <v>844</v>
      </c>
      <c r="H255" s="1" t="s">
        <v>25</v>
      </c>
      <c r="I255" s="1" t="s">
        <v>26</v>
      </c>
      <c r="J255" s="1" t="s">
        <v>53</v>
      </c>
      <c r="K255" s="1" t="s">
        <v>54</v>
      </c>
      <c r="L255" s="1" t="s">
        <v>55</v>
      </c>
      <c r="M255" s="1" t="s">
        <v>895</v>
      </c>
      <c r="N255" s="1" t="s">
        <v>31</v>
      </c>
      <c r="O255" s="1" t="s">
        <v>57</v>
      </c>
      <c r="P255" s="1" t="s">
        <v>896</v>
      </c>
      <c r="Q255">
        <v>8.73</v>
      </c>
      <c r="R255">
        <v>1</v>
      </c>
      <c r="S255">
        <v>2.9681999999999999</v>
      </c>
      <c r="T255" s="1" t="s">
        <v>34</v>
      </c>
    </row>
    <row r="256" spans="1:20" x14ac:dyDescent="0.25">
      <c r="A256" s="1" t="s">
        <v>1117</v>
      </c>
      <c r="B256" s="2">
        <v>42671</v>
      </c>
      <c r="C256" s="2">
        <v>42671</v>
      </c>
      <c r="D256" s="1" t="s">
        <v>425</v>
      </c>
      <c r="E256" s="1" t="s">
        <v>426</v>
      </c>
      <c r="F256" s="1" t="s">
        <v>1118</v>
      </c>
      <c r="G256" s="1" t="s">
        <v>1119</v>
      </c>
      <c r="H256" s="1" t="s">
        <v>25</v>
      </c>
      <c r="I256" s="1" t="s">
        <v>26</v>
      </c>
      <c r="J256" s="1" t="s">
        <v>1120</v>
      </c>
      <c r="K256" s="1" t="s">
        <v>44</v>
      </c>
      <c r="L256" s="1" t="s">
        <v>29</v>
      </c>
      <c r="M256" s="1" t="s">
        <v>1121</v>
      </c>
      <c r="N256" s="1" t="s">
        <v>31</v>
      </c>
      <c r="O256" s="1" t="s">
        <v>57</v>
      </c>
      <c r="P256" s="1" t="s">
        <v>1122</v>
      </c>
      <c r="Q256">
        <v>47.951999999999998</v>
      </c>
      <c r="R256">
        <v>3</v>
      </c>
      <c r="S256">
        <v>13.786199999999999</v>
      </c>
      <c r="T256" s="1" t="s">
        <v>48</v>
      </c>
    </row>
    <row r="257" spans="1:20" x14ac:dyDescent="0.25">
      <c r="A257" s="1" t="s">
        <v>1117</v>
      </c>
      <c r="B257" s="2">
        <v>42671</v>
      </c>
      <c r="C257" s="2">
        <v>42671</v>
      </c>
      <c r="D257" s="1" t="s">
        <v>425</v>
      </c>
      <c r="E257" s="1" t="s">
        <v>426</v>
      </c>
      <c r="F257" s="1" t="s">
        <v>1118</v>
      </c>
      <c r="G257" s="1" t="s">
        <v>1119</v>
      </c>
      <c r="H257" s="1" t="s">
        <v>25</v>
      </c>
      <c r="I257" s="1" t="s">
        <v>26</v>
      </c>
      <c r="J257" s="1" t="s">
        <v>1120</v>
      </c>
      <c r="K257" s="1" t="s">
        <v>44</v>
      </c>
      <c r="L257" s="1" t="s">
        <v>29</v>
      </c>
      <c r="M257" s="1" t="s">
        <v>1123</v>
      </c>
      <c r="N257" s="1" t="s">
        <v>31</v>
      </c>
      <c r="O257" s="1" t="s">
        <v>57</v>
      </c>
      <c r="P257" s="1" t="s">
        <v>1124</v>
      </c>
      <c r="Q257">
        <v>63.968000000000004</v>
      </c>
      <c r="R257">
        <v>2</v>
      </c>
      <c r="S257">
        <v>0</v>
      </c>
      <c r="T257" s="1" t="s">
        <v>48</v>
      </c>
    </row>
    <row r="258" spans="1:20" x14ac:dyDescent="0.25">
      <c r="A258" s="1" t="s">
        <v>1117</v>
      </c>
      <c r="B258" s="2">
        <v>42671</v>
      </c>
      <c r="C258" s="2">
        <v>42671</v>
      </c>
      <c r="D258" s="1" t="s">
        <v>425</v>
      </c>
      <c r="E258" s="1" t="s">
        <v>426</v>
      </c>
      <c r="F258" s="1" t="s">
        <v>1118</v>
      </c>
      <c r="G258" s="1" t="s">
        <v>1119</v>
      </c>
      <c r="H258" s="1" t="s">
        <v>25</v>
      </c>
      <c r="I258" s="1" t="s">
        <v>26</v>
      </c>
      <c r="J258" s="1" t="s">
        <v>1120</v>
      </c>
      <c r="K258" s="1" t="s">
        <v>44</v>
      </c>
      <c r="L258" s="1" t="s">
        <v>29</v>
      </c>
      <c r="M258" s="1" t="s">
        <v>705</v>
      </c>
      <c r="N258" s="1" t="s">
        <v>31</v>
      </c>
      <c r="O258" s="1" t="s">
        <v>57</v>
      </c>
      <c r="P258" s="1" t="s">
        <v>706</v>
      </c>
      <c r="Q258">
        <v>165.048</v>
      </c>
      <c r="R258">
        <v>3</v>
      </c>
      <c r="S258">
        <v>41.262</v>
      </c>
      <c r="T258" s="1" t="s">
        <v>48</v>
      </c>
    </row>
    <row r="259" spans="1:20" x14ac:dyDescent="0.25">
      <c r="A259" s="1" t="s">
        <v>1125</v>
      </c>
      <c r="B259" s="2">
        <v>41862</v>
      </c>
      <c r="C259" s="2">
        <v>41866</v>
      </c>
      <c r="D259" s="1" t="s">
        <v>79</v>
      </c>
      <c r="E259" s="1" t="s">
        <v>40</v>
      </c>
      <c r="F259" s="1" t="s">
        <v>1126</v>
      </c>
      <c r="G259" s="1" t="s">
        <v>1127</v>
      </c>
      <c r="H259" s="1" t="s">
        <v>25</v>
      </c>
      <c r="I259" s="1" t="s">
        <v>26</v>
      </c>
      <c r="J259" s="1" t="s">
        <v>191</v>
      </c>
      <c r="K259" s="1" t="s">
        <v>192</v>
      </c>
      <c r="L259" s="1" t="s">
        <v>55</v>
      </c>
      <c r="M259" s="1" t="s">
        <v>1128</v>
      </c>
      <c r="N259" s="1" t="s">
        <v>31</v>
      </c>
      <c r="O259" s="1" t="s">
        <v>57</v>
      </c>
      <c r="P259" s="1" t="s">
        <v>1129</v>
      </c>
      <c r="Q259">
        <v>12.35</v>
      </c>
      <c r="R259">
        <v>1</v>
      </c>
      <c r="S259">
        <v>5.4340000000000002</v>
      </c>
      <c r="T259" s="1" t="s">
        <v>253</v>
      </c>
    </row>
    <row r="260" spans="1:20" x14ac:dyDescent="0.25">
      <c r="A260" s="1" t="s">
        <v>1130</v>
      </c>
      <c r="B260" s="2">
        <v>41985</v>
      </c>
      <c r="C260" s="2">
        <v>41987</v>
      </c>
      <c r="D260" s="1" t="s">
        <v>63</v>
      </c>
      <c r="E260" s="1" t="s">
        <v>22</v>
      </c>
      <c r="F260" s="1" t="s">
        <v>1131</v>
      </c>
      <c r="G260" s="1" t="s">
        <v>1132</v>
      </c>
      <c r="H260" s="1" t="s">
        <v>25</v>
      </c>
      <c r="I260" s="1" t="s">
        <v>26</v>
      </c>
      <c r="J260" s="1" t="s">
        <v>1133</v>
      </c>
      <c r="K260" s="1" t="s">
        <v>54</v>
      </c>
      <c r="L260" s="1" t="s">
        <v>55</v>
      </c>
      <c r="M260" s="1" t="s">
        <v>1134</v>
      </c>
      <c r="N260" s="1" t="s">
        <v>31</v>
      </c>
      <c r="O260" s="1" t="s">
        <v>46</v>
      </c>
      <c r="P260" s="1" t="s">
        <v>1135</v>
      </c>
      <c r="Q260">
        <v>764.68799999999999</v>
      </c>
      <c r="R260">
        <v>6</v>
      </c>
      <c r="S260">
        <v>95.585999999999999</v>
      </c>
      <c r="T260" s="1" t="s">
        <v>96</v>
      </c>
    </row>
    <row r="261" spans="1:20" x14ac:dyDescent="0.25">
      <c r="A261" s="1" t="s">
        <v>1130</v>
      </c>
      <c r="B261" s="2">
        <v>41985</v>
      </c>
      <c r="C261" s="2">
        <v>41987</v>
      </c>
      <c r="D261" s="1" t="s">
        <v>63</v>
      </c>
      <c r="E261" s="1" t="s">
        <v>22</v>
      </c>
      <c r="F261" s="1" t="s">
        <v>1131</v>
      </c>
      <c r="G261" s="1" t="s">
        <v>1132</v>
      </c>
      <c r="H261" s="1" t="s">
        <v>25</v>
      </c>
      <c r="I261" s="1" t="s">
        <v>26</v>
      </c>
      <c r="J261" s="1" t="s">
        <v>1133</v>
      </c>
      <c r="K261" s="1" t="s">
        <v>54</v>
      </c>
      <c r="L261" s="1" t="s">
        <v>55</v>
      </c>
      <c r="M261" s="1" t="s">
        <v>306</v>
      </c>
      <c r="N261" s="1" t="s">
        <v>31</v>
      </c>
      <c r="O261" s="1" t="s">
        <v>46</v>
      </c>
      <c r="P261" s="1" t="s">
        <v>307</v>
      </c>
      <c r="Q261">
        <v>3610.848</v>
      </c>
      <c r="R261">
        <v>12</v>
      </c>
      <c r="S261">
        <v>135.4068</v>
      </c>
      <c r="T261" s="1" t="s">
        <v>96</v>
      </c>
    </row>
    <row r="262" spans="1:20" x14ac:dyDescent="0.25">
      <c r="A262" s="1" t="s">
        <v>1130</v>
      </c>
      <c r="B262" s="2">
        <v>41985</v>
      </c>
      <c r="C262" s="2">
        <v>41987</v>
      </c>
      <c r="D262" s="1" t="s">
        <v>63</v>
      </c>
      <c r="E262" s="1" t="s">
        <v>22</v>
      </c>
      <c r="F262" s="1" t="s">
        <v>1131</v>
      </c>
      <c r="G262" s="1" t="s">
        <v>1132</v>
      </c>
      <c r="H262" s="1" t="s">
        <v>25</v>
      </c>
      <c r="I262" s="1" t="s">
        <v>26</v>
      </c>
      <c r="J262" s="1" t="s">
        <v>1133</v>
      </c>
      <c r="K262" s="1" t="s">
        <v>54</v>
      </c>
      <c r="L262" s="1" t="s">
        <v>55</v>
      </c>
      <c r="M262" s="1" t="s">
        <v>1136</v>
      </c>
      <c r="N262" s="1" t="s">
        <v>31</v>
      </c>
      <c r="O262" s="1" t="s">
        <v>32</v>
      </c>
      <c r="P262" s="1" t="s">
        <v>1137</v>
      </c>
      <c r="Q262">
        <v>254.97450000000001</v>
      </c>
      <c r="R262">
        <v>3</v>
      </c>
      <c r="S262">
        <v>11.998799999999999</v>
      </c>
      <c r="T262" s="1" t="s">
        <v>96</v>
      </c>
    </row>
    <row r="263" spans="1:20" x14ac:dyDescent="0.25">
      <c r="A263" s="1" t="s">
        <v>1138</v>
      </c>
      <c r="B263" s="2">
        <v>43087</v>
      </c>
      <c r="C263" s="2">
        <v>43093</v>
      </c>
      <c r="D263" s="1" t="s">
        <v>125</v>
      </c>
      <c r="E263" s="1" t="s">
        <v>40</v>
      </c>
      <c r="F263" s="1" t="s">
        <v>1139</v>
      </c>
      <c r="G263" s="1" t="s">
        <v>1140</v>
      </c>
      <c r="H263" s="1" t="s">
        <v>25</v>
      </c>
      <c r="I263" s="1" t="s">
        <v>26</v>
      </c>
      <c r="J263" s="1" t="s">
        <v>173</v>
      </c>
      <c r="K263" s="1" t="s">
        <v>121</v>
      </c>
      <c r="L263" s="1" t="s">
        <v>68</v>
      </c>
      <c r="M263" s="1" t="s">
        <v>1141</v>
      </c>
      <c r="N263" s="1" t="s">
        <v>31</v>
      </c>
      <c r="O263" s="1" t="s">
        <v>36</v>
      </c>
      <c r="P263" s="1" t="s">
        <v>1142</v>
      </c>
      <c r="Q263">
        <v>1141.9380000000001</v>
      </c>
      <c r="R263">
        <v>9</v>
      </c>
      <c r="S263">
        <v>139.5702</v>
      </c>
      <c r="T263" s="1" t="s">
        <v>96</v>
      </c>
    </row>
    <row r="264" spans="1:20" x14ac:dyDescent="0.25">
      <c r="A264" s="1" t="s">
        <v>1143</v>
      </c>
      <c r="B264" s="2">
        <v>42804</v>
      </c>
      <c r="C264" s="2">
        <v>42808</v>
      </c>
      <c r="D264" s="1" t="s">
        <v>79</v>
      </c>
      <c r="E264" s="1" t="s">
        <v>40</v>
      </c>
      <c r="F264" s="1" t="s">
        <v>1144</v>
      </c>
      <c r="G264" s="1" t="s">
        <v>1145</v>
      </c>
      <c r="H264" s="1" t="s">
        <v>100</v>
      </c>
      <c r="I264" s="1" t="s">
        <v>26</v>
      </c>
      <c r="J264" s="1" t="s">
        <v>1146</v>
      </c>
      <c r="K264" s="1" t="s">
        <v>67</v>
      </c>
      <c r="L264" s="1" t="s">
        <v>68</v>
      </c>
      <c r="M264" s="1" t="s">
        <v>1147</v>
      </c>
      <c r="N264" s="1" t="s">
        <v>31</v>
      </c>
      <c r="O264" s="1" t="s">
        <v>57</v>
      </c>
      <c r="P264" s="1" t="s">
        <v>1148</v>
      </c>
      <c r="Q264">
        <v>6.6959999999999997</v>
      </c>
      <c r="R264">
        <v>1</v>
      </c>
      <c r="S264">
        <v>0.50219999999999998</v>
      </c>
      <c r="T264" s="1" t="s">
        <v>195</v>
      </c>
    </row>
    <row r="265" spans="1:20" x14ac:dyDescent="0.25">
      <c r="A265" s="1" t="s">
        <v>1143</v>
      </c>
      <c r="B265" s="2">
        <v>42804</v>
      </c>
      <c r="C265" s="2">
        <v>42808</v>
      </c>
      <c r="D265" s="1" t="s">
        <v>79</v>
      </c>
      <c r="E265" s="1" t="s">
        <v>40</v>
      </c>
      <c r="F265" s="1" t="s">
        <v>1144</v>
      </c>
      <c r="G265" s="1" t="s">
        <v>1145</v>
      </c>
      <c r="H265" s="1" t="s">
        <v>100</v>
      </c>
      <c r="I265" s="1" t="s">
        <v>26</v>
      </c>
      <c r="J265" s="1" t="s">
        <v>1146</v>
      </c>
      <c r="K265" s="1" t="s">
        <v>67</v>
      </c>
      <c r="L265" s="1" t="s">
        <v>68</v>
      </c>
      <c r="M265" s="1" t="s">
        <v>1149</v>
      </c>
      <c r="N265" s="1" t="s">
        <v>31</v>
      </c>
      <c r="O265" s="1" t="s">
        <v>57</v>
      </c>
      <c r="P265" s="1" t="s">
        <v>1150</v>
      </c>
      <c r="Q265">
        <v>43.872</v>
      </c>
      <c r="R265">
        <v>2</v>
      </c>
      <c r="S265">
        <v>11.516400000000001</v>
      </c>
      <c r="T265" s="1" t="s">
        <v>195</v>
      </c>
    </row>
    <row r="266" spans="1:20" x14ac:dyDescent="0.25">
      <c r="A266" s="1" t="s">
        <v>1151</v>
      </c>
      <c r="B266" s="2">
        <v>42644</v>
      </c>
      <c r="C266" s="2">
        <v>42645</v>
      </c>
      <c r="D266" s="1" t="s">
        <v>117</v>
      </c>
      <c r="E266" s="1" t="s">
        <v>87</v>
      </c>
      <c r="F266" s="1" t="s">
        <v>1152</v>
      </c>
      <c r="G266" s="1" t="s">
        <v>1153</v>
      </c>
      <c r="H266" s="1" t="s">
        <v>25</v>
      </c>
      <c r="I266" s="1" t="s">
        <v>26</v>
      </c>
      <c r="J266" s="1" t="s">
        <v>1154</v>
      </c>
      <c r="K266" s="1" t="s">
        <v>110</v>
      </c>
      <c r="L266" s="1" t="s">
        <v>93</v>
      </c>
      <c r="M266" s="1" t="s">
        <v>1147</v>
      </c>
      <c r="N266" s="1" t="s">
        <v>31</v>
      </c>
      <c r="O266" s="1" t="s">
        <v>57</v>
      </c>
      <c r="P266" s="1" t="s">
        <v>1148</v>
      </c>
      <c r="Q266">
        <v>41.85</v>
      </c>
      <c r="R266">
        <v>5</v>
      </c>
      <c r="S266">
        <v>10.881</v>
      </c>
      <c r="T266" s="1" t="s">
        <v>48</v>
      </c>
    </row>
    <row r="267" spans="1:20" x14ac:dyDescent="0.25">
      <c r="A267" s="1" t="s">
        <v>1155</v>
      </c>
      <c r="B267" s="2">
        <v>41997</v>
      </c>
      <c r="C267" s="2">
        <v>42002</v>
      </c>
      <c r="D267" s="1" t="s">
        <v>50</v>
      </c>
      <c r="E267" s="1" t="s">
        <v>40</v>
      </c>
      <c r="F267" s="1" t="s">
        <v>1156</v>
      </c>
      <c r="G267" s="1" t="s">
        <v>1157</v>
      </c>
      <c r="H267" s="1" t="s">
        <v>90</v>
      </c>
      <c r="I267" s="1" t="s">
        <v>26</v>
      </c>
      <c r="J267" s="1" t="s">
        <v>53</v>
      </c>
      <c r="K267" s="1" t="s">
        <v>54</v>
      </c>
      <c r="L267" s="1" t="s">
        <v>55</v>
      </c>
      <c r="M267" s="1" t="s">
        <v>135</v>
      </c>
      <c r="N267" s="1" t="s">
        <v>31</v>
      </c>
      <c r="O267" s="1" t="s">
        <v>36</v>
      </c>
      <c r="P267" s="1" t="s">
        <v>136</v>
      </c>
      <c r="Q267">
        <v>292.27199999999999</v>
      </c>
      <c r="R267">
        <v>6</v>
      </c>
      <c r="S267">
        <v>18.266999999999999</v>
      </c>
      <c r="T267" s="1" t="s">
        <v>96</v>
      </c>
    </row>
    <row r="268" spans="1:20" x14ac:dyDescent="0.25">
      <c r="A268" s="1" t="s">
        <v>1158</v>
      </c>
      <c r="B268" s="2">
        <v>43001</v>
      </c>
      <c r="C268" s="2">
        <v>43005</v>
      </c>
      <c r="D268" s="1" t="s">
        <v>79</v>
      </c>
      <c r="E268" s="1" t="s">
        <v>40</v>
      </c>
      <c r="F268" s="1" t="s">
        <v>1159</v>
      </c>
      <c r="G268" s="1" t="s">
        <v>1160</v>
      </c>
      <c r="H268" s="1" t="s">
        <v>90</v>
      </c>
      <c r="I268" s="1" t="s">
        <v>26</v>
      </c>
      <c r="J268" s="1" t="s">
        <v>865</v>
      </c>
      <c r="K268" s="1" t="s">
        <v>180</v>
      </c>
      <c r="L268" s="1" t="s">
        <v>55</v>
      </c>
      <c r="M268" s="1" t="s">
        <v>493</v>
      </c>
      <c r="N268" s="1" t="s">
        <v>31</v>
      </c>
      <c r="O268" s="1" t="s">
        <v>57</v>
      </c>
      <c r="P268" s="1" t="s">
        <v>494</v>
      </c>
      <c r="Q268">
        <v>29.327999999999999</v>
      </c>
      <c r="R268">
        <v>3</v>
      </c>
      <c r="S268">
        <v>3.6659999999999999</v>
      </c>
      <c r="T268" s="1" t="s">
        <v>77</v>
      </c>
    </row>
    <row r="269" spans="1:20" x14ac:dyDescent="0.25">
      <c r="A269" s="1" t="s">
        <v>1161</v>
      </c>
      <c r="B269" s="2">
        <v>42516</v>
      </c>
      <c r="C269" s="2">
        <v>42516</v>
      </c>
      <c r="D269" s="1" t="s">
        <v>425</v>
      </c>
      <c r="E269" s="1" t="s">
        <v>426</v>
      </c>
      <c r="F269" s="1" t="s">
        <v>1162</v>
      </c>
      <c r="G269" s="1" t="s">
        <v>1163</v>
      </c>
      <c r="H269" s="1" t="s">
        <v>25</v>
      </c>
      <c r="I269" s="1" t="s">
        <v>26</v>
      </c>
      <c r="J269" s="1" t="s">
        <v>595</v>
      </c>
      <c r="K269" s="1" t="s">
        <v>92</v>
      </c>
      <c r="L269" s="1" t="s">
        <v>93</v>
      </c>
      <c r="M269" s="1" t="s">
        <v>1164</v>
      </c>
      <c r="N269" s="1" t="s">
        <v>31</v>
      </c>
      <c r="O269" s="1" t="s">
        <v>36</v>
      </c>
      <c r="P269" s="1" t="s">
        <v>1165</v>
      </c>
      <c r="Q269">
        <v>388.43</v>
      </c>
      <c r="R269">
        <v>5</v>
      </c>
      <c r="S269">
        <v>-88.784000000000006</v>
      </c>
      <c r="T269" s="1" t="s">
        <v>161</v>
      </c>
    </row>
    <row r="270" spans="1:20" x14ac:dyDescent="0.25">
      <c r="A270" s="1" t="s">
        <v>1166</v>
      </c>
      <c r="B270" s="2">
        <v>42696</v>
      </c>
      <c r="C270" s="2">
        <v>42700</v>
      </c>
      <c r="D270" s="1" t="s">
        <v>79</v>
      </c>
      <c r="E270" s="1" t="s">
        <v>40</v>
      </c>
      <c r="F270" s="1" t="s">
        <v>1167</v>
      </c>
      <c r="G270" s="1" t="s">
        <v>1168</v>
      </c>
      <c r="H270" s="1" t="s">
        <v>90</v>
      </c>
      <c r="I270" s="1" t="s">
        <v>26</v>
      </c>
      <c r="J270" s="1" t="s">
        <v>173</v>
      </c>
      <c r="K270" s="1" t="s">
        <v>121</v>
      </c>
      <c r="L270" s="1" t="s">
        <v>68</v>
      </c>
      <c r="M270" s="1" t="s">
        <v>128</v>
      </c>
      <c r="N270" s="1" t="s">
        <v>31</v>
      </c>
      <c r="O270" s="1" t="s">
        <v>57</v>
      </c>
      <c r="P270" s="1" t="s">
        <v>129</v>
      </c>
      <c r="Q270">
        <v>39.880000000000003</v>
      </c>
      <c r="R270">
        <v>2</v>
      </c>
      <c r="S270">
        <v>11.166399999999999</v>
      </c>
      <c r="T270" s="1" t="s">
        <v>34</v>
      </c>
    </row>
    <row r="271" spans="1:20" x14ac:dyDescent="0.25">
      <c r="A271" s="1" t="s">
        <v>1169</v>
      </c>
      <c r="B271" s="2">
        <v>42727</v>
      </c>
      <c r="C271" s="2">
        <v>42729</v>
      </c>
      <c r="D271" s="1" t="s">
        <v>63</v>
      </c>
      <c r="E271" s="1" t="s">
        <v>22</v>
      </c>
      <c r="F271" s="1" t="s">
        <v>1170</v>
      </c>
      <c r="G271" s="1" t="s">
        <v>1171</v>
      </c>
      <c r="H271" s="1" t="s">
        <v>25</v>
      </c>
      <c r="I271" s="1" t="s">
        <v>26</v>
      </c>
      <c r="J271" s="1" t="s">
        <v>878</v>
      </c>
      <c r="K271" s="1" t="s">
        <v>716</v>
      </c>
      <c r="L271" s="1" t="s">
        <v>29</v>
      </c>
      <c r="M271" s="1" t="s">
        <v>94</v>
      </c>
      <c r="N271" s="1" t="s">
        <v>31</v>
      </c>
      <c r="O271" s="1" t="s">
        <v>57</v>
      </c>
      <c r="P271" s="1" t="s">
        <v>95</v>
      </c>
      <c r="Q271">
        <v>572.76</v>
      </c>
      <c r="R271">
        <v>6</v>
      </c>
      <c r="S271">
        <v>166.10040000000001</v>
      </c>
      <c r="T271" s="1" t="s">
        <v>96</v>
      </c>
    </row>
    <row r="272" spans="1:20" x14ac:dyDescent="0.25">
      <c r="A272" s="1" t="s">
        <v>1169</v>
      </c>
      <c r="B272" s="2">
        <v>42727</v>
      </c>
      <c r="C272" s="2">
        <v>42729</v>
      </c>
      <c r="D272" s="1" t="s">
        <v>63</v>
      </c>
      <c r="E272" s="1" t="s">
        <v>22</v>
      </c>
      <c r="F272" s="1" t="s">
        <v>1170</v>
      </c>
      <c r="G272" s="1" t="s">
        <v>1171</v>
      </c>
      <c r="H272" s="1" t="s">
        <v>25</v>
      </c>
      <c r="I272" s="1" t="s">
        <v>26</v>
      </c>
      <c r="J272" s="1" t="s">
        <v>878</v>
      </c>
      <c r="K272" s="1" t="s">
        <v>716</v>
      </c>
      <c r="L272" s="1" t="s">
        <v>29</v>
      </c>
      <c r="M272" s="1" t="s">
        <v>94</v>
      </c>
      <c r="N272" s="1" t="s">
        <v>31</v>
      </c>
      <c r="O272" s="1" t="s">
        <v>57</v>
      </c>
      <c r="P272" s="1" t="s">
        <v>95</v>
      </c>
      <c r="Q272">
        <v>286.38</v>
      </c>
      <c r="R272">
        <v>3</v>
      </c>
      <c r="S272">
        <v>83.050200000000004</v>
      </c>
      <c r="T272" s="1" t="s">
        <v>96</v>
      </c>
    </row>
    <row r="273" spans="1:20" x14ac:dyDescent="0.25">
      <c r="A273" s="1" t="s">
        <v>1172</v>
      </c>
      <c r="B273" s="2">
        <v>42266</v>
      </c>
      <c r="C273" s="2">
        <v>42271</v>
      </c>
      <c r="D273" s="1" t="s">
        <v>50</v>
      </c>
      <c r="E273" s="1" t="s">
        <v>22</v>
      </c>
      <c r="F273" s="1" t="s">
        <v>1173</v>
      </c>
      <c r="G273" s="1" t="s">
        <v>1174</v>
      </c>
      <c r="H273" s="1" t="s">
        <v>100</v>
      </c>
      <c r="I273" s="1" t="s">
        <v>26</v>
      </c>
      <c r="J273" s="1" t="s">
        <v>689</v>
      </c>
      <c r="K273" s="1" t="s">
        <v>716</v>
      </c>
      <c r="L273" s="1" t="s">
        <v>29</v>
      </c>
      <c r="M273" s="1" t="s">
        <v>1175</v>
      </c>
      <c r="N273" s="1" t="s">
        <v>31</v>
      </c>
      <c r="O273" s="1" t="s">
        <v>32</v>
      </c>
      <c r="P273" s="1" t="s">
        <v>1176</v>
      </c>
      <c r="Q273">
        <v>61.96</v>
      </c>
      <c r="R273">
        <v>2</v>
      </c>
      <c r="S273">
        <v>4.3372000000000002</v>
      </c>
      <c r="T273" s="1" t="s">
        <v>77</v>
      </c>
    </row>
    <row r="274" spans="1:20" x14ac:dyDescent="0.25">
      <c r="A274" s="1" t="s">
        <v>1177</v>
      </c>
      <c r="B274" s="2">
        <v>42919</v>
      </c>
      <c r="C274" s="2">
        <v>42923</v>
      </c>
      <c r="D274" s="1" t="s">
        <v>79</v>
      </c>
      <c r="E274" s="1" t="s">
        <v>40</v>
      </c>
      <c r="F274" s="1" t="s">
        <v>1178</v>
      </c>
      <c r="G274" s="1" t="s">
        <v>1179</v>
      </c>
      <c r="H274" s="1" t="s">
        <v>25</v>
      </c>
      <c r="I274" s="1" t="s">
        <v>26</v>
      </c>
      <c r="J274" s="1" t="s">
        <v>347</v>
      </c>
      <c r="K274" s="1" t="s">
        <v>667</v>
      </c>
      <c r="L274" s="1" t="s">
        <v>29</v>
      </c>
      <c r="M274" s="1" t="s">
        <v>1180</v>
      </c>
      <c r="N274" s="1" t="s">
        <v>31</v>
      </c>
      <c r="O274" s="1" t="s">
        <v>57</v>
      </c>
      <c r="P274" s="1" t="s">
        <v>1181</v>
      </c>
      <c r="Q274">
        <v>23.99</v>
      </c>
      <c r="R274">
        <v>1</v>
      </c>
      <c r="S274">
        <v>5.5176999999999996</v>
      </c>
      <c r="T274" s="1" t="s">
        <v>71</v>
      </c>
    </row>
    <row r="275" spans="1:20" x14ac:dyDescent="0.25">
      <c r="A275" s="1" t="s">
        <v>1182</v>
      </c>
      <c r="B275" s="2">
        <v>42541</v>
      </c>
      <c r="C275" s="2">
        <v>42542</v>
      </c>
      <c r="D275" s="1" t="s">
        <v>117</v>
      </c>
      <c r="E275" s="1" t="s">
        <v>87</v>
      </c>
      <c r="F275" s="1" t="s">
        <v>1183</v>
      </c>
      <c r="G275" s="1" t="s">
        <v>1184</v>
      </c>
      <c r="H275" s="1" t="s">
        <v>25</v>
      </c>
      <c r="I275" s="1" t="s">
        <v>26</v>
      </c>
      <c r="J275" s="1" t="s">
        <v>1185</v>
      </c>
      <c r="K275" s="1" t="s">
        <v>54</v>
      </c>
      <c r="L275" s="1" t="s">
        <v>55</v>
      </c>
      <c r="M275" s="1" t="s">
        <v>1186</v>
      </c>
      <c r="N275" s="1" t="s">
        <v>31</v>
      </c>
      <c r="O275" s="1" t="s">
        <v>36</v>
      </c>
      <c r="P275" s="1" t="s">
        <v>1187</v>
      </c>
      <c r="Q275">
        <v>161.56800000000001</v>
      </c>
      <c r="R275">
        <v>2</v>
      </c>
      <c r="S275">
        <v>-8.0784000000000002</v>
      </c>
      <c r="T275" s="1" t="s">
        <v>59</v>
      </c>
    </row>
    <row r="276" spans="1:20" x14ac:dyDescent="0.25">
      <c r="A276" s="1" t="s">
        <v>1188</v>
      </c>
      <c r="B276" s="2">
        <v>42637</v>
      </c>
      <c r="C276" s="2">
        <v>42644</v>
      </c>
      <c r="D276" s="1" t="s">
        <v>39</v>
      </c>
      <c r="E276" s="1" t="s">
        <v>40</v>
      </c>
      <c r="F276" s="1" t="s">
        <v>491</v>
      </c>
      <c r="G276" s="1" t="s">
        <v>492</v>
      </c>
      <c r="H276" s="1" t="s">
        <v>25</v>
      </c>
      <c r="I276" s="1" t="s">
        <v>26</v>
      </c>
      <c r="J276" s="1" t="s">
        <v>347</v>
      </c>
      <c r="K276" s="1" t="s">
        <v>231</v>
      </c>
      <c r="L276" s="1" t="s">
        <v>68</v>
      </c>
      <c r="M276" s="1" t="s">
        <v>821</v>
      </c>
      <c r="N276" s="1" t="s">
        <v>31</v>
      </c>
      <c r="O276" s="1" t="s">
        <v>36</v>
      </c>
      <c r="P276" s="1" t="s">
        <v>822</v>
      </c>
      <c r="Q276">
        <v>155.37200000000001</v>
      </c>
      <c r="R276">
        <v>2</v>
      </c>
      <c r="S276">
        <v>-13.317600000000001</v>
      </c>
      <c r="T276" s="1" t="s">
        <v>77</v>
      </c>
    </row>
    <row r="277" spans="1:20" x14ac:dyDescent="0.25">
      <c r="A277" s="1" t="s">
        <v>1189</v>
      </c>
      <c r="B277" s="2">
        <v>42722</v>
      </c>
      <c r="C277" s="2">
        <v>42727</v>
      </c>
      <c r="D277" s="1" t="s">
        <v>50</v>
      </c>
      <c r="E277" s="1" t="s">
        <v>40</v>
      </c>
      <c r="F277" s="1" t="s">
        <v>1190</v>
      </c>
      <c r="G277" s="1" t="s">
        <v>1191</v>
      </c>
      <c r="H277" s="1" t="s">
        <v>90</v>
      </c>
      <c r="I277" s="1" t="s">
        <v>26</v>
      </c>
      <c r="J277" s="1" t="s">
        <v>53</v>
      </c>
      <c r="K277" s="1" t="s">
        <v>54</v>
      </c>
      <c r="L277" s="1" t="s">
        <v>55</v>
      </c>
      <c r="M277" s="1" t="s">
        <v>1192</v>
      </c>
      <c r="N277" s="1" t="s">
        <v>31</v>
      </c>
      <c r="O277" s="1" t="s">
        <v>57</v>
      </c>
      <c r="P277" s="1" t="s">
        <v>1193</v>
      </c>
      <c r="Q277">
        <v>183.84</v>
      </c>
      <c r="R277">
        <v>8</v>
      </c>
      <c r="S277">
        <v>62.505600000000001</v>
      </c>
      <c r="T277" s="1" t="s">
        <v>96</v>
      </c>
    </row>
    <row r="278" spans="1:20" x14ac:dyDescent="0.25">
      <c r="A278" s="1" t="s">
        <v>1194</v>
      </c>
      <c r="B278" s="2">
        <v>42169</v>
      </c>
      <c r="C278" s="2">
        <v>42173</v>
      </c>
      <c r="D278" s="1" t="s">
        <v>79</v>
      </c>
      <c r="E278" s="1" t="s">
        <v>40</v>
      </c>
      <c r="F278" s="1" t="s">
        <v>204</v>
      </c>
      <c r="G278" s="1" t="s">
        <v>205</v>
      </c>
      <c r="H278" s="1" t="s">
        <v>100</v>
      </c>
      <c r="I278" s="1" t="s">
        <v>26</v>
      </c>
      <c r="J278" s="1" t="s">
        <v>66</v>
      </c>
      <c r="K278" s="1" t="s">
        <v>67</v>
      </c>
      <c r="L278" s="1" t="s">
        <v>68</v>
      </c>
      <c r="M278" s="1" t="s">
        <v>1113</v>
      </c>
      <c r="N278" s="1" t="s">
        <v>31</v>
      </c>
      <c r="O278" s="1" t="s">
        <v>57</v>
      </c>
      <c r="P278" s="1" t="s">
        <v>1114</v>
      </c>
      <c r="Q278">
        <v>51.072000000000003</v>
      </c>
      <c r="R278">
        <v>6</v>
      </c>
      <c r="S278">
        <v>5.1071999999999997</v>
      </c>
      <c r="T278" s="1" t="s">
        <v>59</v>
      </c>
    </row>
    <row r="279" spans="1:20" x14ac:dyDescent="0.25">
      <c r="A279" s="1" t="s">
        <v>1195</v>
      </c>
      <c r="B279" s="2">
        <v>42513</v>
      </c>
      <c r="C279" s="2">
        <v>42517</v>
      </c>
      <c r="D279" s="1" t="s">
        <v>79</v>
      </c>
      <c r="E279" s="1" t="s">
        <v>40</v>
      </c>
      <c r="F279" s="1" t="s">
        <v>1196</v>
      </c>
      <c r="G279" s="1" t="s">
        <v>1197</v>
      </c>
      <c r="H279" s="1" t="s">
        <v>25</v>
      </c>
      <c r="I279" s="1" t="s">
        <v>26</v>
      </c>
      <c r="J279" s="1" t="s">
        <v>328</v>
      </c>
      <c r="K279" s="1" t="s">
        <v>54</v>
      </c>
      <c r="L279" s="1" t="s">
        <v>55</v>
      </c>
      <c r="M279" s="1" t="s">
        <v>1128</v>
      </c>
      <c r="N279" s="1" t="s">
        <v>31</v>
      </c>
      <c r="O279" s="1" t="s">
        <v>57</v>
      </c>
      <c r="P279" s="1" t="s">
        <v>1129</v>
      </c>
      <c r="Q279">
        <v>37.049999999999997</v>
      </c>
      <c r="R279">
        <v>3</v>
      </c>
      <c r="S279">
        <v>16.302</v>
      </c>
      <c r="T279" s="1" t="s">
        <v>161</v>
      </c>
    </row>
    <row r="280" spans="1:20" x14ac:dyDescent="0.25">
      <c r="A280" s="1" t="s">
        <v>1198</v>
      </c>
      <c r="B280" s="2">
        <v>42827</v>
      </c>
      <c r="C280" s="2">
        <v>42832</v>
      </c>
      <c r="D280" s="1" t="s">
        <v>50</v>
      </c>
      <c r="E280" s="1" t="s">
        <v>40</v>
      </c>
      <c r="F280" s="1" t="s">
        <v>1199</v>
      </c>
      <c r="G280" s="1" t="s">
        <v>1200</v>
      </c>
      <c r="H280" s="1" t="s">
        <v>25</v>
      </c>
      <c r="I280" s="1" t="s">
        <v>26</v>
      </c>
      <c r="J280" s="1" t="s">
        <v>53</v>
      </c>
      <c r="K280" s="1" t="s">
        <v>54</v>
      </c>
      <c r="L280" s="1" t="s">
        <v>55</v>
      </c>
      <c r="M280" s="1" t="s">
        <v>1147</v>
      </c>
      <c r="N280" s="1" t="s">
        <v>31</v>
      </c>
      <c r="O280" s="1" t="s">
        <v>57</v>
      </c>
      <c r="P280" s="1" t="s">
        <v>1148</v>
      </c>
      <c r="Q280">
        <v>25.11</v>
      </c>
      <c r="R280">
        <v>3</v>
      </c>
      <c r="S280">
        <v>6.5286</v>
      </c>
      <c r="T280" s="1" t="s">
        <v>113</v>
      </c>
    </row>
    <row r="281" spans="1:20" x14ac:dyDescent="0.25">
      <c r="A281" s="1" t="s">
        <v>1201</v>
      </c>
      <c r="B281" s="2">
        <v>42825</v>
      </c>
      <c r="C281" s="2">
        <v>42827</v>
      </c>
      <c r="D281" s="1" t="s">
        <v>63</v>
      </c>
      <c r="E281" s="1" t="s">
        <v>22</v>
      </c>
      <c r="F281" s="1" t="s">
        <v>1202</v>
      </c>
      <c r="G281" s="1" t="s">
        <v>1203</v>
      </c>
      <c r="H281" s="1" t="s">
        <v>25</v>
      </c>
      <c r="I281" s="1" t="s">
        <v>26</v>
      </c>
      <c r="J281" s="1" t="s">
        <v>173</v>
      </c>
      <c r="K281" s="1" t="s">
        <v>121</v>
      </c>
      <c r="L281" s="1" t="s">
        <v>68</v>
      </c>
      <c r="M281" s="1" t="s">
        <v>1204</v>
      </c>
      <c r="N281" s="1" t="s">
        <v>31</v>
      </c>
      <c r="O281" s="1" t="s">
        <v>57</v>
      </c>
      <c r="P281" s="1" t="s">
        <v>1205</v>
      </c>
      <c r="Q281">
        <v>29.78</v>
      </c>
      <c r="R281">
        <v>2</v>
      </c>
      <c r="S281">
        <v>8.0405999999999995</v>
      </c>
      <c r="T281" s="1" t="s">
        <v>195</v>
      </c>
    </row>
    <row r="282" spans="1:20" x14ac:dyDescent="0.25">
      <c r="A282" s="1" t="s">
        <v>1206</v>
      </c>
      <c r="B282" s="2">
        <v>41915</v>
      </c>
      <c r="C282" s="2">
        <v>41920</v>
      </c>
      <c r="D282" s="1" t="s">
        <v>50</v>
      </c>
      <c r="E282" s="1" t="s">
        <v>22</v>
      </c>
      <c r="F282" s="1" t="s">
        <v>1207</v>
      </c>
      <c r="G282" s="1" t="s">
        <v>1208</v>
      </c>
      <c r="H282" s="1" t="s">
        <v>25</v>
      </c>
      <c r="I282" s="1" t="s">
        <v>26</v>
      </c>
      <c r="J282" s="1" t="s">
        <v>1209</v>
      </c>
      <c r="K282" s="1" t="s">
        <v>134</v>
      </c>
      <c r="L282" s="1" t="s">
        <v>93</v>
      </c>
      <c r="M282" s="1" t="s">
        <v>1028</v>
      </c>
      <c r="N282" s="1" t="s">
        <v>31</v>
      </c>
      <c r="O282" s="1" t="s">
        <v>36</v>
      </c>
      <c r="P282" s="1" t="s">
        <v>1029</v>
      </c>
      <c r="Q282">
        <v>258.279</v>
      </c>
      <c r="R282">
        <v>3</v>
      </c>
      <c r="S282">
        <v>-70.104299999999995</v>
      </c>
      <c r="T282" s="1" t="s">
        <v>48</v>
      </c>
    </row>
    <row r="283" spans="1:20" x14ac:dyDescent="0.25">
      <c r="A283" s="1" t="s">
        <v>1210</v>
      </c>
      <c r="B283" s="2">
        <v>42859</v>
      </c>
      <c r="C283" s="2">
        <v>42864</v>
      </c>
      <c r="D283" s="1" t="s">
        <v>50</v>
      </c>
      <c r="E283" s="1" t="s">
        <v>40</v>
      </c>
      <c r="F283" s="1" t="s">
        <v>938</v>
      </c>
      <c r="G283" s="1" t="s">
        <v>939</v>
      </c>
      <c r="H283" s="1" t="s">
        <v>90</v>
      </c>
      <c r="I283" s="1" t="s">
        <v>26</v>
      </c>
      <c r="J283" s="1" t="s">
        <v>328</v>
      </c>
      <c r="K283" s="1" t="s">
        <v>54</v>
      </c>
      <c r="L283" s="1" t="s">
        <v>55</v>
      </c>
      <c r="M283" s="1" t="s">
        <v>306</v>
      </c>
      <c r="N283" s="1" t="s">
        <v>31</v>
      </c>
      <c r="O283" s="1" t="s">
        <v>46</v>
      </c>
      <c r="P283" s="1" t="s">
        <v>307</v>
      </c>
      <c r="Q283">
        <v>300.904</v>
      </c>
      <c r="R283">
        <v>1</v>
      </c>
      <c r="S283">
        <v>11.283899999999999</v>
      </c>
      <c r="T283" s="1" t="s">
        <v>161</v>
      </c>
    </row>
    <row r="284" spans="1:20" x14ac:dyDescent="0.25">
      <c r="A284" s="1" t="s">
        <v>1211</v>
      </c>
      <c r="B284" s="2">
        <v>42851</v>
      </c>
      <c r="C284" s="2">
        <v>42852</v>
      </c>
      <c r="D284" s="1" t="s">
        <v>117</v>
      </c>
      <c r="E284" s="1" t="s">
        <v>87</v>
      </c>
      <c r="F284" s="1" t="s">
        <v>1212</v>
      </c>
      <c r="G284" s="1" t="s">
        <v>1213</v>
      </c>
      <c r="H284" s="1" t="s">
        <v>25</v>
      </c>
      <c r="I284" s="1" t="s">
        <v>26</v>
      </c>
      <c r="J284" s="1" t="s">
        <v>595</v>
      </c>
      <c r="K284" s="1" t="s">
        <v>92</v>
      </c>
      <c r="L284" s="1" t="s">
        <v>93</v>
      </c>
      <c r="M284" s="1" t="s">
        <v>650</v>
      </c>
      <c r="N284" s="1" t="s">
        <v>31</v>
      </c>
      <c r="O284" s="1" t="s">
        <v>57</v>
      </c>
      <c r="P284" s="1" t="s">
        <v>651</v>
      </c>
      <c r="Q284">
        <v>1.988</v>
      </c>
      <c r="R284">
        <v>1</v>
      </c>
      <c r="S284">
        <v>-1.4413</v>
      </c>
      <c r="T284" s="1" t="s">
        <v>113</v>
      </c>
    </row>
    <row r="285" spans="1:20" x14ac:dyDescent="0.25">
      <c r="A285" s="1" t="s">
        <v>1214</v>
      </c>
      <c r="B285" s="2">
        <v>41908</v>
      </c>
      <c r="C285" s="2">
        <v>41913</v>
      </c>
      <c r="D285" s="1" t="s">
        <v>50</v>
      </c>
      <c r="E285" s="1" t="s">
        <v>22</v>
      </c>
      <c r="F285" s="1" t="s">
        <v>1215</v>
      </c>
      <c r="G285" s="1" t="s">
        <v>1216</v>
      </c>
      <c r="H285" s="1" t="s">
        <v>25</v>
      </c>
      <c r="I285" s="1" t="s">
        <v>26</v>
      </c>
      <c r="J285" s="1" t="s">
        <v>53</v>
      </c>
      <c r="K285" s="1" t="s">
        <v>54</v>
      </c>
      <c r="L285" s="1" t="s">
        <v>55</v>
      </c>
      <c r="M285" s="1" t="s">
        <v>1217</v>
      </c>
      <c r="N285" s="1" t="s">
        <v>31</v>
      </c>
      <c r="O285" s="1" t="s">
        <v>36</v>
      </c>
      <c r="P285" s="1" t="s">
        <v>1218</v>
      </c>
      <c r="Q285">
        <v>145.56800000000001</v>
      </c>
      <c r="R285">
        <v>2</v>
      </c>
      <c r="S285">
        <v>0</v>
      </c>
      <c r="T285" s="1" t="s">
        <v>77</v>
      </c>
    </row>
    <row r="286" spans="1:20" x14ac:dyDescent="0.25">
      <c r="A286" s="1" t="s">
        <v>1219</v>
      </c>
      <c r="B286" s="2">
        <v>43049</v>
      </c>
      <c r="C286" s="2">
        <v>43050</v>
      </c>
      <c r="D286" s="1" t="s">
        <v>117</v>
      </c>
      <c r="E286" s="1" t="s">
        <v>87</v>
      </c>
      <c r="F286" s="1" t="s">
        <v>1220</v>
      </c>
      <c r="G286" s="1" t="s">
        <v>1221</v>
      </c>
      <c r="H286" s="1" t="s">
        <v>90</v>
      </c>
      <c r="I286" s="1" t="s">
        <v>26</v>
      </c>
      <c r="J286" s="1" t="s">
        <v>1222</v>
      </c>
      <c r="K286" s="1" t="s">
        <v>520</v>
      </c>
      <c r="L286" s="1" t="s">
        <v>55</v>
      </c>
      <c r="M286" s="1" t="s">
        <v>405</v>
      </c>
      <c r="N286" s="1" t="s">
        <v>31</v>
      </c>
      <c r="O286" s="1" t="s">
        <v>36</v>
      </c>
      <c r="P286" s="1" t="s">
        <v>406</v>
      </c>
      <c r="Q286">
        <v>899.13599999999997</v>
      </c>
      <c r="R286">
        <v>4</v>
      </c>
      <c r="S286">
        <v>-146.1096</v>
      </c>
      <c r="T286" s="1" t="s">
        <v>34</v>
      </c>
    </row>
    <row r="287" spans="1:20" x14ac:dyDescent="0.25">
      <c r="A287" s="1" t="s">
        <v>1223</v>
      </c>
      <c r="B287" s="2">
        <v>42924</v>
      </c>
      <c r="C287" s="2">
        <v>42927</v>
      </c>
      <c r="D287" s="1" t="s">
        <v>21</v>
      </c>
      <c r="E287" s="1" t="s">
        <v>87</v>
      </c>
      <c r="F287" s="1" t="s">
        <v>1224</v>
      </c>
      <c r="G287" s="1" t="s">
        <v>1225</v>
      </c>
      <c r="H287" s="1" t="s">
        <v>100</v>
      </c>
      <c r="I287" s="1" t="s">
        <v>26</v>
      </c>
      <c r="J287" s="1" t="s">
        <v>1226</v>
      </c>
      <c r="K287" s="1" t="s">
        <v>54</v>
      </c>
      <c r="L287" s="1" t="s">
        <v>55</v>
      </c>
      <c r="M287" s="1" t="s">
        <v>389</v>
      </c>
      <c r="N287" s="1" t="s">
        <v>31</v>
      </c>
      <c r="O287" s="1" t="s">
        <v>57</v>
      </c>
      <c r="P287" s="1" t="s">
        <v>390</v>
      </c>
      <c r="Q287">
        <v>145.9</v>
      </c>
      <c r="R287">
        <v>5</v>
      </c>
      <c r="S287">
        <v>62.737000000000002</v>
      </c>
      <c r="T287" s="1" t="s">
        <v>71</v>
      </c>
    </row>
    <row r="288" spans="1:20" x14ac:dyDescent="0.25">
      <c r="A288" s="1" t="s">
        <v>1227</v>
      </c>
      <c r="B288" s="2">
        <v>42362</v>
      </c>
      <c r="C288" s="2">
        <v>42366</v>
      </c>
      <c r="D288" s="1" t="s">
        <v>79</v>
      </c>
      <c r="E288" s="1" t="s">
        <v>40</v>
      </c>
      <c r="F288" s="1" t="s">
        <v>1228</v>
      </c>
      <c r="G288" s="1" t="s">
        <v>1229</v>
      </c>
      <c r="H288" s="1" t="s">
        <v>25</v>
      </c>
      <c r="I288" s="1" t="s">
        <v>26</v>
      </c>
      <c r="J288" s="1" t="s">
        <v>353</v>
      </c>
      <c r="K288" s="1" t="s">
        <v>180</v>
      </c>
      <c r="L288" s="1" t="s">
        <v>55</v>
      </c>
      <c r="M288" s="1" t="s">
        <v>260</v>
      </c>
      <c r="N288" s="1" t="s">
        <v>31</v>
      </c>
      <c r="O288" s="1" t="s">
        <v>32</v>
      </c>
      <c r="P288" s="1" t="s">
        <v>261</v>
      </c>
      <c r="Q288">
        <v>590.05799999999999</v>
      </c>
      <c r="R288">
        <v>7</v>
      </c>
      <c r="S288">
        <v>-786.74400000000003</v>
      </c>
      <c r="T288" s="1" t="s">
        <v>96</v>
      </c>
    </row>
    <row r="289" spans="1:20" x14ac:dyDescent="0.25">
      <c r="A289" s="1" t="s">
        <v>1230</v>
      </c>
      <c r="B289" s="2">
        <v>42261</v>
      </c>
      <c r="C289" s="2">
        <v>42266</v>
      </c>
      <c r="D289" s="1" t="s">
        <v>50</v>
      </c>
      <c r="E289" s="1" t="s">
        <v>40</v>
      </c>
      <c r="F289" s="1" t="s">
        <v>1231</v>
      </c>
      <c r="G289" s="1" t="s">
        <v>1232</v>
      </c>
      <c r="H289" s="1" t="s">
        <v>25</v>
      </c>
      <c r="I289" s="1" t="s">
        <v>26</v>
      </c>
      <c r="J289" s="1" t="s">
        <v>1233</v>
      </c>
      <c r="K289" s="1" t="s">
        <v>76</v>
      </c>
      <c r="L289" s="1" t="s">
        <v>55</v>
      </c>
      <c r="M289" s="1" t="s">
        <v>1234</v>
      </c>
      <c r="N289" s="1" t="s">
        <v>31</v>
      </c>
      <c r="O289" s="1" t="s">
        <v>46</v>
      </c>
      <c r="P289" s="1" t="s">
        <v>1235</v>
      </c>
      <c r="Q289">
        <v>912.75</v>
      </c>
      <c r="R289">
        <v>5</v>
      </c>
      <c r="S289">
        <v>118.6575</v>
      </c>
      <c r="T289" s="1" t="s">
        <v>77</v>
      </c>
    </row>
    <row r="290" spans="1:20" x14ac:dyDescent="0.25">
      <c r="A290" s="1" t="s">
        <v>1236</v>
      </c>
      <c r="B290" s="2">
        <v>42616</v>
      </c>
      <c r="C290" s="2">
        <v>42622</v>
      </c>
      <c r="D290" s="1" t="s">
        <v>125</v>
      </c>
      <c r="E290" s="1" t="s">
        <v>40</v>
      </c>
      <c r="F290" s="1" t="s">
        <v>1237</v>
      </c>
      <c r="G290" s="1" t="s">
        <v>1238</v>
      </c>
      <c r="H290" s="1" t="s">
        <v>100</v>
      </c>
      <c r="I290" s="1" t="s">
        <v>26</v>
      </c>
      <c r="J290" s="1" t="s">
        <v>179</v>
      </c>
      <c r="K290" s="1" t="s">
        <v>134</v>
      </c>
      <c r="L290" s="1" t="s">
        <v>93</v>
      </c>
      <c r="M290" s="1" t="s">
        <v>725</v>
      </c>
      <c r="N290" s="1" t="s">
        <v>31</v>
      </c>
      <c r="O290" s="1" t="s">
        <v>57</v>
      </c>
      <c r="P290" s="1" t="s">
        <v>726</v>
      </c>
      <c r="Q290">
        <v>83.951999999999998</v>
      </c>
      <c r="R290">
        <v>3</v>
      </c>
      <c r="S290">
        <v>-90.248400000000004</v>
      </c>
      <c r="T290" s="1" t="s">
        <v>77</v>
      </c>
    </row>
    <row r="291" spans="1:20" x14ac:dyDescent="0.25">
      <c r="A291" s="1" t="s">
        <v>1239</v>
      </c>
      <c r="B291" s="2">
        <v>42405</v>
      </c>
      <c r="C291" s="2">
        <v>42405</v>
      </c>
      <c r="D291" s="1" t="s">
        <v>425</v>
      </c>
      <c r="E291" s="1" t="s">
        <v>426</v>
      </c>
      <c r="F291" s="1" t="s">
        <v>1240</v>
      </c>
      <c r="G291" s="1" t="s">
        <v>1241</v>
      </c>
      <c r="H291" s="1" t="s">
        <v>100</v>
      </c>
      <c r="I291" s="1" t="s">
        <v>26</v>
      </c>
      <c r="J291" s="1" t="s">
        <v>1242</v>
      </c>
      <c r="K291" s="1" t="s">
        <v>667</v>
      </c>
      <c r="L291" s="1" t="s">
        <v>29</v>
      </c>
      <c r="M291" s="1" t="s">
        <v>354</v>
      </c>
      <c r="N291" s="1" t="s">
        <v>31</v>
      </c>
      <c r="O291" s="1" t="s">
        <v>57</v>
      </c>
      <c r="P291" s="1" t="s">
        <v>1243</v>
      </c>
      <c r="Q291">
        <v>18.84</v>
      </c>
      <c r="R291">
        <v>3</v>
      </c>
      <c r="S291">
        <v>7.1592000000000002</v>
      </c>
      <c r="T291" s="1" t="s">
        <v>297</v>
      </c>
    </row>
    <row r="292" spans="1:20" x14ac:dyDescent="0.25">
      <c r="A292" s="1" t="s">
        <v>1239</v>
      </c>
      <c r="B292" s="2">
        <v>42405</v>
      </c>
      <c r="C292" s="2">
        <v>42405</v>
      </c>
      <c r="D292" s="1" t="s">
        <v>425</v>
      </c>
      <c r="E292" s="1" t="s">
        <v>426</v>
      </c>
      <c r="F292" s="1" t="s">
        <v>1240</v>
      </c>
      <c r="G292" s="1" t="s">
        <v>1241</v>
      </c>
      <c r="H292" s="1" t="s">
        <v>100</v>
      </c>
      <c r="I292" s="1" t="s">
        <v>26</v>
      </c>
      <c r="J292" s="1" t="s">
        <v>1242</v>
      </c>
      <c r="K292" s="1" t="s">
        <v>667</v>
      </c>
      <c r="L292" s="1" t="s">
        <v>29</v>
      </c>
      <c r="M292" s="1" t="s">
        <v>710</v>
      </c>
      <c r="N292" s="1" t="s">
        <v>31</v>
      </c>
      <c r="O292" s="1" t="s">
        <v>32</v>
      </c>
      <c r="P292" s="1" t="s">
        <v>711</v>
      </c>
      <c r="Q292">
        <v>239.98</v>
      </c>
      <c r="R292">
        <v>2</v>
      </c>
      <c r="S292">
        <v>52.7956</v>
      </c>
      <c r="T292" s="1" t="s">
        <v>297</v>
      </c>
    </row>
    <row r="293" spans="1:20" x14ac:dyDescent="0.25">
      <c r="A293" s="1" t="s">
        <v>1244</v>
      </c>
      <c r="B293" s="2">
        <v>43017</v>
      </c>
      <c r="C293" s="2">
        <v>43022</v>
      </c>
      <c r="D293" s="1" t="s">
        <v>50</v>
      </c>
      <c r="E293" s="1" t="s">
        <v>40</v>
      </c>
      <c r="F293" s="1" t="s">
        <v>1245</v>
      </c>
      <c r="G293" s="1" t="s">
        <v>1246</v>
      </c>
      <c r="H293" s="1" t="s">
        <v>90</v>
      </c>
      <c r="I293" s="1" t="s">
        <v>26</v>
      </c>
      <c r="J293" s="1" t="s">
        <v>179</v>
      </c>
      <c r="K293" s="1" t="s">
        <v>134</v>
      </c>
      <c r="L293" s="1" t="s">
        <v>93</v>
      </c>
      <c r="M293" s="1" t="s">
        <v>1247</v>
      </c>
      <c r="N293" s="1" t="s">
        <v>31</v>
      </c>
      <c r="O293" s="1" t="s">
        <v>46</v>
      </c>
      <c r="P293" s="1" t="s">
        <v>1248</v>
      </c>
      <c r="Q293">
        <v>652.45000000000005</v>
      </c>
      <c r="R293">
        <v>5</v>
      </c>
      <c r="S293">
        <v>-430.61700000000002</v>
      </c>
      <c r="T293" s="1" t="s">
        <v>48</v>
      </c>
    </row>
    <row r="294" spans="1:20" x14ac:dyDescent="0.25">
      <c r="A294" s="1" t="s">
        <v>1244</v>
      </c>
      <c r="B294" s="2">
        <v>43017</v>
      </c>
      <c r="C294" s="2">
        <v>43022</v>
      </c>
      <c r="D294" s="1" t="s">
        <v>50</v>
      </c>
      <c r="E294" s="1" t="s">
        <v>40</v>
      </c>
      <c r="F294" s="1" t="s">
        <v>1245</v>
      </c>
      <c r="G294" s="1" t="s">
        <v>1246</v>
      </c>
      <c r="H294" s="1" t="s">
        <v>90</v>
      </c>
      <c r="I294" s="1" t="s">
        <v>26</v>
      </c>
      <c r="J294" s="1" t="s">
        <v>179</v>
      </c>
      <c r="K294" s="1" t="s">
        <v>134</v>
      </c>
      <c r="L294" s="1" t="s">
        <v>93</v>
      </c>
      <c r="M294" s="1" t="s">
        <v>1249</v>
      </c>
      <c r="N294" s="1" t="s">
        <v>31</v>
      </c>
      <c r="O294" s="1" t="s">
        <v>46</v>
      </c>
      <c r="P294" s="1" t="s">
        <v>1250</v>
      </c>
      <c r="Q294">
        <v>66.644999999999996</v>
      </c>
      <c r="R294">
        <v>3</v>
      </c>
      <c r="S294">
        <v>-42.652799999999999</v>
      </c>
      <c r="T294" s="1" t="s">
        <v>48</v>
      </c>
    </row>
    <row r="295" spans="1:20" x14ac:dyDescent="0.25">
      <c r="A295" s="1" t="s">
        <v>1251</v>
      </c>
      <c r="B295" s="2">
        <v>42479</v>
      </c>
      <c r="C295" s="2">
        <v>42485</v>
      </c>
      <c r="D295" s="1" t="s">
        <v>125</v>
      </c>
      <c r="E295" s="1" t="s">
        <v>40</v>
      </c>
      <c r="F295" s="1" t="s">
        <v>1252</v>
      </c>
      <c r="G295" s="1" t="s">
        <v>1253</v>
      </c>
      <c r="H295" s="1" t="s">
        <v>100</v>
      </c>
      <c r="I295" s="1" t="s">
        <v>26</v>
      </c>
      <c r="J295" s="1" t="s">
        <v>347</v>
      </c>
      <c r="K295" s="1" t="s">
        <v>231</v>
      </c>
      <c r="L295" s="1" t="s">
        <v>68</v>
      </c>
      <c r="M295" s="1" t="s">
        <v>1254</v>
      </c>
      <c r="N295" s="1" t="s">
        <v>31</v>
      </c>
      <c r="O295" s="1" t="s">
        <v>46</v>
      </c>
      <c r="P295" s="1" t="s">
        <v>1255</v>
      </c>
      <c r="Q295">
        <v>205.17599999999999</v>
      </c>
      <c r="R295">
        <v>2</v>
      </c>
      <c r="S295">
        <v>-58.133200000000002</v>
      </c>
      <c r="T295" s="1" t="s">
        <v>113</v>
      </c>
    </row>
    <row r="296" spans="1:20" x14ac:dyDescent="0.25">
      <c r="A296" s="1" t="s">
        <v>1256</v>
      </c>
      <c r="B296" s="2">
        <v>41735</v>
      </c>
      <c r="C296" s="2">
        <v>41737</v>
      </c>
      <c r="D296" s="1" t="s">
        <v>63</v>
      </c>
      <c r="E296" s="1" t="s">
        <v>87</v>
      </c>
      <c r="F296" s="1" t="s">
        <v>1257</v>
      </c>
      <c r="G296" s="1" t="s">
        <v>1258</v>
      </c>
      <c r="H296" s="1" t="s">
        <v>100</v>
      </c>
      <c r="I296" s="1" t="s">
        <v>26</v>
      </c>
      <c r="J296" s="1" t="s">
        <v>66</v>
      </c>
      <c r="K296" s="1" t="s">
        <v>67</v>
      </c>
      <c r="L296" s="1" t="s">
        <v>68</v>
      </c>
      <c r="M296" s="1" t="s">
        <v>1259</v>
      </c>
      <c r="N296" s="1" t="s">
        <v>31</v>
      </c>
      <c r="O296" s="1" t="s">
        <v>46</v>
      </c>
      <c r="P296" s="1" t="s">
        <v>1063</v>
      </c>
      <c r="Q296">
        <v>154.76400000000001</v>
      </c>
      <c r="R296">
        <v>3</v>
      </c>
      <c r="S296">
        <v>-36.111600000000003</v>
      </c>
      <c r="T296" s="1" t="s">
        <v>113</v>
      </c>
    </row>
    <row r="297" spans="1:20" x14ac:dyDescent="0.25">
      <c r="A297" s="1" t="s">
        <v>1260</v>
      </c>
      <c r="B297" s="2">
        <v>42615</v>
      </c>
      <c r="C297" s="2">
        <v>42619</v>
      </c>
      <c r="D297" s="1" t="s">
        <v>79</v>
      </c>
      <c r="E297" s="1" t="s">
        <v>40</v>
      </c>
      <c r="F297" s="1" t="s">
        <v>1031</v>
      </c>
      <c r="G297" s="1" t="s">
        <v>1032</v>
      </c>
      <c r="H297" s="1" t="s">
        <v>25</v>
      </c>
      <c r="I297" s="1" t="s">
        <v>26</v>
      </c>
      <c r="J297" s="1" t="s">
        <v>173</v>
      </c>
      <c r="K297" s="1" t="s">
        <v>121</v>
      </c>
      <c r="L297" s="1" t="s">
        <v>68</v>
      </c>
      <c r="M297" s="1" t="s">
        <v>400</v>
      </c>
      <c r="N297" s="1" t="s">
        <v>31</v>
      </c>
      <c r="O297" s="1" t="s">
        <v>57</v>
      </c>
      <c r="P297" s="1" t="s">
        <v>401</v>
      </c>
      <c r="Q297">
        <v>39.979999999999997</v>
      </c>
      <c r="R297">
        <v>2</v>
      </c>
      <c r="S297">
        <v>9.9949999999999992</v>
      </c>
      <c r="T297" s="1" t="s">
        <v>77</v>
      </c>
    </row>
    <row r="298" spans="1:20" x14ac:dyDescent="0.25">
      <c r="A298" s="1" t="s">
        <v>1261</v>
      </c>
      <c r="B298" s="2">
        <v>42638</v>
      </c>
      <c r="C298" s="2">
        <v>42643</v>
      </c>
      <c r="D298" s="1" t="s">
        <v>50</v>
      </c>
      <c r="E298" s="1" t="s">
        <v>40</v>
      </c>
      <c r="F298" s="1" t="s">
        <v>1262</v>
      </c>
      <c r="G298" s="1" t="s">
        <v>1263</v>
      </c>
      <c r="H298" s="1" t="s">
        <v>25</v>
      </c>
      <c r="I298" s="1" t="s">
        <v>26</v>
      </c>
      <c r="J298" s="1" t="s">
        <v>519</v>
      </c>
      <c r="K298" s="1" t="s">
        <v>520</v>
      </c>
      <c r="L298" s="1" t="s">
        <v>55</v>
      </c>
      <c r="M298" s="1" t="s">
        <v>915</v>
      </c>
      <c r="N298" s="1" t="s">
        <v>31</v>
      </c>
      <c r="O298" s="1" t="s">
        <v>46</v>
      </c>
      <c r="P298" s="1" t="s">
        <v>916</v>
      </c>
      <c r="Q298">
        <v>393.16500000000002</v>
      </c>
      <c r="R298">
        <v>3</v>
      </c>
      <c r="S298">
        <v>-204.44579999999999</v>
      </c>
      <c r="T298" s="1" t="s">
        <v>77</v>
      </c>
    </row>
    <row r="299" spans="1:20" x14ac:dyDescent="0.25">
      <c r="A299" s="1" t="s">
        <v>1264</v>
      </c>
      <c r="B299" s="2">
        <v>42560</v>
      </c>
      <c r="C299" s="2">
        <v>42564</v>
      </c>
      <c r="D299" s="1" t="s">
        <v>79</v>
      </c>
      <c r="E299" s="1" t="s">
        <v>40</v>
      </c>
      <c r="F299" s="1" t="s">
        <v>225</v>
      </c>
      <c r="G299" s="1" t="s">
        <v>226</v>
      </c>
      <c r="H299" s="1" t="s">
        <v>90</v>
      </c>
      <c r="I299" s="1" t="s">
        <v>26</v>
      </c>
      <c r="J299" s="1" t="s">
        <v>173</v>
      </c>
      <c r="K299" s="1" t="s">
        <v>121</v>
      </c>
      <c r="L299" s="1" t="s">
        <v>68</v>
      </c>
      <c r="M299" s="1" t="s">
        <v>805</v>
      </c>
      <c r="N299" s="1" t="s">
        <v>31</v>
      </c>
      <c r="O299" s="1" t="s">
        <v>36</v>
      </c>
      <c r="P299" s="1" t="s">
        <v>806</v>
      </c>
      <c r="Q299">
        <v>408.00599999999997</v>
      </c>
      <c r="R299">
        <v>2</v>
      </c>
      <c r="S299">
        <v>72.534400000000005</v>
      </c>
      <c r="T299" s="1" t="s">
        <v>71</v>
      </c>
    </row>
    <row r="300" spans="1:20" x14ac:dyDescent="0.25">
      <c r="A300" s="1" t="s">
        <v>1264</v>
      </c>
      <c r="B300" s="2">
        <v>42560</v>
      </c>
      <c r="C300" s="2">
        <v>42564</v>
      </c>
      <c r="D300" s="1" t="s">
        <v>79</v>
      </c>
      <c r="E300" s="1" t="s">
        <v>40</v>
      </c>
      <c r="F300" s="1" t="s">
        <v>225</v>
      </c>
      <c r="G300" s="1" t="s">
        <v>226</v>
      </c>
      <c r="H300" s="1" t="s">
        <v>90</v>
      </c>
      <c r="I300" s="1" t="s">
        <v>26</v>
      </c>
      <c r="J300" s="1" t="s">
        <v>173</v>
      </c>
      <c r="K300" s="1" t="s">
        <v>121</v>
      </c>
      <c r="L300" s="1" t="s">
        <v>68</v>
      </c>
      <c r="M300" s="1" t="s">
        <v>596</v>
      </c>
      <c r="N300" s="1" t="s">
        <v>31</v>
      </c>
      <c r="O300" s="1" t="s">
        <v>57</v>
      </c>
      <c r="P300" s="1" t="s">
        <v>597</v>
      </c>
      <c r="Q300">
        <v>165.28</v>
      </c>
      <c r="R300">
        <v>4</v>
      </c>
      <c r="S300">
        <v>14.8752</v>
      </c>
      <c r="T300" s="1" t="s">
        <v>71</v>
      </c>
    </row>
    <row r="301" spans="1:20" x14ac:dyDescent="0.25">
      <c r="A301" s="1" t="s">
        <v>1265</v>
      </c>
      <c r="B301" s="2">
        <v>42763</v>
      </c>
      <c r="C301" s="2">
        <v>42766</v>
      </c>
      <c r="D301" s="1" t="s">
        <v>21</v>
      </c>
      <c r="E301" s="1" t="s">
        <v>22</v>
      </c>
      <c r="F301" s="1" t="s">
        <v>1266</v>
      </c>
      <c r="G301" s="1" t="s">
        <v>1267</v>
      </c>
      <c r="H301" s="1" t="s">
        <v>100</v>
      </c>
      <c r="I301" s="1" t="s">
        <v>26</v>
      </c>
      <c r="J301" s="1" t="s">
        <v>550</v>
      </c>
      <c r="K301" s="1" t="s">
        <v>54</v>
      </c>
      <c r="L301" s="1" t="s">
        <v>55</v>
      </c>
      <c r="M301" s="1" t="s">
        <v>1268</v>
      </c>
      <c r="N301" s="1" t="s">
        <v>31</v>
      </c>
      <c r="O301" s="1" t="s">
        <v>57</v>
      </c>
      <c r="P301" s="1" t="s">
        <v>1269</v>
      </c>
      <c r="Q301">
        <v>37.74</v>
      </c>
      <c r="R301">
        <v>3</v>
      </c>
      <c r="S301">
        <v>12.8316</v>
      </c>
      <c r="T301" s="1" t="s">
        <v>169</v>
      </c>
    </row>
    <row r="302" spans="1:20" x14ac:dyDescent="0.25">
      <c r="A302" s="1" t="s">
        <v>1270</v>
      </c>
      <c r="B302" s="2">
        <v>42268</v>
      </c>
      <c r="C302" s="2">
        <v>42271</v>
      </c>
      <c r="D302" s="1" t="s">
        <v>21</v>
      </c>
      <c r="E302" s="1" t="s">
        <v>87</v>
      </c>
      <c r="F302" s="1" t="s">
        <v>1271</v>
      </c>
      <c r="G302" s="1" t="s">
        <v>1272</v>
      </c>
      <c r="H302" s="1" t="s">
        <v>90</v>
      </c>
      <c r="I302" s="1" t="s">
        <v>26</v>
      </c>
      <c r="J302" s="1" t="s">
        <v>101</v>
      </c>
      <c r="K302" s="1" t="s">
        <v>92</v>
      </c>
      <c r="L302" s="1" t="s">
        <v>93</v>
      </c>
      <c r="M302" s="1" t="s">
        <v>111</v>
      </c>
      <c r="N302" s="1" t="s">
        <v>31</v>
      </c>
      <c r="O302" s="1" t="s">
        <v>57</v>
      </c>
      <c r="P302" s="1" t="s">
        <v>112</v>
      </c>
      <c r="Q302">
        <v>4.9279999999999999</v>
      </c>
      <c r="R302">
        <v>4</v>
      </c>
      <c r="S302">
        <v>-1.4783999999999999</v>
      </c>
      <c r="T302" s="1" t="s">
        <v>77</v>
      </c>
    </row>
    <row r="303" spans="1:20" x14ac:dyDescent="0.25">
      <c r="A303" s="1" t="s">
        <v>1273</v>
      </c>
      <c r="B303" s="2">
        <v>41992</v>
      </c>
      <c r="C303" s="2">
        <v>41994</v>
      </c>
      <c r="D303" s="1" t="s">
        <v>63</v>
      </c>
      <c r="E303" s="1" t="s">
        <v>22</v>
      </c>
      <c r="F303" s="1" t="s">
        <v>1274</v>
      </c>
      <c r="G303" s="1" t="s">
        <v>1275</v>
      </c>
      <c r="H303" s="1" t="s">
        <v>25</v>
      </c>
      <c r="I303" s="1" t="s">
        <v>26</v>
      </c>
      <c r="J303" s="1" t="s">
        <v>854</v>
      </c>
      <c r="K303" s="1" t="s">
        <v>1276</v>
      </c>
      <c r="L303" s="1" t="s">
        <v>29</v>
      </c>
      <c r="M303" s="1" t="s">
        <v>142</v>
      </c>
      <c r="N303" s="1" t="s">
        <v>31</v>
      </c>
      <c r="O303" s="1" t="s">
        <v>36</v>
      </c>
      <c r="P303" s="1" t="s">
        <v>143</v>
      </c>
      <c r="Q303">
        <v>1819.86</v>
      </c>
      <c r="R303">
        <v>14</v>
      </c>
      <c r="S303">
        <v>163.78739999999999</v>
      </c>
      <c r="T303" s="1" t="s">
        <v>96</v>
      </c>
    </row>
    <row r="304" spans="1:20" x14ac:dyDescent="0.25">
      <c r="A304" s="1" t="s">
        <v>1277</v>
      </c>
      <c r="B304" s="2">
        <v>42292</v>
      </c>
      <c r="C304" s="2">
        <v>42292</v>
      </c>
      <c r="D304" s="1" t="s">
        <v>425</v>
      </c>
      <c r="E304" s="1" t="s">
        <v>426</v>
      </c>
      <c r="F304" s="1" t="s">
        <v>138</v>
      </c>
      <c r="G304" s="1" t="s">
        <v>139</v>
      </c>
      <c r="H304" s="1" t="s">
        <v>25</v>
      </c>
      <c r="I304" s="1" t="s">
        <v>26</v>
      </c>
      <c r="J304" s="1" t="s">
        <v>528</v>
      </c>
      <c r="K304" s="1" t="s">
        <v>92</v>
      </c>
      <c r="L304" s="1" t="s">
        <v>93</v>
      </c>
      <c r="M304" s="1" t="s">
        <v>601</v>
      </c>
      <c r="N304" s="1" t="s">
        <v>31</v>
      </c>
      <c r="O304" s="1" t="s">
        <v>36</v>
      </c>
      <c r="P304" s="1" t="s">
        <v>602</v>
      </c>
      <c r="Q304">
        <v>2453.4299999999998</v>
      </c>
      <c r="R304">
        <v>5</v>
      </c>
      <c r="S304">
        <v>-350.49</v>
      </c>
      <c r="T304" s="1" t="s">
        <v>48</v>
      </c>
    </row>
    <row r="305" spans="1:20" x14ac:dyDescent="0.25">
      <c r="A305" s="1" t="s">
        <v>1278</v>
      </c>
      <c r="B305" s="2">
        <v>42899</v>
      </c>
      <c r="C305" s="2">
        <v>42902</v>
      </c>
      <c r="D305" s="1" t="s">
        <v>21</v>
      </c>
      <c r="E305" s="1" t="s">
        <v>87</v>
      </c>
      <c r="F305" s="1" t="s">
        <v>1257</v>
      </c>
      <c r="G305" s="1" t="s">
        <v>1258</v>
      </c>
      <c r="H305" s="1" t="s">
        <v>100</v>
      </c>
      <c r="I305" s="1" t="s">
        <v>26</v>
      </c>
      <c r="J305" s="1" t="s">
        <v>133</v>
      </c>
      <c r="K305" s="1" t="s">
        <v>134</v>
      </c>
      <c r="L305" s="1" t="s">
        <v>93</v>
      </c>
      <c r="M305" s="1" t="s">
        <v>1279</v>
      </c>
      <c r="N305" s="1" t="s">
        <v>31</v>
      </c>
      <c r="O305" s="1" t="s">
        <v>36</v>
      </c>
      <c r="P305" s="1" t="s">
        <v>1280</v>
      </c>
      <c r="Q305">
        <v>470.30200000000002</v>
      </c>
      <c r="R305">
        <v>7</v>
      </c>
      <c r="S305">
        <v>-87.341800000000006</v>
      </c>
      <c r="T305" s="1" t="s">
        <v>59</v>
      </c>
    </row>
    <row r="306" spans="1:20" x14ac:dyDescent="0.25">
      <c r="A306" s="1" t="s">
        <v>1281</v>
      </c>
      <c r="B306" s="2">
        <v>42898</v>
      </c>
      <c r="C306" s="2">
        <v>42905</v>
      </c>
      <c r="D306" s="1" t="s">
        <v>39</v>
      </c>
      <c r="E306" s="1" t="s">
        <v>40</v>
      </c>
      <c r="F306" s="1" t="s">
        <v>1282</v>
      </c>
      <c r="G306" s="1" t="s">
        <v>1283</v>
      </c>
      <c r="H306" s="1" t="s">
        <v>100</v>
      </c>
      <c r="I306" s="1" t="s">
        <v>26</v>
      </c>
      <c r="J306" s="1" t="s">
        <v>347</v>
      </c>
      <c r="K306" s="1" t="s">
        <v>667</v>
      </c>
      <c r="L306" s="1" t="s">
        <v>29</v>
      </c>
      <c r="M306" s="1" t="s">
        <v>1284</v>
      </c>
      <c r="N306" s="1" t="s">
        <v>31</v>
      </c>
      <c r="O306" s="1" t="s">
        <v>46</v>
      </c>
      <c r="P306" s="1" t="s">
        <v>1285</v>
      </c>
      <c r="Q306">
        <v>452.94</v>
      </c>
      <c r="R306">
        <v>3</v>
      </c>
      <c r="S306">
        <v>67.941000000000003</v>
      </c>
      <c r="T306" s="1" t="s">
        <v>59</v>
      </c>
    </row>
    <row r="307" spans="1:20" x14ac:dyDescent="0.25">
      <c r="A307" s="1" t="s">
        <v>1286</v>
      </c>
      <c r="B307" s="2">
        <v>41763</v>
      </c>
      <c r="C307" s="2">
        <v>41763</v>
      </c>
      <c r="D307" s="1" t="s">
        <v>425</v>
      </c>
      <c r="E307" s="1" t="s">
        <v>426</v>
      </c>
      <c r="F307" s="1" t="s">
        <v>1287</v>
      </c>
      <c r="G307" s="1" t="s">
        <v>1288</v>
      </c>
      <c r="H307" s="1" t="s">
        <v>25</v>
      </c>
      <c r="I307" s="1" t="s">
        <v>26</v>
      </c>
      <c r="J307" s="1" t="s">
        <v>1289</v>
      </c>
      <c r="K307" s="1" t="s">
        <v>430</v>
      </c>
      <c r="L307" s="1" t="s">
        <v>68</v>
      </c>
      <c r="M307" s="1" t="s">
        <v>1290</v>
      </c>
      <c r="N307" s="1" t="s">
        <v>31</v>
      </c>
      <c r="O307" s="1" t="s">
        <v>57</v>
      </c>
      <c r="P307" s="1" t="s">
        <v>1291</v>
      </c>
      <c r="Q307">
        <v>27.46</v>
      </c>
      <c r="R307">
        <v>2</v>
      </c>
      <c r="S307">
        <v>9.8856000000000002</v>
      </c>
      <c r="T307" s="1" t="s">
        <v>161</v>
      </c>
    </row>
    <row r="308" spans="1:20" x14ac:dyDescent="0.25">
      <c r="A308" s="1" t="s">
        <v>1292</v>
      </c>
      <c r="B308" s="2">
        <v>42440</v>
      </c>
      <c r="C308" s="2">
        <v>42444</v>
      </c>
      <c r="D308" s="1" t="s">
        <v>79</v>
      </c>
      <c r="E308" s="1" t="s">
        <v>40</v>
      </c>
      <c r="F308" s="1" t="s">
        <v>1293</v>
      </c>
      <c r="G308" s="1" t="s">
        <v>1294</v>
      </c>
      <c r="H308" s="1" t="s">
        <v>25</v>
      </c>
      <c r="I308" s="1" t="s">
        <v>26</v>
      </c>
      <c r="J308" s="1" t="s">
        <v>1295</v>
      </c>
      <c r="K308" s="1" t="s">
        <v>362</v>
      </c>
      <c r="L308" s="1" t="s">
        <v>68</v>
      </c>
      <c r="M308" s="1" t="s">
        <v>784</v>
      </c>
      <c r="N308" s="1" t="s">
        <v>31</v>
      </c>
      <c r="O308" s="1" t="s">
        <v>46</v>
      </c>
      <c r="P308" s="1" t="s">
        <v>785</v>
      </c>
      <c r="Q308">
        <v>244.006</v>
      </c>
      <c r="R308">
        <v>2</v>
      </c>
      <c r="S308">
        <v>-31.372199999999999</v>
      </c>
      <c r="T308" s="1" t="s">
        <v>195</v>
      </c>
    </row>
    <row r="309" spans="1:20" x14ac:dyDescent="0.25">
      <c r="A309" s="1" t="s">
        <v>1296</v>
      </c>
      <c r="B309" s="2">
        <v>42608</v>
      </c>
      <c r="C309" s="2">
        <v>42610</v>
      </c>
      <c r="D309" s="1" t="s">
        <v>63</v>
      </c>
      <c r="E309" s="1" t="s">
        <v>87</v>
      </c>
      <c r="F309" s="1" t="s">
        <v>1297</v>
      </c>
      <c r="G309" s="1" t="s">
        <v>1298</v>
      </c>
      <c r="H309" s="1" t="s">
        <v>90</v>
      </c>
      <c r="I309" s="1" t="s">
        <v>26</v>
      </c>
      <c r="J309" s="1" t="s">
        <v>1185</v>
      </c>
      <c r="K309" s="1" t="s">
        <v>92</v>
      </c>
      <c r="L309" s="1" t="s">
        <v>93</v>
      </c>
      <c r="M309" s="1" t="s">
        <v>1082</v>
      </c>
      <c r="N309" s="1" t="s">
        <v>31</v>
      </c>
      <c r="O309" s="1" t="s">
        <v>36</v>
      </c>
      <c r="P309" s="1" t="s">
        <v>1083</v>
      </c>
      <c r="Q309">
        <v>1024.7159999999999</v>
      </c>
      <c r="R309">
        <v>6</v>
      </c>
      <c r="S309">
        <v>-29.2776</v>
      </c>
      <c r="T309" s="1" t="s">
        <v>253</v>
      </c>
    </row>
    <row r="310" spans="1:20" x14ac:dyDescent="0.25">
      <c r="A310" s="1" t="s">
        <v>1299</v>
      </c>
      <c r="B310" s="2">
        <v>41859</v>
      </c>
      <c r="C310" s="2">
        <v>41865</v>
      </c>
      <c r="D310" s="1" t="s">
        <v>125</v>
      </c>
      <c r="E310" s="1" t="s">
        <v>40</v>
      </c>
      <c r="F310" s="1" t="s">
        <v>1300</v>
      </c>
      <c r="G310" s="1" t="s">
        <v>1301</v>
      </c>
      <c r="H310" s="1" t="s">
        <v>25</v>
      </c>
      <c r="I310" s="1" t="s">
        <v>26</v>
      </c>
      <c r="J310" s="1" t="s">
        <v>1302</v>
      </c>
      <c r="K310" s="1" t="s">
        <v>520</v>
      </c>
      <c r="L310" s="1" t="s">
        <v>55</v>
      </c>
      <c r="M310" s="1" t="s">
        <v>967</v>
      </c>
      <c r="N310" s="1" t="s">
        <v>31</v>
      </c>
      <c r="O310" s="1" t="s">
        <v>57</v>
      </c>
      <c r="P310" s="1" t="s">
        <v>968</v>
      </c>
      <c r="Q310">
        <v>121.376</v>
      </c>
      <c r="R310">
        <v>4</v>
      </c>
      <c r="S310">
        <v>-3.0344000000000002</v>
      </c>
      <c r="T310" s="1" t="s">
        <v>253</v>
      </c>
    </row>
    <row r="311" spans="1:20" x14ac:dyDescent="0.25">
      <c r="A311" s="1" t="s">
        <v>1303</v>
      </c>
      <c r="B311" s="2">
        <v>43078</v>
      </c>
      <c r="C311" s="2">
        <v>43082</v>
      </c>
      <c r="D311" s="1" t="s">
        <v>79</v>
      </c>
      <c r="E311" s="1" t="s">
        <v>40</v>
      </c>
      <c r="F311" s="1" t="s">
        <v>1304</v>
      </c>
      <c r="G311" s="1" t="s">
        <v>1305</v>
      </c>
      <c r="H311" s="1" t="s">
        <v>90</v>
      </c>
      <c r="I311" s="1" t="s">
        <v>26</v>
      </c>
      <c r="J311" s="1" t="s">
        <v>288</v>
      </c>
      <c r="K311" s="1" t="s">
        <v>289</v>
      </c>
      <c r="L311" s="1" t="s">
        <v>93</v>
      </c>
      <c r="M311" s="1" t="s">
        <v>1306</v>
      </c>
      <c r="N311" s="1" t="s">
        <v>31</v>
      </c>
      <c r="O311" s="1" t="s">
        <v>36</v>
      </c>
      <c r="P311" s="1" t="s">
        <v>1307</v>
      </c>
      <c r="Q311">
        <v>872.94</v>
      </c>
      <c r="R311">
        <v>3</v>
      </c>
      <c r="S311">
        <v>226.96440000000001</v>
      </c>
      <c r="T311" s="1" t="s">
        <v>96</v>
      </c>
    </row>
    <row r="312" spans="1:20" x14ac:dyDescent="0.25">
      <c r="A312" s="1" t="s">
        <v>1308</v>
      </c>
      <c r="B312" s="2">
        <v>42339</v>
      </c>
      <c r="C312" s="2">
        <v>42340</v>
      </c>
      <c r="D312" s="1" t="s">
        <v>117</v>
      </c>
      <c r="E312" s="1" t="s">
        <v>426</v>
      </c>
      <c r="F312" s="1" t="s">
        <v>1309</v>
      </c>
      <c r="G312" s="1" t="s">
        <v>1310</v>
      </c>
      <c r="H312" s="1" t="s">
        <v>25</v>
      </c>
      <c r="I312" s="1" t="s">
        <v>26</v>
      </c>
      <c r="J312" s="1" t="s">
        <v>101</v>
      </c>
      <c r="K312" s="1" t="s">
        <v>92</v>
      </c>
      <c r="L312" s="1" t="s">
        <v>93</v>
      </c>
      <c r="M312" s="1" t="s">
        <v>1311</v>
      </c>
      <c r="N312" s="1" t="s">
        <v>31</v>
      </c>
      <c r="O312" s="1" t="s">
        <v>57</v>
      </c>
      <c r="P312" s="1" t="s">
        <v>1312</v>
      </c>
      <c r="Q312">
        <v>6.6879999999999997</v>
      </c>
      <c r="R312">
        <v>4</v>
      </c>
      <c r="S312">
        <v>-4.0128000000000004</v>
      </c>
      <c r="T312" s="1" t="s">
        <v>96</v>
      </c>
    </row>
    <row r="313" spans="1:20" x14ac:dyDescent="0.25">
      <c r="A313" s="1" t="s">
        <v>1313</v>
      </c>
      <c r="B313" s="2">
        <v>42311</v>
      </c>
      <c r="C313" s="2">
        <v>42315</v>
      </c>
      <c r="D313" s="1" t="s">
        <v>79</v>
      </c>
      <c r="E313" s="1" t="s">
        <v>40</v>
      </c>
      <c r="F313" s="1" t="s">
        <v>1314</v>
      </c>
      <c r="G313" s="1" t="s">
        <v>1315</v>
      </c>
      <c r="H313" s="1" t="s">
        <v>100</v>
      </c>
      <c r="I313" s="1" t="s">
        <v>26</v>
      </c>
      <c r="J313" s="1" t="s">
        <v>53</v>
      </c>
      <c r="K313" s="1" t="s">
        <v>54</v>
      </c>
      <c r="L313" s="1" t="s">
        <v>55</v>
      </c>
      <c r="M313" s="1" t="s">
        <v>485</v>
      </c>
      <c r="N313" s="1" t="s">
        <v>31</v>
      </c>
      <c r="O313" s="1" t="s">
        <v>57</v>
      </c>
      <c r="P313" s="1" t="s">
        <v>486</v>
      </c>
      <c r="Q313">
        <v>42.6</v>
      </c>
      <c r="R313">
        <v>3</v>
      </c>
      <c r="S313">
        <v>16.614000000000001</v>
      </c>
      <c r="T313" s="1" t="s">
        <v>34</v>
      </c>
    </row>
    <row r="314" spans="1:20" x14ac:dyDescent="0.25">
      <c r="A314" s="1" t="s">
        <v>1316</v>
      </c>
      <c r="B314" s="2">
        <v>43063</v>
      </c>
      <c r="C314" s="2">
        <v>43067</v>
      </c>
      <c r="D314" s="1" t="s">
        <v>79</v>
      </c>
      <c r="E314" s="1" t="s">
        <v>40</v>
      </c>
      <c r="F314" s="1" t="s">
        <v>1317</v>
      </c>
      <c r="G314" s="1" t="s">
        <v>1318</v>
      </c>
      <c r="H314" s="1" t="s">
        <v>90</v>
      </c>
      <c r="I314" s="1" t="s">
        <v>26</v>
      </c>
      <c r="J314" s="1" t="s">
        <v>173</v>
      </c>
      <c r="K314" s="1" t="s">
        <v>121</v>
      </c>
      <c r="L314" s="1" t="s">
        <v>68</v>
      </c>
      <c r="M314" s="1" t="s">
        <v>420</v>
      </c>
      <c r="N314" s="1" t="s">
        <v>31</v>
      </c>
      <c r="O314" s="1" t="s">
        <v>36</v>
      </c>
      <c r="P314" s="1" t="s">
        <v>421</v>
      </c>
      <c r="Q314">
        <v>977.29200000000003</v>
      </c>
      <c r="R314">
        <v>6</v>
      </c>
      <c r="S314">
        <v>173.74080000000001</v>
      </c>
      <c r="T314" s="1" t="s">
        <v>34</v>
      </c>
    </row>
    <row r="315" spans="1:20" x14ac:dyDescent="0.25">
      <c r="A315" s="1" t="s">
        <v>1319</v>
      </c>
      <c r="B315" s="2">
        <v>43038</v>
      </c>
      <c r="C315" s="2">
        <v>43042</v>
      </c>
      <c r="D315" s="1" t="s">
        <v>79</v>
      </c>
      <c r="E315" s="1" t="s">
        <v>40</v>
      </c>
      <c r="F315" s="1" t="s">
        <v>1320</v>
      </c>
      <c r="G315" s="1" t="s">
        <v>1321</v>
      </c>
      <c r="H315" s="1" t="s">
        <v>90</v>
      </c>
      <c r="I315" s="1" t="s">
        <v>26</v>
      </c>
      <c r="J315" s="1" t="s">
        <v>682</v>
      </c>
      <c r="K315" s="1" t="s">
        <v>192</v>
      </c>
      <c r="L315" s="1" t="s">
        <v>55</v>
      </c>
      <c r="M315" s="1" t="s">
        <v>959</v>
      </c>
      <c r="N315" s="1" t="s">
        <v>31</v>
      </c>
      <c r="O315" s="1" t="s">
        <v>57</v>
      </c>
      <c r="P315" s="1" t="s">
        <v>960</v>
      </c>
      <c r="Q315">
        <v>9.64</v>
      </c>
      <c r="R315">
        <v>2</v>
      </c>
      <c r="S315">
        <v>3.6631999999999998</v>
      </c>
      <c r="T315" s="1" t="s">
        <v>48</v>
      </c>
    </row>
    <row r="316" spans="1:20" x14ac:dyDescent="0.25">
      <c r="A316" s="1" t="s">
        <v>1322</v>
      </c>
      <c r="B316" s="2">
        <v>42698</v>
      </c>
      <c r="C316" s="2">
        <v>42705</v>
      </c>
      <c r="D316" s="1" t="s">
        <v>39</v>
      </c>
      <c r="E316" s="1" t="s">
        <v>40</v>
      </c>
      <c r="F316" s="1" t="s">
        <v>1323</v>
      </c>
      <c r="G316" s="1" t="s">
        <v>1324</v>
      </c>
      <c r="H316" s="1" t="s">
        <v>100</v>
      </c>
      <c r="I316" s="1" t="s">
        <v>26</v>
      </c>
      <c r="J316" s="1" t="s">
        <v>53</v>
      </c>
      <c r="K316" s="1" t="s">
        <v>54</v>
      </c>
      <c r="L316" s="1" t="s">
        <v>55</v>
      </c>
      <c r="M316" s="1" t="s">
        <v>650</v>
      </c>
      <c r="N316" s="1" t="s">
        <v>31</v>
      </c>
      <c r="O316" s="1" t="s">
        <v>57</v>
      </c>
      <c r="P316" s="1" t="s">
        <v>651</v>
      </c>
      <c r="Q316">
        <v>9.94</v>
      </c>
      <c r="R316">
        <v>2</v>
      </c>
      <c r="S316">
        <v>3.0813999999999999</v>
      </c>
      <c r="T316" s="1" t="s">
        <v>34</v>
      </c>
    </row>
    <row r="317" spans="1:20" x14ac:dyDescent="0.25">
      <c r="A317" s="1" t="s">
        <v>1325</v>
      </c>
      <c r="B317" s="2">
        <v>42217</v>
      </c>
      <c r="C317" s="2">
        <v>42223</v>
      </c>
      <c r="D317" s="1" t="s">
        <v>125</v>
      </c>
      <c r="E317" s="1" t="s">
        <v>40</v>
      </c>
      <c r="F317" s="1" t="s">
        <v>1326</v>
      </c>
      <c r="G317" s="1" t="s">
        <v>1327</v>
      </c>
      <c r="H317" s="1" t="s">
        <v>100</v>
      </c>
      <c r="I317" s="1" t="s">
        <v>26</v>
      </c>
      <c r="J317" s="1" t="s">
        <v>53</v>
      </c>
      <c r="K317" s="1" t="s">
        <v>54</v>
      </c>
      <c r="L317" s="1" t="s">
        <v>55</v>
      </c>
      <c r="M317" s="1" t="s">
        <v>1328</v>
      </c>
      <c r="N317" s="1" t="s">
        <v>31</v>
      </c>
      <c r="O317" s="1" t="s">
        <v>46</v>
      </c>
      <c r="P317" s="1" t="s">
        <v>1329</v>
      </c>
      <c r="Q317">
        <v>1004.976</v>
      </c>
      <c r="R317">
        <v>6</v>
      </c>
      <c r="S317">
        <v>-175.8708</v>
      </c>
      <c r="T317" s="1" t="s">
        <v>253</v>
      </c>
    </row>
    <row r="318" spans="1:20" x14ac:dyDescent="0.25">
      <c r="A318" s="1" t="s">
        <v>1330</v>
      </c>
      <c r="B318" s="2">
        <v>42990</v>
      </c>
      <c r="C318" s="2">
        <v>42993</v>
      </c>
      <c r="D318" s="1" t="s">
        <v>21</v>
      </c>
      <c r="E318" s="1" t="s">
        <v>87</v>
      </c>
      <c r="F318" s="1" t="s">
        <v>1331</v>
      </c>
      <c r="G318" s="1" t="s">
        <v>1332</v>
      </c>
      <c r="H318" s="1" t="s">
        <v>25</v>
      </c>
      <c r="I318" s="1" t="s">
        <v>26</v>
      </c>
      <c r="J318" s="1" t="s">
        <v>53</v>
      </c>
      <c r="K318" s="1" t="s">
        <v>54</v>
      </c>
      <c r="L318" s="1" t="s">
        <v>55</v>
      </c>
      <c r="M318" s="1" t="s">
        <v>1311</v>
      </c>
      <c r="N318" s="1" t="s">
        <v>31</v>
      </c>
      <c r="O318" s="1" t="s">
        <v>57</v>
      </c>
      <c r="P318" s="1" t="s">
        <v>1312</v>
      </c>
      <c r="Q318">
        <v>8.36</v>
      </c>
      <c r="R318">
        <v>2</v>
      </c>
      <c r="S318">
        <v>3.0095999999999998</v>
      </c>
      <c r="T318" s="1" t="s">
        <v>77</v>
      </c>
    </row>
    <row r="319" spans="1:20" x14ac:dyDescent="0.25">
      <c r="A319" s="1" t="s">
        <v>1333</v>
      </c>
      <c r="B319" s="2">
        <v>43080</v>
      </c>
      <c r="C319" s="2">
        <v>43086</v>
      </c>
      <c r="D319" s="1" t="s">
        <v>125</v>
      </c>
      <c r="E319" s="1" t="s">
        <v>40</v>
      </c>
      <c r="F319" s="1" t="s">
        <v>1334</v>
      </c>
      <c r="G319" s="1" t="s">
        <v>1335</v>
      </c>
      <c r="H319" s="1" t="s">
        <v>25</v>
      </c>
      <c r="I319" s="1" t="s">
        <v>26</v>
      </c>
      <c r="J319" s="1" t="s">
        <v>66</v>
      </c>
      <c r="K319" s="1" t="s">
        <v>67</v>
      </c>
      <c r="L319" s="1" t="s">
        <v>68</v>
      </c>
      <c r="M319" s="1" t="s">
        <v>1217</v>
      </c>
      <c r="N319" s="1" t="s">
        <v>31</v>
      </c>
      <c r="O319" s="1" t="s">
        <v>36</v>
      </c>
      <c r="P319" s="1" t="s">
        <v>1218</v>
      </c>
      <c r="Q319">
        <v>63.686</v>
      </c>
      <c r="R319">
        <v>1</v>
      </c>
      <c r="S319">
        <v>-9.0980000000000008</v>
      </c>
      <c r="T319" s="1" t="s">
        <v>96</v>
      </c>
    </row>
    <row r="320" spans="1:20" x14ac:dyDescent="0.25">
      <c r="A320" s="1" t="s">
        <v>1336</v>
      </c>
      <c r="B320" s="2">
        <v>43079</v>
      </c>
      <c r="C320" s="2">
        <v>43083</v>
      </c>
      <c r="D320" s="1" t="s">
        <v>79</v>
      </c>
      <c r="E320" s="1" t="s">
        <v>22</v>
      </c>
      <c r="F320" s="1" t="s">
        <v>1337</v>
      </c>
      <c r="G320" s="1" t="s">
        <v>1338</v>
      </c>
      <c r="H320" s="1" t="s">
        <v>25</v>
      </c>
      <c r="I320" s="1" t="s">
        <v>26</v>
      </c>
      <c r="J320" s="1" t="s">
        <v>1339</v>
      </c>
      <c r="K320" s="1" t="s">
        <v>1340</v>
      </c>
      <c r="L320" s="1" t="s">
        <v>55</v>
      </c>
      <c r="M320" s="1" t="s">
        <v>612</v>
      </c>
      <c r="N320" s="1" t="s">
        <v>31</v>
      </c>
      <c r="O320" s="1" t="s">
        <v>46</v>
      </c>
      <c r="P320" s="1" t="s">
        <v>613</v>
      </c>
      <c r="Q320">
        <v>1669.6</v>
      </c>
      <c r="R320">
        <v>4</v>
      </c>
      <c r="S320">
        <v>116.872</v>
      </c>
      <c r="T320" s="1" t="s">
        <v>96</v>
      </c>
    </row>
    <row r="321" spans="1:20" x14ac:dyDescent="0.25">
      <c r="A321" s="1" t="s">
        <v>1341</v>
      </c>
      <c r="B321" s="2">
        <v>42344</v>
      </c>
      <c r="C321" s="2">
        <v>42349</v>
      </c>
      <c r="D321" s="1" t="s">
        <v>50</v>
      </c>
      <c r="E321" s="1" t="s">
        <v>40</v>
      </c>
      <c r="F321" s="1" t="s">
        <v>1342</v>
      </c>
      <c r="G321" s="1" t="s">
        <v>1343</v>
      </c>
      <c r="H321" s="1" t="s">
        <v>25</v>
      </c>
      <c r="I321" s="1" t="s">
        <v>26</v>
      </c>
      <c r="J321" s="1" t="s">
        <v>1222</v>
      </c>
      <c r="K321" s="1" t="s">
        <v>520</v>
      </c>
      <c r="L321" s="1" t="s">
        <v>55</v>
      </c>
      <c r="M321" s="1" t="s">
        <v>745</v>
      </c>
      <c r="N321" s="1" t="s">
        <v>31</v>
      </c>
      <c r="O321" s="1" t="s">
        <v>57</v>
      </c>
      <c r="P321" s="1" t="s">
        <v>746</v>
      </c>
      <c r="Q321">
        <v>206.11199999999999</v>
      </c>
      <c r="R321">
        <v>6</v>
      </c>
      <c r="S321">
        <v>48.951599999999999</v>
      </c>
      <c r="T321" s="1" t="s">
        <v>96</v>
      </c>
    </row>
    <row r="322" spans="1:20" x14ac:dyDescent="0.25">
      <c r="A322" s="1" t="s">
        <v>1344</v>
      </c>
      <c r="B322" s="2">
        <v>42573</v>
      </c>
      <c r="C322" s="2">
        <v>42578</v>
      </c>
      <c r="D322" s="1" t="s">
        <v>50</v>
      </c>
      <c r="E322" s="1" t="s">
        <v>40</v>
      </c>
      <c r="F322" s="1" t="s">
        <v>1345</v>
      </c>
      <c r="G322" s="1" t="s">
        <v>1346</v>
      </c>
      <c r="H322" s="1" t="s">
        <v>25</v>
      </c>
      <c r="I322" s="1" t="s">
        <v>26</v>
      </c>
      <c r="J322" s="1" t="s">
        <v>1347</v>
      </c>
      <c r="K322" s="1" t="s">
        <v>67</v>
      </c>
      <c r="L322" s="1" t="s">
        <v>68</v>
      </c>
      <c r="M322" s="1" t="s">
        <v>1348</v>
      </c>
      <c r="N322" s="1" t="s">
        <v>31</v>
      </c>
      <c r="O322" s="1" t="s">
        <v>57</v>
      </c>
      <c r="P322" s="1" t="s">
        <v>1349</v>
      </c>
      <c r="Q322">
        <v>11.648</v>
      </c>
      <c r="R322">
        <v>2</v>
      </c>
      <c r="S322">
        <v>3.3488000000000002</v>
      </c>
      <c r="T322" s="1" t="s">
        <v>71</v>
      </c>
    </row>
    <row r="323" spans="1:20" x14ac:dyDescent="0.25">
      <c r="A323" s="1" t="s">
        <v>1350</v>
      </c>
      <c r="B323" s="2">
        <v>42776</v>
      </c>
      <c r="C323" s="2">
        <v>42780</v>
      </c>
      <c r="D323" s="1" t="s">
        <v>79</v>
      </c>
      <c r="E323" s="1" t="s">
        <v>40</v>
      </c>
      <c r="F323" s="1" t="s">
        <v>1351</v>
      </c>
      <c r="G323" s="1" t="s">
        <v>1352</v>
      </c>
      <c r="H323" s="1" t="s">
        <v>100</v>
      </c>
      <c r="I323" s="1" t="s">
        <v>26</v>
      </c>
      <c r="J323" s="1" t="s">
        <v>1353</v>
      </c>
      <c r="K323" s="1" t="s">
        <v>54</v>
      </c>
      <c r="L323" s="1" t="s">
        <v>55</v>
      </c>
      <c r="M323" s="1" t="s">
        <v>710</v>
      </c>
      <c r="N323" s="1" t="s">
        <v>31</v>
      </c>
      <c r="O323" s="1" t="s">
        <v>32</v>
      </c>
      <c r="P323" s="1" t="s">
        <v>711</v>
      </c>
      <c r="Q323">
        <v>203.983</v>
      </c>
      <c r="R323">
        <v>2</v>
      </c>
      <c r="S323">
        <v>16.7986</v>
      </c>
      <c r="T323" s="1" t="s">
        <v>297</v>
      </c>
    </row>
    <row r="324" spans="1:20" x14ac:dyDescent="0.25">
      <c r="A324" s="1" t="s">
        <v>1354</v>
      </c>
      <c r="B324" s="2">
        <v>42993</v>
      </c>
      <c r="C324" s="2">
        <v>42995</v>
      </c>
      <c r="D324" s="1" t="s">
        <v>63</v>
      </c>
      <c r="E324" s="1" t="s">
        <v>22</v>
      </c>
      <c r="F324" s="1" t="s">
        <v>1355</v>
      </c>
      <c r="G324" s="1" t="s">
        <v>1356</v>
      </c>
      <c r="H324" s="1" t="s">
        <v>25</v>
      </c>
      <c r="I324" s="1" t="s">
        <v>26</v>
      </c>
      <c r="J324" s="1" t="s">
        <v>1357</v>
      </c>
      <c r="K324" s="1" t="s">
        <v>434</v>
      </c>
      <c r="L324" s="1" t="s">
        <v>68</v>
      </c>
      <c r="M324" s="1" t="s">
        <v>102</v>
      </c>
      <c r="N324" s="1" t="s">
        <v>31</v>
      </c>
      <c r="O324" s="1" t="s">
        <v>32</v>
      </c>
      <c r="P324" s="1" t="s">
        <v>103</v>
      </c>
      <c r="Q324">
        <v>782.94</v>
      </c>
      <c r="R324">
        <v>3</v>
      </c>
      <c r="S324">
        <v>203.56440000000001</v>
      </c>
      <c r="T324" s="1" t="s">
        <v>77</v>
      </c>
    </row>
    <row r="325" spans="1:20" x14ac:dyDescent="0.25">
      <c r="A325" s="1" t="s">
        <v>1358</v>
      </c>
      <c r="B325" s="2">
        <v>41709</v>
      </c>
      <c r="C325" s="2">
        <v>41714</v>
      </c>
      <c r="D325" s="1" t="s">
        <v>50</v>
      </c>
      <c r="E325" s="1" t="s">
        <v>22</v>
      </c>
      <c r="F325" s="1" t="s">
        <v>1359</v>
      </c>
      <c r="G325" s="1" t="s">
        <v>1360</v>
      </c>
      <c r="H325" s="1" t="s">
        <v>25</v>
      </c>
      <c r="I325" s="1" t="s">
        <v>26</v>
      </c>
      <c r="J325" s="1" t="s">
        <v>347</v>
      </c>
      <c r="K325" s="1" t="s">
        <v>231</v>
      </c>
      <c r="L325" s="1" t="s">
        <v>68</v>
      </c>
      <c r="M325" s="1" t="s">
        <v>1361</v>
      </c>
      <c r="N325" s="1" t="s">
        <v>31</v>
      </c>
      <c r="O325" s="1" t="s">
        <v>57</v>
      </c>
      <c r="P325" s="1" t="s">
        <v>423</v>
      </c>
      <c r="Q325">
        <v>8.32</v>
      </c>
      <c r="R325">
        <v>5</v>
      </c>
      <c r="S325">
        <v>2.2879999999999998</v>
      </c>
      <c r="T325" s="1" t="s">
        <v>195</v>
      </c>
    </row>
    <row r="326" spans="1:20" x14ac:dyDescent="0.25">
      <c r="A326" s="1" t="s">
        <v>1362</v>
      </c>
      <c r="B326" s="2">
        <v>42004</v>
      </c>
      <c r="C326" s="2">
        <v>42008</v>
      </c>
      <c r="D326" s="1" t="s">
        <v>79</v>
      </c>
      <c r="E326" s="1" t="s">
        <v>22</v>
      </c>
      <c r="F326" s="1" t="s">
        <v>1363</v>
      </c>
      <c r="G326" s="1" t="s">
        <v>1364</v>
      </c>
      <c r="H326" s="1" t="s">
        <v>90</v>
      </c>
      <c r="I326" s="1" t="s">
        <v>26</v>
      </c>
      <c r="J326" s="1" t="s">
        <v>1365</v>
      </c>
      <c r="K326" s="1" t="s">
        <v>121</v>
      </c>
      <c r="L326" s="1" t="s">
        <v>68</v>
      </c>
      <c r="M326" s="1" t="s">
        <v>260</v>
      </c>
      <c r="N326" s="1" t="s">
        <v>31</v>
      </c>
      <c r="O326" s="1" t="s">
        <v>32</v>
      </c>
      <c r="P326" s="1" t="s">
        <v>261</v>
      </c>
      <c r="Q326">
        <v>1573.4880000000001</v>
      </c>
      <c r="R326">
        <v>7</v>
      </c>
      <c r="S326">
        <v>196.68600000000001</v>
      </c>
      <c r="T326" s="1" t="s">
        <v>96</v>
      </c>
    </row>
    <row r="327" spans="1:20" x14ac:dyDescent="0.25">
      <c r="A327" s="1" t="s">
        <v>1366</v>
      </c>
      <c r="B327" s="2">
        <v>42079</v>
      </c>
      <c r="C327" s="2">
        <v>42081</v>
      </c>
      <c r="D327" s="1" t="s">
        <v>63</v>
      </c>
      <c r="E327" s="1" t="s">
        <v>22</v>
      </c>
      <c r="F327" s="1" t="s">
        <v>537</v>
      </c>
      <c r="G327" s="1" t="s">
        <v>538</v>
      </c>
      <c r="H327" s="1" t="s">
        <v>25</v>
      </c>
      <c r="I327" s="1" t="s">
        <v>26</v>
      </c>
      <c r="J327" s="1" t="s">
        <v>191</v>
      </c>
      <c r="K327" s="1" t="s">
        <v>192</v>
      </c>
      <c r="L327" s="1" t="s">
        <v>55</v>
      </c>
      <c r="M327" s="1" t="s">
        <v>1259</v>
      </c>
      <c r="N327" s="1" t="s">
        <v>31</v>
      </c>
      <c r="O327" s="1" t="s">
        <v>46</v>
      </c>
      <c r="P327" s="1" t="s">
        <v>1063</v>
      </c>
      <c r="Q327">
        <v>171.96</v>
      </c>
      <c r="R327">
        <v>2</v>
      </c>
      <c r="S327">
        <v>44.709600000000002</v>
      </c>
      <c r="T327" s="1" t="s">
        <v>195</v>
      </c>
    </row>
    <row r="328" spans="1:20" x14ac:dyDescent="0.25">
      <c r="A328" s="1" t="s">
        <v>1367</v>
      </c>
      <c r="B328" s="2">
        <v>42916</v>
      </c>
      <c r="C328" s="2">
        <v>42916</v>
      </c>
      <c r="D328" s="1" t="s">
        <v>425</v>
      </c>
      <c r="E328" s="1" t="s">
        <v>426</v>
      </c>
      <c r="F328" s="1" t="s">
        <v>1368</v>
      </c>
      <c r="G328" s="1" t="s">
        <v>1369</v>
      </c>
      <c r="H328" s="1" t="s">
        <v>25</v>
      </c>
      <c r="I328" s="1" t="s">
        <v>26</v>
      </c>
      <c r="J328" s="1" t="s">
        <v>173</v>
      </c>
      <c r="K328" s="1" t="s">
        <v>121</v>
      </c>
      <c r="L328" s="1" t="s">
        <v>68</v>
      </c>
      <c r="M328" s="1" t="s">
        <v>45</v>
      </c>
      <c r="N328" s="1" t="s">
        <v>31</v>
      </c>
      <c r="O328" s="1" t="s">
        <v>46</v>
      </c>
      <c r="P328" s="1" t="s">
        <v>47</v>
      </c>
      <c r="Q328">
        <v>1044.6300000000001</v>
      </c>
      <c r="R328">
        <v>5</v>
      </c>
      <c r="S328">
        <v>-295.9785</v>
      </c>
      <c r="T328" s="1" t="s">
        <v>59</v>
      </c>
    </row>
    <row r="329" spans="1:20" x14ac:dyDescent="0.25">
      <c r="A329" s="1" t="s">
        <v>1370</v>
      </c>
      <c r="B329" s="2">
        <v>41966</v>
      </c>
      <c r="C329" s="2">
        <v>41968</v>
      </c>
      <c r="D329" s="1" t="s">
        <v>63</v>
      </c>
      <c r="E329" s="1" t="s">
        <v>87</v>
      </c>
      <c r="F329" s="1" t="s">
        <v>507</v>
      </c>
      <c r="G329" s="1" t="s">
        <v>508</v>
      </c>
      <c r="H329" s="1" t="s">
        <v>25</v>
      </c>
      <c r="I329" s="1" t="s">
        <v>26</v>
      </c>
      <c r="J329" s="1" t="s">
        <v>53</v>
      </c>
      <c r="K329" s="1" t="s">
        <v>54</v>
      </c>
      <c r="L329" s="1" t="s">
        <v>55</v>
      </c>
      <c r="M329" s="1" t="s">
        <v>159</v>
      </c>
      <c r="N329" s="1" t="s">
        <v>31</v>
      </c>
      <c r="O329" s="1" t="s">
        <v>36</v>
      </c>
      <c r="P329" s="1" t="s">
        <v>160</v>
      </c>
      <c r="Q329">
        <v>603.91999999999996</v>
      </c>
      <c r="R329">
        <v>5</v>
      </c>
      <c r="S329">
        <v>-67.941000000000003</v>
      </c>
      <c r="T329" s="1" t="s">
        <v>34</v>
      </c>
    </row>
    <row r="330" spans="1:20" x14ac:dyDescent="0.25">
      <c r="A330" s="1" t="s">
        <v>1370</v>
      </c>
      <c r="B330" s="2">
        <v>41966</v>
      </c>
      <c r="C330" s="2">
        <v>41968</v>
      </c>
      <c r="D330" s="1" t="s">
        <v>63</v>
      </c>
      <c r="E330" s="1" t="s">
        <v>87</v>
      </c>
      <c r="F330" s="1" t="s">
        <v>507</v>
      </c>
      <c r="G330" s="1" t="s">
        <v>508</v>
      </c>
      <c r="H330" s="1" t="s">
        <v>25</v>
      </c>
      <c r="I330" s="1" t="s">
        <v>26</v>
      </c>
      <c r="J330" s="1" t="s">
        <v>53</v>
      </c>
      <c r="K330" s="1" t="s">
        <v>54</v>
      </c>
      <c r="L330" s="1" t="s">
        <v>55</v>
      </c>
      <c r="M330" s="1" t="s">
        <v>580</v>
      </c>
      <c r="N330" s="1" t="s">
        <v>31</v>
      </c>
      <c r="O330" s="1" t="s">
        <v>36</v>
      </c>
      <c r="P330" s="1" t="s">
        <v>581</v>
      </c>
      <c r="Q330">
        <v>381.44</v>
      </c>
      <c r="R330">
        <v>2</v>
      </c>
      <c r="S330">
        <v>23.84</v>
      </c>
      <c r="T330" s="1" t="s">
        <v>34</v>
      </c>
    </row>
    <row r="331" spans="1:20" x14ac:dyDescent="0.25">
      <c r="A331" s="1" t="s">
        <v>1371</v>
      </c>
      <c r="B331" s="2">
        <v>41988</v>
      </c>
      <c r="C331" s="2">
        <v>41991</v>
      </c>
      <c r="D331" s="1" t="s">
        <v>21</v>
      </c>
      <c r="E331" s="1" t="s">
        <v>87</v>
      </c>
      <c r="F331" s="1" t="s">
        <v>1372</v>
      </c>
      <c r="G331" s="1" t="s">
        <v>1373</v>
      </c>
      <c r="H331" s="1" t="s">
        <v>25</v>
      </c>
      <c r="I331" s="1" t="s">
        <v>26</v>
      </c>
      <c r="J331" s="1" t="s">
        <v>1374</v>
      </c>
      <c r="K331" s="1" t="s">
        <v>92</v>
      </c>
      <c r="L331" s="1" t="s">
        <v>93</v>
      </c>
      <c r="M331" s="1" t="s">
        <v>816</v>
      </c>
      <c r="N331" s="1" t="s">
        <v>31</v>
      </c>
      <c r="O331" s="1" t="s">
        <v>36</v>
      </c>
      <c r="P331" s="1" t="s">
        <v>817</v>
      </c>
      <c r="Q331">
        <v>763.28</v>
      </c>
      <c r="R331">
        <v>5</v>
      </c>
      <c r="S331">
        <v>-21.808</v>
      </c>
      <c r="T331" s="1" t="s">
        <v>96</v>
      </c>
    </row>
    <row r="332" spans="1:20" x14ac:dyDescent="0.25">
      <c r="A332" s="1" t="s">
        <v>1375</v>
      </c>
      <c r="B332" s="2">
        <v>42225</v>
      </c>
      <c r="C332" s="2">
        <v>42228</v>
      </c>
      <c r="D332" s="1" t="s">
        <v>21</v>
      </c>
      <c r="E332" s="1" t="s">
        <v>87</v>
      </c>
      <c r="F332" s="1" t="s">
        <v>713</v>
      </c>
      <c r="G332" s="1" t="s">
        <v>714</v>
      </c>
      <c r="H332" s="1" t="s">
        <v>25</v>
      </c>
      <c r="I332" s="1" t="s">
        <v>26</v>
      </c>
      <c r="J332" s="1" t="s">
        <v>173</v>
      </c>
      <c r="K332" s="1" t="s">
        <v>121</v>
      </c>
      <c r="L332" s="1" t="s">
        <v>68</v>
      </c>
      <c r="M332" s="1" t="s">
        <v>317</v>
      </c>
      <c r="N332" s="1" t="s">
        <v>31</v>
      </c>
      <c r="O332" s="1" t="s">
        <v>46</v>
      </c>
      <c r="P332" s="1" t="s">
        <v>318</v>
      </c>
      <c r="Q332">
        <v>382.80599999999998</v>
      </c>
      <c r="R332">
        <v>9</v>
      </c>
      <c r="S332">
        <v>-153.1224</v>
      </c>
      <c r="T332" s="1" t="s">
        <v>253</v>
      </c>
    </row>
    <row r="333" spans="1:20" x14ac:dyDescent="0.25">
      <c r="A333" s="1" t="s">
        <v>1375</v>
      </c>
      <c r="B333" s="2">
        <v>42225</v>
      </c>
      <c r="C333" s="2">
        <v>42228</v>
      </c>
      <c r="D333" s="1" t="s">
        <v>21</v>
      </c>
      <c r="E333" s="1" t="s">
        <v>87</v>
      </c>
      <c r="F333" s="1" t="s">
        <v>713</v>
      </c>
      <c r="G333" s="1" t="s">
        <v>714</v>
      </c>
      <c r="H333" s="1" t="s">
        <v>25</v>
      </c>
      <c r="I333" s="1" t="s">
        <v>26</v>
      </c>
      <c r="J333" s="1" t="s">
        <v>173</v>
      </c>
      <c r="K333" s="1" t="s">
        <v>121</v>
      </c>
      <c r="L333" s="1" t="s">
        <v>68</v>
      </c>
      <c r="M333" s="1" t="s">
        <v>201</v>
      </c>
      <c r="N333" s="1" t="s">
        <v>31</v>
      </c>
      <c r="O333" s="1" t="s">
        <v>57</v>
      </c>
      <c r="P333" s="1" t="s">
        <v>202</v>
      </c>
      <c r="Q333">
        <v>47.04</v>
      </c>
      <c r="R333">
        <v>3</v>
      </c>
      <c r="S333">
        <v>18.345600000000001</v>
      </c>
      <c r="T333" s="1" t="s">
        <v>253</v>
      </c>
    </row>
    <row r="334" spans="1:20" x14ac:dyDescent="0.25">
      <c r="A334" s="1" t="s">
        <v>1375</v>
      </c>
      <c r="B334" s="2">
        <v>42225</v>
      </c>
      <c r="C334" s="2">
        <v>42228</v>
      </c>
      <c r="D334" s="1" t="s">
        <v>21</v>
      </c>
      <c r="E334" s="1" t="s">
        <v>87</v>
      </c>
      <c r="F334" s="1" t="s">
        <v>713</v>
      </c>
      <c r="G334" s="1" t="s">
        <v>714</v>
      </c>
      <c r="H334" s="1" t="s">
        <v>25</v>
      </c>
      <c r="I334" s="1" t="s">
        <v>26</v>
      </c>
      <c r="J334" s="1" t="s">
        <v>173</v>
      </c>
      <c r="K334" s="1" t="s">
        <v>121</v>
      </c>
      <c r="L334" s="1" t="s">
        <v>68</v>
      </c>
      <c r="M334" s="1" t="s">
        <v>111</v>
      </c>
      <c r="N334" s="1" t="s">
        <v>31</v>
      </c>
      <c r="O334" s="1" t="s">
        <v>57</v>
      </c>
      <c r="P334" s="1" t="s">
        <v>112</v>
      </c>
      <c r="Q334">
        <v>6.16</v>
      </c>
      <c r="R334">
        <v>2</v>
      </c>
      <c r="S334">
        <v>2.9567999999999999</v>
      </c>
      <c r="T334" s="1" t="s">
        <v>253</v>
      </c>
    </row>
    <row r="335" spans="1:20" x14ac:dyDescent="0.25">
      <c r="A335" s="1" t="s">
        <v>1376</v>
      </c>
      <c r="B335" s="2">
        <v>42087</v>
      </c>
      <c r="C335" s="2">
        <v>42090</v>
      </c>
      <c r="D335" s="1" t="s">
        <v>21</v>
      </c>
      <c r="E335" s="1" t="s">
        <v>87</v>
      </c>
      <c r="F335" s="1" t="s">
        <v>1377</v>
      </c>
      <c r="G335" s="1" t="s">
        <v>1378</v>
      </c>
      <c r="H335" s="1" t="s">
        <v>100</v>
      </c>
      <c r="I335" s="1" t="s">
        <v>26</v>
      </c>
      <c r="J335" s="1" t="s">
        <v>1379</v>
      </c>
      <c r="K335" s="1" t="s">
        <v>134</v>
      </c>
      <c r="L335" s="1" t="s">
        <v>93</v>
      </c>
      <c r="M335" s="1" t="s">
        <v>1380</v>
      </c>
      <c r="N335" s="1" t="s">
        <v>31</v>
      </c>
      <c r="O335" s="1" t="s">
        <v>32</v>
      </c>
      <c r="P335" s="1" t="s">
        <v>1381</v>
      </c>
      <c r="Q335">
        <v>359.05799999999999</v>
      </c>
      <c r="R335">
        <v>3</v>
      </c>
      <c r="S335">
        <v>-35.905799999999999</v>
      </c>
      <c r="T335" s="1" t="s">
        <v>195</v>
      </c>
    </row>
    <row r="336" spans="1:20" x14ac:dyDescent="0.25">
      <c r="A336" s="1" t="s">
        <v>1382</v>
      </c>
      <c r="B336" s="2">
        <v>42863</v>
      </c>
      <c r="C336" s="2">
        <v>42867</v>
      </c>
      <c r="D336" s="1" t="s">
        <v>79</v>
      </c>
      <c r="E336" s="1" t="s">
        <v>40</v>
      </c>
      <c r="F336" s="1" t="s">
        <v>1383</v>
      </c>
      <c r="G336" s="1" t="s">
        <v>1384</v>
      </c>
      <c r="H336" s="1" t="s">
        <v>25</v>
      </c>
      <c r="I336" s="1" t="s">
        <v>26</v>
      </c>
      <c r="J336" s="1" t="s">
        <v>347</v>
      </c>
      <c r="K336" s="1" t="s">
        <v>231</v>
      </c>
      <c r="L336" s="1" t="s">
        <v>68</v>
      </c>
      <c r="M336" s="1" t="s">
        <v>1102</v>
      </c>
      <c r="N336" s="1" t="s">
        <v>31</v>
      </c>
      <c r="O336" s="1" t="s">
        <v>36</v>
      </c>
      <c r="P336" s="1" t="s">
        <v>1103</v>
      </c>
      <c r="Q336">
        <v>47.991999999999997</v>
      </c>
      <c r="R336">
        <v>2</v>
      </c>
      <c r="S336">
        <v>-2.0568</v>
      </c>
      <c r="T336" s="1" t="s">
        <v>161</v>
      </c>
    </row>
    <row r="337" spans="1:20" x14ac:dyDescent="0.25">
      <c r="A337" s="1" t="s">
        <v>1385</v>
      </c>
      <c r="B337" s="2">
        <v>43024</v>
      </c>
      <c r="C337" s="2">
        <v>43026</v>
      </c>
      <c r="D337" s="1" t="s">
        <v>63</v>
      </c>
      <c r="E337" s="1" t="s">
        <v>87</v>
      </c>
      <c r="F337" s="1" t="s">
        <v>556</v>
      </c>
      <c r="G337" s="1" t="s">
        <v>557</v>
      </c>
      <c r="H337" s="1" t="s">
        <v>90</v>
      </c>
      <c r="I337" s="1" t="s">
        <v>26</v>
      </c>
      <c r="J337" s="1" t="s">
        <v>173</v>
      </c>
      <c r="K337" s="1" t="s">
        <v>121</v>
      </c>
      <c r="L337" s="1" t="s">
        <v>68</v>
      </c>
      <c r="M337" s="1" t="s">
        <v>566</v>
      </c>
      <c r="N337" s="1" t="s">
        <v>31</v>
      </c>
      <c r="O337" s="1" t="s">
        <v>57</v>
      </c>
      <c r="P337" s="1" t="s">
        <v>567</v>
      </c>
      <c r="Q337">
        <v>547.29999999999995</v>
      </c>
      <c r="R337">
        <v>13</v>
      </c>
      <c r="S337">
        <v>175.136</v>
      </c>
      <c r="T337" s="1" t="s">
        <v>48</v>
      </c>
    </row>
    <row r="338" spans="1:20" x14ac:dyDescent="0.25">
      <c r="A338" s="1" t="s">
        <v>1386</v>
      </c>
      <c r="B338" s="2">
        <v>43058</v>
      </c>
      <c r="C338" s="2">
        <v>43060</v>
      </c>
      <c r="D338" s="1" t="s">
        <v>63</v>
      </c>
      <c r="E338" s="1" t="s">
        <v>22</v>
      </c>
      <c r="F338" s="1" t="s">
        <v>1387</v>
      </c>
      <c r="G338" s="1" t="s">
        <v>1388</v>
      </c>
      <c r="H338" s="1" t="s">
        <v>25</v>
      </c>
      <c r="I338" s="1" t="s">
        <v>26</v>
      </c>
      <c r="J338" s="1" t="s">
        <v>1389</v>
      </c>
      <c r="K338" s="1" t="s">
        <v>92</v>
      </c>
      <c r="L338" s="1" t="s">
        <v>93</v>
      </c>
      <c r="M338" s="1" t="s">
        <v>400</v>
      </c>
      <c r="N338" s="1" t="s">
        <v>31</v>
      </c>
      <c r="O338" s="1" t="s">
        <v>57</v>
      </c>
      <c r="P338" s="1" t="s">
        <v>401</v>
      </c>
      <c r="Q338">
        <v>15.992000000000001</v>
      </c>
      <c r="R338">
        <v>2</v>
      </c>
      <c r="S338">
        <v>-13.993</v>
      </c>
      <c r="T338" s="1" t="s">
        <v>34</v>
      </c>
    </row>
    <row r="339" spans="1:20" x14ac:dyDescent="0.25">
      <c r="A339" s="1" t="s">
        <v>1390</v>
      </c>
      <c r="B339" s="2">
        <v>42498</v>
      </c>
      <c r="C339" s="2">
        <v>42503</v>
      </c>
      <c r="D339" s="1" t="s">
        <v>50</v>
      </c>
      <c r="E339" s="1" t="s">
        <v>22</v>
      </c>
      <c r="F339" s="1" t="s">
        <v>1080</v>
      </c>
      <c r="G339" s="1" t="s">
        <v>1081</v>
      </c>
      <c r="H339" s="1" t="s">
        <v>90</v>
      </c>
      <c r="I339" s="1" t="s">
        <v>26</v>
      </c>
      <c r="J339" s="1" t="s">
        <v>741</v>
      </c>
      <c r="K339" s="1" t="s">
        <v>200</v>
      </c>
      <c r="L339" s="1" t="s">
        <v>68</v>
      </c>
      <c r="M339" s="1" t="s">
        <v>1391</v>
      </c>
      <c r="N339" s="1" t="s">
        <v>31</v>
      </c>
      <c r="O339" s="1" t="s">
        <v>57</v>
      </c>
      <c r="P339" s="1" t="s">
        <v>1392</v>
      </c>
      <c r="Q339">
        <v>211.96</v>
      </c>
      <c r="R339">
        <v>2</v>
      </c>
      <c r="S339">
        <v>42.392000000000003</v>
      </c>
      <c r="T339" s="1" t="s">
        <v>161</v>
      </c>
    </row>
    <row r="340" spans="1:20" x14ac:dyDescent="0.25">
      <c r="A340" s="1" t="s">
        <v>1393</v>
      </c>
      <c r="B340" s="2">
        <v>41785</v>
      </c>
      <c r="C340" s="2">
        <v>41789</v>
      </c>
      <c r="D340" s="1" t="s">
        <v>79</v>
      </c>
      <c r="E340" s="1" t="s">
        <v>40</v>
      </c>
      <c r="F340" s="1" t="s">
        <v>1394</v>
      </c>
      <c r="G340" s="1" t="s">
        <v>1395</v>
      </c>
      <c r="H340" s="1" t="s">
        <v>90</v>
      </c>
      <c r="I340" s="1" t="s">
        <v>26</v>
      </c>
      <c r="J340" s="1" t="s">
        <v>53</v>
      </c>
      <c r="K340" s="1" t="s">
        <v>54</v>
      </c>
      <c r="L340" s="1" t="s">
        <v>55</v>
      </c>
      <c r="M340" s="1" t="s">
        <v>1380</v>
      </c>
      <c r="N340" s="1" t="s">
        <v>31</v>
      </c>
      <c r="O340" s="1" t="s">
        <v>32</v>
      </c>
      <c r="P340" s="1" t="s">
        <v>1381</v>
      </c>
      <c r="Q340">
        <v>290.666</v>
      </c>
      <c r="R340">
        <v>2</v>
      </c>
      <c r="S340">
        <v>27.3568</v>
      </c>
      <c r="T340" s="1" t="s">
        <v>161</v>
      </c>
    </row>
    <row r="341" spans="1:20" x14ac:dyDescent="0.25">
      <c r="A341" s="1" t="s">
        <v>1396</v>
      </c>
      <c r="B341" s="2">
        <v>42924</v>
      </c>
      <c r="C341" s="2">
        <v>42931</v>
      </c>
      <c r="D341" s="1" t="s">
        <v>39</v>
      </c>
      <c r="E341" s="1" t="s">
        <v>40</v>
      </c>
      <c r="F341" s="1" t="s">
        <v>1397</v>
      </c>
      <c r="G341" s="1" t="s">
        <v>1398</v>
      </c>
      <c r="H341" s="1" t="s">
        <v>25</v>
      </c>
      <c r="I341" s="1" t="s">
        <v>26</v>
      </c>
      <c r="J341" s="1" t="s">
        <v>1399</v>
      </c>
      <c r="K341" s="1" t="s">
        <v>192</v>
      </c>
      <c r="L341" s="1" t="s">
        <v>55</v>
      </c>
      <c r="M341" s="1" t="s">
        <v>1400</v>
      </c>
      <c r="N341" s="1" t="s">
        <v>31</v>
      </c>
      <c r="O341" s="1" t="s">
        <v>57</v>
      </c>
      <c r="P341" s="1" t="s">
        <v>1401</v>
      </c>
      <c r="Q341">
        <v>198.46</v>
      </c>
      <c r="R341">
        <v>2</v>
      </c>
      <c r="S341">
        <v>99.23</v>
      </c>
      <c r="T341" s="1" t="s">
        <v>71</v>
      </c>
    </row>
    <row r="342" spans="1:20" x14ac:dyDescent="0.25">
      <c r="A342" s="1" t="s">
        <v>1402</v>
      </c>
      <c r="B342" s="2">
        <v>42271</v>
      </c>
      <c r="C342" s="2">
        <v>42277</v>
      </c>
      <c r="D342" s="1" t="s">
        <v>125</v>
      </c>
      <c r="E342" s="1" t="s">
        <v>40</v>
      </c>
      <c r="F342" s="1" t="s">
        <v>1403</v>
      </c>
      <c r="G342" s="1" t="s">
        <v>1404</v>
      </c>
      <c r="H342" s="1" t="s">
        <v>25</v>
      </c>
      <c r="I342" s="1" t="s">
        <v>26</v>
      </c>
      <c r="J342" s="1" t="s">
        <v>1405</v>
      </c>
      <c r="K342" s="1" t="s">
        <v>1406</v>
      </c>
      <c r="L342" s="1" t="s">
        <v>29</v>
      </c>
      <c r="M342" s="1" t="s">
        <v>1090</v>
      </c>
      <c r="N342" s="1" t="s">
        <v>31</v>
      </c>
      <c r="O342" s="1" t="s">
        <v>36</v>
      </c>
      <c r="P342" s="1" t="s">
        <v>1091</v>
      </c>
      <c r="Q342">
        <v>517.5</v>
      </c>
      <c r="R342">
        <v>6</v>
      </c>
      <c r="S342">
        <v>155.25</v>
      </c>
      <c r="T342" s="1" t="s">
        <v>77</v>
      </c>
    </row>
    <row r="343" spans="1:20" x14ac:dyDescent="0.25">
      <c r="A343" s="1" t="s">
        <v>1407</v>
      </c>
      <c r="B343" s="2">
        <v>42907</v>
      </c>
      <c r="C343" s="2">
        <v>42911</v>
      </c>
      <c r="D343" s="1" t="s">
        <v>79</v>
      </c>
      <c r="E343" s="1" t="s">
        <v>22</v>
      </c>
      <c r="F343" s="1" t="s">
        <v>643</v>
      </c>
      <c r="G343" s="1" t="s">
        <v>644</v>
      </c>
      <c r="H343" s="1" t="s">
        <v>25</v>
      </c>
      <c r="I343" s="1" t="s">
        <v>26</v>
      </c>
      <c r="J343" s="1" t="s">
        <v>693</v>
      </c>
      <c r="K343" s="1" t="s">
        <v>231</v>
      </c>
      <c r="L343" s="1" t="s">
        <v>68</v>
      </c>
      <c r="M343" s="1" t="s">
        <v>1408</v>
      </c>
      <c r="N343" s="1" t="s">
        <v>31</v>
      </c>
      <c r="O343" s="1" t="s">
        <v>57</v>
      </c>
      <c r="P343" s="1" t="s">
        <v>1409</v>
      </c>
      <c r="Q343">
        <v>17.920000000000002</v>
      </c>
      <c r="R343">
        <v>5</v>
      </c>
      <c r="S343">
        <v>2.464</v>
      </c>
      <c r="T343" s="1" t="s">
        <v>59</v>
      </c>
    </row>
    <row r="344" spans="1:20" x14ac:dyDescent="0.25">
      <c r="A344" s="1" t="s">
        <v>1410</v>
      </c>
      <c r="B344" s="2">
        <v>42516</v>
      </c>
      <c r="C344" s="2">
        <v>42522</v>
      </c>
      <c r="D344" s="1" t="s">
        <v>125</v>
      </c>
      <c r="E344" s="1" t="s">
        <v>40</v>
      </c>
      <c r="F344" s="1" t="s">
        <v>1411</v>
      </c>
      <c r="G344" s="1" t="s">
        <v>1412</v>
      </c>
      <c r="H344" s="1" t="s">
        <v>25</v>
      </c>
      <c r="I344" s="1" t="s">
        <v>26</v>
      </c>
      <c r="J344" s="1" t="s">
        <v>192</v>
      </c>
      <c r="K344" s="1" t="s">
        <v>980</v>
      </c>
      <c r="L344" s="1" t="s">
        <v>68</v>
      </c>
      <c r="M344" s="1" t="s">
        <v>174</v>
      </c>
      <c r="N344" s="1" t="s">
        <v>31</v>
      </c>
      <c r="O344" s="1" t="s">
        <v>57</v>
      </c>
      <c r="P344" s="1" t="s">
        <v>175</v>
      </c>
      <c r="Q344">
        <v>41.37</v>
      </c>
      <c r="R344">
        <v>3</v>
      </c>
      <c r="S344">
        <v>17.375399999999999</v>
      </c>
      <c r="T344" s="1" t="s">
        <v>161</v>
      </c>
    </row>
    <row r="345" spans="1:20" x14ac:dyDescent="0.25">
      <c r="A345" s="1" t="s">
        <v>1413</v>
      </c>
      <c r="B345" s="2">
        <v>41771</v>
      </c>
      <c r="C345" s="2">
        <v>41774</v>
      </c>
      <c r="D345" s="1" t="s">
        <v>21</v>
      </c>
      <c r="E345" s="1" t="s">
        <v>87</v>
      </c>
      <c r="F345" s="1" t="s">
        <v>1055</v>
      </c>
      <c r="G345" s="1" t="s">
        <v>1056</v>
      </c>
      <c r="H345" s="1" t="s">
        <v>25</v>
      </c>
      <c r="I345" s="1" t="s">
        <v>26</v>
      </c>
      <c r="J345" s="1" t="s">
        <v>905</v>
      </c>
      <c r="K345" s="1" t="s">
        <v>238</v>
      </c>
      <c r="L345" s="1" t="s">
        <v>93</v>
      </c>
      <c r="M345" s="1" t="s">
        <v>650</v>
      </c>
      <c r="N345" s="1" t="s">
        <v>31</v>
      </c>
      <c r="O345" s="1" t="s">
        <v>57</v>
      </c>
      <c r="P345" s="1" t="s">
        <v>651</v>
      </c>
      <c r="Q345">
        <v>34.79</v>
      </c>
      <c r="R345">
        <v>7</v>
      </c>
      <c r="S345">
        <v>10.7849</v>
      </c>
      <c r="T345" s="1" t="s">
        <v>161</v>
      </c>
    </row>
    <row r="346" spans="1:20" x14ac:dyDescent="0.25">
      <c r="A346" s="1" t="s">
        <v>1414</v>
      </c>
      <c r="B346" s="2">
        <v>42014</v>
      </c>
      <c r="C346" s="2">
        <v>42019</v>
      </c>
      <c r="D346" s="1" t="s">
        <v>50</v>
      </c>
      <c r="E346" s="1" t="s">
        <v>40</v>
      </c>
      <c r="F346" s="1" t="s">
        <v>1415</v>
      </c>
      <c r="G346" s="1" t="s">
        <v>1416</v>
      </c>
      <c r="H346" s="1" t="s">
        <v>25</v>
      </c>
      <c r="I346" s="1" t="s">
        <v>26</v>
      </c>
      <c r="J346" s="1" t="s">
        <v>173</v>
      </c>
      <c r="K346" s="1" t="s">
        <v>121</v>
      </c>
      <c r="L346" s="1" t="s">
        <v>68</v>
      </c>
      <c r="M346" s="1" t="s">
        <v>521</v>
      </c>
      <c r="N346" s="1" t="s">
        <v>31</v>
      </c>
      <c r="O346" s="1" t="s">
        <v>46</v>
      </c>
      <c r="P346" s="1" t="s">
        <v>522</v>
      </c>
      <c r="Q346">
        <v>1018.104</v>
      </c>
      <c r="R346">
        <v>4</v>
      </c>
      <c r="S346">
        <v>-373.3048</v>
      </c>
      <c r="T346" s="1" t="s">
        <v>169</v>
      </c>
    </row>
    <row r="347" spans="1:20" x14ac:dyDescent="0.25">
      <c r="A347" s="1" t="s">
        <v>1417</v>
      </c>
      <c r="B347" s="2">
        <v>42264</v>
      </c>
      <c r="C347" s="2">
        <v>42268</v>
      </c>
      <c r="D347" s="1" t="s">
        <v>79</v>
      </c>
      <c r="E347" s="1" t="s">
        <v>40</v>
      </c>
      <c r="F347" s="1" t="s">
        <v>653</v>
      </c>
      <c r="G347" s="1" t="s">
        <v>654</v>
      </c>
      <c r="H347" s="1" t="s">
        <v>90</v>
      </c>
      <c r="I347" s="1" t="s">
        <v>26</v>
      </c>
      <c r="J347" s="1" t="s">
        <v>101</v>
      </c>
      <c r="K347" s="1" t="s">
        <v>92</v>
      </c>
      <c r="L347" s="1" t="s">
        <v>93</v>
      </c>
      <c r="M347" s="1" t="s">
        <v>1149</v>
      </c>
      <c r="N347" s="1" t="s">
        <v>31</v>
      </c>
      <c r="O347" s="1" t="s">
        <v>57</v>
      </c>
      <c r="P347" s="1" t="s">
        <v>1150</v>
      </c>
      <c r="Q347">
        <v>21.936</v>
      </c>
      <c r="R347">
        <v>2</v>
      </c>
      <c r="S347">
        <v>-10.419600000000001</v>
      </c>
      <c r="T347" s="1" t="s">
        <v>77</v>
      </c>
    </row>
    <row r="348" spans="1:20" x14ac:dyDescent="0.25">
      <c r="A348" s="1" t="s">
        <v>1418</v>
      </c>
      <c r="B348" s="2">
        <v>41889</v>
      </c>
      <c r="C348" s="2">
        <v>41895</v>
      </c>
      <c r="D348" s="1" t="s">
        <v>125</v>
      </c>
      <c r="E348" s="1" t="s">
        <v>40</v>
      </c>
      <c r="F348" s="1" t="s">
        <v>1419</v>
      </c>
      <c r="G348" s="1" t="s">
        <v>1420</v>
      </c>
      <c r="H348" s="1" t="s">
        <v>90</v>
      </c>
      <c r="I348" s="1" t="s">
        <v>26</v>
      </c>
      <c r="J348" s="1" t="s">
        <v>66</v>
      </c>
      <c r="K348" s="1" t="s">
        <v>67</v>
      </c>
      <c r="L348" s="1" t="s">
        <v>68</v>
      </c>
      <c r="M348" s="1" t="s">
        <v>1421</v>
      </c>
      <c r="N348" s="1" t="s">
        <v>31</v>
      </c>
      <c r="O348" s="1" t="s">
        <v>57</v>
      </c>
      <c r="P348" s="1" t="s">
        <v>1422</v>
      </c>
      <c r="Q348">
        <v>42.368000000000002</v>
      </c>
      <c r="R348">
        <v>2</v>
      </c>
      <c r="S348">
        <v>8.4735999999999994</v>
      </c>
      <c r="T348" s="1" t="s">
        <v>77</v>
      </c>
    </row>
    <row r="349" spans="1:20" x14ac:dyDescent="0.25">
      <c r="A349" s="1" t="s">
        <v>1423</v>
      </c>
      <c r="B349" s="2">
        <v>42681</v>
      </c>
      <c r="C349" s="2">
        <v>42686</v>
      </c>
      <c r="D349" s="1" t="s">
        <v>50</v>
      </c>
      <c r="E349" s="1" t="s">
        <v>40</v>
      </c>
      <c r="F349" s="1" t="s">
        <v>1068</v>
      </c>
      <c r="G349" s="1" t="s">
        <v>1069</v>
      </c>
      <c r="H349" s="1" t="s">
        <v>90</v>
      </c>
      <c r="I349" s="1" t="s">
        <v>26</v>
      </c>
      <c r="J349" s="1" t="s">
        <v>328</v>
      </c>
      <c r="K349" s="1" t="s">
        <v>54</v>
      </c>
      <c r="L349" s="1" t="s">
        <v>55</v>
      </c>
      <c r="M349" s="1" t="s">
        <v>802</v>
      </c>
      <c r="N349" s="1" t="s">
        <v>31</v>
      </c>
      <c r="O349" s="1" t="s">
        <v>57</v>
      </c>
      <c r="P349" s="1" t="s">
        <v>803</v>
      </c>
      <c r="Q349">
        <v>14.82</v>
      </c>
      <c r="R349">
        <v>3</v>
      </c>
      <c r="S349">
        <v>6.2244000000000002</v>
      </c>
      <c r="T349" s="1" t="s">
        <v>34</v>
      </c>
    </row>
    <row r="350" spans="1:20" x14ac:dyDescent="0.25">
      <c r="A350" s="1" t="s">
        <v>1424</v>
      </c>
      <c r="B350" s="2">
        <v>43079</v>
      </c>
      <c r="C350" s="2">
        <v>43081</v>
      </c>
      <c r="D350" s="1" t="s">
        <v>63</v>
      </c>
      <c r="E350" s="1" t="s">
        <v>87</v>
      </c>
      <c r="F350" s="1" t="s">
        <v>1425</v>
      </c>
      <c r="G350" s="1" t="s">
        <v>1426</v>
      </c>
      <c r="H350" s="1" t="s">
        <v>25</v>
      </c>
      <c r="I350" s="1" t="s">
        <v>26</v>
      </c>
      <c r="J350" s="1" t="s">
        <v>66</v>
      </c>
      <c r="K350" s="1" t="s">
        <v>67</v>
      </c>
      <c r="L350" s="1" t="s">
        <v>68</v>
      </c>
      <c r="M350" s="1" t="s">
        <v>790</v>
      </c>
      <c r="N350" s="1" t="s">
        <v>31</v>
      </c>
      <c r="O350" s="1" t="s">
        <v>57</v>
      </c>
      <c r="P350" s="1" t="s">
        <v>791</v>
      </c>
      <c r="Q350">
        <v>310.88</v>
      </c>
      <c r="R350">
        <v>2</v>
      </c>
      <c r="S350">
        <v>23.315999999999999</v>
      </c>
      <c r="T350" s="1" t="s">
        <v>96</v>
      </c>
    </row>
    <row r="351" spans="1:20" x14ac:dyDescent="0.25">
      <c r="A351" s="1" t="s">
        <v>1427</v>
      </c>
      <c r="B351" s="2">
        <v>41867</v>
      </c>
      <c r="C351" s="2">
        <v>41871</v>
      </c>
      <c r="D351" s="1" t="s">
        <v>79</v>
      </c>
      <c r="E351" s="1" t="s">
        <v>40</v>
      </c>
      <c r="F351" s="1" t="s">
        <v>1428</v>
      </c>
      <c r="G351" s="1" t="s">
        <v>1429</v>
      </c>
      <c r="H351" s="1" t="s">
        <v>25</v>
      </c>
      <c r="I351" s="1" t="s">
        <v>26</v>
      </c>
      <c r="J351" s="1" t="s">
        <v>66</v>
      </c>
      <c r="K351" s="1" t="s">
        <v>67</v>
      </c>
      <c r="L351" s="1" t="s">
        <v>68</v>
      </c>
      <c r="M351" s="1" t="s">
        <v>60</v>
      </c>
      <c r="N351" s="1" t="s">
        <v>31</v>
      </c>
      <c r="O351" s="1" t="s">
        <v>46</v>
      </c>
      <c r="P351" s="1" t="s">
        <v>61</v>
      </c>
      <c r="Q351">
        <v>853.09199999999998</v>
      </c>
      <c r="R351">
        <v>6</v>
      </c>
      <c r="S351">
        <v>-227.49119999999999</v>
      </c>
      <c r="T351" s="1" t="s">
        <v>253</v>
      </c>
    </row>
    <row r="352" spans="1:20" x14ac:dyDescent="0.25">
      <c r="A352" s="1" t="s">
        <v>1430</v>
      </c>
      <c r="B352" s="2">
        <v>42443</v>
      </c>
      <c r="C352" s="2">
        <v>42448</v>
      </c>
      <c r="D352" s="1" t="s">
        <v>50</v>
      </c>
      <c r="E352" s="1" t="s">
        <v>40</v>
      </c>
      <c r="F352" s="1" t="s">
        <v>1431</v>
      </c>
      <c r="G352" s="1" t="s">
        <v>1432</v>
      </c>
      <c r="H352" s="1" t="s">
        <v>25</v>
      </c>
      <c r="I352" s="1" t="s">
        <v>26</v>
      </c>
      <c r="J352" s="1" t="s">
        <v>347</v>
      </c>
      <c r="K352" s="1" t="s">
        <v>231</v>
      </c>
      <c r="L352" s="1" t="s">
        <v>68</v>
      </c>
      <c r="M352" s="1" t="s">
        <v>620</v>
      </c>
      <c r="N352" s="1" t="s">
        <v>31</v>
      </c>
      <c r="O352" s="1" t="s">
        <v>57</v>
      </c>
      <c r="P352" s="1" t="s">
        <v>621</v>
      </c>
      <c r="Q352">
        <v>21.88</v>
      </c>
      <c r="R352">
        <v>5</v>
      </c>
      <c r="S352">
        <v>6.2904999999999998</v>
      </c>
      <c r="T352" s="1" t="s">
        <v>195</v>
      </c>
    </row>
    <row r="353" spans="1:20" x14ac:dyDescent="0.25">
      <c r="A353" s="1" t="s">
        <v>1433</v>
      </c>
      <c r="B353" s="2">
        <v>41793</v>
      </c>
      <c r="C353" s="2">
        <v>41797</v>
      </c>
      <c r="D353" s="1" t="s">
        <v>79</v>
      </c>
      <c r="E353" s="1" t="s">
        <v>22</v>
      </c>
      <c r="F353" s="1" t="s">
        <v>197</v>
      </c>
      <c r="G353" s="1" t="s">
        <v>198</v>
      </c>
      <c r="H353" s="1" t="s">
        <v>25</v>
      </c>
      <c r="I353" s="1" t="s">
        <v>26</v>
      </c>
      <c r="J353" s="1" t="s">
        <v>191</v>
      </c>
      <c r="K353" s="1" t="s">
        <v>192</v>
      </c>
      <c r="L353" s="1" t="s">
        <v>55</v>
      </c>
      <c r="M353" s="1" t="s">
        <v>1062</v>
      </c>
      <c r="N353" s="1" t="s">
        <v>31</v>
      </c>
      <c r="O353" s="1" t="s">
        <v>46</v>
      </c>
      <c r="P353" s="1" t="s">
        <v>1063</v>
      </c>
      <c r="Q353">
        <v>515.88</v>
      </c>
      <c r="R353">
        <v>6</v>
      </c>
      <c r="S353">
        <v>113.4936</v>
      </c>
      <c r="T353" s="1" t="s">
        <v>59</v>
      </c>
    </row>
    <row r="354" spans="1:20" x14ac:dyDescent="0.25">
      <c r="A354" s="1" t="s">
        <v>1434</v>
      </c>
      <c r="B354" s="2">
        <v>42198</v>
      </c>
      <c r="C354" s="2">
        <v>42200</v>
      </c>
      <c r="D354" s="1" t="s">
        <v>63</v>
      </c>
      <c r="E354" s="1" t="s">
        <v>22</v>
      </c>
      <c r="F354" s="1" t="s">
        <v>1435</v>
      </c>
      <c r="G354" s="1" t="s">
        <v>1436</v>
      </c>
      <c r="H354" s="1" t="s">
        <v>25</v>
      </c>
      <c r="I354" s="1" t="s">
        <v>26</v>
      </c>
      <c r="J354" s="1" t="s">
        <v>173</v>
      </c>
      <c r="K354" s="1" t="s">
        <v>121</v>
      </c>
      <c r="L354" s="1" t="s">
        <v>68</v>
      </c>
      <c r="M354" s="1" t="s">
        <v>580</v>
      </c>
      <c r="N354" s="1" t="s">
        <v>31</v>
      </c>
      <c r="O354" s="1" t="s">
        <v>36</v>
      </c>
      <c r="P354" s="1" t="s">
        <v>581</v>
      </c>
      <c r="Q354">
        <v>1931.04</v>
      </c>
      <c r="R354">
        <v>9</v>
      </c>
      <c r="S354">
        <v>321.83999999999997</v>
      </c>
      <c r="T354" s="1" t="s">
        <v>71</v>
      </c>
    </row>
    <row r="355" spans="1:20" x14ac:dyDescent="0.25">
      <c r="A355" s="1" t="s">
        <v>1437</v>
      </c>
      <c r="B355" s="2">
        <v>43038</v>
      </c>
      <c r="C355" s="2">
        <v>43044</v>
      </c>
      <c r="D355" s="1" t="s">
        <v>125</v>
      </c>
      <c r="E355" s="1" t="s">
        <v>40</v>
      </c>
      <c r="F355" s="1" t="s">
        <v>1438</v>
      </c>
      <c r="G355" s="1" t="s">
        <v>1439</v>
      </c>
      <c r="H355" s="1" t="s">
        <v>25</v>
      </c>
      <c r="I355" s="1" t="s">
        <v>26</v>
      </c>
      <c r="J355" s="1" t="s">
        <v>328</v>
      </c>
      <c r="K355" s="1" t="s">
        <v>54</v>
      </c>
      <c r="L355" s="1" t="s">
        <v>55</v>
      </c>
      <c r="M355" s="1" t="s">
        <v>114</v>
      </c>
      <c r="N355" s="1" t="s">
        <v>31</v>
      </c>
      <c r="O355" s="1" t="s">
        <v>36</v>
      </c>
      <c r="P355" s="1" t="s">
        <v>115</v>
      </c>
      <c r="Q355">
        <v>71.992000000000004</v>
      </c>
      <c r="R355">
        <v>1</v>
      </c>
      <c r="S355">
        <v>-0.89990000000000003</v>
      </c>
      <c r="T355" s="1" t="s">
        <v>48</v>
      </c>
    </row>
    <row r="356" spans="1:20" x14ac:dyDescent="0.25">
      <c r="A356" s="1" t="s">
        <v>1440</v>
      </c>
      <c r="B356" s="2">
        <v>42986</v>
      </c>
      <c r="C356" s="2">
        <v>42991</v>
      </c>
      <c r="D356" s="1" t="s">
        <v>50</v>
      </c>
      <c r="E356" s="1" t="s">
        <v>22</v>
      </c>
      <c r="F356" s="1" t="s">
        <v>1441</v>
      </c>
      <c r="G356" s="1" t="s">
        <v>1442</v>
      </c>
      <c r="H356" s="1" t="s">
        <v>25</v>
      </c>
      <c r="I356" s="1" t="s">
        <v>26</v>
      </c>
      <c r="J356" s="1" t="s">
        <v>133</v>
      </c>
      <c r="K356" s="1" t="s">
        <v>134</v>
      </c>
      <c r="L356" s="1" t="s">
        <v>93</v>
      </c>
      <c r="M356" s="1" t="s">
        <v>266</v>
      </c>
      <c r="N356" s="1" t="s">
        <v>31</v>
      </c>
      <c r="O356" s="1" t="s">
        <v>46</v>
      </c>
      <c r="P356" s="1" t="s">
        <v>267</v>
      </c>
      <c r="Q356">
        <v>765.625</v>
      </c>
      <c r="R356">
        <v>7</v>
      </c>
      <c r="S356">
        <v>-566.5625</v>
      </c>
      <c r="T356" s="1" t="s">
        <v>77</v>
      </c>
    </row>
    <row r="357" spans="1:20" x14ac:dyDescent="0.25">
      <c r="A357" s="1" t="s">
        <v>1443</v>
      </c>
      <c r="B357" s="2">
        <v>43015</v>
      </c>
      <c r="C357" s="2">
        <v>43021</v>
      </c>
      <c r="D357" s="1" t="s">
        <v>125</v>
      </c>
      <c r="E357" s="1" t="s">
        <v>40</v>
      </c>
      <c r="F357" s="1" t="s">
        <v>1444</v>
      </c>
      <c r="G357" s="1" t="s">
        <v>1445</v>
      </c>
      <c r="H357" s="1" t="s">
        <v>25</v>
      </c>
      <c r="I357" s="1" t="s">
        <v>26</v>
      </c>
      <c r="J357" s="1" t="s">
        <v>328</v>
      </c>
      <c r="K357" s="1" t="s">
        <v>54</v>
      </c>
      <c r="L357" s="1" t="s">
        <v>55</v>
      </c>
      <c r="M357" s="1" t="s">
        <v>1446</v>
      </c>
      <c r="N357" s="1" t="s">
        <v>31</v>
      </c>
      <c r="O357" s="1" t="s">
        <v>32</v>
      </c>
      <c r="P357" s="1" t="s">
        <v>1447</v>
      </c>
      <c r="Q357">
        <v>307.666</v>
      </c>
      <c r="R357">
        <v>2</v>
      </c>
      <c r="S357">
        <v>-14.478400000000001</v>
      </c>
      <c r="T357" s="1" t="s">
        <v>48</v>
      </c>
    </row>
    <row r="358" spans="1:20" x14ac:dyDescent="0.25">
      <c r="A358" s="1" t="s">
        <v>1448</v>
      </c>
      <c r="B358" s="2">
        <v>42509</v>
      </c>
      <c r="C358" s="2">
        <v>42514</v>
      </c>
      <c r="D358" s="1" t="s">
        <v>50</v>
      </c>
      <c r="E358" s="1" t="s">
        <v>40</v>
      </c>
      <c r="F358" s="1" t="s">
        <v>1449</v>
      </c>
      <c r="G358" s="1" t="s">
        <v>1450</v>
      </c>
      <c r="H358" s="1" t="s">
        <v>25</v>
      </c>
      <c r="I358" s="1" t="s">
        <v>26</v>
      </c>
      <c r="J358" s="1" t="s">
        <v>173</v>
      </c>
      <c r="K358" s="1" t="s">
        <v>121</v>
      </c>
      <c r="L358" s="1" t="s">
        <v>68</v>
      </c>
      <c r="M358" s="1" t="s">
        <v>1451</v>
      </c>
      <c r="N358" s="1" t="s">
        <v>31</v>
      </c>
      <c r="O358" s="1" t="s">
        <v>57</v>
      </c>
      <c r="P358" s="1" t="s">
        <v>1452</v>
      </c>
      <c r="Q358">
        <v>35.92</v>
      </c>
      <c r="R358">
        <v>4</v>
      </c>
      <c r="S358">
        <v>15.086399999999999</v>
      </c>
      <c r="T358" s="1" t="s">
        <v>161</v>
      </c>
    </row>
    <row r="359" spans="1:20" x14ac:dyDescent="0.25">
      <c r="A359" s="1" t="s">
        <v>1448</v>
      </c>
      <c r="B359" s="2">
        <v>42509</v>
      </c>
      <c r="C359" s="2">
        <v>42514</v>
      </c>
      <c r="D359" s="1" t="s">
        <v>50</v>
      </c>
      <c r="E359" s="1" t="s">
        <v>40</v>
      </c>
      <c r="F359" s="1" t="s">
        <v>1449</v>
      </c>
      <c r="G359" s="1" t="s">
        <v>1450</v>
      </c>
      <c r="H359" s="1" t="s">
        <v>25</v>
      </c>
      <c r="I359" s="1" t="s">
        <v>26</v>
      </c>
      <c r="J359" s="1" t="s">
        <v>173</v>
      </c>
      <c r="K359" s="1" t="s">
        <v>121</v>
      </c>
      <c r="L359" s="1" t="s">
        <v>68</v>
      </c>
      <c r="M359" s="1" t="s">
        <v>650</v>
      </c>
      <c r="N359" s="1" t="s">
        <v>31</v>
      </c>
      <c r="O359" s="1" t="s">
        <v>57</v>
      </c>
      <c r="P359" s="1" t="s">
        <v>651</v>
      </c>
      <c r="Q359">
        <v>39.76</v>
      </c>
      <c r="R359">
        <v>8</v>
      </c>
      <c r="S359">
        <v>12.3256</v>
      </c>
      <c r="T359" s="1" t="s">
        <v>161</v>
      </c>
    </row>
    <row r="360" spans="1:20" x14ac:dyDescent="0.25">
      <c r="A360" s="1" t="s">
        <v>1453</v>
      </c>
      <c r="B360" s="2">
        <v>42358</v>
      </c>
      <c r="C360" s="2">
        <v>42363</v>
      </c>
      <c r="D360" s="1" t="s">
        <v>50</v>
      </c>
      <c r="E360" s="1" t="s">
        <v>40</v>
      </c>
      <c r="F360" s="1" t="s">
        <v>1454</v>
      </c>
      <c r="G360" s="1" t="s">
        <v>1455</v>
      </c>
      <c r="H360" s="1" t="s">
        <v>25</v>
      </c>
      <c r="I360" s="1" t="s">
        <v>26</v>
      </c>
      <c r="J360" s="1" t="s">
        <v>133</v>
      </c>
      <c r="K360" s="1" t="s">
        <v>134</v>
      </c>
      <c r="L360" s="1" t="s">
        <v>93</v>
      </c>
      <c r="M360" s="1" t="s">
        <v>1456</v>
      </c>
      <c r="N360" s="1" t="s">
        <v>31</v>
      </c>
      <c r="O360" s="1" t="s">
        <v>32</v>
      </c>
      <c r="P360" s="1" t="s">
        <v>1457</v>
      </c>
      <c r="Q360">
        <v>359.05799999999999</v>
      </c>
      <c r="R360">
        <v>3</v>
      </c>
      <c r="S360">
        <v>-71.811599999999999</v>
      </c>
      <c r="T360" s="1" t="s">
        <v>96</v>
      </c>
    </row>
    <row r="361" spans="1:20" x14ac:dyDescent="0.25">
      <c r="A361" s="1" t="s">
        <v>1458</v>
      </c>
      <c r="B361" s="2">
        <v>42854</v>
      </c>
      <c r="C361" s="2">
        <v>42859</v>
      </c>
      <c r="D361" s="1" t="s">
        <v>50</v>
      </c>
      <c r="E361" s="1" t="s">
        <v>22</v>
      </c>
      <c r="F361" s="1" t="s">
        <v>1459</v>
      </c>
      <c r="G361" s="1" t="s">
        <v>1460</v>
      </c>
      <c r="H361" s="1" t="s">
        <v>90</v>
      </c>
      <c r="I361" s="1" t="s">
        <v>26</v>
      </c>
      <c r="J361" s="1" t="s">
        <v>282</v>
      </c>
      <c r="K361" s="1" t="s">
        <v>231</v>
      </c>
      <c r="L361" s="1" t="s">
        <v>68</v>
      </c>
      <c r="M361" s="1" t="s">
        <v>1461</v>
      </c>
      <c r="N361" s="1" t="s">
        <v>31</v>
      </c>
      <c r="O361" s="1" t="s">
        <v>46</v>
      </c>
      <c r="P361" s="1" t="s">
        <v>1462</v>
      </c>
      <c r="Q361">
        <v>1048.3499999999999</v>
      </c>
      <c r="R361">
        <v>5</v>
      </c>
      <c r="S361">
        <v>-69.89</v>
      </c>
      <c r="T361" s="1" t="s">
        <v>113</v>
      </c>
    </row>
    <row r="362" spans="1:20" x14ac:dyDescent="0.25">
      <c r="A362" s="1" t="s">
        <v>1463</v>
      </c>
      <c r="B362" s="2">
        <v>43038</v>
      </c>
      <c r="C362" s="2">
        <v>43042</v>
      </c>
      <c r="D362" s="1" t="s">
        <v>79</v>
      </c>
      <c r="E362" s="1" t="s">
        <v>40</v>
      </c>
      <c r="F362" s="1" t="s">
        <v>1372</v>
      </c>
      <c r="G362" s="1" t="s">
        <v>1373</v>
      </c>
      <c r="H362" s="1" t="s">
        <v>25</v>
      </c>
      <c r="I362" s="1" t="s">
        <v>26</v>
      </c>
      <c r="J362" s="1" t="s">
        <v>66</v>
      </c>
      <c r="K362" s="1" t="s">
        <v>67</v>
      </c>
      <c r="L362" s="1" t="s">
        <v>68</v>
      </c>
      <c r="M362" s="1" t="s">
        <v>1408</v>
      </c>
      <c r="N362" s="1" t="s">
        <v>31</v>
      </c>
      <c r="O362" s="1" t="s">
        <v>57</v>
      </c>
      <c r="P362" s="1" t="s">
        <v>1409</v>
      </c>
      <c r="Q362">
        <v>7.1680000000000001</v>
      </c>
      <c r="R362">
        <v>2</v>
      </c>
      <c r="S362">
        <v>0.98560000000000003</v>
      </c>
      <c r="T362" s="1" t="s">
        <v>48</v>
      </c>
    </row>
    <row r="363" spans="1:20" x14ac:dyDescent="0.25">
      <c r="A363" s="1" t="s">
        <v>1464</v>
      </c>
      <c r="B363" s="2">
        <v>42330</v>
      </c>
      <c r="C363" s="2">
        <v>42335</v>
      </c>
      <c r="D363" s="1" t="s">
        <v>50</v>
      </c>
      <c r="E363" s="1" t="s">
        <v>40</v>
      </c>
      <c r="F363" s="1" t="s">
        <v>659</v>
      </c>
      <c r="G363" s="1" t="s">
        <v>660</v>
      </c>
      <c r="H363" s="1" t="s">
        <v>100</v>
      </c>
      <c r="I363" s="1" t="s">
        <v>26</v>
      </c>
      <c r="J363" s="1" t="s">
        <v>245</v>
      </c>
      <c r="K363" s="1" t="s">
        <v>92</v>
      </c>
      <c r="L363" s="1" t="s">
        <v>93</v>
      </c>
      <c r="M363" s="1" t="s">
        <v>1465</v>
      </c>
      <c r="N363" s="1" t="s">
        <v>31</v>
      </c>
      <c r="O363" s="1" t="s">
        <v>46</v>
      </c>
      <c r="P363" s="1" t="s">
        <v>1466</v>
      </c>
      <c r="Q363">
        <v>206.96199999999999</v>
      </c>
      <c r="R363">
        <v>2</v>
      </c>
      <c r="S363">
        <v>-32.522599999999997</v>
      </c>
      <c r="T363" s="1" t="s">
        <v>34</v>
      </c>
    </row>
    <row r="364" spans="1:20" x14ac:dyDescent="0.25">
      <c r="A364" s="1" t="s">
        <v>1467</v>
      </c>
      <c r="B364" s="2">
        <v>43022</v>
      </c>
      <c r="C364" s="2">
        <v>43025</v>
      </c>
      <c r="D364" s="1" t="s">
        <v>21</v>
      </c>
      <c r="E364" s="1" t="s">
        <v>87</v>
      </c>
      <c r="F364" s="1" t="s">
        <v>1468</v>
      </c>
      <c r="G364" s="1" t="s">
        <v>1469</v>
      </c>
      <c r="H364" s="1" t="s">
        <v>25</v>
      </c>
      <c r="I364" s="1" t="s">
        <v>26</v>
      </c>
      <c r="J364" s="1" t="s">
        <v>1470</v>
      </c>
      <c r="K364" s="1" t="s">
        <v>54</v>
      </c>
      <c r="L364" s="1" t="s">
        <v>55</v>
      </c>
      <c r="M364" s="1" t="s">
        <v>379</v>
      </c>
      <c r="N364" s="1" t="s">
        <v>31</v>
      </c>
      <c r="O364" s="1" t="s">
        <v>57</v>
      </c>
      <c r="P364" s="1" t="s">
        <v>380</v>
      </c>
      <c r="Q364">
        <v>9.4600000000000009</v>
      </c>
      <c r="R364">
        <v>2</v>
      </c>
      <c r="S364">
        <v>3.6894</v>
      </c>
      <c r="T364" s="1" t="s">
        <v>48</v>
      </c>
    </row>
    <row r="365" spans="1:20" x14ac:dyDescent="0.25">
      <c r="A365" s="1" t="s">
        <v>1471</v>
      </c>
      <c r="B365" s="2">
        <v>42252</v>
      </c>
      <c r="C365" s="2">
        <v>42256</v>
      </c>
      <c r="D365" s="1" t="s">
        <v>79</v>
      </c>
      <c r="E365" s="1" t="s">
        <v>40</v>
      </c>
      <c r="F365" s="1" t="s">
        <v>1472</v>
      </c>
      <c r="G365" s="1" t="s">
        <v>1473</v>
      </c>
      <c r="H365" s="1" t="s">
        <v>25</v>
      </c>
      <c r="I365" s="1" t="s">
        <v>26</v>
      </c>
      <c r="J365" s="1" t="s">
        <v>639</v>
      </c>
      <c r="K365" s="1" t="s">
        <v>54</v>
      </c>
      <c r="L365" s="1" t="s">
        <v>55</v>
      </c>
      <c r="M365" s="1" t="s">
        <v>1474</v>
      </c>
      <c r="N365" s="1" t="s">
        <v>31</v>
      </c>
      <c r="O365" s="1" t="s">
        <v>32</v>
      </c>
      <c r="P365" s="1" t="s">
        <v>1475</v>
      </c>
      <c r="Q365">
        <v>411.33199999999999</v>
      </c>
      <c r="R365">
        <v>4</v>
      </c>
      <c r="S365">
        <v>-4.8391999999999999</v>
      </c>
      <c r="T365" s="1" t="s">
        <v>77</v>
      </c>
    </row>
    <row r="366" spans="1:20" x14ac:dyDescent="0.25">
      <c r="A366" s="1" t="s">
        <v>1471</v>
      </c>
      <c r="B366" s="2">
        <v>42252</v>
      </c>
      <c r="C366" s="2">
        <v>42256</v>
      </c>
      <c r="D366" s="1" t="s">
        <v>79</v>
      </c>
      <c r="E366" s="1" t="s">
        <v>40</v>
      </c>
      <c r="F366" s="1" t="s">
        <v>1472</v>
      </c>
      <c r="G366" s="1" t="s">
        <v>1473</v>
      </c>
      <c r="H366" s="1" t="s">
        <v>25</v>
      </c>
      <c r="I366" s="1" t="s">
        <v>26</v>
      </c>
      <c r="J366" s="1" t="s">
        <v>639</v>
      </c>
      <c r="K366" s="1" t="s">
        <v>54</v>
      </c>
      <c r="L366" s="1" t="s">
        <v>55</v>
      </c>
      <c r="M366" s="1" t="s">
        <v>1476</v>
      </c>
      <c r="N366" s="1" t="s">
        <v>31</v>
      </c>
      <c r="O366" s="1" t="s">
        <v>32</v>
      </c>
      <c r="P366" s="1" t="s">
        <v>1477</v>
      </c>
      <c r="Q366">
        <v>293.19900000000001</v>
      </c>
      <c r="R366">
        <v>3</v>
      </c>
      <c r="S366">
        <v>-20.696400000000001</v>
      </c>
      <c r="T366" s="1" t="s">
        <v>77</v>
      </c>
    </row>
    <row r="367" spans="1:20" x14ac:dyDescent="0.25">
      <c r="A367" s="1" t="s">
        <v>1478</v>
      </c>
      <c r="B367" s="2">
        <v>42586</v>
      </c>
      <c r="C367" s="2">
        <v>42590</v>
      </c>
      <c r="D367" s="1" t="s">
        <v>79</v>
      </c>
      <c r="E367" s="1" t="s">
        <v>40</v>
      </c>
      <c r="F367" s="1" t="s">
        <v>1479</v>
      </c>
      <c r="G367" s="1" t="s">
        <v>1480</v>
      </c>
      <c r="H367" s="1" t="s">
        <v>100</v>
      </c>
      <c r="I367" s="1" t="s">
        <v>26</v>
      </c>
      <c r="J367" s="1" t="s">
        <v>1481</v>
      </c>
      <c r="K367" s="1" t="s">
        <v>716</v>
      </c>
      <c r="L367" s="1" t="s">
        <v>29</v>
      </c>
      <c r="M367" s="1" t="s">
        <v>1482</v>
      </c>
      <c r="N367" s="1" t="s">
        <v>31</v>
      </c>
      <c r="O367" s="1" t="s">
        <v>57</v>
      </c>
      <c r="P367" s="1" t="s">
        <v>1483</v>
      </c>
      <c r="Q367">
        <v>109.8</v>
      </c>
      <c r="R367">
        <v>9</v>
      </c>
      <c r="S367">
        <v>46.116</v>
      </c>
      <c r="T367" s="1" t="s">
        <v>253</v>
      </c>
    </row>
    <row r="368" spans="1:20" x14ac:dyDescent="0.25">
      <c r="A368" s="1" t="s">
        <v>1484</v>
      </c>
      <c r="B368" s="2">
        <v>41974</v>
      </c>
      <c r="C368" s="2">
        <v>41976</v>
      </c>
      <c r="D368" s="1" t="s">
        <v>63</v>
      </c>
      <c r="E368" s="1" t="s">
        <v>87</v>
      </c>
      <c r="F368" s="1" t="s">
        <v>691</v>
      </c>
      <c r="G368" s="1" t="s">
        <v>692</v>
      </c>
      <c r="H368" s="1" t="s">
        <v>25</v>
      </c>
      <c r="I368" s="1" t="s">
        <v>26</v>
      </c>
      <c r="J368" s="1" t="s">
        <v>1485</v>
      </c>
      <c r="K368" s="1" t="s">
        <v>238</v>
      </c>
      <c r="L368" s="1" t="s">
        <v>93</v>
      </c>
      <c r="M368" s="1" t="s">
        <v>1486</v>
      </c>
      <c r="N368" s="1" t="s">
        <v>31</v>
      </c>
      <c r="O368" s="1" t="s">
        <v>36</v>
      </c>
      <c r="P368" s="1" t="s">
        <v>1487</v>
      </c>
      <c r="Q368">
        <v>2807.84</v>
      </c>
      <c r="R368">
        <v>8</v>
      </c>
      <c r="S368">
        <v>673.88160000000005</v>
      </c>
      <c r="T368" s="1" t="s">
        <v>96</v>
      </c>
    </row>
    <row r="369" spans="1:20" x14ac:dyDescent="0.25">
      <c r="A369" s="1" t="s">
        <v>1488</v>
      </c>
      <c r="B369" s="2">
        <v>42558</v>
      </c>
      <c r="C369" s="2">
        <v>42562</v>
      </c>
      <c r="D369" s="1" t="s">
        <v>79</v>
      </c>
      <c r="E369" s="1" t="s">
        <v>40</v>
      </c>
      <c r="F369" s="1" t="s">
        <v>1489</v>
      </c>
      <c r="G369" s="1" t="s">
        <v>1490</v>
      </c>
      <c r="H369" s="1" t="s">
        <v>25</v>
      </c>
      <c r="I369" s="1" t="s">
        <v>26</v>
      </c>
      <c r="J369" s="1" t="s">
        <v>1491</v>
      </c>
      <c r="K369" s="1" t="s">
        <v>54</v>
      </c>
      <c r="L369" s="1" t="s">
        <v>55</v>
      </c>
      <c r="M369" s="1" t="s">
        <v>607</v>
      </c>
      <c r="N369" s="1" t="s">
        <v>31</v>
      </c>
      <c r="O369" s="1" t="s">
        <v>57</v>
      </c>
      <c r="P369" s="1" t="s">
        <v>608</v>
      </c>
      <c r="Q369">
        <v>215.65</v>
      </c>
      <c r="R369">
        <v>5</v>
      </c>
      <c r="S369">
        <v>73.320999999999998</v>
      </c>
      <c r="T369" s="1" t="s">
        <v>71</v>
      </c>
    </row>
    <row r="370" spans="1:20" x14ac:dyDescent="0.25">
      <c r="A370" s="1" t="s">
        <v>1492</v>
      </c>
      <c r="B370" s="2">
        <v>42687</v>
      </c>
      <c r="C370" s="2">
        <v>42693</v>
      </c>
      <c r="D370" s="1" t="s">
        <v>125</v>
      </c>
      <c r="E370" s="1" t="s">
        <v>40</v>
      </c>
      <c r="F370" s="1" t="s">
        <v>1493</v>
      </c>
      <c r="G370" s="1" t="s">
        <v>1494</v>
      </c>
      <c r="H370" s="1" t="s">
        <v>100</v>
      </c>
      <c r="I370" s="1" t="s">
        <v>26</v>
      </c>
      <c r="J370" s="1" t="s">
        <v>952</v>
      </c>
      <c r="K370" s="1" t="s">
        <v>192</v>
      </c>
      <c r="L370" s="1" t="s">
        <v>55</v>
      </c>
      <c r="M370" s="1" t="s">
        <v>1311</v>
      </c>
      <c r="N370" s="1" t="s">
        <v>31</v>
      </c>
      <c r="O370" s="1" t="s">
        <v>57</v>
      </c>
      <c r="P370" s="1" t="s">
        <v>1312</v>
      </c>
      <c r="Q370">
        <v>4.18</v>
      </c>
      <c r="R370">
        <v>1</v>
      </c>
      <c r="S370">
        <v>1.5047999999999999</v>
      </c>
      <c r="T370" s="1" t="s">
        <v>34</v>
      </c>
    </row>
    <row r="371" spans="1:20" x14ac:dyDescent="0.25">
      <c r="A371" s="1" t="s">
        <v>1495</v>
      </c>
      <c r="B371" s="2">
        <v>42666</v>
      </c>
      <c r="C371" s="2">
        <v>42672</v>
      </c>
      <c r="D371" s="1" t="s">
        <v>125</v>
      </c>
      <c r="E371" s="1" t="s">
        <v>40</v>
      </c>
      <c r="F371" s="1" t="s">
        <v>269</v>
      </c>
      <c r="G371" s="1" t="s">
        <v>270</v>
      </c>
      <c r="H371" s="1" t="s">
        <v>90</v>
      </c>
      <c r="I371" s="1" t="s">
        <v>26</v>
      </c>
      <c r="J371" s="1" t="s">
        <v>133</v>
      </c>
      <c r="K371" s="1" t="s">
        <v>134</v>
      </c>
      <c r="L371" s="1" t="s">
        <v>93</v>
      </c>
      <c r="M371" s="1" t="s">
        <v>1496</v>
      </c>
      <c r="N371" s="1" t="s">
        <v>31</v>
      </c>
      <c r="O371" s="1" t="s">
        <v>57</v>
      </c>
      <c r="P371" s="1" t="s">
        <v>1497</v>
      </c>
      <c r="Q371">
        <v>16.155999999999999</v>
      </c>
      <c r="R371">
        <v>7</v>
      </c>
      <c r="S371">
        <v>-12.117000000000001</v>
      </c>
      <c r="T371" s="1" t="s">
        <v>48</v>
      </c>
    </row>
    <row r="372" spans="1:20" x14ac:dyDescent="0.25">
      <c r="A372" s="1" t="s">
        <v>1498</v>
      </c>
      <c r="B372" s="2">
        <v>41799</v>
      </c>
      <c r="C372" s="2">
        <v>41801</v>
      </c>
      <c r="D372" s="1" t="s">
        <v>63</v>
      </c>
      <c r="E372" s="1" t="s">
        <v>22</v>
      </c>
      <c r="F372" s="1" t="s">
        <v>1499</v>
      </c>
      <c r="G372" s="1" t="s">
        <v>1500</v>
      </c>
      <c r="H372" s="1" t="s">
        <v>25</v>
      </c>
      <c r="I372" s="1" t="s">
        <v>26</v>
      </c>
      <c r="J372" s="1" t="s">
        <v>1076</v>
      </c>
      <c r="K372" s="1" t="s">
        <v>716</v>
      </c>
      <c r="L372" s="1" t="s">
        <v>29</v>
      </c>
      <c r="M372" s="1" t="s">
        <v>212</v>
      </c>
      <c r="N372" s="1" t="s">
        <v>31</v>
      </c>
      <c r="O372" s="1" t="s">
        <v>46</v>
      </c>
      <c r="P372" s="1" t="s">
        <v>213</v>
      </c>
      <c r="Q372">
        <v>1441.3</v>
      </c>
      <c r="R372">
        <v>7</v>
      </c>
      <c r="S372">
        <v>245.02099999999999</v>
      </c>
      <c r="T372" s="1" t="s">
        <v>59</v>
      </c>
    </row>
    <row r="373" spans="1:20" x14ac:dyDescent="0.25">
      <c r="A373" s="1" t="s">
        <v>1501</v>
      </c>
      <c r="B373" s="2">
        <v>43059</v>
      </c>
      <c r="C373" s="2">
        <v>43065</v>
      </c>
      <c r="D373" s="1" t="s">
        <v>125</v>
      </c>
      <c r="E373" s="1" t="s">
        <v>40</v>
      </c>
      <c r="F373" s="1" t="s">
        <v>1502</v>
      </c>
      <c r="G373" s="1" t="s">
        <v>1503</v>
      </c>
      <c r="H373" s="1" t="s">
        <v>25</v>
      </c>
      <c r="I373" s="1" t="s">
        <v>26</v>
      </c>
      <c r="J373" s="1" t="s">
        <v>230</v>
      </c>
      <c r="K373" s="1" t="s">
        <v>231</v>
      </c>
      <c r="L373" s="1" t="s">
        <v>68</v>
      </c>
      <c r="M373" s="1" t="s">
        <v>363</v>
      </c>
      <c r="N373" s="1" t="s">
        <v>31</v>
      </c>
      <c r="O373" s="1" t="s">
        <v>57</v>
      </c>
      <c r="P373" s="1" t="s">
        <v>364</v>
      </c>
      <c r="Q373">
        <v>77.599999999999994</v>
      </c>
      <c r="R373">
        <v>5</v>
      </c>
      <c r="S373">
        <v>28.13</v>
      </c>
      <c r="T373" s="1" t="s">
        <v>34</v>
      </c>
    </row>
    <row r="374" spans="1:20" x14ac:dyDescent="0.25">
      <c r="A374" s="1" t="s">
        <v>1501</v>
      </c>
      <c r="B374" s="2">
        <v>43059</v>
      </c>
      <c r="C374" s="2">
        <v>43065</v>
      </c>
      <c r="D374" s="1" t="s">
        <v>125</v>
      </c>
      <c r="E374" s="1" t="s">
        <v>40</v>
      </c>
      <c r="F374" s="1" t="s">
        <v>1502</v>
      </c>
      <c r="G374" s="1" t="s">
        <v>1503</v>
      </c>
      <c r="H374" s="1" t="s">
        <v>25</v>
      </c>
      <c r="I374" s="1" t="s">
        <v>26</v>
      </c>
      <c r="J374" s="1" t="s">
        <v>230</v>
      </c>
      <c r="K374" s="1" t="s">
        <v>231</v>
      </c>
      <c r="L374" s="1" t="s">
        <v>68</v>
      </c>
      <c r="M374" s="1" t="s">
        <v>500</v>
      </c>
      <c r="N374" s="1" t="s">
        <v>31</v>
      </c>
      <c r="O374" s="1" t="s">
        <v>57</v>
      </c>
      <c r="P374" s="1" t="s">
        <v>501</v>
      </c>
      <c r="Q374">
        <v>4.6559999999999997</v>
      </c>
      <c r="R374">
        <v>2</v>
      </c>
      <c r="S374">
        <v>1.5713999999999999</v>
      </c>
      <c r="T374" s="1" t="s">
        <v>34</v>
      </c>
    </row>
    <row r="375" spans="1:20" x14ac:dyDescent="0.25">
      <c r="A375" s="1" t="s">
        <v>1504</v>
      </c>
      <c r="B375" s="2">
        <v>42261</v>
      </c>
      <c r="C375" s="2">
        <v>42265</v>
      </c>
      <c r="D375" s="1" t="s">
        <v>79</v>
      </c>
      <c r="E375" s="1" t="s">
        <v>40</v>
      </c>
      <c r="F375" s="1" t="s">
        <v>1111</v>
      </c>
      <c r="G375" s="1" t="s">
        <v>1112</v>
      </c>
      <c r="H375" s="1" t="s">
        <v>90</v>
      </c>
      <c r="I375" s="1" t="s">
        <v>26</v>
      </c>
      <c r="J375" s="1" t="s">
        <v>53</v>
      </c>
      <c r="K375" s="1" t="s">
        <v>54</v>
      </c>
      <c r="L375" s="1" t="s">
        <v>55</v>
      </c>
      <c r="M375" s="1" t="s">
        <v>317</v>
      </c>
      <c r="N375" s="1" t="s">
        <v>31</v>
      </c>
      <c r="O375" s="1" t="s">
        <v>46</v>
      </c>
      <c r="P375" s="1" t="s">
        <v>318</v>
      </c>
      <c r="Q375">
        <v>170.136</v>
      </c>
      <c r="R375">
        <v>3</v>
      </c>
      <c r="S375">
        <v>-8.5068000000000001</v>
      </c>
      <c r="T375" s="1" t="s">
        <v>77</v>
      </c>
    </row>
    <row r="376" spans="1:20" x14ac:dyDescent="0.25">
      <c r="A376" s="1" t="s">
        <v>1505</v>
      </c>
      <c r="B376" s="2">
        <v>41784</v>
      </c>
      <c r="C376" s="2">
        <v>41788</v>
      </c>
      <c r="D376" s="1" t="s">
        <v>79</v>
      </c>
      <c r="E376" s="1" t="s">
        <v>40</v>
      </c>
      <c r="F376" s="1" t="s">
        <v>1506</v>
      </c>
      <c r="G376" s="1" t="s">
        <v>1507</v>
      </c>
      <c r="H376" s="1" t="s">
        <v>25</v>
      </c>
      <c r="I376" s="1" t="s">
        <v>26</v>
      </c>
      <c r="J376" s="1" t="s">
        <v>133</v>
      </c>
      <c r="K376" s="1" t="s">
        <v>134</v>
      </c>
      <c r="L376" s="1" t="s">
        <v>93</v>
      </c>
      <c r="M376" s="1" t="s">
        <v>1508</v>
      </c>
      <c r="N376" s="1" t="s">
        <v>31</v>
      </c>
      <c r="O376" s="1" t="s">
        <v>57</v>
      </c>
      <c r="P376" s="1" t="s">
        <v>1509</v>
      </c>
      <c r="Q376">
        <v>29.32</v>
      </c>
      <c r="R376">
        <v>2</v>
      </c>
      <c r="S376">
        <v>-24.189</v>
      </c>
      <c r="T376" s="1" t="s">
        <v>161</v>
      </c>
    </row>
    <row r="377" spans="1:20" x14ac:dyDescent="0.25">
      <c r="A377" s="1" t="s">
        <v>1510</v>
      </c>
      <c r="B377" s="2">
        <v>42416</v>
      </c>
      <c r="C377" s="2">
        <v>42420</v>
      </c>
      <c r="D377" s="1" t="s">
        <v>79</v>
      </c>
      <c r="E377" s="1" t="s">
        <v>40</v>
      </c>
      <c r="F377" s="1" t="s">
        <v>1511</v>
      </c>
      <c r="G377" s="1" t="s">
        <v>1512</v>
      </c>
      <c r="H377" s="1" t="s">
        <v>90</v>
      </c>
      <c r="I377" s="1" t="s">
        <v>26</v>
      </c>
      <c r="J377" s="1" t="s">
        <v>133</v>
      </c>
      <c r="K377" s="1" t="s">
        <v>134</v>
      </c>
      <c r="L377" s="1" t="s">
        <v>93</v>
      </c>
      <c r="M377" s="1" t="s">
        <v>1513</v>
      </c>
      <c r="N377" s="1" t="s">
        <v>31</v>
      </c>
      <c r="O377" s="1" t="s">
        <v>36</v>
      </c>
      <c r="P377" s="1" t="s">
        <v>1514</v>
      </c>
      <c r="Q377">
        <v>62.957999999999998</v>
      </c>
      <c r="R377">
        <v>3</v>
      </c>
      <c r="S377">
        <v>-2.6981999999999999</v>
      </c>
      <c r="T377" s="1" t="s">
        <v>297</v>
      </c>
    </row>
    <row r="378" spans="1:20" x14ac:dyDescent="0.25">
      <c r="A378" s="1" t="s">
        <v>1515</v>
      </c>
      <c r="B378" s="2">
        <v>42726</v>
      </c>
      <c r="C378" s="2">
        <v>42732</v>
      </c>
      <c r="D378" s="1" t="s">
        <v>125</v>
      </c>
      <c r="E378" s="1" t="s">
        <v>40</v>
      </c>
      <c r="F378" s="1" t="s">
        <v>819</v>
      </c>
      <c r="G378" s="1" t="s">
        <v>820</v>
      </c>
      <c r="H378" s="1" t="s">
        <v>25</v>
      </c>
      <c r="I378" s="1" t="s">
        <v>26</v>
      </c>
      <c r="J378" s="1" t="s">
        <v>1516</v>
      </c>
      <c r="K378" s="1" t="s">
        <v>1517</v>
      </c>
      <c r="L378" s="1" t="s">
        <v>55</v>
      </c>
      <c r="M378" s="1" t="s">
        <v>446</v>
      </c>
      <c r="N378" s="1" t="s">
        <v>31</v>
      </c>
      <c r="O378" s="1" t="s">
        <v>57</v>
      </c>
      <c r="P378" s="1" t="s">
        <v>447</v>
      </c>
      <c r="Q378">
        <v>11.84</v>
      </c>
      <c r="R378">
        <v>4</v>
      </c>
      <c r="S378">
        <v>3.1080000000000001</v>
      </c>
      <c r="T378" s="1" t="s">
        <v>96</v>
      </c>
    </row>
    <row r="379" spans="1:20" x14ac:dyDescent="0.25">
      <c r="A379" s="1" t="s">
        <v>1515</v>
      </c>
      <c r="B379" s="2">
        <v>42726</v>
      </c>
      <c r="C379" s="2">
        <v>42732</v>
      </c>
      <c r="D379" s="1" t="s">
        <v>125</v>
      </c>
      <c r="E379" s="1" t="s">
        <v>40</v>
      </c>
      <c r="F379" s="1" t="s">
        <v>819</v>
      </c>
      <c r="G379" s="1" t="s">
        <v>820</v>
      </c>
      <c r="H379" s="1" t="s">
        <v>25</v>
      </c>
      <c r="I379" s="1" t="s">
        <v>26</v>
      </c>
      <c r="J379" s="1" t="s">
        <v>1516</v>
      </c>
      <c r="K379" s="1" t="s">
        <v>1517</v>
      </c>
      <c r="L379" s="1" t="s">
        <v>55</v>
      </c>
      <c r="M379" s="1" t="s">
        <v>1518</v>
      </c>
      <c r="N379" s="1" t="s">
        <v>31</v>
      </c>
      <c r="O379" s="1" t="s">
        <v>57</v>
      </c>
      <c r="P379" s="1" t="s">
        <v>1519</v>
      </c>
      <c r="Q379">
        <v>22.783999999999999</v>
      </c>
      <c r="R379">
        <v>1</v>
      </c>
      <c r="S379">
        <v>4.8415999999999997</v>
      </c>
      <c r="T379" s="1" t="s">
        <v>96</v>
      </c>
    </row>
    <row r="380" spans="1:20" x14ac:dyDescent="0.25">
      <c r="A380" s="1" t="s">
        <v>1520</v>
      </c>
      <c r="B380" s="2">
        <v>43029</v>
      </c>
      <c r="C380" s="2">
        <v>43029</v>
      </c>
      <c r="D380" s="1" t="s">
        <v>425</v>
      </c>
      <c r="E380" s="1" t="s">
        <v>426</v>
      </c>
      <c r="F380" s="1" t="s">
        <v>954</v>
      </c>
      <c r="G380" s="1" t="s">
        <v>955</v>
      </c>
      <c r="H380" s="1" t="s">
        <v>100</v>
      </c>
      <c r="I380" s="1" t="s">
        <v>26</v>
      </c>
      <c r="J380" s="1" t="s">
        <v>1521</v>
      </c>
      <c r="K380" s="1" t="s">
        <v>1522</v>
      </c>
      <c r="L380" s="1" t="s">
        <v>93</v>
      </c>
      <c r="M380" s="1" t="s">
        <v>915</v>
      </c>
      <c r="N380" s="1" t="s">
        <v>31</v>
      </c>
      <c r="O380" s="1" t="s">
        <v>46</v>
      </c>
      <c r="P380" s="1" t="s">
        <v>916</v>
      </c>
      <c r="Q380">
        <v>262.11</v>
      </c>
      <c r="R380">
        <v>1</v>
      </c>
      <c r="S380">
        <v>62.906399999999998</v>
      </c>
      <c r="T380" s="1" t="s">
        <v>48</v>
      </c>
    </row>
    <row r="381" spans="1:20" x14ac:dyDescent="0.25">
      <c r="A381" s="1" t="s">
        <v>1523</v>
      </c>
      <c r="B381" s="2">
        <v>42313</v>
      </c>
      <c r="C381" s="2">
        <v>42317</v>
      </c>
      <c r="D381" s="1" t="s">
        <v>79</v>
      </c>
      <c r="E381" s="1" t="s">
        <v>40</v>
      </c>
      <c r="F381" s="1" t="s">
        <v>1080</v>
      </c>
      <c r="G381" s="1" t="s">
        <v>1081</v>
      </c>
      <c r="H381" s="1" t="s">
        <v>90</v>
      </c>
      <c r="I381" s="1" t="s">
        <v>26</v>
      </c>
      <c r="J381" s="1" t="s">
        <v>1035</v>
      </c>
      <c r="K381" s="1" t="s">
        <v>1036</v>
      </c>
      <c r="L381" s="1" t="s">
        <v>29</v>
      </c>
      <c r="M381" s="1" t="s">
        <v>1090</v>
      </c>
      <c r="N381" s="1" t="s">
        <v>31</v>
      </c>
      <c r="O381" s="1" t="s">
        <v>36</v>
      </c>
      <c r="P381" s="1" t="s">
        <v>1091</v>
      </c>
      <c r="Q381">
        <v>207</v>
      </c>
      <c r="R381">
        <v>3</v>
      </c>
      <c r="S381">
        <v>25.875</v>
      </c>
      <c r="T381" s="1" t="s">
        <v>34</v>
      </c>
    </row>
    <row r="382" spans="1:20" x14ac:dyDescent="0.25">
      <c r="A382" s="1" t="s">
        <v>1524</v>
      </c>
      <c r="B382" s="2">
        <v>41852</v>
      </c>
      <c r="C382" s="2">
        <v>41856</v>
      </c>
      <c r="D382" s="1" t="s">
        <v>79</v>
      </c>
      <c r="E382" s="1" t="s">
        <v>40</v>
      </c>
      <c r="F382" s="1" t="s">
        <v>1525</v>
      </c>
      <c r="G382" s="1" t="s">
        <v>1526</v>
      </c>
      <c r="H382" s="1" t="s">
        <v>90</v>
      </c>
      <c r="I382" s="1" t="s">
        <v>26</v>
      </c>
      <c r="J382" s="1" t="s">
        <v>1527</v>
      </c>
      <c r="K382" s="1" t="s">
        <v>1036</v>
      </c>
      <c r="L382" s="1" t="s">
        <v>29</v>
      </c>
      <c r="M382" s="1" t="s">
        <v>174</v>
      </c>
      <c r="N382" s="1" t="s">
        <v>31</v>
      </c>
      <c r="O382" s="1" t="s">
        <v>57</v>
      </c>
      <c r="P382" s="1" t="s">
        <v>175</v>
      </c>
      <c r="Q382">
        <v>44.128</v>
      </c>
      <c r="R382">
        <v>4</v>
      </c>
      <c r="S382">
        <v>12.135199999999999</v>
      </c>
      <c r="T382" s="1" t="s">
        <v>253</v>
      </c>
    </row>
    <row r="383" spans="1:20" x14ac:dyDescent="0.25">
      <c r="A383" s="1" t="s">
        <v>1528</v>
      </c>
      <c r="B383" s="2">
        <v>42569</v>
      </c>
      <c r="C383" s="2">
        <v>42574</v>
      </c>
      <c r="D383" s="1" t="s">
        <v>50</v>
      </c>
      <c r="E383" s="1" t="s">
        <v>40</v>
      </c>
      <c r="F383" s="1" t="s">
        <v>1529</v>
      </c>
      <c r="G383" s="1" t="s">
        <v>1530</v>
      </c>
      <c r="H383" s="1" t="s">
        <v>90</v>
      </c>
      <c r="I383" s="1" t="s">
        <v>26</v>
      </c>
      <c r="J383" s="1" t="s">
        <v>1531</v>
      </c>
      <c r="K383" s="1" t="s">
        <v>28</v>
      </c>
      <c r="L383" s="1" t="s">
        <v>29</v>
      </c>
      <c r="M383" s="1" t="s">
        <v>1532</v>
      </c>
      <c r="N383" s="1" t="s">
        <v>31</v>
      </c>
      <c r="O383" s="1" t="s">
        <v>36</v>
      </c>
      <c r="P383" s="1" t="s">
        <v>1533</v>
      </c>
      <c r="Q383">
        <v>140.81</v>
      </c>
      <c r="R383">
        <v>1</v>
      </c>
      <c r="S383">
        <v>39.4268</v>
      </c>
      <c r="T383" s="1" t="s">
        <v>71</v>
      </c>
    </row>
    <row r="384" spans="1:20" x14ac:dyDescent="0.25">
      <c r="A384" s="1" t="s">
        <v>1534</v>
      </c>
      <c r="B384" s="2">
        <v>42044</v>
      </c>
      <c r="C384" s="2">
        <v>42046</v>
      </c>
      <c r="D384" s="1" t="s">
        <v>63</v>
      </c>
      <c r="E384" s="1" t="s">
        <v>22</v>
      </c>
      <c r="F384" s="1" t="s">
        <v>1535</v>
      </c>
      <c r="G384" s="1" t="s">
        <v>1536</v>
      </c>
      <c r="H384" s="1" t="s">
        <v>90</v>
      </c>
      <c r="I384" s="1" t="s">
        <v>26</v>
      </c>
      <c r="J384" s="1" t="s">
        <v>245</v>
      </c>
      <c r="K384" s="1" t="s">
        <v>92</v>
      </c>
      <c r="L384" s="1" t="s">
        <v>93</v>
      </c>
      <c r="M384" s="1" t="s">
        <v>1537</v>
      </c>
      <c r="N384" s="1" t="s">
        <v>31</v>
      </c>
      <c r="O384" s="1" t="s">
        <v>57</v>
      </c>
      <c r="P384" s="1" t="s">
        <v>1538</v>
      </c>
      <c r="Q384">
        <v>40.783999999999999</v>
      </c>
      <c r="R384">
        <v>2</v>
      </c>
      <c r="S384">
        <v>-30.588000000000001</v>
      </c>
      <c r="T384" s="1" t="s">
        <v>297</v>
      </c>
    </row>
    <row r="385" spans="1:20" x14ac:dyDescent="0.25">
      <c r="A385" s="1" t="s">
        <v>1539</v>
      </c>
      <c r="B385" s="2">
        <v>42747</v>
      </c>
      <c r="C385" s="2">
        <v>42752</v>
      </c>
      <c r="D385" s="1" t="s">
        <v>50</v>
      </c>
      <c r="E385" s="1" t="s">
        <v>22</v>
      </c>
      <c r="F385" s="1" t="s">
        <v>1540</v>
      </c>
      <c r="G385" s="1" t="s">
        <v>1541</v>
      </c>
      <c r="H385" s="1" t="s">
        <v>100</v>
      </c>
      <c r="I385" s="1" t="s">
        <v>26</v>
      </c>
      <c r="J385" s="1" t="s">
        <v>192</v>
      </c>
      <c r="K385" s="1" t="s">
        <v>980</v>
      </c>
      <c r="L385" s="1" t="s">
        <v>68</v>
      </c>
      <c r="M385" s="1" t="s">
        <v>1542</v>
      </c>
      <c r="N385" s="1" t="s">
        <v>31</v>
      </c>
      <c r="O385" s="1" t="s">
        <v>57</v>
      </c>
      <c r="P385" s="1" t="s">
        <v>1543</v>
      </c>
      <c r="Q385">
        <v>37.68</v>
      </c>
      <c r="R385">
        <v>2</v>
      </c>
      <c r="S385">
        <v>15.8256</v>
      </c>
      <c r="T385" s="1" t="s">
        <v>169</v>
      </c>
    </row>
    <row r="386" spans="1:20" x14ac:dyDescent="0.25">
      <c r="A386" s="1" t="s">
        <v>1544</v>
      </c>
      <c r="B386" s="2">
        <v>42988</v>
      </c>
      <c r="C386" s="2">
        <v>42988</v>
      </c>
      <c r="D386" s="1" t="s">
        <v>425</v>
      </c>
      <c r="E386" s="1" t="s">
        <v>426</v>
      </c>
      <c r="F386" s="1" t="s">
        <v>1545</v>
      </c>
      <c r="G386" s="1" t="s">
        <v>1546</v>
      </c>
      <c r="H386" s="1" t="s">
        <v>90</v>
      </c>
      <c r="I386" s="1" t="s">
        <v>26</v>
      </c>
      <c r="J386" s="1" t="s">
        <v>53</v>
      </c>
      <c r="K386" s="1" t="s">
        <v>54</v>
      </c>
      <c r="L386" s="1" t="s">
        <v>55</v>
      </c>
      <c r="M386" s="1" t="s">
        <v>394</v>
      </c>
      <c r="N386" s="1" t="s">
        <v>31</v>
      </c>
      <c r="O386" s="1" t="s">
        <v>36</v>
      </c>
      <c r="P386" s="1" t="s">
        <v>395</v>
      </c>
      <c r="Q386">
        <v>362.35199999999998</v>
      </c>
      <c r="R386">
        <v>3</v>
      </c>
      <c r="S386">
        <v>27.176400000000001</v>
      </c>
      <c r="T386" s="1" t="s">
        <v>77</v>
      </c>
    </row>
    <row r="387" spans="1:20" x14ac:dyDescent="0.25">
      <c r="A387" s="1" t="s">
        <v>1547</v>
      </c>
      <c r="B387" s="2">
        <v>42820</v>
      </c>
      <c r="C387" s="2">
        <v>42821</v>
      </c>
      <c r="D387" s="1" t="s">
        <v>117</v>
      </c>
      <c r="E387" s="1" t="s">
        <v>87</v>
      </c>
      <c r="F387" s="1" t="s">
        <v>833</v>
      </c>
      <c r="G387" s="1" t="s">
        <v>834</v>
      </c>
      <c r="H387" s="1" t="s">
        <v>25</v>
      </c>
      <c r="I387" s="1" t="s">
        <v>26</v>
      </c>
      <c r="J387" s="1" t="s">
        <v>173</v>
      </c>
      <c r="K387" s="1" t="s">
        <v>121</v>
      </c>
      <c r="L387" s="1" t="s">
        <v>68</v>
      </c>
      <c r="M387" s="1" t="s">
        <v>1548</v>
      </c>
      <c r="N387" s="1" t="s">
        <v>31</v>
      </c>
      <c r="O387" s="1" t="s">
        <v>32</v>
      </c>
      <c r="P387" s="1" t="s">
        <v>1549</v>
      </c>
      <c r="Q387">
        <v>257.56799999999998</v>
      </c>
      <c r="R387">
        <v>2</v>
      </c>
      <c r="S387">
        <v>-28.976400000000002</v>
      </c>
      <c r="T387" s="1" t="s">
        <v>195</v>
      </c>
    </row>
    <row r="388" spans="1:20" x14ac:dyDescent="0.25">
      <c r="A388" s="1" t="s">
        <v>1550</v>
      </c>
      <c r="B388" s="2">
        <v>42656</v>
      </c>
      <c r="C388" s="2">
        <v>42660</v>
      </c>
      <c r="D388" s="1" t="s">
        <v>79</v>
      </c>
      <c r="E388" s="1" t="s">
        <v>40</v>
      </c>
      <c r="F388" s="1" t="s">
        <v>1551</v>
      </c>
      <c r="G388" s="1" t="s">
        <v>1552</v>
      </c>
      <c r="H388" s="1" t="s">
        <v>90</v>
      </c>
      <c r="I388" s="1" t="s">
        <v>26</v>
      </c>
      <c r="J388" s="1" t="s">
        <v>179</v>
      </c>
      <c r="K388" s="1" t="s">
        <v>180</v>
      </c>
      <c r="L388" s="1" t="s">
        <v>55</v>
      </c>
      <c r="M388" s="1" t="s">
        <v>410</v>
      </c>
      <c r="N388" s="1" t="s">
        <v>31</v>
      </c>
      <c r="O388" s="1" t="s">
        <v>46</v>
      </c>
      <c r="P388" s="1" t="s">
        <v>411</v>
      </c>
      <c r="Q388">
        <v>727.45</v>
      </c>
      <c r="R388">
        <v>5</v>
      </c>
      <c r="S388">
        <v>-465.56799999999998</v>
      </c>
      <c r="T388" s="1" t="s">
        <v>48</v>
      </c>
    </row>
    <row r="389" spans="1:20" x14ac:dyDescent="0.25">
      <c r="A389" s="1" t="s">
        <v>1550</v>
      </c>
      <c r="B389" s="2">
        <v>42656</v>
      </c>
      <c r="C389" s="2">
        <v>42660</v>
      </c>
      <c r="D389" s="1" t="s">
        <v>79</v>
      </c>
      <c r="E389" s="1" t="s">
        <v>40</v>
      </c>
      <c r="F389" s="1" t="s">
        <v>1551</v>
      </c>
      <c r="G389" s="1" t="s">
        <v>1552</v>
      </c>
      <c r="H389" s="1" t="s">
        <v>90</v>
      </c>
      <c r="I389" s="1" t="s">
        <v>26</v>
      </c>
      <c r="J389" s="1" t="s">
        <v>179</v>
      </c>
      <c r="K389" s="1" t="s">
        <v>180</v>
      </c>
      <c r="L389" s="1" t="s">
        <v>55</v>
      </c>
      <c r="M389" s="1" t="s">
        <v>1553</v>
      </c>
      <c r="N389" s="1" t="s">
        <v>31</v>
      </c>
      <c r="O389" s="1" t="s">
        <v>57</v>
      </c>
      <c r="P389" s="1" t="s">
        <v>1554</v>
      </c>
      <c r="Q389">
        <v>24.96</v>
      </c>
      <c r="R389">
        <v>3</v>
      </c>
      <c r="S389">
        <v>4.3680000000000003</v>
      </c>
      <c r="T389" s="1" t="s">
        <v>48</v>
      </c>
    </row>
    <row r="390" spans="1:20" x14ac:dyDescent="0.25">
      <c r="A390" s="1" t="s">
        <v>1555</v>
      </c>
      <c r="B390" s="2">
        <v>42840</v>
      </c>
      <c r="C390" s="2">
        <v>42843</v>
      </c>
      <c r="D390" s="1" t="s">
        <v>21</v>
      </c>
      <c r="E390" s="1" t="s">
        <v>87</v>
      </c>
      <c r="F390" s="1" t="s">
        <v>1556</v>
      </c>
      <c r="G390" s="1" t="s">
        <v>1557</v>
      </c>
      <c r="H390" s="1" t="s">
        <v>90</v>
      </c>
      <c r="I390" s="1" t="s">
        <v>26</v>
      </c>
      <c r="J390" s="1" t="s">
        <v>27</v>
      </c>
      <c r="K390" s="1" t="s">
        <v>1340</v>
      </c>
      <c r="L390" s="1" t="s">
        <v>55</v>
      </c>
      <c r="M390" s="1" t="s">
        <v>1012</v>
      </c>
      <c r="N390" s="1" t="s">
        <v>31</v>
      </c>
      <c r="O390" s="1" t="s">
        <v>57</v>
      </c>
      <c r="P390" s="1" t="s">
        <v>1013</v>
      </c>
      <c r="Q390">
        <v>196.45</v>
      </c>
      <c r="R390">
        <v>5</v>
      </c>
      <c r="S390">
        <v>70.721999999999994</v>
      </c>
      <c r="T390" s="1" t="s">
        <v>113</v>
      </c>
    </row>
    <row r="391" spans="1:20" x14ac:dyDescent="0.25">
      <c r="A391" s="1" t="s">
        <v>1558</v>
      </c>
      <c r="B391" s="2">
        <v>41841</v>
      </c>
      <c r="C391" s="2">
        <v>41845</v>
      </c>
      <c r="D391" s="1" t="s">
        <v>79</v>
      </c>
      <c r="E391" s="1" t="s">
        <v>40</v>
      </c>
      <c r="F391" s="1" t="s">
        <v>1559</v>
      </c>
      <c r="G391" s="1" t="s">
        <v>1560</v>
      </c>
      <c r="H391" s="1" t="s">
        <v>90</v>
      </c>
      <c r="I391" s="1" t="s">
        <v>26</v>
      </c>
      <c r="J391" s="1" t="s">
        <v>328</v>
      </c>
      <c r="K391" s="1" t="s">
        <v>54</v>
      </c>
      <c r="L391" s="1" t="s">
        <v>55</v>
      </c>
      <c r="M391" s="1" t="s">
        <v>559</v>
      </c>
      <c r="N391" s="1" t="s">
        <v>31</v>
      </c>
      <c r="O391" s="1" t="s">
        <v>36</v>
      </c>
      <c r="P391" s="1" t="s">
        <v>560</v>
      </c>
      <c r="Q391">
        <v>801.56799999999998</v>
      </c>
      <c r="R391">
        <v>2</v>
      </c>
      <c r="S391">
        <v>50.097999999999999</v>
      </c>
      <c r="T391" s="1" t="s">
        <v>71</v>
      </c>
    </row>
    <row r="392" spans="1:20" x14ac:dyDescent="0.25">
      <c r="A392" s="1" t="s">
        <v>1558</v>
      </c>
      <c r="B392" s="2">
        <v>41841</v>
      </c>
      <c r="C392" s="2">
        <v>41845</v>
      </c>
      <c r="D392" s="1" t="s">
        <v>79</v>
      </c>
      <c r="E392" s="1" t="s">
        <v>40</v>
      </c>
      <c r="F392" s="1" t="s">
        <v>1559</v>
      </c>
      <c r="G392" s="1" t="s">
        <v>1560</v>
      </c>
      <c r="H392" s="1" t="s">
        <v>90</v>
      </c>
      <c r="I392" s="1" t="s">
        <v>26</v>
      </c>
      <c r="J392" s="1" t="s">
        <v>328</v>
      </c>
      <c r="K392" s="1" t="s">
        <v>54</v>
      </c>
      <c r="L392" s="1" t="s">
        <v>55</v>
      </c>
      <c r="M392" s="1" t="s">
        <v>1561</v>
      </c>
      <c r="N392" s="1" t="s">
        <v>31</v>
      </c>
      <c r="O392" s="1" t="s">
        <v>46</v>
      </c>
      <c r="P392" s="1" t="s">
        <v>1562</v>
      </c>
      <c r="Q392">
        <v>272.84800000000001</v>
      </c>
      <c r="R392">
        <v>1</v>
      </c>
      <c r="S392">
        <v>27.284800000000001</v>
      </c>
      <c r="T392" s="1" t="s">
        <v>71</v>
      </c>
    </row>
    <row r="393" spans="1:20" x14ac:dyDescent="0.25">
      <c r="A393" s="1" t="s">
        <v>1563</v>
      </c>
      <c r="B393" s="2">
        <v>43060</v>
      </c>
      <c r="C393" s="2">
        <v>43064</v>
      </c>
      <c r="D393" s="1" t="s">
        <v>79</v>
      </c>
      <c r="E393" s="1" t="s">
        <v>40</v>
      </c>
      <c r="F393" s="1" t="s">
        <v>1564</v>
      </c>
      <c r="G393" s="1" t="s">
        <v>1565</v>
      </c>
      <c r="H393" s="1" t="s">
        <v>25</v>
      </c>
      <c r="I393" s="1" t="s">
        <v>26</v>
      </c>
      <c r="J393" s="1" t="s">
        <v>1566</v>
      </c>
      <c r="K393" s="1" t="s">
        <v>192</v>
      </c>
      <c r="L393" s="1" t="s">
        <v>55</v>
      </c>
      <c r="M393" s="1" t="s">
        <v>1567</v>
      </c>
      <c r="N393" s="1" t="s">
        <v>31</v>
      </c>
      <c r="O393" s="1" t="s">
        <v>46</v>
      </c>
      <c r="P393" s="1" t="s">
        <v>1568</v>
      </c>
      <c r="Q393">
        <v>70.98</v>
      </c>
      <c r="R393">
        <v>1</v>
      </c>
      <c r="S393">
        <v>20.584199999999999</v>
      </c>
      <c r="T393" s="1" t="s">
        <v>34</v>
      </c>
    </row>
    <row r="394" spans="1:20" x14ac:dyDescent="0.25">
      <c r="A394" s="1" t="s">
        <v>1569</v>
      </c>
      <c r="B394" s="2">
        <v>42439</v>
      </c>
      <c r="C394" s="2">
        <v>42445</v>
      </c>
      <c r="D394" s="1" t="s">
        <v>125</v>
      </c>
      <c r="E394" s="1" t="s">
        <v>40</v>
      </c>
      <c r="F394" s="1" t="s">
        <v>1345</v>
      </c>
      <c r="G394" s="1" t="s">
        <v>1346</v>
      </c>
      <c r="H394" s="1" t="s">
        <v>25</v>
      </c>
      <c r="I394" s="1" t="s">
        <v>26</v>
      </c>
      <c r="J394" s="1" t="s">
        <v>730</v>
      </c>
      <c r="K394" s="1" t="s">
        <v>121</v>
      </c>
      <c r="L394" s="1" t="s">
        <v>68</v>
      </c>
      <c r="M394" s="1" t="s">
        <v>736</v>
      </c>
      <c r="N394" s="1" t="s">
        <v>31</v>
      </c>
      <c r="O394" s="1" t="s">
        <v>32</v>
      </c>
      <c r="P394" s="1" t="s">
        <v>737</v>
      </c>
      <c r="Q394">
        <v>176.78399999999999</v>
      </c>
      <c r="R394">
        <v>1</v>
      </c>
      <c r="S394">
        <v>-22.097999999999999</v>
      </c>
      <c r="T394" s="1" t="s">
        <v>195</v>
      </c>
    </row>
    <row r="395" spans="1:20" x14ac:dyDescent="0.25">
      <c r="A395" s="1" t="s">
        <v>1570</v>
      </c>
      <c r="B395" s="2">
        <v>43098</v>
      </c>
      <c r="C395" s="2">
        <v>43102</v>
      </c>
      <c r="D395" s="1" t="s">
        <v>79</v>
      </c>
      <c r="E395" s="1" t="s">
        <v>40</v>
      </c>
      <c r="F395" s="1" t="s">
        <v>1571</v>
      </c>
      <c r="G395" s="1" t="s">
        <v>1572</v>
      </c>
      <c r="H395" s="1" t="s">
        <v>25</v>
      </c>
      <c r="I395" s="1" t="s">
        <v>26</v>
      </c>
      <c r="J395" s="1" t="s">
        <v>53</v>
      </c>
      <c r="K395" s="1" t="s">
        <v>54</v>
      </c>
      <c r="L395" s="1" t="s">
        <v>55</v>
      </c>
      <c r="M395" s="1" t="s">
        <v>1028</v>
      </c>
      <c r="N395" s="1" t="s">
        <v>31</v>
      </c>
      <c r="O395" s="1" t="s">
        <v>36</v>
      </c>
      <c r="P395" s="1" t="s">
        <v>1029</v>
      </c>
      <c r="Q395">
        <v>393.56799999999998</v>
      </c>
      <c r="R395">
        <v>4</v>
      </c>
      <c r="S395">
        <v>-44.276400000000002</v>
      </c>
      <c r="T395" s="1" t="s">
        <v>96</v>
      </c>
    </row>
    <row r="396" spans="1:20" x14ac:dyDescent="0.25">
      <c r="A396" s="1" t="s">
        <v>1573</v>
      </c>
      <c r="B396" s="2">
        <v>42068</v>
      </c>
      <c r="C396" s="2">
        <v>42068</v>
      </c>
      <c r="D396" s="1" t="s">
        <v>425</v>
      </c>
      <c r="E396" s="1" t="s">
        <v>426</v>
      </c>
      <c r="F396" s="1" t="s">
        <v>1574</v>
      </c>
      <c r="G396" s="1" t="s">
        <v>1575</v>
      </c>
      <c r="H396" s="1" t="s">
        <v>25</v>
      </c>
      <c r="I396" s="1" t="s">
        <v>26</v>
      </c>
      <c r="J396" s="1" t="s">
        <v>173</v>
      </c>
      <c r="K396" s="1" t="s">
        <v>121</v>
      </c>
      <c r="L396" s="1" t="s">
        <v>68</v>
      </c>
      <c r="M396" s="1" t="s">
        <v>135</v>
      </c>
      <c r="N396" s="1" t="s">
        <v>31</v>
      </c>
      <c r="O396" s="1" t="s">
        <v>36</v>
      </c>
      <c r="P396" s="1" t="s">
        <v>136</v>
      </c>
      <c r="Q396">
        <v>383.60700000000003</v>
      </c>
      <c r="R396">
        <v>7</v>
      </c>
      <c r="S396">
        <v>63.9345</v>
      </c>
      <c r="T396" s="1" t="s">
        <v>195</v>
      </c>
    </row>
    <row r="397" spans="1:20" x14ac:dyDescent="0.25">
      <c r="A397" s="1" t="s">
        <v>1576</v>
      </c>
      <c r="B397" s="2">
        <v>42482</v>
      </c>
      <c r="C397" s="2">
        <v>42486</v>
      </c>
      <c r="D397" s="1" t="s">
        <v>79</v>
      </c>
      <c r="E397" s="1" t="s">
        <v>22</v>
      </c>
      <c r="F397" s="1" t="s">
        <v>593</v>
      </c>
      <c r="G397" s="1" t="s">
        <v>594</v>
      </c>
      <c r="H397" s="1" t="s">
        <v>25</v>
      </c>
      <c r="I397" s="1" t="s">
        <v>26</v>
      </c>
      <c r="J397" s="1" t="s">
        <v>328</v>
      </c>
      <c r="K397" s="1" t="s">
        <v>54</v>
      </c>
      <c r="L397" s="1" t="s">
        <v>55</v>
      </c>
      <c r="M397" s="1" t="s">
        <v>1577</v>
      </c>
      <c r="N397" s="1" t="s">
        <v>31</v>
      </c>
      <c r="O397" s="1" t="s">
        <v>57</v>
      </c>
      <c r="P397" s="1" t="s">
        <v>1578</v>
      </c>
      <c r="Q397">
        <v>31.56</v>
      </c>
      <c r="R397">
        <v>3</v>
      </c>
      <c r="S397">
        <v>10.4148</v>
      </c>
      <c r="T397" s="1" t="s">
        <v>113</v>
      </c>
    </row>
    <row r="398" spans="1:20" x14ac:dyDescent="0.25">
      <c r="A398" s="1" t="s">
        <v>1579</v>
      </c>
      <c r="B398" s="2">
        <v>41933</v>
      </c>
      <c r="C398" s="2">
        <v>41934</v>
      </c>
      <c r="D398" s="1" t="s">
        <v>117</v>
      </c>
      <c r="E398" s="1" t="s">
        <v>87</v>
      </c>
      <c r="F398" s="1" t="s">
        <v>80</v>
      </c>
      <c r="G398" s="1" t="s">
        <v>81</v>
      </c>
      <c r="H398" s="1" t="s">
        <v>25</v>
      </c>
      <c r="I398" s="1" t="s">
        <v>26</v>
      </c>
      <c r="J398" s="1" t="s">
        <v>1580</v>
      </c>
      <c r="K398" s="1" t="s">
        <v>231</v>
      </c>
      <c r="L398" s="1" t="s">
        <v>68</v>
      </c>
      <c r="M398" s="1" t="s">
        <v>441</v>
      </c>
      <c r="N398" s="1" t="s">
        <v>31</v>
      </c>
      <c r="O398" s="1" t="s">
        <v>46</v>
      </c>
      <c r="P398" s="1" t="s">
        <v>442</v>
      </c>
      <c r="Q398">
        <v>409.59</v>
      </c>
      <c r="R398">
        <v>3</v>
      </c>
      <c r="S398">
        <v>-122.877</v>
      </c>
      <c r="T398" s="1" t="s">
        <v>48</v>
      </c>
    </row>
    <row r="399" spans="1:20" x14ac:dyDescent="0.25">
      <c r="A399" s="1" t="s">
        <v>1581</v>
      </c>
      <c r="B399" s="2">
        <v>41880</v>
      </c>
      <c r="C399" s="2">
        <v>41884</v>
      </c>
      <c r="D399" s="1" t="s">
        <v>79</v>
      </c>
      <c r="E399" s="1" t="s">
        <v>22</v>
      </c>
      <c r="F399" s="1" t="s">
        <v>1582</v>
      </c>
      <c r="G399" s="1" t="s">
        <v>1583</v>
      </c>
      <c r="H399" s="1" t="s">
        <v>25</v>
      </c>
      <c r="I399" s="1" t="s">
        <v>26</v>
      </c>
      <c r="J399" s="1" t="s">
        <v>1006</v>
      </c>
      <c r="K399" s="1" t="s">
        <v>44</v>
      </c>
      <c r="L399" s="1" t="s">
        <v>29</v>
      </c>
      <c r="M399" s="1" t="s">
        <v>547</v>
      </c>
      <c r="N399" s="1" t="s">
        <v>31</v>
      </c>
      <c r="O399" s="1" t="s">
        <v>46</v>
      </c>
      <c r="P399" s="1" t="s">
        <v>548</v>
      </c>
      <c r="Q399">
        <v>174.05850000000001</v>
      </c>
      <c r="R399">
        <v>3</v>
      </c>
      <c r="S399">
        <v>-110.7645</v>
      </c>
      <c r="T399" s="1" t="s">
        <v>253</v>
      </c>
    </row>
    <row r="400" spans="1:20" x14ac:dyDescent="0.25">
      <c r="A400" s="1" t="s">
        <v>1584</v>
      </c>
      <c r="B400" s="2">
        <v>43029</v>
      </c>
      <c r="C400" s="2">
        <v>43030</v>
      </c>
      <c r="D400" s="1" t="s">
        <v>117</v>
      </c>
      <c r="E400" s="1" t="s">
        <v>87</v>
      </c>
      <c r="F400" s="1" t="s">
        <v>1304</v>
      </c>
      <c r="G400" s="1" t="s">
        <v>1305</v>
      </c>
      <c r="H400" s="1" t="s">
        <v>90</v>
      </c>
      <c r="I400" s="1" t="s">
        <v>26</v>
      </c>
      <c r="J400" s="1" t="s">
        <v>878</v>
      </c>
      <c r="K400" s="1" t="s">
        <v>1517</v>
      </c>
      <c r="L400" s="1" t="s">
        <v>55</v>
      </c>
      <c r="M400" s="1" t="s">
        <v>1585</v>
      </c>
      <c r="N400" s="1" t="s">
        <v>31</v>
      </c>
      <c r="O400" s="1" t="s">
        <v>36</v>
      </c>
      <c r="P400" s="1" t="s">
        <v>1586</v>
      </c>
      <c r="Q400">
        <v>478.48</v>
      </c>
      <c r="R400">
        <v>2</v>
      </c>
      <c r="S400">
        <v>47.847999999999999</v>
      </c>
      <c r="T400" s="1" t="s">
        <v>48</v>
      </c>
    </row>
    <row r="401" spans="1:20" x14ac:dyDescent="0.25">
      <c r="A401" s="1" t="s">
        <v>1587</v>
      </c>
      <c r="B401" s="2">
        <v>42038</v>
      </c>
      <c r="C401" s="2">
        <v>42039</v>
      </c>
      <c r="D401" s="1" t="s">
        <v>117</v>
      </c>
      <c r="E401" s="1" t="s">
        <v>87</v>
      </c>
      <c r="F401" s="1" t="s">
        <v>1588</v>
      </c>
      <c r="G401" s="1" t="s">
        <v>1589</v>
      </c>
      <c r="H401" s="1" t="s">
        <v>90</v>
      </c>
      <c r="I401" s="1" t="s">
        <v>26</v>
      </c>
      <c r="J401" s="1" t="s">
        <v>53</v>
      </c>
      <c r="K401" s="1" t="s">
        <v>54</v>
      </c>
      <c r="L401" s="1" t="s">
        <v>55</v>
      </c>
      <c r="M401" s="1" t="s">
        <v>1590</v>
      </c>
      <c r="N401" s="1" t="s">
        <v>31</v>
      </c>
      <c r="O401" s="1" t="s">
        <v>57</v>
      </c>
      <c r="P401" s="1" t="s">
        <v>1591</v>
      </c>
      <c r="Q401">
        <v>136.91999999999999</v>
      </c>
      <c r="R401">
        <v>4</v>
      </c>
      <c r="S401">
        <v>41.076000000000001</v>
      </c>
      <c r="T401" s="1" t="s">
        <v>297</v>
      </c>
    </row>
    <row r="402" spans="1:20" x14ac:dyDescent="0.25">
      <c r="A402" s="1" t="s">
        <v>1592</v>
      </c>
      <c r="B402" s="2">
        <v>43087</v>
      </c>
      <c r="C402" s="2">
        <v>43092</v>
      </c>
      <c r="D402" s="1" t="s">
        <v>50</v>
      </c>
      <c r="E402" s="1" t="s">
        <v>40</v>
      </c>
      <c r="F402" s="1" t="s">
        <v>1593</v>
      </c>
      <c r="G402" s="1" t="s">
        <v>1594</v>
      </c>
      <c r="H402" s="1" t="s">
        <v>25</v>
      </c>
      <c r="I402" s="1" t="s">
        <v>26</v>
      </c>
      <c r="J402" s="1" t="s">
        <v>761</v>
      </c>
      <c r="K402" s="1" t="s">
        <v>121</v>
      </c>
      <c r="L402" s="1" t="s">
        <v>68</v>
      </c>
      <c r="M402" s="1" t="s">
        <v>1595</v>
      </c>
      <c r="N402" s="1" t="s">
        <v>31</v>
      </c>
      <c r="O402" s="1" t="s">
        <v>57</v>
      </c>
      <c r="P402" s="1" t="s">
        <v>1596</v>
      </c>
      <c r="Q402">
        <v>18.96</v>
      </c>
      <c r="R402">
        <v>2</v>
      </c>
      <c r="S402">
        <v>8.532</v>
      </c>
      <c r="T402" s="1" t="s">
        <v>96</v>
      </c>
    </row>
    <row r="403" spans="1:20" x14ac:dyDescent="0.25">
      <c r="A403" s="1" t="s">
        <v>1597</v>
      </c>
      <c r="B403" s="2">
        <v>42964</v>
      </c>
      <c r="C403" s="2">
        <v>42966</v>
      </c>
      <c r="D403" s="1" t="s">
        <v>63</v>
      </c>
      <c r="E403" s="1" t="s">
        <v>87</v>
      </c>
      <c r="F403" s="1" t="s">
        <v>1598</v>
      </c>
      <c r="G403" s="1" t="s">
        <v>1599</v>
      </c>
      <c r="H403" s="1" t="s">
        <v>90</v>
      </c>
      <c r="I403" s="1" t="s">
        <v>26</v>
      </c>
      <c r="J403" s="1" t="s">
        <v>1365</v>
      </c>
      <c r="K403" s="1" t="s">
        <v>121</v>
      </c>
      <c r="L403" s="1" t="s">
        <v>68</v>
      </c>
      <c r="M403" s="1" t="s">
        <v>1600</v>
      </c>
      <c r="N403" s="1" t="s">
        <v>31</v>
      </c>
      <c r="O403" s="1" t="s">
        <v>36</v>
      </c>
      <c r="P403" s="1" t="s">
        <v>1601</v>
      </c>
      <c r="Q403">
        <v>462.56400000000002</v>
      </c>
      <c r="R403">
        <v>2</v>
      </c>
      <c r="S403">
        <v>97.6524</v>
      </c>
      <c r="T403" s="1" t="s">
        <v>253</v>
      </c>
    </row>
    <row r="404" spans="1:20" x14ac:dyDescent="0.25">
      <c r="A404" s="1" t="s">
        <v>1602</v>
      </c>
      <c r="B404" s="2">
        <v>42953</v>
      </c>
      <c r="C404" s="2">
        <v>42957</v>
      </c>
      <c r="D404" s="1" t="s">
        <v>79</v>
      </c>
      <c r="E404" s="1" t="s">
        <v>22</v>
      </c>
      <c r="F404" s="1" t="s">
        <v>739</v>
      </c>
      <c r="G404" s="1" t="s">
        <v>740</v>
      </c>
      <c r="H404" s="1" t="s">
        <v>25</v>
      </c>
      <c r="I404" s="1" t="s">
        <v>26</v>
      </c>
      <c r="J404" s="1" t="s">
        <v>1405</v>
      </c>
      <c r="K404" s="1" t="s">
        <v>1406</v>
      </c>
      <c r="L404" s="1" t="s">
        <v>29</v>
      </c>
      <c r="M404" s="1" t="s">
        <v>1603</v>
      </c>
      <c r="N404" s="1" t="s">
        <v>31</v>
      </c>
      <c r="O404" s="1" t="s">
        <v>32</v>
      </c>
      <c r="P404" s="1" t="s">
        <v>1604</v>
      </c>
      <c r="Q404">
        <v>145.74</v>
      </c>
      <c r="R404">
        <v>3</v>
      </c>
      <c r="S404">
        <v>23.3184</v>
      </c>
      <c r="T404" s="1" t="s">
        <v>253</v>
      </c>
    </row>
    <row r="405" spans="1:20" x14ac:dyDescent="0.25">
      <c r="A405" s="1" t="s">
        <v>1602</v>
      </c>
      <c r="B405" s="2">
        <v>42953</v>
      </c>
      <c r="C405" s="2">
        <v>42957</v>
      </c>
      <c r="D405" s="1" t="s">
        <v>79</v>
      </c>
      <c r="E405" s="1" t="s">
        <v>22</v>
      </c>
      <c r="F405" s="1" t="s">
        <v>739</v>
      </c>
      <c r="G405" s="1" t="s">
        <v>740</v>
      </c>
      <c r="H405" s="1" t="s">
        <v>25</v>
      </c>
      <c r="I405" s="1" t="s">
        <v>26</v>
      </c>
      <c r="J405" s="1" t="s">
        <v>1405</v>
      </c>
      <c r="K405" s="1" t="s">
        <v>1406</v>
      </c>
      <c r="L405" s="1" t="s">
        <v>29</v>
      </c>
      <c r="M405" s="1" t="s">
        <v>111</v>
      </c>
      <c r="N405" s="1" t="s">
        <v>31</v>
      </c>
      <c r="O405" s="1" t="s">
        <v>57</v>
      </c>
      <c r="P405" s="1" t="s">
        <v>112</v>
      </c>
      <c r="Q405">
        <v>15.4</v>
      </c>
      <c r="R405">
        <v>5</v>
      </c>
      <c r="S405">
        <v>7.3920000000000003</v>
      </c>
      <c r="T405" s="1" t="s">
        <v>253</v>
      </c>
    </row>
    <row r="406" spans="1:20" x14ac:dyDescent="0.25">
      <c r="A406" s="1" t="s">
        <v>1605</v>
      </c>
      <c r="B406" s="2">
        <v>42149</v>
      </c>
      <c r="C406" s="2">
        <v>42151</v>
      </c>
      <c r="D406" s="1" t="s">
        <v>63</v>
      </c>
      <c r="E406" s="1" t="s">
        <v>22</v>
      </c>
      <c r="F406" s="1" t="s">
        <v>1606</v>
      </c>
      <c r="G406" s="1" t="s">
        <v>1607</v>
      </c>
      <c r="H406" s="1" t="s">
        <v>100</v>
      </c>
      <c r="I406" s="1" t="s">
        <v>26</v>
      </c>
      <c r="J406" s="1" t="s">
        <v>328</v>
      </c>
      <c r="K406" s="1" t="s">
        <v>54</v>
      </c>
      <c r="L406" s="1" t="s">
        <v>55</v>
      </c>
      <c r="M406" s="1" t="s">
        <v>1099</v>
      </c>
      <c r="N406" s="1" t="s">
        <v>31</v>
      </c>
      <c r="O406" s="1" t="s">
        <v>57</v>
      </c>
      <c r="P406" s="1" t="s">
        <v>1100</v>
      </c>
      <c r="Q406">
        <v>14.73</v>
      </c>
      <c r="R406">
        <v>3</v>
      </c>
      <c r="S406">
        <v>4.8609</v>
      </c>
      <c r="T406" s="1" t="s">
        <v>161</v>
      </c>
    </row>
    <row r="407" spans="1:20" x14ac:dyDescent="0.25">
      <c r="A407" s="1" t="s">
        <v>1608</v>
      </c>
      <c r="B407" s="2">
        <v>42559</v>
      </c>
      <c r="C407" s="2">
        <v>42563</v>
      </c>
      <c r="D407" s="1" t="s">
        <v>79</v>
      </c>
      <c r="E407" s="1" t="s">
        <v>40</v>
      </c>
      <c r="F407" s="1" t="s">
        <v>1609</v>
      </c>
      <c r="G407" s="1" t="s">
        <v>1610</v>
      </c>
      <c r="H407" s="1" t="s">
        <v>25</v>
      </c>
      <c r="I407" s="1" t="s">
        <v>26</v>
      </c>
      <c r="J407" s="1" t="s">
        <v>1611</v>
      </c>
      <c r="K407" s="1" t="s">
        <v>180</v>
      </c>
      <c r="L407" s="1" t="s">
        <v>55</v>
      </c>
      <c r="M407" s="1" t="s">
        <v>246</v>
      </c>
      <c r="N407" s="1" t="s">
        <v>31</v>
      </c>
      <c r="O407" s="1" t="s">
        <v>36</v>
      </c>
      <c r="P407" s="1" t="s">
        <v>247</v>
      </c>
      <c r="Q407">
        <v>662.88</v>
      </c>
      <c r="R407">
        <v>3</v>
      </c>
      <c r="S407">
        <v>74.573999999999998</v>
      </c>
      <c r="T407" s="1" t="s">
        <v>71</v>
      </c>
    </row>
    <row r="408" spans="1:20" x14ac:dyDescent="0.25">
      <c r="A408" s="1" t="s">
        <v>1612</v>
      </c>
      <c r="B408" s="2">
        <v>42980</v>
      </c>
      <c r="C408" s="2">
        <v>42984</v>
      </c>
      <c r="D408" s="1" t="s">
        <v>79</v>
      </c>
      <c r="E408" s="1" t="s">
        <v>40</v>
      </c>
      <c r="F408" s="1" t="s">
        <v>1613</v>
      </c>
      <c r="G408" s="1" t="s">
        <v>1614</v>
      </c>
      <c r="H408" s="1" t="s">
        <v>90</v>
      </c>
      <c r="I408" s="1" t="s">
        <v>26</v>
      </c>
      <c r="J408" s="1" t="s">
        <v>173</v>
      </c>
      <c r="K408" s="1" t="s">
        <v>121</v>
      </c>
      <c r="L408" s="1" t="s">
        <v>68</v>
      </c>
      <c r="M408" s="1" t="s">
        <v>1496</v>
      </c>
      <c r="N408" s="1" t="s">
        <v>31</v>
      </c>
      <c r="O408" s="1" t="s">
        <v>57</v>
      </c>
      <c r="P408" s="1" t="s">
        <v>1497</v>
      </c>
      <c r="Q408">
        <v>11.54</v>
      </c>
      <c r="R408">
        <v>2</v>
      </c>
      <c r="S408">
        <v>3.4620000000000002</v>
      </c>
      <c r="T408" s="1" t="s">
        <v>77</v>
      </c>
    </row>
    <row r="409" spans="1:20" x14ac:dyDescent="0.25">
      <c r="A409" s="1" t="s">
        <v>1612</v>
      </c>
      <c r="B409" s="2">
        <v>42980</v>
      </c>
      <c r="C409" s="2">
        <v>42984</v>
      </c>
      <c r="D409" s="1" t="s">
        <v>79</v>
      </c>
      <c r="E409" s="1" t="s">
        <v>40</v>
      </c>
      <c r="F409" s="1" t="s">
        <v>1613</v>
      </c>
      <c r="G409" s="1" t="s">
        <v>1614</v>
      </c>
      <c r="H409" s="1" t="s">
        <v>90</v>
      </c>
      <c r="I409" s="1" t="s">
        <v>26</v>
      </c>
      <c r="J409" s="1" t="s">
        <v>173</v>
      </c>
      <c r="K409" s="1" t="s">
        <v>121</v>
      </c>
      <c r="L409" s="1" t="s">
        <v>68</v>
      </c>
      <c r="M409" s="1" t="s">
        <v>521</v>
      </c>
      <c r="N409" s="1" t="s">
        <v>31</v>
      </c>
      <c r="O409" s="1" t="s">
        <v>46</v>
      </c>
      <c r="P409" s="1" t="s">
        <v>522</v>
      </c>
      <c r="Q409">
        <v>254.52600000000001</v>
      </c>
      <c r="R409">
        <v>1</v>
      </c>
      <c r="S409">
        <v>-93.3262</v>
      </c>
      <c r="T409" s="1" t="s">
        <v>77</v>
      </c>
    </row>
    <row r="410" spans="1:20" x14ac:dyDescent="0.25">
      <c r="A410" s="1" t="s">
        <v>1612</v>
      </c>
      <c r="B410" s="2">
        <v>42980</v>
      </c>
      <c r="C410" s="2">
        <v>42984</v>
      </c>
      <c r="D410" s="1" t="s">
        <v>79</v>
      </c>
      <c r="E410" s="1" t="s">
        <v>40</v>
      </c>
      <c r="F410" s="1" t="s">
        <v>1613</v>
      </c>
      <c r="G410" s="1" t="s">
        <v>1614</v>
      </c>
      <c r="H410" s="1" t="s">
        <v>90</v>
      </c>
      <c r="I410" s="1" t="s">
        <v>26</v>
      </c>
      <c r="J410" s="1" t="s">
        <v>173</v>
      </c>
      <c r="K410" s="1" t="s">
        <v>121</v>
      </c>
      <c r="L410" s="1" t="s">
        <v>68</v>
      </c>
      <c r="M410" s="1" t="s">
        <v>575</v>
      </c>
      <c r="N410" s="1" t="s">
        <v>31</v>
      </c>
      <c r="O410" s="1" t="s">
        <v>36</v>
      </c>
      <c r="P410" s="1" t="s">
        <v>576</v>
      </c>
      <c r="Q410">
        <v>1282.4100000000001</v>
      </c>
      <c r="R410">
        <v>5</v>
      </c>
      <c r="S410">
        <v>213.73500000000001</v>
      </c>
      <c r="T410" s="1" t="s">
        <v>77</v>
      </c>
    </row>
    <row r="411" spans="1:20" x14ac:dyDescent="0.25">
      <c r="A411" s="1" t="s">
        <v>1615</v>
      </c>
      <c r="B411" s="2">
        <v>41930</v>
      </c>
      <c r="C411" s="2">
        <v>41932</v>
      </c>
      <c r="D411" s="1" t="s">
        <v>63</v>
      </c>
      <c r="E411" s="1" t="s">
        <v>22</v>
      </c>
      <c r="F411" s="1" t="s">
        <v>371</v>
      </c>
      <c r="G411" s="1" t="s">
        <v>372</v>
      </c>
      <c r="H411" s="1" t="s">
        <v>90</v>
      </c>
      <c r="I411" s="1" t="s">
        <v>26</v>
      </c>
      <c r="J411" s="1" t="s">
        <v>1616</v>
      </c>
      <c r="K411" s="1" t="s">
        <v>1276</v>
      </c>
      <c r="L411" s="1" t="s">
        <v>29</v>
      </c>
      <c r="M411" s="1" t="s">
        <v>1617</v>
      </c>
      <c r="N411" s="1" t="s">
        <v>31</v>
      </c>
      <c r="O411" s="1" t="s">
        <v>36</v>
      </c>
      <c r="P411" s="1" t="s">
        <v>1618</v>
      </c>
      <c r="Q411">
        <v>545.88</v>
      </c>
      <c r="R411">
        <v>6</v>
      </c>
      <c r="S411">
        <v>70.964399999999998</v>
      </c>
      <c r="T411" s="1" t="s">
        <v>48</v>
      </c>
    </row>
    <row r="412" spans="1:20" x14ac:dyDescent="0.25">
      <c r="A412" s="1" t="s">
        <v>1619</v>
      </c>
      <c r="B412" s="2">
        <v>42474</v>
      </c>
      <c r="C412" s="2">
        <v>42474</v>
      </c>
      <c r="D412" s="1" t="s">
        <v>425</v>
      </c>
      <c r="E412" s="1" t="s">
        <v>426</v>
      </c>
      <c r="F412" s="1" t="s">
        <v>1215</v>
      </c>
      <c r="G412" s="1" t="s">
        <v>1216</v>
      </c>
      <c r="H412" s="1" t="s">
        <v>25</v>
      </c>
      <c r="I412" s="1" t="s">
        <v>26</v>
      </c>
      <c r="J412" s="1" t="s">
        <v>1302</v>
      </c>
      <c r="K412" s="1" t="s">
        <v>520</v>
      </c>
      <c r="L412" s="1" t="s">
        <v>55</v>
      </c>
      <c r="M412" s="1" t="s">
        <v>381</v>
      </c>
      <c r="N412" s="1" t="s">
        <v>31</v>
      </c>
      <c r="O412" s="1" t="s">
        <v>36</v>
      </c>
      <c r="P412" s="1" t="s">
        <v>382</v>
      </c>
      <c r="Q412">
        <v>933.53599999999994</v>
      </c>
      <c r="R412">
        <v>4</v>
      </c>
      <c r="S412">
        <v>105.0228</v>
      </c>
      <c r="T412" s="1" t="s">
        <v>113</v>
      </c>
    </row>
    <row r="413" spans="1:20" x14ac:dyDescent="0.25">
      <c r="A413" s="1" t="s">
        <v>1620</v>
      </c>
      <c r="B413" s="2">
        <v>41968</v>
      </c>
      <c r="C413" s="2">
        <v>41970</v>
      </c>
      <c r="D413" s="1" t="s">
        <v>63</v>
      </c>
      <c r="E413" s="1" t="s">
        <v>22</v>
      </c>
      <c r="F413" s="1" t="s">
        <v>1621</v>
      </c>
      <c r="G413" s="1" t="s">
        <v>1622</v>
      </c>
      <c r="H413" s="1" t="s">
        <v>90</v>
      </c>
      <c r="I413" s="1" t="s">
        <v>26</v>
      </c>
      <c r="J413" s="1" t="s">
        <v>1623</v>
      </c>
      <c r="K413" s="1" t="s">
        <v>54</v>
      </c>
      <c r="L413" s="1" t="s">
        <v>55</v>
      </c>
      <c r="M413" s="1" t="s">
        <v>927</v>
      </c>
      <c r="N413" s="1" t="s">
        <v>31</v>
      </c>
      <c r="O413" s="1" t="s">
        <v>57</v>
      </c>
      <c r="P413" s="1" t="s">
        <v>316</v>
      </c>
      <c r="Q413">
        <v>23.88</v>
      </c>
      <c r="R413">
        <v>3</v>
      </c>
      <c r="S413">
        <v>10.507199999999999</v>
      </c>
      <c r="T413" s="1" t="s">
        <v>34</v>
      </c>
    </row>
    <row r="414" spans="1:20" x14ac:dyDescent="0.25">
      <c r="A414" s="1" t="s">
        <v>1624</v>
      </c>
      <c r="B414" s="2">
        <v>42317</v>
      </c>
      <c r="C414" s="2">
        <v>42321</v>
      </c>
      <c r="D414" s="1" t="s">
        <v>79</v>
      </c>
      <c r="E414" s="1" t="s">
        <v>40</v>
      </c>
      <c r="F414" s="1" t="s">
        <v>1625</v>
      </c>
      <c r="G414" s="1" t="s">
        <v>1626</v>
      </c>
      <c r="H414" s="1" t="s">
        <v>25</v>
      </c>
      <c r="I414" s="1" t="s">
        <v>26</v>
      </c>
      <c r="J414" s="1" t="s">
        <v>878</v>
      </c>
      <c r="K414" s="1" t="s">
        <v>565</v>
      </c>
      <c r="L414" s="1" t="s">
        <v>93</v>
      </c>
      <c r="M414" s="1" t="s">
        <v>1627</v>
      </c>
      <c r="N414" s="1" t="s">
        <v>31</v>
      </c>
      <c r="O414" s="1" t="s">
        <v>46</v>
      </c>
      <c r="P414" s="1" t="s">
        <v>1628</v>
      </c>
      <c r="Q414">
        <v>1024.3800000000001</v>
      </c>
      <c r="R414">
        <v>7</v>
      </c>
      <c r="S414">
        <v>215.1198</v>
      </c>
      <c r="T414" s="1" t="s">
        <v>34</v>
      </c>
    </row>
    <row r="415" spans="1:20" x14ac:dyDescent="0.25">
      <c r="A415" s="1" t="s">
        <v>1629</v>
      </c>
      <c r="B415" s="2">
        <v>43071</v>
      </c>
      <c r="C415" s="2">
        <v>43073</v>
      </c>
      <c r="D415" s="1" t="s">
        <v>63</v>
      </c>
      <c r="E415" s="1" t="s">
        <v>22</v>
      </c>
      <c r="F415" s="1" t="s">
        <v>1630</v>
      </c>
      <c r="G415" s="1" t="s">
        <v>1631</v>
      </c>
      <c r="H415" s="1" t="s">
        <v>25</v>
      </c>
      <c r="I415" s="1" t="s">
        <v>26</v>
      </c>
      <c r="J415" s="1" t="s">
        <v>101</v>
      </c>
      <c r="K415" s="1" t="s">
        <v>92</v>
      </c>
      <c r="L415" s="1" t="s">
        <v>93</v>
      </c>
      <c r="M415" s="1" t="s">
        <v>620</v>
      </c>
      <c r="N415" s="1" t="s">
        <v>31</v>
      </c>
      <c r="O415" s="1" t="s">
        <v>57</v>
      </c>
      <c r="P415" s="1" t="s">
        <v>621</v>
      </c>
      <c r="Q415">
        <v>8.7520000000000007</v>
      </c>
      <c r="R415">
        <v>4</v>
      </c>
      <c r="S415">
        <v>-3.7195999999999998</v>
      </c>
      <c r="T415" s="1" t="s">
        <v>96</v>
      </c>
    </row>
    <row r="416" spans="1:20" x14ac:dyDescent="0.25">
      <c r="A416" s="1" t="s">
        <v>1632</v>
      </c>
      <c r="B416" s="2">
        <v>43094</v>
      </c>
      <c r="C416" s="2">
        <v>43097</v>
      </c>
      <c r="D416" s="1" t="s">
        <v>21</v>
      </c>
      <c r="E416" s="1" t="s">
        <v>22</v>
      </c>
      <c r="F416" s="1" t="s">
        <v>1468</v>
      </c>
      <c r="G416" s="1" t="s">
        <v>1469</v>
      </c>
      <c r="H416" s="1" t="s">
        <v>25</v>
      </c>
      <c r="I416" s="1" t="s">
        <v>26</v>
      </c>
      <c r="J416" s="1" t="s">
        <v>865</v>
      </c>
      <c r="K416" s="1" t="s">
        <v>28</v>
      </c>
      <c r="L416" s="1" t="s">
        <v>29</v>
      </c>
      <c r="M416" s="1" t="s">
        <v>135</v>
      </c>
      <c r="N416" s="1" t="s">
        <v>31</v>
      </c>
      <c r="O416" s="1" t="s">
        <v>36</v>
      </c>
      <c r="P416" s="1" t="s">
        <v>136</v>
      </c>
      <c r="Q416">
        <v>304.45</v>
      </c>
      <c r="R416">
        <v>5</v>
      </c>
      <c r="S416">
        <v>76.112499999999997</v>
      </c>
      <c r="T416" s="1" t="s">
        <v>96</v>
      </c>
    </row>
    <row r="417" spans="1:20" x14ac:dyDescent="0.25">
      <c r="A417" s="1" t="s">
        <v>1633</v>
      </c>
      <c r="B417" s="2">
        <v>42950</v>
      </c>
      <c r="C417" s="2">
        <v>42951</v>
      </c>
      <c r="D417" s="1" t="s">
        <v>117</v>
      </c>
      <c r="E417" s="1" t="s">
        <v>87</v>
      </c>
      <c r="F417" s="1" t="s">
        <v>1634</v>
      </c>
      <c r="G417" s="1" t="s">
        <v>1635</v>
      </c>
      <c r="H417" s="1" t="s">
        <v>25</v>
      </c>
      <c r="I417" s="1" t="s">
        <v>26</v>
      </c>
      <c r="J417" s="1" t="s">
        <v>133</v>
      </c>
      <c r="K417" s="1" t="s">
        <v>134</v>
      </c>
      <c r="L417" s="1" t="s">
        <v>93</v>
      </c>
      <c r="M417" s="1" t="s">
        <v>1636</v>
      </c>
      <c r="N417" s="1" t="s">
        <v>31</v>
      </c>
      <c r="O417" s="1" t="s">
        <v>32</v>
      </c>
      <c r="P417" s="1" t="s">
        <v>1637</v>
      </c>
      <c r="Q417">
        <v>183.37200000000001</v>
      </c>
      <c r="R417">
        <v>2</v>
      </c>
      <c r="S417">
        <v>-36.674399999999999</v>
      </c>
      <c r="T417" s="1" t="s">
        <v>253</v>
      </c>
    </row>
    <row r="418" spans="1:20" x14ac:dyDescent="0.25">
      <c r="A418" s="1" t="s">
        <v>1638</v>
      </c>
      <c r="B418" s="2">
        <v>42631</v>
      </c>
      <c r="C418" s="2">
        <v>42636</v>
      </c>
      <c r="D418" s="1" t="s">
        <v>50</v>
      </c>
      <c r="E418" s="1" t="s">
        <v>40</v>
      </c>
      <c r="F418" s="1" t="s">
        <v>1639</v>
      </c>
      <c r="G418" s="1" t="s">
        <v>1640</v>
      </c>
      <c r="H418" s="1" t="s">
        <v>25</v>
      </c>
      <c r="I418" s="1" t="s">
        <v>26</v>
      </c>
      <c r="J418" s="1" t="s">
        <v>952</v>
      </c>
      <c r="K418" s="1" t="s">
        <v>1276</v>
      </c>
      <c r="L418" s="1" t="s">
        <v>29</v>
      </c>
      <c r="M418" s="1" t="s">
        <v>1486</v>
      </c>
      <c r="N418" s="1" t="s">
        <v>31</v>
      </c>
      <c r="O418" s="1" t="s">
        <v>36</v>
      </c>
      <c r="P418" s="1" t="s">
        <v>1487</v>
      </c>
      <c r="Q418">
        <v>350.98</v>
      </c>
      <c r="R418">
        <v>1</v>
      </c>
      <c r="S418">
        <v>84.235200000000006</v>
      </c>
      <c r="T418" s="1" t="s">
        <v>77</v>
      </c>
    </row>
    <row r="419" spans="1:20" x14ac:dyDescent="0.25">
      <c r="A419" s="1" t="s">
        <v>1641</v>
      </c>
      <c r="B419" s="2">
        <v>42632</v>
      </c>
      <c r="C419" s="2">
        <v>42634</v>
      </c>
      <c r="D419" s="1" t="s">
        <v>63</v>
      </c>
      <c r="E419" s="1" t="s">
        <v>87</v>
      </c>
      <c r="F419" s="1" t="s">
        <v>1642</v>
      </c>
      <c r="G419" s="1" t="s">
        <v>1643</v>
      </c>
      <c r="H419" s="1" t="s">
        <v>100</v>
      </c>
      <c r="I419" s="1" t="s">
        <v>26</v>
      </c>
      <c r="J419" s="1" t="s">
        <v>1644</v>
      </c>
      <c r="K419" s="1" t="s">
        <v>1645</v>
      </c>
      <c r="L419" s="1" t="s">
        <v>68</v>
      </c>
      <c r="M419" s="1" t="s">
        <v>816</v>
      </c>
      <c r="N419" s="1" t="s">
        <v>31</v>
      </c>
      <c r="O419" s="1" t="s">
        <v>36</v>
      </c>
      <c r="P419" s="1" t="s">
        <v>817</v>
      </c>
      <c r="Q419">
        <v>872.32</v>
      </c>
      <c r="R419">
        <v>4</v>
      </c>
      <c r="S419">
        <v>244.24959999999999</v>
      </c>
      <c r="T419" s="1" t="s">
        <v>77</v>
      </c>
    </row>
    <row r="420" spans="1:20" x14ac:dyDescent="0.25">
      <c r="A420" s="1" t="s">
        <v>1646</v>
      </c>
      <c r="B420" s="2">
        <v>42076</v>
      </c>
      <c r="C420" s="2">
        <v>42078</v>
      </c>
      <c r="D420" s="1" t="s">
        <v>63</v>
      </c>
      <c r="E420" s="1" t="s">
        <v>87</v>
      </c>
      <c r="F420" s="1" t="s">
        <v>1403</v>
      </c>
      <c r="G420" s="1" t="s">
        <v>1404</v>
      </c>
      <c r="H420" s="1" t="s">
        <v>25</v>
      </c>
      <c r="I420" s="1" t="s">
        <v>26</v>
      </c>
      <c r="J420" s="1" t="s">
        <v>191</v>
      </c>
      <c r="K420" s="1" t="s">
        <v>192</v>
      </c>
      <c r="L420" s="1" t="s">
        <v>55</v>
      </c>
      <c r="M420" s="1" t="s">
        <v>810</v>
      </c>
      <c r="N420" s="1" t="s">
        <v>31</v>
      </c>
      <c r="O420" s="1" t="s">
        <v>32</v>
      </c>
      <c r="P420" s="1" t="s">
        <v>811</v>
      </c>
      <c r="Q420">
        <v>141.96</v>
      </c>
      <c r="R420">
        <v>2</v>
      </c>
      <c r="S420">
        <v>39.748800000000003</v>
      </c>
      <c r="T420" s="1" t="s">
        <v>195</v>
      </c>
    </row>
    <row r="421" spans="1:20" x14ac:dyDescent="0.25">
      <c r="A421" s="1" t="s">
        <v>1647</v>
      </c>
      <c r="B421" s="2">
        <v>43003</v>
      </c>
      <c r="C421" s="2">
        <v>43007</v>
      </c>
      <c r="D421" s="1" t="s">
        <v>79</v>
      </c>
      <c r="E421" s="1" t="s">
        <v>40</v>
      </c>
      <c r="F421" s="1" t="s">
        <v>1648</v>
      </c>
      <c r="G421" s="1" t="s">
        <v>1649</v>
      </c>
      <c r="H421" s="1" t="s">
        <v>25</v>
      </c>
      <c r="I421" s="1" t="s">
        <v>26</v>
      </c>
      <c r="J421" s="1" t="s">
        <v>894</v>
      </c>
      <c r="K421" s="1" t="s">
        <v>166</v>
      </c>
      <c r="L421" s="1" t="s">
        <v>93</v>
      </c>
      <c r="M421" s="1" t="s">
        <v>114</v>
      </c>
      <c r="N421" s="1" t="s">
        <v>31</v>
      </c>
      <c r="O421" s="1" t="s">
        <v>36</v>
      </c>
      <c r="P421" s="1" t="s">
        <v>115</v>
      </c>
      <c r="Q421">
        <v>269.97000000000003</v>
      </c>
      <c r="R421">
        <v>3</v>
      </c>
      <c r="S421">
        <v>51.2943</v>
      </c>
      <c r="T421" s="1" t="s">
        <v>77</v>
      </c>
    </row>
    <row r="422" spans="1:20" x14ac:dyDescent="0.25">
      <c r="A422" s="1" t="s">
        <v>1650</v>
      </c>
      <c r="B422" s="2">
        <v>42173</v>
      </c>
      <c r="C422" s="2">
        <v>42178</v>
      </c>
      <c r="D422" s="1" t="s">
        <v>50</v>
      </c>
      <c r="E422" s="1" t="s">
        <v>40</v>
      </c>
      <c r="F422" s="1" t="s">
        <v>1651</v>
      </c>
      <c r="G422" s="1" t="s">
        <v>1652</v>
      </c>
      <c r="H422" s="1" t="s">
        <v>100</v>
      </c>
      <c r="I422" s="1" t="s">
        <v>26</v>
      </c>
      <c r="J422" s="1" t="s">
        <v>1379</v>
      </c>
      <c r="K422" s="1" t="s">
        <v>520</v>
      </c>
      <c r="L422" s="1" t="s">
        <v>55</v>
      </c>
      <c r="M422" s="1" t="s">
        <v>1542</v>
      </c>
      <c r="N422" s="1" t="s">
        <v>31</v>
      </c>
      <c r="O422" s="1" t="s">
        <v>57</v>
      </c>
      <c r="P422" s="1" t="s">
        <v>1543</v>
      </c>
      <c r="Q422">
        <v>75.36</v>
      </c>
      <c r="R422">
        <v>5</v>
      </c>
      <c r="S422">
        <v>20.724</v>
      </c>
      <c r="T422" s="1" t="s">
        <v>59</v>
      </c>
    </row>
    <row r="423" spans="1:20" x14ac:dyDescent="0.25">
      <c r="A423" s="1" t="s">
        <v>1653</v>
      </c>
      <c r="B423" s="2">
        <v>42196</v>
      </c>
      <c r="C423" s="2">
        <v>42198</v>
      </c>
      <c r="D423" s="1" t="s">
        <v>63</v>
      </c>
      <c r="E423" s="1" t="s">
        <v>87</v>
      </c>
      <c r="F423" s="1" t="s">
        <v>1654</v>
      </c>
      <c r="G423" s="1" t="s">
        <v>1655</v>
      </c>
      <c r="H423" s="1" t="s">
        <v>25</v>
      </c>
      <c r="I423" s="1" t="s">
        <v>26</v>
      </c>
      <c r="J423" s="1" t="s">
        <v>66</v>
      </c>
      <c r="K423" s="1" t="s">
        <v>67</v>
      </c>
      <c r="L423" s="1" t="s">
        <v>68</v>
      </c>
      <c r="M423" s="1" t="s">
        <v>84</v>
      </c>
      <c r="N423" s="1" t="s">
        <v>31</v>
      </c>
      <c r="O423" s="1" t="s">
        <v>57</v>
      </c>
      <c r="P423" s="1" t="s">
        <v>85</v>
      </c>
      <c r="Q423">
        <v>289.8</v>
      </c>
      <c r="R423">
        <v>7</v>
      </c>
      <c r="S423">
        <v>36.225000000000001</v>
      </c>
      <c r="T423" s="1" t="s">
        <v>71</v>
      </c>
    </row>
    <row r="424" spans="1:20" x14ac:dyDescent="0.25">
      <c r="A424" s="1" t="s">
        <v>1653</v>
      </c>
      <c r="B424" s="2">
        <v>42196</v>
      </c>
      <c r="C424" s="2">
        <v>42198</v>
      </c>
      <c r="D424" s="1" t="s">
        <v>63</v>
      </c>
      <c r="E424" s="1" t="s">
        <v>87</v>
      </c>
      <c r="F424" s="1" t="s">
        <v>1654</v>
      </c>
      <c r="G424" s="1" t="s">
        <v>1655</v>
      </c>
      <c r="H424" s="1" t="s">
        <v>25</v>
      </c>
      <c r="I424" s="1" t="s">
        <v>26</v>
      </c>
      <c r="J424" s="1" t="s">
        <v>66</v>
      </c>
      <c r="K424" s="1" t="s">
        <v>67</v>
      </c>
      <c r="L424" s="1" t="s">
        <v>68</v>
      </c>
      <c r="M424" s="1" t="s">
        <v>1656</v>
      </c>
      <c r="N424" s="1" t="s">
        <v>31</v>
      </c>
      <c r="O424" s="1" t="s">
        <v>36</v>
      </c>
      <c r="P424" s="1" t="s">
        <v>1657</v>
      </c>
      <c r="Q424">
        <v>341.488</v>
      </c>
      <c r="R424">
        <v>8</v>
      </c>
      <c r="S424">
        <v>-73.176000000000002</v>
      </c>
      <c r="T424" s="1" t="s">
        <v>71</v>
      </c>
    </row>
    <row r="425" spans="1:20" x14ac:dyDescent="0.25">
      <c r="A425" s="1" t="s">
        <v>1653</v>
      </c>
      <c r="B425" s="2">
        <v>42196</v>
      </c>
      <c r="C425" s="2">
        <v>42198</v>
      </c>
      <c r="D425" s="1" t="s">
        <v>63</v>
      </c>
      <c r="E425" s="1" t="s">
        <v>87</v>
      </c>
      <c r="F425" s="1" t="s">
        <v>1654</v>
      </c>
      <c r="G425" s="1" t="s">
        <v>1655</v>
      </c>
      <c r="H425" s="1" t="s">
        <v>25</v>
      </c>
      <c r="I425" s="1" t="s">
        <v>26</v>
      </c>
      <c r="J425" s="1" t="s">
        <v>66</v>
      </c>
      <c r="K425" s="1" t="s">
        <v>67</v>
      </c>
      <c r="L425" s="1" t="s">
        <v>68</v>
      </c>
      <c r="M425" s="1" t="s">
        <v>1658</v>
      </c>
      <c r="N425" s="1" t="s">
        <v>31</v>
      </c>
      <c r="O425" s="1" t="s">
        <v>57</v>
      </c>
      <c r="P425" s="1" t="s">
        <v>1659</v>
      </c>
      <c r="Q425">
        <v>25.344000000000001</v>
      </c>
      <c r="R425">
        <v>6</v>
      </c>
      <c r="S425">
        <v>3.4847999999999999</v>
      </c>
      <c r="T425" s="1" t="s">
        <v>71</v>
      </c>
    </row>
    <row r="426" spans="1:20" x14ac:dyDescent="0.25">
      <c r="A426" s="1" t="s">
        <v>1660</v>
      </c>
      <c r="B426" s="2">
        <v>42705</v>
      </c>
      <c r="C426" s="2">
        <v>42711</v>
      </c>
      <c r="D426" s="1" t="s">
        <v>125</v>
      </c>
      <c r="E426" s="1" t="s">
        <v>40</v>
      </c>
      <c r="F426" s="1" t="s">
        <v>1661</v>
      </c>
      <c r="G426" s="1" t="s">
        <v>1662</v>
      </c>
      <c r="H426" s="1" t="s">
        <v>25</v>
      </c>
      <c r="I426" s="1" t="s">
        <v>26</v>
      </c>
      <c r="J426" s="1" t="s">
        <v>635</v>
      </c>
      <c r="K426" s="1" t="s">
        <v>110</v>
      </c>
      <c r="L426" s="1" t="s">
        <v>93</v>
      </c>
      <c r="M426" s="1" t="s">
        <v>1496</v>
      </c>
      <c r="N426" s="1" t="s">
        <v>31</v>
      </c>
      <c r="O426" s="1" t="s">
        <v>57</v>
      </c>
      <c r="P426" s="1" t="s">
        <v>1497</v>
      </c>
      <c r="Q426">
        <v>17.309999999999999</v>
      </c>
      <c r="R426">
        <v>3</v>
      </c>
      <c r="S426">
        <v>5.1929999999999996</v>
      </c>
      <c r="T426" s="1" t="s">
        <v>96</v>
      </c>
    </row>
    <row r="427" spans="1:20" x14ac:dyDescent="0.25">
      <c r="A427" s="1" t="s">
        <v>1663</v>
      </c>
      <c r="B427" s="2">
        <v>43091</v>
      </c>
      <c r="C427" s="2">
        <v>43094</v>
      </c>
      <c r="D427" s="1" t="s">
        <v>21</v>
      </c>
      <c r="E427" s="1" t="s">
        <v>87</v>
      </c>
      <c r="F427" s="1" t="s">
        <v>1664</v>
      </c>
      <c r="G427" s="1" t="s">
        <v>1665</v>
      </c>
      <c r="H427" s="1" t="s">
        <v>25</v>
      </c>
      <c r="I427" s="1" t="s">
        <v>26</v>
      </c>
      <c r="J427" s="1" t="s">
        <v>288</v>
      </c>
      <c r="K427" s="1" t="s">
        <v>289</v>
      </c>
      <c r="L427" s="1" t="s">
        <v>93</v>
      </c>
      <c r="M427" s="1" t="s">
        <v>805</v>
      </c>
      <c r="N427" s="1" t="s">
        <v>31</v>
      </c>
      <c r="O427" s="1" t="s">
        <v>36</v>
      </c>
      <c r="P427" s="1" t="s">
        <v>806</v>
      </c>
      <c r="Q427">
        <v>1586.69</v>
      </c>
      <c r="R427">
        <v>7</v>
      </c>
      <c r="S427">
        <v>412.5394</v>
      </c>
      <c r="T427" s="1" t="s">
        <v>96</v>
      </c>
    </row>
    <row r="428" spans="1:20" x14ac:dyDescent="0.25">
      <c r="A428" s="1" t="s">
        <v>1663</v>
      </c>
      <c r="B428" s="2">
        <v>43091</v>
      </c>
      <c r="C428" s="2">
        <v>43094</v>
      </c>
      <c r="D428" s="1" t="s">
        <v>21</v>
      </c>
      <c r="E428" s="1" t="s">
        <v>87</v>
      </c>
      <c r="F428" s="1" t="s">
        <v>1664</v>
      </c>
      <c r="G428" s="1" t="s">
        <v>1665</v>
      </c>
      <c r="H428" s="1" t="s">
        <v>25</v>
      </c>
      <c r="I428" s="1" t="s">
        <v>26</v>
      </c>
      <c r="J428" s="1" t="s">
        <v>288</v>
      </c>
      <c r="K428" s="1" t="s">
        <v>289</v>
      </c>
      <c r="L428" s="1" t="s">
        <v>93</v>
      </c>
      <c r="M428" s="1" t="s">
        <v>212</v>
      </c>
      <c r="N428" s="1" t="s">
        <v>31</v>
      </c>
      <c r="O428" s="1" t="s">
        <v>46</v>
      </c>
      <c r="P428" s="1" t="s">
        <v>213</v>
      </c>
      <c r="Q428">
        <v>411.8</v>
      </c>
      <c r="R428">
        <v>2</v>
      </c>
      <c r="S428">
        <v>70.006</v>
      </c>
      <c r="T428" s="1" t="s">
        <v>96</v>
      </c>
    </row>
    <row r="429" spans="1:20" x14ac:dyDescent="0.25">
      <c r="A429" s="1" t="s">
        <v>1666</v>
      </c>
      <c r="B429" s="2">
        <v>41943</v>
      </c>
      <c r="C429" s="2">
        <v>41947</v>
      </c>
      <c r="D429" s="1" t="s">
        <v>79</v>
      </c>
      <c r="E429" s="1" t="s">
        <v>40</v>
      </c>
      <c r="F429" s="1" t="s">
        <v>1667</v>
      </c>
      <c r="G429" s="1" t="s">
        <v>1668</v>
      </c>
      <c r="H429" s="1" t="s">
        <v>90</v>
      </c>
      <c r="I429" s="1" t="s">
        <v>26</v>
      </c>
      <c r="J429" s="1" t="s">
        <v>53</v>
      </c>
      <c r="K429" s="1" t="s">
        <v>54</v>
      </c>
      <c r="L429" s="1" t="s">
        <v>55</v>
      </c>
      <c r="M429" s="1" t="s">
        <v>1656</v>
      </c>
      <c r="N429" s="1" t="s">
        <v>31</v>
      </c>
      <c r="O429" s="1" t="s">
        <v>36</v>
      </c>
      <c r="P429" s="1" t="s">
        <v>1657</v>
      </c>
      <c r="Q429">
        <v>146.352</v>
      </c>
      <c r="R429">
        <v>3</v>
      </c>
      <c r="S429">
        <v>-9.1470000000000002</v>
      </c>
      <c r="T429" s="1" t="s">
        <v>48</v>
      </c>
    </row>
    <row r="430" spans="1:20" x14ac:dyDescent="0.25">
      <c r="A430" s="1" t="s">
        <v>1669</v>
      </c>
      <c r="B430" s="2">
        <v>42107</v>
      </c>
      <c r="C430" s="2">
        <v>42113</v>
      </c>
      <c r="D430" s="1" t="s">
        <v>125</v>
      </c>
      <c r="E430" s="1" t="s">
        <v>40</v>
      </c>
      <c r="F430" s="1" t="s">
        <v>843</v>
      </c>
      <c r="G430" s="1" t="s">
        <v>844</v>
      </c>
      <c r="H430" s="1" t="s">
        <v>25</v>
      </c>
      <c r="I430" s="1" t="s">
        <v>26</v>
      </c>
      <c r="J430" s="1" t="s">
        <v>1670</v>
      </c>
      <c r="K430" s="1" t="s">
        <v>54</v>
      </c>
      <c r="L430" s="1" t="s">
        <v>55</v>
      </c>
      <c r="M430" s="1" t="s">
        <v>1671</v>
      </c>
      <c r="N430" s="1" t="s">
        <v>31</v>
      </c>
      <c r="O430" s="1" t="s">
        <v>46</v>
      </c>
      <c r="P430" s="1" t="s">
        <v>1672</v>
      </c>
      <c r="Q430">
        <v>710.83199999999999</v>
      </c>
      <c r="R430">
        <v>3</v>
      </c>
      <c r="S430">
        <v>-97.739400000000003</v>
      </c>
      <c r="T430" s="1" t="s">
        <v>113</v>
      </c>
    </row>
    <row r="431" spans="1:20" x14ac:dyDescent="0.25">
      <c r="A431" s="1" t="s">
        <v>1673</v>
      </c>
      <c r="B431" s="2">
        <v>43059</v>
      </c>
      <c r="C431" s="2">
        <v>43064</v>
      </c>
      <c r="D431" s="1" t="s">
        <v>50</v>
      </c>
      <c r="E431" s="1" t="s">
        <v>40</v>
      </c>
      <c r="F431" s="1" t="s">
        <v>1674</v>
      </c>
      <c r="G431" s="1" t="s">
        <v>1675</v>
      </c>
      <c r="H431" s="1" t="s">
        <v>25</v>
      </c>
      <c r="I431" s="1" t="s">
        <v>26</v>
      </c>
      <c r="J431" s="1" t="s">
        <v>1676</v>
      </c>
      <c r="K431" s="1" t="s">
        <v>54</v>
      </c>
      <c r="L431" s="1" t="s">
        <v>55</v>
      </c>
      <c r="M431" s="1" t="s">
        <v>458</v>
      </c>
      <c r="N431" s="1" t="s">
        <v>31</v>
      </c>
      <c r="O431" s="1" t="s">
        <v>36</v>
      </c>
      <c r="P431" s="1" t="s">
        <v>459</v>
      </c>
      <c r="Q431">
        <v>283.92</v>
      </c>
      <c r="R431">
        <v>5</v>
      </c>
      <c r="S431">
        <v>-46.137</v>
      </c>
      <c r="T431" s="1" t="s">
        <v>34</v>
      </c>
    </row>
    <row r="432" spans="1:20" x14ac:dyDescent="0.25">
      <c r="A432" s="1" t="s">
        <v>1677</v>
      </c>
      <c r="B432" s="2">
        <v>41974</v>
      </c>
      <c r="C432" s="2">
        <v>41978</v>
      </c>
      <c r="D432" s="1" t="s">
        <v>79</v>
      </c>
      <c r="E432" s="1" t="s">
        <v>40</v>
      </c>
      <c r="F432" s="1" t="s">
        <v>1678</v>
      </c>
      <c r="G432" s="1" t="s">
        <v>1679</v>
      </c>
      <c r="H432" s="1" t="s">
        <v>25</v>
      </c>
      <c r="I432" s="1" t="s">
        <v>26</v>
      </c>
      <c r="J432" s="1" t="s">
        <v>328</v>
      </c>
      <c r="K432" s="1" t="s">
        <v>54</v>
      </c>
      <c r="L432" s="1" t="s">
        <v>55</v>
      </c>
      <c r="M432" s="1" t="s">
        <v>363</v>
      </c>
      <c r="N432" s="1" t="s">
        <v>31</v>
      </c>
      <c r="O432" s="1" t="s">
        <v>57</v>
      </c>
      <c r="P432" s="1" t="s">
        <v>364</v>
      </c>
      <c r="Q432">
        <v>58.2</v>
      </c>
      <c r="R432">
        <v>3</v>
      </c>
      <c r="S432">
        <v>28.518000000000001</v>
      </c>
      <c r="T432" s="1" t="s">
        <v>96</v>
      </c>
    </row>
    <row r="433" spans="1:20" x14ac:dyDescent="0.25">
      <c r="A433" s="1" t="s">
        <v>1680</v>
      </c>
      <c r="B433" s="2">
        <v>42362</v>
      </c>
      <c r="C433" s="2">
        <v>42367</v>
      </c>
      <c r="D433" s="1" t="s">
        <v>50</v>
      </c>
      <c r="E433" s="1" t="s">
        <v>40</v>
      </c>
      <c r="F433" s="1" t="s">
        <v>1681</v>
      </c>
      <c r="G433" s="1" t="s">
        <v>1682</v>
      </c>
      <c r="H433" s="1" t="s">
        <v>25</v>
      </c>
      <c r="I433" s="1" t="s">
        <v>26</v>
      </c>
      <c r="J433" s="1" t="s">
        <v>519</v>
      </c>
      <c r="K433" s="1" t="s">
        <v>520</v>
      </c>
      <c r="L433" s="1" t="s">
        <v>55</v>
      </c>
      <c r="M433" s="1" t="s">
        <v>959</v>
      </c>
      <c r="N433" s="1" t="s">
        <v>31</v>
      </c>
      <c r="O433" s="1" t="s">
        <v>57</v>
      </c>
      <c r="P433" s="1" t="s">
        <v>960</v>
      </c>
      <c r="Q433">
        <v>7.7119999999999997</v>
      </c>
      <c r="R433">
        <v>2</v>
      </c>
      <c r="S433">
        <v>1.7352000000000001</v>
      </c>
      <c r="T433" s="1" t="s">
        <v>96</v>
      </c>
    </row>
    <row r="434" spans="1:20" x14ac:dyDescent="0.25">
      <c r="A434" s="1" t="s">
        <v>1683</v>
      </c>
      <c r="B434" s="2">
        <v>42931</v>
      </c>
      <c r="C434" s="2">
        <v>42935</v>
      </c>
      <c r="D434" s="1" t="s">
        <v>79</v>
      </c>
      <c r="E434" s="1" t="s">
        <v>40</v>
      </c>
      <c r="F434" s="1" t="s">
        <v>1684</v>
      </c>
      <c r="G434" s="1" t="s">
        <v>1685</v>
      </c>
      <c r="H434" s="1" t="s">
        <v>25</v>
      </c>
      <c r="I434" s="1" t="s">
        <v>26</v>
      </c>
      <c r="J434" s="1" t="s">
        <v>199</v>
      </c>
      <c r="K434" s="1" t="s">
        <v>200</v>
      </c>
      <c r="L434" s="1" t="s">
        <v>68</v>
      </c>
      <c r="M434" s="1" t="s">
        <v>1465</v>
      </c>
      <c r="N434" s="1" t="s">
        <v>31</v>
      </c>
      <c r="O434" s="1" t="s">
        <v>46</v>
      </c>
      <c r="P434" s="1" t="s">
        <v>1466</v>
      </c>
      <c r="Q434">
        <v>310.44299999999998</v>
      </c>
      <c r="R434">
        <v>3</v>
      </c>
      <c r="S434">
        <v>-48.783900000000003</v>
      </c>
      <c r="T434" s="1" t="s">
        <v>71</v>
      </c>
    </row>
    <row r="435" spans="1:20" x14ac:dyDescent="0.25">
      <c r="A435" s="1" t="s">
        <v>1686</v>
      </c>
      <c r="B435" s="2">
        <v>41960</v>
      </c>
      <c r="C435" s="2">
        <v>41964</v>
      </c>
      <c r="D435" s="1" t="s">
        <v>79</v>
      </c>
      <c r="E435" s="1" t="s">
        <v>40</v>
      </c>
      <c r="F435" s="1" t="s">
        <v>258</v>
      </c>
      <c r="G435" s="1" t="s">
        <v>259</v>
      </c>
      <c r="H435" s="1" t="s">
        <v>100</v>
      </c>
      <c r="I435" s="1" t="s">
        <v>26</v>
      </c>
      <c r="J435" s="1" t="s">
        <v>1687</v>
      </c>
      <c r="K435" s="1" t="s">
        <v>166</v>
      </c>
      <c r="L435" s="1" t="s">
        <v>93</v>
      </c>
      <c r="M435" s="1" t="s">
        <v>1279</v>
      </c>
      <c r="N435" s="1" t="s">
        <v>31</v>
      </c>
      <c r="O435" s="1" t="s">
        <v>36</v>
      </c>
      <c r="P435" s="1" t="s">
        <v>1280</v>
      </c>
      <c r="Q435">
        <v>479.9</v>
      </c>
      <c r="R435">
        <v>5</v>
      </c>
      <c r="S435">
        <v>81.582999999999998</v>
      </c>
      <c r="T435" s="1" t="s">
        <v>34</v>
      </c>
    </row>
    <row r="436" spans="1:20" x14ac:dyDescent="0.25">
      <c r="A436" s="1" t="s">
        <v>1688</v>
      </c>
      <c r="B436" s="2">
        <v>41838</v>
      </c>
      <c r="C436" s="2">
        <v>41838</v>
      </c>
      <c r="D436" s="1" t="s">
        <v>425</v>
      </c>
      <c r="E436" s="1" t="s">
        <v>426</v>
      </c>
      <c r="F436" s="1" t="s">
        <v>1689</v>
      </c>
      <c r="G436" s="1" t="s">
        <v>1690</v>
      </c>
      <c r="H436" s="1" t="s">
        <v>100</v>
      </c>
      <c r="I436" s="1" t="s">
        <v>26</v>
      </c>
      <c r="J436" s="1" t="s">
        <v>1222</v>
      </c>
      <c r="K436" s="1" t="s">
        <v>520</v>
      </c>
      <c r="L436" s="1" t="s">
        <v>55</v>
      </c>
      <c r="M436" s="1" t="s">
        <v>495</v>
      </c>
      <c r="N436" s="1" t="s">
        <v>31</v>
      </c>
      <c r="O436" s="1" t="s">
        <v>36</v>
      </c>
      <c r="P436" s="1" t="s">
        <v>496</v>
      </c>
      <c r="Q436">
        <v>259.13600000000002</v>
      </c>
      <c r="R436">
        <v>4</v>
      </c>
      <c r="S436">
        <v>-25.913599999999999</v>
      </c>
      <c r="T436" s="1" t="s">
        <v>71</v>
      </c>
    </row>
    <row r="437" spans="1:20" x14ac:dyDescent="0.25">
      <c r="A437" s="1" t="s">
        <v>1691</v>
      </c>
      <c r="B437" s="2">
        <v>42308</v>
      </c>
      <c r="C437" s="2">
        <v>42308</v>
      </c>
      <c r="D437" s="1" t="s">
        <v>425</v>
      </c>
      <c r="E437" s="1" t="s">
        <v>426</v>
      </c>
      <c r="F437" s="1" t="s">
        <v>1692</v>
      </c>
      <c r="G437" s="1" t="s">
        <v>1693</v>
      </c>
      <c r="H437" s="1" t="s">
        <v>25</v>
      </c>
      <c r="I437" s="1" t="s">
        <v>26</v>
      </c>
      <c r="J437" s="1" t="s">
        <v>1694</v>
      </c>
      <c r="K437" s="1" t="s">
        <v>54</v>
      </c>
      <c r="L437" s="1" t="s">
        <v>55</v>
      </c>
      <c r="M437" s="1" t="s">
        <v>104</v>
      </c>
      <c r="N437" s="1" t="s">
        <v>31</v>
      </c>
      <c r="O437" s="1" t="s">
        <v>36</v>
      </c>
      <c r="P437" s="1" t="s">
        <v>105</v>
      </c>
      <c r="Q437">
        <v>323.13600000000002</v>
      </c>
      <c r="R437">
        <v>4</v>
      </c>
      <c r="S437">
        <v>20.196000000000002</v>
      </c>
      <c r="T437" s="1" t="s">
        <v>48</v>
      </c>
    </row>
    <row r="438" spans="1:20" x14ac:dyDescent="0.25">
      <c r="A438" s="1" t="s">
        <v>1691</v>
      </c>
      <c r="B438" s="2">
        <v>42308</v>
      </c>
      <c r="C438" s="2">
        <v>42308</v>
      </c>
      <c r="D438" s="1" t="s">
        <v>425</v>
      </c>
      <c r="E438" s="1" t="s">
        <v>426</v>
      </c>
      <c r="F438" s="1" t="s">
        <v>1692</v>
      </c>
      <c r="G438" s="1" t="s">
        <v>1693</v>
      </c>
      <c r="H438" s="1" t="s">
        <v>25</v>
      </c>
      <c r="I438" s="1" t="s">
        <v>26</v>
      </c>
      <c r="J438" s="1" t="s">
        <v>1694</v>
      </c>
      <c r="K438" s="1" t="s">
        <v>54</v>
      </c>
      <c r="L438" s="1" t="s">
        <v>55</v>
      </c>
      <c r="M438" s="1" t="s">
        <v>1695</v>
      </c>
      <c r="N438" s="1" t="s">
        <v>31</v>
      </c>
      <c r="O438" s="1" t="s">
        <v>32</v>
      </c>
      <c r="P438" s="1" t="s">
        <v>1696</v>
      </c>
      <c r="Q438">
        <v>425.83300000000003</v>
      </c>
      <c r="R438">
        <v>1</v>
      </c>
      <c r="S438">
        <v>20.039200000000001</v>
      </c>
      <c r="T438" s="1" t="s">
        <v>48</v>
      </c>
    </row>
    <row r="439" spans="1:20" x14ac:dyDescent="0.25">
      <c r="A439" s="1" t="s">
        <v>1697</v>
      </c>
      <c r="B439" s="2">
        <v>42289</v>
      </c>
      <c r="C439" s="2">
        <v>42294</v>
      </c>
      <c r="D439" s="1" t="s">
        <v>50</v>
      </c>
      <c r="E439" s="1" t="s">
        <v>22</v>
      </c>
      <c r="F439" s="1" t="s">
        <v>1698</v>
      </c>
      <c r="G439" s="1" t="s">
        <v>1699</v>
      </c>
      <c r="H439" s="1" t="s">
        <v>25</v>
      </c>
      <c r="I439" s="1" t="s">
        <v>26</v>
      </c>
      <c r="J439" s="1" t="s">
        <v>894</v>
      </c>
      <c r="K439" s="1" t="s">
        <v>121</v>
      </c>
      <c r="L439" s="1" t="s">
        <v>68</v>
      </c>
      <c r="M439" s="1" t="s">
        <v>1461</v>
      </c>
      <c r="N439" s="1" t="s">
        <v>31</v>
      </c>
      <c r="O439" s="1" t="s">
        <v>46</v>
      </c>
      <c r="P439" s="1" t="s">
        <v>1462</v>
      </c>
      <c r="Q439">
        <v>209.67</v>
      </c>
      <c r="R439">
        <v>1</v>
      </c>
      <c r="S439">
        <v>-13.978</v>
      </c>
      <c r="T439" s="1" t="s">
        <v>48</v>
      </c>
    </row>
    <row r="440" spans="1:20" x14ac:dyDescent="0.25">
      <c r="A440" s="1" t="s">
        <v>1700</v>
      </c>
      <c r="B440" s="2">
        <v>43048</v>
      </c>
      <c r="C440" s="2">
        <v>43050</v>
      </c>
      <c r="D440" s="1" t="s">
        <v>63</v>
      </c>
      <c r="E440" s="1" t="s">
        <v>87</v>
      </c>
      <c r="F440" s="1" t="s">
        <v>1701</v>
      </c>
      <c r="G440" s="1" t="s">
        <v>1702</v>
      </c>
      <c r="H440" s="1" t="s">
        <v>90</v>
      </c>
      <c r="I440" s="1" t="s">
        <v>26</v>
      </c>
      <c r="J440" s="1" t="s">
        <v>1703</v>
      </c>
      <c r="K440" s="1" t="s">
        <v>54</v>
      </c>
      <c r="L440" s="1" t="s">
        <v>55</v>
      </c>
      <c r="M440" s="1" t="s">
        <v>114</v>
      </c>
      <c r="N440" s="1" t="s">
        <v>31</v>
      </c>
      <c r="O440" s="1" t="s">
        <v>36</v>
      </c>
      <c r="P440" s="1" t="s">
        <v>115</v>
      </c>
      <c r="Q440">
        <v>215.976</v>
      </c>
      <c r="R440">
        <v>3</v>
      </c>
      <c r="S440">
        <v>-2.6997</v>
      </c>
      <c r="T440" s="1" t="s">
        <v>34</v>
      </c>
    </row>
    <row r="441" spans="1:20" x14ac:dyDescent="0.25">
      <c r="A441" s="1" t="s">
        <v>1704</v>
      </c>
      <c r="B441" s="2">
        <v>43000</v>
      </c>
      <c r="C441" s="2">
        <v>43002</v>
      </c>
      <c r="D441" s="1" t="s">
        <v>63</v>
      </c>
      <c r="E441" s="1" t="s">
        <v>22</v>
      </c>
      <c r="F441" s="1" t="s">
        <v>1705</v>
      </c>
      <c r="G441" s="1" t="s">
        <v>1706</v>
      </c>
      <c r="H441" s="1" t="s">
        <v>100</v>
      </c>
      <c r="I441" s="1" t="s">
        <v>26</v>
      </c>
      <c r="J441" s="1" t="s">
        <v>1707</v>
      </c>
      <c r="K441" s="1" t="s">
        <v>289</v>
      </c>
      <c r="L441" s="1" t="s">
        <v>93</v>
      </c>
      <c r="M441" s="1" t="s">
        <v>456</v>
      </c>
      <c r="N441" s="1" t="s">
        <v>31</v>
      </c>
      <c r="O441" s="1" t="s">
        <v>32</v>
      </c>
      <c r="P441" s="1" t="s">
        <v>457</v>
      </c>
      <c r="Q441">
        <v>241.96</v>
      </c>
      <c r="R441">
        <v>2</v>
      </c>
      <c r="S441">
        <v>41.133200000000002</v>
      </c>
      <c r="T441" s="1" t="s">
        <v>77</v>
      </c>
    </row>
    <row r="442" spans="1:20" x14ac:dyDescent="0.25">
      <c r="A442" s="1" t="s">
        <v>1708</v>
      </c>
      <c r="B442" s="2">
        <v>42281</v>
      </c>
      <c r="C442" s="2">
        <v>42286</v>
      </c>
      <c r="D442" s="1" t="s">
        <v>50</v>
      </c>
      <c r="E442" s="1" t="s">
        <v>40</v>
      </c>
      <c r="F442" s="1" t="s">
        <v>1237</v>
      </c>
      <c r="G442" s="1" t="s">
        <v>1238</v>
      </c>
      <c r="H442" s="1" t="s">
        <v>100</v>
      </c>
      <c r="I442" s="1" t="s">
        <v>26</v>
      </c>
      <c r="J442" s="1" t="s">
        <v>66</v>
      </c>
      <c r="K442" s="1" t="s">
        <v>67</v>
      </c>
      <c r="L442" s="1" t="s">
        <v>68</v>
      </c>
      <c r="M442" s="1" t="s">
        <v>1709</v>
      </c>
      <c r="N442" s="1" t="s">
        <v>31</v>
      </c>
      <c r="O442" s="1" t="s">
        <v>57</v>
      </c>
      <c r="P442" s="1" t="s">
        <v>1710</v>
      </c>
      <c r="Q442">
        <v>64.944000000000003</v>
      </c>
      <c r="R442">
        <v>3</v>
      </c>
      <c r="S442">
        <v>6.4943999999999997</v>
      </c>
      <c r="T442" s="1" t="s">
        <v>48</v>
      </c>
    </row>
    <row r="443" spans="1:20" x14ac:dyDescent="0.25">
      <c r="A443" s="1" t="s">
        <v>1711</v>
      </c>
      <c r="B443" s="2">
        <v>41779</v>
      </c>
      <c r="C443" s="2">
        <v>41781</v>
      </c>
      <c r="D443" s="1" t="s">
        <v>63</v>
      </c>
      <c r="E443" s="1" t="s">
        <v>22</v>
      </c>
      <c r="F443" s="1" t="s">
        <v>1712</v>
      </c>
      <c r="G443" s="1" t="s">
        <v>1713</v>
      </c>
      <c r="H443" s="1" t="s">
        <v>90</v>
      </c>
      <c r="I443" s="1" t="s">
        <v>26</v>
      </c>
      <c r="J443" s="1" t="s">
        <v>741</v>
      </c>
      <c r="K443" s="1" t="s">
        <v>884</v>
      </c>
      <c r="L443" s="1" t="s">
        <v>68</v>
      </c>
      <c r="M443" s="1" t="s">
        <v>1121</v>
      </c>
      <c r="N443" s="1" t="s">
        <v>31</v>
      </c>
      <c r="O443" s="1" t="s">
        <v>57</v>
      </c>
      <c r="P443" s="1" t="s">
        <v>1122</v>
      </c>
      <c r="Q443">
        <v>139.86000000000001</v>
      </c>
      <c r="R443">
        <v>7</v>
      </c>
      <c r="S443">
        <v>60.139800000000001</v>
      </c>
      <c r="T443" s="1" t="s">
        <v>161</v>
      </c>
    </row>
    <row r="444" spans="1:20" x14ac:dyDescent="0.25">
      <c r="A444" s="1" t="s">
        <v>1714</v>
      </c>
      <c r="B444" s="2">
        <v>42369</v>
      </c>
      <c r="C444" s="2">
        <v>42374</v>
      </c>
      <c r="D444" s="1" t="s">
        <v>50</v>
      </c>
      <c r="E444" s="1" t="s">
        <v>40</v>
      </c>
      <c r="F444" s="1" t="s">
        <v>1715</v>
      </c>
      <c r="G444" s="1" t="s">
        <v>1716</v>
      </c>
      <c r="H444" s="1" t="s">
        <v>25</v>
      </c>
      <c r="I444" s="1" t="s">
        <v>26</v>
      </c>
      <c r="J444" s="1" t="s">
        <v>1717</v>
      </c>
      <c r="K444" s="1" t="s">
        <v>92</v>
      </c>
      <c r="L444" s="1" t="s">
        <v>93</v>
      </c>
      <c r="M444" s="1" t="s">
        <v>1718</v>
      </c>
      <c r="N444" s="1" t="s">
        <v>31</v>
      </c>
      <c r="O444" s="1" t="s">
        <v>57</v>
      </c>
      <c r="P444" s="1" t="s">
        <v>1719</v>
      </c>
      <c r="Q444">
        <v>14.76</v>
      </c>
      <c r="R444">
        <v>5</v>
      </c>
      <c r="S444">
        <v>-11.439</v>
      </c>
      <c r="T444" s="1" t="s">
        <v>96</v>
      </c>
    </row>
    <row r="445" spans="1:20" x14ac:dyDescent="0.25">
      <c r="A445" s="1" t="s">
        <v>1720</v>
      </c>
      <c r="B445" s="2">
        <v>41796</v>
      </c>
      <c r="C445" s="2">
        <v>41801</v>
      </c>
      <c r="D445" s="1" t="s">
        <v>50</v>
      </c>
      <c r="E445" s="1" t="s">
        <v>40</v>
      </c>
      <c r="F445" s="1" t="s">
        <v>1721</v>
      </c>
      <c r="G445" s="1" t="s">
        <v>1722</v>
      </c>
      <c r="H445" s="1" t="s">
        <v>90</v>
      </c>
      <c r="I445" s="1" t="s">
        <v>26</v>
      </c>
      <c r="J445" s="1" t="s">
        <v>730</v>
      </c>
      <c r="K445" s="1" t="s">
        <v>121</v>
      </c>
      <c r="L445" s="1" t="s">
        <v>68</v>
      </c>
      <c r="M445" s="1" t="s">
        <v>1723</v>
      </c>
      <c r="N445" s="1" t="s">
        <v>31</v>
      </c>
      <c r="O445" s="1" t="s">
        <v>46</v>
      </c>
      <c r="P445" s="1" t="s">
        <v>1724</v>
      </c>
      <c r="Q445">
        <v>991.76400000000001</v>
      </c>
      <c r="R445">
        <v>3</v>
      </c>
      <c r="S445">
        <v>-347.11739999999998</v>
      </c>
      <c r="T445" s="1" t="s">
        <v>59</v>
      </c>
    </row>
    <row r="446" spans="1:20" x14ac:dyDescent="0.25">
      <c r="A446" s="1" t="s">
        <v>1725</v>
      </c>
      <c r="B446" s="2">
        <v>42546</v>
      </c>
      <c r="C446" s="2">
        <v>42550</v>
      </c>
      <c r="D446" s="1" t="s">
        <v>79</v>
      </c>
      <c r="E446" s="1" t="s">
        <v>40</v>
      </c>
      <c r="F446" s="1" t="s">
        <v>1726</v>
      </c>
      <c r="G446" s="1" t="s">
        <v>1727</v>
      </c>
      <c r="H446" s="1" t="s">
        <v>90</v>
      </c>
      <c r="I446" s="1" t="s">
        <v>26</v>
      </c>
      <c r="J446" s="1" t="s">
        <v>1728</v>
      </c>
      <c r="K446" s="1" t="s">
        <v>67</v>
      </c>
      <c r="L446" s="1" t="s">
        <v>68</v>
      </c>
      <c r="M446" s="1" t="s">
        <v>329</v>
      </c>
      <c r="N446" s="1" t="s">
        <v>31</v>
      </c>
      <c r="O446" s="1" t="s">
        <v>36</v>
      </c>
      <c r="P446" s="1" t="s">
        <v>330</v>
      </c>
      <c r="Q446">
        <v>422.05799999999999</v>
      </c>
      <c r="R446">
        <v>3</v>
      </c>
      <c r="S446">
        <v>-18.088200000000001</v>
      </c>
      <c r="T446" s="1" t="s">
        <v>59</v>
      </c>
    </row>
    <row r="447" spans="1:20" x14ac:dyDescent="0.25">
      <c r="A447" s="1" t="s">
        <v>1729</v>
      </c>
      <c r="B447" s="2">
        <v>41985</v>
      </c>
      <c r="C447" s="2">
        <v>41990</v>
      </c>
      <c r="D447" s="1" t="s">
        <v>50</v>
      </c>
      <c r="E447" s="1" t="s">
        <v>40</v>
      </c>
      <c r="F447" s="1" t="s">
        <v>1730</v>
      </c>
      <c r="G447" s="1" t="s">
        <v>1731</v>
      </c>
      <c r="H447" s="1" t="s">
        <v>25</v>
      </c>
      <c r="I447" s="1" t="s">
        <v>26</v>
      </c>
      <c r="J447" s="1" t="s">
        <v>509</v>
      </c>
      <c r="K447" s="1" t="s">
        <v>54</v>
      </c>
      <c r="L447" s="1" t="s">
        <v>55</v>
      </c>
      <c r="M447" s="1" t="s">
        <v>990</v>
      </c>
      <c r="N447" s="1" t="s">
        <v>31</v>
      </c>
      <c r="O447" s="1" t="s">
        <v>57</v>
      </c>
      <c r="P447" s="1" t="s">
        <v>991</v>
      </c>
      <c r="Q447">
        <v>43.31</v>
      </c>
      <c r="R447">
        <v>1</v>
      </c>
      <c r="S447">
        <v>4.3310000000000004</v>
      </c>
      <c r="T447" s="1" t="s">
        <v>96</v>
      </c>
    </row>
    <row r="448" spans="1:20" x14ac:dyDescent="0.25">
      <c r="A448" s="1" t="s">
        <v>1732</v>
      </c>
      <c r="B448" s="2">
        <v>43058</v>
      </c>
      <c r="C448" s="2">
        <v>43065</v>
      </c>
      <c r="D448" s="1" t="s">
        <v>39</v>
      </c>
      <c r="E448" s="1" t="s">
        <v>40</v>
      </c>
      <c r="F448" s="1" t="s">
        <v>1733</v>
      </c>
      <c r="G448" s="1" t="s">
        <v>1734</v>
      </c>
      <c r="H448" s="1" t="s">
        <v>25</v>
      </c>
      <c r="I448" s="1" t="s">
        <v>26</v>
      </c>
      <c r="J448" s="1" t="s">
        <v>1735</v>
      </c>
      <c r="K448" s="1" t="s">
        <v>92</v>
      </c>
      <c r="L448" s="1" t="s">
        <v>93</v>
      </c>
      <c r="M448" s="1" t="s">
        <v>1164</v>
      </c>
      <c r="N448" s="1" t="s">
        <v>31</v>
      </c>
      <c r="O448" s="1" t="s">
        <v>36</v>
      </c>
      <c r="P448" s="1" t="s">
        <v>1165</v>
      </c>
      <c r="Q448">
        <v>233.05799999999999</v>
      </c>
      <c r="R448">
        <v>3</v>
      </c>
      <c r="S448">
        <v>-53.270400000000002</v>
      </c>
      <c r="T448" s="1" t="s">
        <v>34</v>
      </c>
    </row>
    <row r="449" spans="1:20" x14ac:dyDescent="0.25">
      <c r="A449" s="1" t="s">
        <v>1736</v>
      </c>
      <c r="B449" s="2">
        <v>42490</v>
      </c>
      <c r="C449" s="2">
        <v>42495</v>
      </c>
      <c r="D449" s="1" t="s">
        <v>50</v>
      </c>
      <c r="E449" s="1" t="s">
        <v>40</v>
      </c>
      <c r="F449" s="1" t="s">
        <v>1737</v>
      </c>
      <c r="G449" s="1" t="s">
        <v>1738</v>
      </c>
      <c r="H449" s="1" t="s">
        <v>100</v>
      </c>
      <c r="I449" s="1" t="s">
        <v>26</v>
      </c>
      <c r="J449" s="1" t="s">
        <v>1739</v>
      </c>
      <c r="K449" s="1" t="s">
        <v>92</v>
      </c>
      <c r="L449" s="1" t="s">
        <v>93</v>
      </c>
      <c r="M449" s="1" t="s">
        <v>1542</v>
      </c>
      <c r="N449" s="1" t="s">
        <v>31</v>
      </c>
      <c r="O449" s="1" t="s">
        <v>57</v>
      </c>
      <c r="P449" s="1" t="s">
        <v>1543</v>
      </c>
      <c r="Q449">
        <v>22.608000000000001</v>
      </c>
      <c r="R449">
        <v>3</v>
      </c>
      <c r="S449">
        <v>-10.1736</v>
      </c>
      <c r="T449" s="1" t="s">
        <v>113</v>
      </c>
    </row>
    <row r="450" spans="1:20" x14ac:dyDescent="0.25">
      <c r="A450" s="1" t="s">
        <v>1740</v>
      </c>
      <c r="B450" s="2">
        <v>42504</v>
      </c>
      <c r="C450" s="2">
        <v>42504</v>
      </c>
      <c r="D450" s="1" t="s">
        <v>425</v>
      </c>
      <c r="E450" s="1" t="s">
        <v>426</v>
      </c>
      <c r="F450" s="1" t="s">
        <v>326</v>
      </c>
      <c r="G450" s="1" t="s">
        <v>327</v>
      </c>
      <c r="H450" s="1" t="s">
        <v>25</v>
      </c>
      <c r="I450" s="1" t="s">
        <v>26</v>
      </c>
      <c r="J450" s="1" t="s">
        <v>1741</v>
      </c>
      <c r="K450" s="1" t="s">
        <v>231</v>
      </c>
      <c r="L450" s="1" t="s">
        <v>68</v>
      </c>
      <c r="M450" s="1" t="s">
        <v>1400</v>
      </c>
      <c r="N450" s="1" t="s">
        <v>31</v>
      </c>
      <c r="O450" s="1" t="s">
        <v>57</v>
      </c>
      <c r="P450" s="1" t="s">
        <v>1401</v>
      </c>
      <c r="Q450">
        <v>79.384</v>
      </c>
      <c r="R450">
        <v>1</v>
      </c>
      <c r="S450">
        <v>29.768999999999998</v>
      </c>
      <c r="T450" s="1" t="s">
        <v>161</v>
      </c>
    </row>
    <row r="451" spans="1:20" x14ac:dyDescent="0.25">
      <c r="A451" s="1" t="s">
        <v>1742</v>
      </c>
      <c r="B451" s="2">
        <v>42656</v>
      </c>
      <c r="C451" s="2">
        <v>42662</v>
      </c>
      <c r="D451" s="1" t="s">
        <v>125</v>
      </c>
      <c r="E451" s="1" t="s">
        <v>40</v>
      </c>
      <c r="F451" s="1" t="s">
        <v>335</v>
      </c>
      <c r="G451" s="1" t="s">
        <v>336</v>
      </c>
      <c r="H451" s="1" t="s">
        <v>25</v>
      </c>
      <c r="I451" s="1" t="s">
        <v>26</v>
      </c>
      <c r="J451" s="1" t="s">
        <v>1743</v>
      </c>
      <c r="K451" s="1" t="s">
        <v>92</v>
      </c>
      <c r="L451" s="1" t="s">
        <v>93</v>
      </c>
      <c r="M451" s="1" t="s">
        <v>725</v>
      </c>
      <c r="N451" s="1" t="s">
        <v>31</v>
      </c>
      <c r="O451" s="1" t="s">
        <v>57</v>
      </c>
      <c r="P451" s="1" t="s">
        <v>726</v>
      </c>
      <c r="Q451">
        <v>139.91999999999999</v>
      </c>
      <c r="R451">
        <v>5</v>
      </c>
      <c r="S451">
        <v>-150.41399999999999</v>
      </c>
      <c r="T451" s="1" t="s">
        <v>48</v>
      </c>
    </row>
    <row r="452" spans="1:20" x14ac:dyDescent="0.25">
      <c r="A452" s="1" t="s">
        <v>1744</v>
      </c>
      <c r="B452" s="2">
        <v>43058</v>
      </c>
      <c r="C452" s="2">
        <v>43064</v>
      </c>
      <c r="D452" s="1" t="s">
        <v>125</v>
      </c>
      <c r="E452" s="1" t="s">
        <v>40</v>
      </c>
      <c r="F452" s="1" t="s">
        <v>1297</v>
      </c>
      <c r="G452" s="1" t="s">
        <v>1298</v>
      </c>
      <c r="H452" s="1" t="s">
        <v>90</v>
      </c>
      <c r="I452" s="1" t="s">
        <v>26</v>
      </c>
      <c r="J452" s="1" t="s">
        <v>1745</v>
      </c>
      <c r="K452" s="1" t="s">
        <v>92</v>
      </c>
      <c r="L452" s="1" t="s">
        <v>93</v>
      </c>
      <c r="M452" s="1" t="s">
        <v>816</v>
      </c>
      <c r="N452" s="1" t="s">
        <v>31</v>
      </c>
      <c r="O452" s="1" t="s">
        <v>36</v>
      </c>
      <c r="P452" s="1" t="s">
        <v>817</v>
      </c>
      <c r="Q452">
        <v>305.31200000000001</v>
      </c>
      <c r="R452">
        <v>2</v>
      </c>
      <c r="S452">
        <v>-8.7232000000000003</v>
      </c>
      <c r="T452" s="1" t="s">
        <v>34</v>
      </c>
    </row>
    <row r="453" spans="1:20" x14ac:dyDescent="0.25">
      <c r="A453" s="1" t="s">
        <v>1746</v>
      </c>
      <c r="B453" s="2">
        <v>42497</v>
      </c>
      <c r="C453" s="2">
        <v>42501</v>
      </c>
      <c r="D453" s="1" t="s">
        <v>79</v>
      </c>
      <c r="E453" s="1" t="s">
        <v>40</v>
      </c>
      <c r="F453" s="1" t="s">
        <v>1345</v>
      </c>
      <c r="G453" s="1" t="s">
        <v>1346</v>
      </c>
      <c r="H453" s="1" t="s">
        <v>25</v>
      </c>
      <c r="I453" s="1" t="s">
        <v>26</v>
      </c>
      <c r="J453" s="1" t="s">
        <v>173</v>
      </c>
      <c r="K453" s="1" t="s">
        <v>121</v>
      </c>
      <c r="L453" s="1" t="s">
        <v>68</v>
      </c>
      <c r="M453" s="1" t="s">
        <v>1747</v>
      </c>
      <c r="N453" s="1" t="s">
        <v>31</v>
      </c>
      <c r="O453" s="1" t="s">
        <v>36</v>
      </c>
      <c r="P453" s="1" t="s">
        <v>1748</v>
      </c>
      <c r="Q453">
        <v>442.76400000000001</v>
      </c>
      <c r="R453">
        <v>4</v>
      </c>
      <c r="S453">
        <v>59.035200000000003</v>
      </c>
      <c r="T453" s="1" t="s">
        <v>161</v>
      </c>
    </row>
    <row r="454" spans="1:20" x14ac:dyDescent="0.25">
      <c r="A454" s="1" t="s">
        <v>1746</v>
      </c>
      <c r="B454" s="2">
        <v>42497</v>
      </c>
      <c r="C454" s="2">
        <v>42501</v>
      </c>
      <c r="D454" s="1" t="s">
        <v>79</v>
      </c>
      <c r="E454" s="1" t="s">
        <v>40</v>
      </c>
      <c r="F454" s="1" t="s">
        <v>1345</v>
      </c>
      <c r="G454" s="1" t="s">
        <v>1346</v>
      </c>
      <c r="H454" s="1" t="s">
        <v>25</v>
      </c>
      <c r="I454" s="1" t="s">
        <v>26</v>
      </c>
      <c r="J454" s="1" t="s">
        <v>173</v>
      </c>
      <c r="K454" s="1" t="s">
        <v>121</v>
      </c>
      <c r="L454" s="1" t="s">
        <v>68</v>
      </c>
      <c r="M454" s="1" t="s">
        <v>927</v>
      </c>
      <c r="N454" s="1" t="s">
        <v>31</v>
      </c>
      <c r="O454" s="1" t="s">
        <v>57</v>
      </c>
      <c r="P454" s="1" t="s">
        <v>316</v>
      </c>
      <c r="Q454">
        <v>63.68</v>
      </c>
      <c r="R454">
        <v>8</v>
      </c>
      <c r="S454">
        <v>28.019200000000001</v>
      </c>
      <c r="T454" s="1" t="s">
        <v>161</v>
      </c>
    </row>
    <row r="455" spans="1:20" x14ac:dyDescent="0.25">
      <c r="A455" s="1" t="s">
        <v>1749</v>
      </c>
      <c r="B455" s="2">
        <v>42957</v>
      </c>
      <c r="C455" s="2">
        <v>42962</v>
      </c>
      <c r="D455" s="1" t="s">
        <v>50</v>
      </c>
      <c r="E455" s="1" t="s">
        <v>40</v>
      </c>
      <c r="F455" s="1" t="s">
        <v>1750</v>
      </c>
      <c r="G455" s="1" t="s">
        <v>1751</v>
      </c>
      <c r="H455" s="1" t="s">
        <v>25</v>
      </c>
      <c r="I455" s="1" t="s">
        <v>26</v>
      </c>
      <c r="J455" s="1" t="s">
        <v>347</v>
      </c>
      <c r="K455" s="1" t="s">
        <v>110</v>
      </c>
      <c r="L455" s="1" t="s">
        <v>93</v>
      </c>
      <c r="M455" s="1" t="s">
        <v>144</v>
      </c>
      <c r="N455" s="1" t="s">
        <v>31</v>
      </c>
      <c r="O455" s="1" t="s">
        <v>57</v>
      </c>
      <c r="P455" s="1" t="s">
        <v>145</v>
      </c>
      <c r="Q455">
        <v>121.3</v>
      </c>
      <c r="R455">
        <v>2</v>
      </c>
      <c r="S455">
        <v>25.472999999999999</v>
      </c>
      <c r="T455" s="1" t="s">
        <v>253</v>
      </c>
    </row>
    <row r="456" spans="1:20" x14ac:dyDescent="0.25">
      <c r="A456" s="1" t="s">
        <v>1752</v>
      </c>
      <c r="B456" s="2">
        <v>41791</v>
      </c>
      <c r="C456" s="2">
        <v>41796</v>
      </c>
      <c r="D456" s="1" t="s">
        <v>50</v>
      </c>
      <c r="E456" s="1" t="s">
        <v>40</v>
      </c>
      <c r="F456" s="1" t="s">
        <v>813</v>
      </c>
      <c r="G456" s="1" t="s">
        <v>814</v>
      </c>
      <c r="H456" s="1" t="s">
        <v>25</v>
      </c>
      <c r="I456" s="1" t="s">
        <v>26</v>
      </c>
      <c r="J456" s="1" t="s">
        <v>1753</v>
      </c>
      <c r="K456" s="1" t="s">
        <v>1058</v>
      </c>
      <c r="L456" s="1" t="s">
        <v>29</v>
      </c>
      <c r="M456" s="1" t="s">
        <v>446</v>
      </c>
      <c r="N456" s="1" t="s">
        <v>31</v>
      </c>
      <c r="O456" s="1" t="s">
        <v>57</v>
      </c>
      <c r="P456" s="1" t="s">
        <v>447</v>
      </c>
      <c r="Q456">
        <v>22.2</v>
      </c>
      <c r="R456">
        <v>6</v>
      </c>
      <c r="S456">
        <v>9.1020000000000003</v>
      </c>
      <c r="T456" s="1" t="s">
        <v>59</v>
      </c>
    </row>
    <row r="457" spans="1:20" x14ac:dyDescent="0.25">
      <c r="A457" s="1" t="s">
        <v>1754</v>
      </c>
      <c r="B457" s="2">
        <v>42253</v>
      </c>
      <c r="C457" s="2">
        <v>42259</v>
      </c>
      <c r="D457" s="1" t="s">
        <v>125</v>
      </c>
      <c r="E457" s="1" t="s">
        <v>40</v>
      </c>
      <c r="F457" s="1" t="s">
        <v>1266</v>
      </c>
      <c r="G457" s="1" t="s">
        <v>1267</v>
      </c>
      <c r="H457" s="1" t="s">
        <v>100</v>
      </c>
      <c r="I457" s="1" t="s">
        <v>26</v>
      </c>
      <c r="J457" s="1" t="s">
        <v>191</v>
      </c>
      <c r="K457" s="1" t="s">
        <v>192</v>
      </c>
      <c r="L457" s="1" t="s">
        <v>55</v>
      </c>
      <c r="M457" s="1" t="s">
        <v>1755</v>
      </c>
      <c r="N457" s="1" t="s">
        <v>31</v>
      </c>
      <c r="O457" s="1" t="s">
        <v>57</v>
      </c>
      <c r="P457" s="1" t="s">
        <v>1756</v>
      </c>
      <c r="Q457">
        <v>191.82</v>
      </c>
      <c r="R457">
        <v>3</v>
      </c>
      <c r="S457">
        <v>74.809799999999996</v>
      </c>
      <c r="T457" s="1" t="s">
        <v>77</v>
      </c>
    </row>
    <row r="458" spans="1:20" x14ac:dyDescent="0.25">
      <c r="A458" s="1" t="s">
        <v>1757</v>
      </c>
      <c r="B458" s="2">
        <v>42184</v>
      </c>
      <c r="C458" s="2">
        <v>42190</v>
      </c>
      <c r="D458" s="1" t="s">
        <v>125</v>
      </c>
      <c r="E458" s="1" t="s">
        <v>40</v>
      </c>
      <c r="F458" s="1" t="s">
        <v>197</v>
      </c>
      <c r="G458" s="1" t="s">
        <v>198</v>
      </c>
      <c r="H458" s="1" t="s">
        <v>25</v>
      </c>
      <c r="I458" s="1" t="s">
        <v>26</v>
      </c>
      <c r="J458" s="1" t="s">
        <v>815</v>
      </c>
      <c r="K458" s="1" t="s">
        <v>67</v>
      </c>
      <c r="L458" s="1" t="s">
        <v>68</v>
      </c>
      <c r="M458" s="1" t="s">
        <v>1290</v>
      </c>
      <c r="N458" s="1" t="s">
        <v>31</v>
      </c>
      <c r="O458" s="1" t="s">
        <v>57</v>
      </c>
      <c r="P458" s="1" t="s">
        <v>1758</v>
      </c>
      <c r="Q458">
        <v>20.103999999999999</v>
      </c>
      <c r="R458">
        <v>1</v>
      </c>
      <c r="S458">
        <v>1.7591000000000001</v>
      </c>
      <c r="T458" s="1" t="s">
        <v>59</v>
      </c>
    </row>
    <row r="459" spans="1:20" x14ac:dyDescent="0.25">
      <c r="A459" s="1" t="s">
        <v>1759</v>
      </c>
      <c r="B459" s="2">
        <v>43060</v>
      </c>
      <c r="C459" s="2">
        <v>43064</v>
      </c>
      <c r="D459" s="1" t="s">
        <v>79</v>
      </c>
      <c r="E459" s="1" t="s">
        <v>40</v>
      </c>
      <c r="F459" s="1" t="s">
        <v>1760</v>
      </c>
      <c r="G459" s="1" t="s">
        <v>1761</v>
      </c>
      <c r="H459" s="1" t="s">
        <v>25</v>
      </c>
      <c r="I459" s="1" t="s">
        <v>26</v>
      </c>
      <c r="J459" s="1" t="s">
        <v>173</v>
      </c>
      <c r="K459" s="1" t="s">
        <v>121</v>
      </c>
      <c r="L459" s="1" t="s">
        <v>68</v>
      </c>
      <c r="M459" s="1" t="s">
        <v>1149</v>
      </c>
      <c r="N459" s="1" t="s">
        <v>31</v>
      </c>
      <c r="O459" s="1" t="s">
        <v>57</v>
      </c>
      <c r="P459" s="1" t="s">
        <v>1150</v>
      </c>
      <c r="Q459">
        <v>27.42</v>
      </c>
      <c r="R459">
        <v>1</v>
      </c>
      <c r="S459">
        <v>11.2422</v>
      </c>
      <c r="T459" s="1" t="s">
        <v>34</v>
      </c>
    </row>
    <row r="460" spans="1:20" x14ac:dyDescent="0.25">
      <c r="A460" s="1" t="s">
        <v>1762</v>
      </c>
      <c r="B460" s="2">
        <v>43009</v>
      </c>
      <c r="C460" s="2">
        <v>43010</v>
      </c>
      <c r="D460" s="1" t="s">
        <v>117</v>
      </c>
      <c r="E460" s="1" t="s">
        <v>87</v>
      </c>
      <c r="F460" s="1" t="s">
        <v>1763</v>
      </c>
      <c r="G460" s="1" t="s">
        <v>1764</v>
      </c>
      <c r="H460" s="1" t="s">
        <v>25</v>
      </c>
      <c r="I460" s="1" t="s">
        <v>26</v>
      </c>
      <c r="J460" s="1" t="s">
        <v>1491</v>
      </c>
      <c r="K460" s="1" t="s">
        <v>54</v>
      </c>
      <c r="L460" s="1" t="s">
        <v>55</v>
      </c>
      <c r="M460" s="1" t="s">
        <v>1765</v>
      </c>
      <c r="N460" s="1" t="s">
        <v>31</v>
      </c>
      <c r="O460" s="1" t="s">
        <v>36</v>
      </c>
      <c r="P460" s="1" t="s">
        <v>1766</v>
      </c>
      <c r="Q460">
        <v>108.608</v>
      </c>
      <c r="R460">
        <v>4</v>
      </c>
      <c r="S460">
        <v>9.5031999999999996</v>
      </c>
      <c r="T460" s="1" t="s">
        <v>48</v>
      </c>
    </row>
    <row r="461" spans="1:20" x14ac:dyDescent="0.25">
      <c r="A461" s="1" t="s">
        <v>1767</v>
      </c>
      <c r="B461" s="2">
        <v>42344</v>
      </c>
      <c r="C461" s="2">
        <v>42344</v>
      </c>
      <c r="D461" s="1" t="s">
        <v>425</v>
      </c>
      <c r="E461" s="1" t="s">
        <v>426</v>
      </c>
      <c r="F461" s="1" t="s">
        <v>1768</v>
      </c>
      <c r="G461" s="1" t="s">
        <v>1769</v>
      </c>
      <c r="H461" s="1" t="s">
        <v>25</v>
      </c>
      <c r="I461" s="1" t="s">
        <v>26</v>
      </c>
      <c r="J461" s="1" t="s">
        <v>1770</v>
      </c>
      <c r="K461" s="1" t="s">
        <v>231</v>
      </c>
      <c r="L461" s="1" t="s">
        <v>68</v>
      </c>
      <c r="M461" s="1" t="s">
        <v>295</v>
      </c>
      <c r="N461" s="1" t="s">
        <v>31</v>
      </c>
      <c r="O461" s="1" t="s">
        <v>36</v>
      </c>
      <c r="P461" s="1" t="s">
        <v>296</v>
      </c>
      <c r="Q461">
        <v>70.686000000000007</v>
      </c>
      <c r="R461">
        <v>1</v>
      </c>
      <c r="S461">
        <v>-24.235199999999999</v>
      </c>
      <c r="T461" s="1" t="s">
        <v>96</v>
      </c>
    </row>
    <row r="462" spans="1:20" x14ac:dyDescent="0.25">
      <c r="A462" s="1" t="s">
        <v>1771</v>
      </c>
      <c r="B462" s="2">
        <v>42448</v>
      </c>
      <c r="C462" s="2">
        <v>42450</v>
      </c>
      <c r="D462" s="1" t="s">
        <v>63</v>
      </c>
      <c r="E462" s="1" t="s">
        <v>22</v>
      </c>
      <c r="F462" s="1" t="s">
        <v>1772</v>
      </c>
      <c r="G462" s="1" t="s">
        <v>1773</v>
      </c>
      <c r="H462" s="1" t="s">
        <v>25</v>
      </c>
      <c r="I462" s="1" t="s">
        <v>26</v>
      </c>
      <c r="J462" s="1" t="s">
        <v>1774</v>
      </c>
      <c r="K462" s="1" t="s">
        <v>180</v>
      </c>
      <c r="L462" s="1" t="s">
        <v>55</v>
      </c>
      <c r="M462" s="1" t="s">
        <v>1775</v>
      </c>
      <c r="N462" s="1" t="s">
        <v>31</v>
      </c>
      <c r="O462" s="1" t="s">
        <v>32</v>
      </c>
      <c r="P462" s="1" t="s">
        <v>1776</v>
      </c>
      <c r="Q462">
        <v>72.293999999999997</v>
      </c>
      <c r="R462">
        <v>1</v>
      </c>
      <c r="S462">
        <v>-98.8018</v>
      </c>
      <c r="T462" s="1" t="s">
        <v>195</v>
      </c>
    </row>
    <row r="463" spans="1:20" x14ac:dyDescent="0.25">
      <c r="A463" s="1" t="s">
        <v>1777</v>
      </c>
      <c r="B463" s="2">
        <v>42644</v>
      </c>
      <c r="C463" s="2">
        <v>42648</v>
      </c>
      <c r="D463" s="1" t="s">
        <v>79</v>
      </c>
      <c r="E463" s="1" t="s">
        <v>40</v>
      </c>
      <c r="F463" s="1" t="s">
        <v>1126</v>
      </c>
      <c r="G463" s="1" t="s">
        <v>1127</v>
      </c>
      <c r="H463" s="1" t="s">
        <v>25</v>
      </c>
      <c r="I463" s="1" t="s">
        <v>26</v>
      </c>
      <c r="J463" s="1" t="s">
        <v>173</v>
      </c>
      <c r="K463" s="1" t="s">
        <v>121</v>
      </c>
      <c r="L463" s="1" t="s">
        <v>68</v>
      </c>
      <c r="M463" s="1" t="s">
        <v>1723</v>
      </c>
      <c r="N463" s="1" t="s">
        <v>31</v>
      </c>
      <c r="O463" s="1" t="s">
        <v>46</v>
      </c>
      <c r="P463" s="1" t="s">
        <v>1724</v>
      </c>
      <c r="Q463">
        <v>330.58800000000002</v>
      </c>
      <c r="R463">
        <v>1</v>
      </c>
      <c r="S463">
        <v>-115.7058</v>
      </c>
      <c r="T463" s="1" t="s">
        <v>48</v>
      </c>
    </row>
    <row r="464" spans="1:20" x14ac:dyDescent="0.25">
      <c r="A464" s="1" t="s">
        <v>1778</v>
      </c>
      <c r="B464" s="2">
        <v>42912</v>
      </c>
      <c r="C464" s="2">
        <v>42917</v>
      </c>
      <c r="D464" s="1" t="s">
        <v>50</v>
      </c>
      <c r="E464" s="1" t="s">
        <v>40</v>
      </c>
      <c r="F464" s="1" t="s">
        <v>1779</v>
      </c>
      <c r="G464" s="1" t="s">
        <v>1780</v>
      </c>
      <c r="H464" s="1" t="s">
        <v>25</v>
      </c>
      <c r="I464" s="1" t="s">
        <v>26</v>
      </c>
      <c r="J464" s="1" t="s">
        <v>1154</v>
      </c>
      <c r="K464" s="1" t="s">
        <v>110</v>
      </c>
      <c r="L464" s="1" t="s">
        <v>93</v>
      </c>
      <c r="M464" s="1" t="s">
        <v>1010</v>
      </c>
      <c r="N464" s="1" t="s">
        <v>31</v>
      </c>
      <c r="O464" s="1" t="s">
        <v>57</v>
      </c>
      <c r="P464" s="1" t="s">
        <v>1011</v>
      </c>
      <c r="Q464">
        <v>526.45000000000005</v>
      </c>
      <c r="R464">
        <v>5</v>
      </c>
      <c r="S464">
        <v>31.587</v>
      </c>
      <c r="T464" s="1" t="s">
        <v>59</v>
      </c>
    </row>
    <row r="465" spans="1:20" x14ac:dyDescent="0.25">
      <c r="A465" s="1" t="s">
        <v>1781</v>
      </c>
      <c r="B465" s="2">
        <v>42845</v>
      </c>
      <c r="C465" s="2">
        <v>42851</v>
      </c>
      <c r="D465" s="1" t="s">
        <v>125</v>
      </c>
      <c r="E465" s="1" t="s">
        <v>40</v>
      </c>
      <c r="F465" s="1" t="s">
        <v>1782</v>
      </c>
      <c r="G465" s="1" t="s">
        <v>1783</v>
      </c>
      <c r="H465" s="1" t="s">
        <v>100</v>
      </c>
      <c r="I465" s="1" t="s">
        <v>26</v>
      </c>
      <c r="J465" s="1" t="s">
        <v>133</v>
      </c>
      <c r="K465" s="1" t="s">
        <v>134</v>
      </c>
      <c r="L465" s="1" t="s">
        <v>93</v>
      </c>
      <c r="M465" s="1" t="s">
        <v>1784</v>
      </c>
      <c r="N465" s="1" t="s">
        <v>31</v>
      </c>
      <c r="O465" s="1" t="s">
        <v>57</v>
      </c>
      <c r="P465" s="1" t="s">
        <v>1785</v>
      </c>
      <c r="Q465">
        <v>44.4</v>
      </c>
      <c r="R465">
        <v>2</v>
      </c>
      <c r="S465">
        <v>-52.17</v>
      </c>
      <c r="T465" s="1" t="s">
        <v>113</v>
      </c>
    </row>
    <row r="466" spans="1:20" x14ac:dyDescent="0.25">
      <c r="A466" s="1" t="s">
        <v>1786</v>
      </c>
      <c r="B466" s="2">
        <v>42630</v>
      </c>
      <c r="C466" s="2">
        <v>42635</v>
      </c>
      <c r="D466" s="1" t="s">
        <v>50</v>
      </c>
      <c r="E466" s="1" t="s">
        <v>40</v>
      </c>
      <c r="F466" s="1" t="s">
        <v>984</v>
      </c>
      <c r="G466" s="1" t="s">
        <v>985</v>
      </c>
      <c r="H466" s="1" t="s">
        <v>90</v>
      </c>
      <c r="I466" s="1" t="s">
        <v>26</v>
      </c>
      <c r="J466" s="1" t="s">
        <v>1787</v>
      </c>
      <c r="K466" s="1" t="s">
        <v>1788</v>
      </c>
      <c r="L466" s="1" t="s">
        <v>68</v>
      </c>
      <c r="M466" s="1" t="s">
        <v>1085</v>
      </c>
      <c r="N466" s="1" t="s">
        <v>31</v>
      </c>
      <c r="O466" s="1" t="s">
        <v>57</v>
      </c>
      <c r="P466" s="1" t="s">
        <v>1086</v>
      </c>
      <c r="Q466">
        <v>109.48</v>
      </c>
      <c r="R466">
        <v>2</v>
      </c>
      <c r="S466">
        <v>33.938800000000001</v>
      </c>
      <c r="T466" s="1" t="s">
        <v>77</v>
      </c>
    </row>
    <row r="467" spans="1:20" x14ac:dyDescent="0.25">
      <c r="A467" s="1" t="s">
        <v>1789</v>
      </c>
      <c r="B467" s="2">
        <v>42902</v>
      </c>
      <c r="C467" s="2">
        <v>42905</v>
      </c>
      <c r="D467" s="1" t="s">
        <v>21</v>
      </c>
      <c r="E467" s="1" t="s">
        <v>87</v>
      </c>
      <c r="F467" s="1" t="s">
        <v>1428</v>
      </c>
      <c r="G467" s="1" t="s">
        <v>1429</v>
      </c>
      <c r="H467" s="1" t="s">
        <v>25</v>
      </c>
      <c r="I467" s="1" t="s">
        <v>26</v>
      </c>
      <c r="J467" s="1" t="s">
        <v>328</v>
      </c>
      <c r="K467" s="1" t="s">
        <v>54</v>
      </c>
      <c r="L467" s="1" t="s">
        <v>55</v>
      </c>
      <c r="M467" s="1" t="s">
        <v>479</v>
      </c>
      <c r="N467" s="1" t="s">
        <v>31</v>
      </c>
      <c r="O467" s="1" t="s">
        <v>36</v>
      </c>
      <c r="P467" s="1" t="s">
        <v>480</v>
      </c>
      <c r="Q467">
        <v>1212.96</v>
      </c>
      <c r="R467">
        <v>7</v>
      </c>
      <c r="S467">
        <v>90.971999999999994</v>
      </c>
      <c r="T467" s="1" t="s">
        <v>59</v>
      </c>
    </row>
    <row r="468" spans="1:20" x14ac:dyDescent="0.25">
      <c r="A468" s="1" t="s">
        <v>1790</v>
      </c>
      <c r="B468" s="2">
        <v>42772</v>
      </c>
      <c r="C468" s="2">
        <v>42775</v>
      </c>
      <c r="D468" s="1" t="s">
        <v>21</v>
      </c>
      <c r="E468" s="1" t="s">
        <v>87</v>
      </c>
      <c r="F468" s="1" t="s">
        <v>1791</v>
      </c>
      <c r="G468" s="1" t="s">
        <v>1792</v>
      </c>
      <c r="H468" s="1" t="s">
        <v>25</v>
      </c>
      <c r="I468" s="1" t="s">
        <v>26</v>
      </c>
      <c r="J468" s="1" t="s">
        <v>689</v>
      </c>
      <c r="K468" s="1" t="s">
        <v>716</v>
      </c>
      <c r="L468" s="1" t="s">
        <v>29</v>
      </c>
      <c r="M468" s="1" t="s">
        <v>710</v>
      </c>
      <c r="N468" s="1" t="s">
        <v>31</v>
      </c>
      <c r="O468" s="1" t="s">
        <v>32</v>
      </c>
      <c r="P468" s="1" t="s">
        <v>711</v>
      </c>
      <c r="Q468">
        <v>359.97</v>
      </c>
      <c r="R468">
        <v>3</v>
      </c>
      <c r="S468">
        <v>79.193399999999997</v>
      </c>
      <c r="T468" s="1" t="s">
        <v>297</v>
      </c>
    </row>
    <row r="469" spans="1:20" x14ac:dyDescent="0.25">
      <c r="A469" s="1" t="s">
        <v>1793</v>
      </c>
      <c r="B469" s="2">
        <v>42069</v>
      </c>
      <c r="C469" s="2">
        <v>42074</v>
      </c>
      <c r="D469" s="1" t="s">
        <v>50</v>
      </c>
      <c r="E469" s="1" t="s">
        <v>40</v>
      </c>
      <c r="F469" s="1" t="s">
        <v>1794</v>
      </c>
      <c r="G469" s="1" t="s">
        <v>1795</v>
      </c>
      <c r="H469" s="1" t="s">
        <v>25</v>
      </c>
      <c r="I469" s="1" t="s">
        <v>26</v>
      </c>
      <c r="J469" s="1" t="s">
        <v>328</v>
      </c>
      <c r="K469" s="1" t="s">
        <v>54</v>
      </c>
      <c r="L469" s="1" t="s">
        <v>55</v>
      </c>
      <c r="M469" s="1" t="s">
        <v>1796</v>
      </c>
      <c r="N469" s="1" t="s">
        <v>31</v>
      </c>
      <c r="O469" s="1" t="s">
        <v>57</v>
      </c>
      <c r="P469" s="1" t="s">
        <v>1797</v>
      </c>
      <c r="Q469">
        <v>435.26</v>
      </c>
      <c r="R469">
        <v>7</v>
      </c>
      <c r="S469">
        <v>95.757199999999997</v>
      </c>
      <c r="T469" s="1" t="s">
        <v>195</v>
      </c>
    </row>
    <row r="470" spans="1:20" x14ac:dyDescent="0.25">
      <c r="A470" s="1" t="s">
        <v>1798</v>
      </c>
      <c r="B470" s="2">
        <v>41915</v>
      </c>
      <c r="C470" s="2">
        <v>41920</v>
      </c>
      <c r="D470" s="1" t="s">
        <v>50</v>
      </c>
      <c r="E470" s="1" t="s">
        <v>22</v>
      </c>
      <c r="F470" s="1" t="s">
        <v>432</v>
      </c>
      <c r="G470" s="1" t="s">
        <v>433</v>
      </c>
      <c r="H470" s="1" t="s">
        <v>90</v>
      </c>
      <c r="I470" s="1" t="s">
        <v>26</v>
      </c>
      <c r="J470" s="1" t="s">
        <v>53</v>
      </c>
      <c r="K470" s="1" t="s">
        <v>54</v>
      </c>
      <c r="L470" s="1" t="s">
        <v>55</v>
      </c>
      <c r="M470" s="1" t="s">
        <v>1799</v>
      </c>
      <c r="N470" s="1" t="s">
        <v>31</v>
      </c>
      <c r="O470" s="1" t="s">
        <v>46</v>
      </c>
      <c r="P470" s="1" t="s">
        <v>1800</v>
      </c>
      <c r="Q470">
        <v>143.43199999999999</v>
      </c>
      <c r="R470">
        <v>1</v>
      </c>
      <c r="S470">
        <v>3.5857999999999999</v>
      </c>
      <c r="T470" s="1" t="s">
        <v>48</v>
      </c>
    </row>
    <row r="471" spans="1:20" x14ac:dyDescent="0.25">
      <c r="A471" s="1" t="s">
        <v>1798</v>
      </c>
      <c r="B471" s="2">
        <v>41915</v>
      </c>
      <c r="C471" s="2">
        <v>41920</v>
      </c>
      <c r="D471" s="1" t="s">
        <v>50</v>
      </c>
      <c r="E471" s="1" t="s">
        <v>22</v>
      </c>
      <c r="F471" s="1" t="s">
        <v>432</v>
      </c>
      <c r="G471" s="1" t="s">
        <v>433</v>
      </c>
      <c r="H471" s="1" t="s">
        <v>90</v>
      </c>
      <c r="I471" s="1" t="s">
        <v>26</v>
      </c>
      <c r="J471" s="1" t="s">
        <v>53</v>
      </c>
      <c r="K471" s="1" t="s">
        <v>54</v>
      </c>
      <c r="L471" s="1" t="s">
        <v>55</v>
      </c>
      <c r="M471" s="1" t="s">
        <v>69</v>
      </c>
      <c r="N471" s="1" t="s">
        <v>31</v>
      </c>
      <c r="O471" s="1" t="s">
        <v>36</v>
      </c>
      <c r="P471" s="1" t="s">
        <v>70</v>
      </c>
      <c r="Q471">
        <v>122.352</v>
      </c>
      <c r="R471">
        <v>3</v>
      </c>
      <c r="S471">
        <v>13.7646</v>
      </c>
      <c r="T471" s="1" t="s">
        <v>48</v>
      </c>
    </row>
    <row r="472" spans="1:20" x14ac:dyDescent="0.25">
      <c r="A472" s="1" t="s">
        <v>1801</v>
      </c>
      <c r="B472" s="2">
        <v>41817</v>
      </c>
      <c r="C472" s="2">
        <v>41821</v>
      </c>
      <c r="D472" s="1" t="s">
        <v>79</v>
      </c>
      <c r="E472" s="1" t="s">
        <v>40</v>
      </c>
      <c r="F472" s="1" t="s">
        <v>1802</v>
      </c>
      <c r="G472" s="1" t="s">
        <v>1803</v>
      </c>
      <c r="H472" s="1" t="s">
        <v>25</v>
      </c>
      <c r="I472" s="1" t="s">
        <v>26</v>
      </c>
      <c r="J472" s="1" t="s">
        <v>1804</v>
      </c>
      <c r="K472" s="1" t="s">
        <v>478</v>
      </c>
      <c r="L472" s="1" t="s">
        <v>29</v>
      </c>
      <c r="M472" s="1" t="s">
        <v>1259</v>
      </c>
      <c r="N472" s="1" t="s">
        <v>31</v>
      </c>
      <c r="O472" s="1" t="s">
        <v>46</v>
      </c>
      <c r="P472" s="1" t="s">
        <v>1063</v>
      </c>
      <c r="Q472">
        <v>85.98</v>
      </c>
      <c r="R472">
        <v>1</v>
      </c>
      <c r="S472">
        <v>22.354800000000001</v>
      </c>
      <c r="T472" s="1" t="s">
        <v>59</v>
      </c>
    </row>
    <row r="473" spans="1:20" x14ac:dyDescent="0.25">
      <c r="A473" s="1" t="s">
        <v>1805</v>
      </c>
      <c r="B473" s="2">
        <v>43038</v>
      </c>
      <c r="C473" s="2">
        <v>43041</v>
      </c>
      <c r="D473" s="1" t="s">
        <v>21</v>
      </c>
      <c r="E473" s="1" t="s">
        <v>87</v>
      </c>
      <c r="F473" s="1" t="s">
        <v>1806</v>
      </c>
      <c r="G473" s="1" t="s">
        <v>1807</v>
      </c>
      <c r="H473" s="1" t="s">
        <v>25</v>
      </c>
      <c r="I473" s="1" t="s">
        <v>26</v>
      </c>
      <c r="J473" s="1" t="s">
        <v>191</v>
      </c>
      <c r="K473" s="1" t="s">
        <v>192</v>
      </c>
      <c r="L473" s="1" t="s">
        <v>55</v>
      </c>
      <c r="M473" s="1" t="s">
        <v>1656</v>
      </c>
      <c r="N473" s="1" t="s">
        <v>31</v>
      </c>
      <c r="O473" s="1" t="s">
        <v>36</v>
      </c>
      <c r="P473" s="1" t="s">
        <v>1657</v>
      </c>
      <c r="Q473">
        <v>97.567999999999998</v>
      </c>
      <c r="R473">
        <v>2</v>
      </c>
      <c r="S473">
        <v>-6.0979999999999999</v>
      </c>
      <c r="T473" s="1" t="s">
        <v>48</v>
      </c>
    </row>
    <row r="474" spans="1:20" x14ac:dyDescent="0.25">
      <c r="A474" s="1" t="s">
        <v>1805</v>
      </c>
      <c r="B474" s="2">
        <v>43038</v>
      </c>
      <c r="C474" s="2">
        <v>43041</v>
      </c>
      <c r="D474" s="1" t="s">
        <v>21</v>
      </c>
      <c r="E474" s="1" t="s">
        <v>87</v>
      </c>
      <c r="F474" s="1" t="s">
        <v>1806</v>
      </c>
      <c r="G474" s="1" t="s">
        <v>1807</v>
      </c>
      <c r="H474" s="1" t="s">
        <v>25</v>
      </c>
      <c r="I474" s="1" t="s">
        <v>26</v>
      </c>
      <c r="J474" s="1" t="s">
        <v>191</v>
      </c>
      <c r="K474" s="1" t="s">
        <v>192</v>
      </c>
      <c r="L474" s="1" t="s">
        <v>55</v>
      </c>
      <c r="M474" s="1" t="s">
        <v>1279</v>
      </c>
      <c r="N474" s="1" t="s">
        <v>31</v>
      </c>
      <c r="O474" s="1" t="s">
        <v>36</v>
      </c>
      <c r="P474" s="1" t="s">
        <v>1280</v>
      </c>
      <c r="Q474">
        <v>614.27200000000005</v>
      </c>
      <c r="R474">
        <v>8</v>
      </c>
      <c r="S474">
        <v>-23.0352</v>
      </c>
      <c r="T474" s="1" t="s">
        <v>48</v>
      </c>
    </row>
    <row r="475" spans="1:20" x14ac:dyDescent="0.25">
      <c r="A475" s="1" t="s">
        <v>1805</v>
      </c>
      <c r="B475" s="2">
        <v>43038</v>
      </c>
      <c r="C475" s="2">
        <v>43041</v>
      </c>
      <c r="D475" s="1" t="s">
        <v>21</v>
      </c>
      <c r="E475" s="1" t="s">
        <v>87</v>
      </c>
      <c r="F475" s="1" t="s">
        <v>1806</v>
      </c>
      <c r="G475" s="1" t="s">
        <v>1807</v>
      </c>
      <c r="H475" s="1" t="s">
        <v>25</v>
      </c>
      <c r="I475" s="1" t="s">
        <v>26</v>
      </c>
      <c r="J475" s="1" t="s">
        <v>191</v>
      </c>
      <c r="K475" s="1" t="s">
        <v>192</v>
      </c>
      <c r="L475" s="1" t="s">
        <v>55</v>
      </c>
      <c r="M475" s="1" t="s">
        <v>1136</v>
      </c>
      <c r="N475" s="1" t="s">
        <v>31</v>
      </c>
      <c r="O475" s="1" t="s">
        <v>32</v>
      </c>
      <c r="P475" s="1" t="s">
        <v>1137</v>
      </c>
      <c r="Q475">
        <v>199.98</v>
      </c>
      <c r="R475">
        <v>2</v>
      </c>
      <c r="S475">
        <v>37.996200000000002</v>
      </c>
      <c r="T475" s="1" t="s">
        <v>48</v>
      </c>
    </row>
    <row r="476" spans="1:20" x14ac:dyDescent="0.25">
      <c r="A476" s="1" t="s">
        <v>1808</v>
      </c>
      <c r="B476" s="2">
        <v>42743</v>
      </c>
      <c r="C476" s="2">
        <v>42746</v>
      </c>
      <c r="D476" s="1" t="s">
        <v>21</v>
      </c>
      <c r="E476" s="1" t="s">
        <v>87</v>
      </c>
      <c r="F476" s="1" t="s">
        <v>1809</v>
      </c>
      <c r="G476" s="1" t="s">
        <v>1810</v>
      </c>
      <c r="H476" s="1" t="s">
        <v>90</v>
      </c>
      <c r="I476" s="1" t="s">
        <v>26</v>
      </c>
      <c r="J476" s="1" t="s">
        <v>191</v>
      </c>
      <c r="K476" s="1" t="s">
        <v>192</v>
      </c>
      <c r="L476" s="1" t="s">
        <v>55</v>
      </c>
      <c r="M476" s="1" t="s">
        <v>1811</v>
      </c>
      <c r="N476" s="1" t="s">
        <v>31</v>
      </c>
      <c r="O476" s="1" t="s">
        <v>46</v>
      </c>
      <c r="P476" s="1" t="s">
        <v>1812</v>
      </c>
      <c r="Q476">
        <v>892.98</v>
      </c>
      <c r="R476">
        <v>2</v>
      </c>
      <c r="S476">
        <v>80.368200000000002</v>
      </c>
      <c r="T476" s="1" t="s">
        <v>169</v>
      </c>
    </row>
    <row r="477" spans="1:20" x14ac:dyDescent="0.25">
      <c r="A477" s="1" t="s">
        <v>1813</v>
      </c>
      <c r="B477" s="2">
        <v>42114</v>
      </c>
      <c r="C477" s="2">
        <v>42119</v>
      </c>
      <c r="D477" s="1" t="s">
        <v>50</v>
      </c>
      <c r="E477" s="1" t="s">
        <v>40</v>
      </c>
      <c r="F477" s="1" t="s">
        <v>1726</v>
      </c>
      <c r="G477" s="1" t="s">
        <v>1727</v>
      </c>
      <c r="H477" s="1" t="s">
        <v>90</v>
      </c>
      <c r="I477" s="1" t="s">
        <v>26</v>
      </c>
      <c r="J477" s="1" t="s">
        <v>347</v>
      </c>
      <c r="K477" s="1" t="s">
        <v>667</v>
      </c>
      <c r="L477" s="1" t="s">
        <v>29</v>
      </c>
      <c r="M477" s="1" t="s">
        <v>1400</v>
      </c>
      <c r="N477" s="1" t="s">
        <v>31</v>
      </c>
      <c r="O477" s="1" t="s">
        <v>57</v>
      </c>
      <c r="P477" s="1" t="s">
        <v>1401</v>
      </c>
      <c r="Q477">
        <v>595.38</v>
      </c>
      <c r="R477">
        <v>6</v>
      </c>
      <c r="S477">
        <v>297.69</v>
      </c>
      <c r="T477" s="1" t="s">
        <v>113</v>
      </c>
    </row>
    <row r="478" spans="1:20" x14ac:dyDescent="0.25">
      <c r="A478" s="1" t="s">
        <v>1814</v>
      </c>
      <c r="B478" s="2">
        <v>43092</v>
      </c>
      <c r="C478" s="2">
        <v>43096</v>
      </c>
      <c r="D478" s="1" t="s">
        <v>79</v>
      </c>
      <c r="E478" s="1" t="s">
        <v>40</v>
      </c>
      <c r="F478" s="1" t="s">
        <v>1459</v>
      </c>
      <c r="G478" s="1" t="s">
        <v>1460</v>
      </c>
      <c r="H478" s="1" t="s">
        <v>90</v>
      </c>
      <c r="I478" s="1" t="s">
        <v>26</v>
      </c>
      <c r="J478" s="1" t="s">
        <v>1289</v>
      </c>
      <c r="K478" s="1" t="s">
        <v>430</v>
      </c>
      <c r="L478" s="1" t="s">
        <v>68</v>
      </c>
      <c r="M478" s="1" t="s">
        <v>144</v>
      </c>
      <c r="N478" s="1" t="s">
        <v>31</v>
      </c>
      <c r="O478" s="1" t="s">
        <v>57</v>
      </c>
      <c r="P478" s="1" t="s">
        <v>145</v>
      </c>
      <c r="Q478">
        <v>181.95</v>
      </c>
      <c r="R478">
        <v>3</v>
      </c>
      <c r="S478">
        <v>38.209499999999998</v>
      </c>
      <c r="T478" s="1" t="s">
        <v>96</v>
      </c>
    </row>
    <row r="479" spans="1:20" x14ac:dyDescent="0.25">
      <c r="A479" s="1" t="s">
        <v>1815</v>
      </c>
      <c r="B479" s="2">
        <v>42309</v>
      </c>
      <c r="C479" s="2">
        <v>42313</v>
      </c>
      <c r="D479" s="1" t="s">
        <v>79</v>
      </c>
      <c r="E479" s="1" t="s">
        <v>40</v>
      </c>
      <c r="F479" s="1" t="s">
        <v>293</v>
      </c>
      <c r="G479" s="1" t="s">
        <v>294</v>
      </c>
      <c r="H479" s="1" t="s">
        <v>25</v>
      </c>
      <c r="I479" s="1" t="s">
        <v>26</v>
      </c>
      <c r="J479" s="1" t="s">
        <v>173</v>
      </c>
      <c r="K479" s="1" t="s">
        <v>121</v>
      </c>
      <c r="L479" s="1" t="s">
        <v>68</v>
      </c>
      <c r="M479" s="1" t="s">
        <v>879</v>
      </c>
      <c r="N479" s="1" t="s">
        <v>31</v>
      </c>
      <c r="O479" s="1" t="s">
        <v>57</v>
      </c>
      <c r="P479" s="1" t="s">
        <v>880</v>
      </c>
      <c r="Q479">
        <v>259.7</v>
      </c>
      <c r="R479">
        <v>5</v>
      </c>
      <c r="S479">
        <v>106.477</v>
      </c>
      <c r="T479" s="1" t="s">
        <v>34</v>
      </c>
    </row>
    <row r="480" spans="1:20" x14ac:dyDescent="0.25">
      <c r="A480" s="1" t="s">
        <v>1816</v>
      </c>
      <c r="B480" s="2">
        <v>42995</v>
      </c>
      <c r="C480" s="2">
        <v>43000</v>
      </c>
      <c r="D480" s="1" t="s">
        <v>50</v>
      </c>
      <c r="E480" s="1" t="s">
        <v>22</v>
      </c>
      <c r="F480" s="1" t="s">
        <v>659</v>
      </c>
      <c r="G480" s="1" t="s">
        <v>660</v>
      </c>
      <c r="H480" s="1" t="s">
        <v>100</v>
      </c>
      <c r="I480" s="1" t="s">
        <v>26</v>
      </c>
      <c r="J480" s="1" t="s">
        <v>1817</v>
      </c>
      <c r="K480" s="1" t="s">
        <v>667</v>
      </c>
      <c r="L480" s="1" t="s">
        <v>29</v>
      </c>
      <c r="M480" s="1" t="s">
        <v>420</v>
      </c>
      <c r="N480" s="1" t="s">
        <v>31</v>
      </c>
      <c r="O480" s="1" t="s">
        <v>36</v>
      </c>
      <c r="P480" s="1" t="s">
        <v>421</v>
      </c>
      <c r="Q480">
        <v>723.92</v>
      </c>
      <c r="R480">
        <v>4</v>
      </c>
      <c r="S480">
        <v>188.2192</v>
      </c>
      <c r="T480" s="1" t="s">
        <v>77</v>
      </c>
    </row>
    <row r="481" spans="1:20" x14ac:dyDescent="0.25">
      <c r="A481" s="1" t="s">
        <v>1818</v>
      </c>
      <c r="B481" s="2">
        <v>42727</v>
      </c>
      <c r="C481" s="2">
        <v>42728</v>
      </c>
      <c r="D481" s="1" t="s">
        <v>117</v>
      </c>
      <c r="E481" s="1" t="s">
        <v>87</v>
      </c>
      <c r="F481" s="1" t="s">
        <v>376</v>
      </c>
      <c r="G481" s="1" t="s">
        <v>377</v>
      </c>
      <c r="H481" s="1" t="s">
        <v>90</v>
      </c>
      <c r="I481" s="1" t="s">
        <v>26</v>
      </c>
      <c r="J481" s="1" t="s">
        <v>133</v>
      </c>
      <c r="K481" s="1" t="s">
        <v>134</v>
      </c>
      <c r="L481" s="1" t="s">
        <v>93</v>
      </c>
      <c r="M481" s="1" t="s">
        <v>898</v>
      </c>
      <c r="N481" s="1" t="s">
        <v>31</v>
      </c>
      <c r="O481" s="1" t="s">
        <v>32</v>
      </c>
      <c r="P481" s="1" t="s">
        <v>899</v>
      </c>
      <c r="Q481">
        <v>141.37200000000001</v>
      </c>
      <c r="R481">
        <v>2</v>
      </c>
      <c r="S481">
        <v>-14.1372</v>
      </c>
      <c r="T481" s="1" t="s">
        <v>96</v>
      </c>
    </row>
    <row r="482" spans="1:20" x14ac:dyDescent="0.25">
      <c r="A482" s="1" t="s">
        <v>1819</v>
      </c>
      <c r="B482" s="2">
        <v>42897</v>
      </c>
      <c r="C482" s="2">
        <v>42898</v>
      </c>
      <c r="D482" s="1" t="s">
        <v>117</v>
      </c>
      <c r="E482" s="1" t="s">
        <v>87</v>
      </c>
      <c r="F482" s="1" t="s">
        <v>1820</v>
      </c>
      <c r="G482" s="1" t="s">
        <v>1821</v>
      </c>
      <c r="H482" s="1" t="s">
        <v>100</v>
      </c>
      <c r="I482" s="1" t="s">
        <v>26</v>
      </c>
      <c r="J482" s="1" t="s">
        <v>1379</v>
      </c>
      <c r="K482" s="1" t="s">
        <v>520</v>
      </c>
      <c r="L482" s="1" t="s">
        <v>55</v>
      </c>
      <c r="M482" s="1" t="s">
        <v>851</v>
      </c>
      <c r="N482" s="1" t="s">
        <v>31</v>
      </c>
      <c r="O482" s="1" t="s">
        <v>36</v>
      </c>
      <c r="P482" s="1" t="s">
        <v>852</v>
      </c>
      <c r="Q482">
        <v>280.79199999999997</v>
      </c>
      <c r="R482">
        <v>1</v>
      </c>
      <c r="S482">
        <v>35.098999999999997</v>
      </c>
      <c r="T482" s="1" t="s">
        <v>59</v>
      </c>
    </row>
    <row r="483" spans="1:20" x14ac:dyDescent="0.25">
      <c r="A483" s="1" t="s">
        <v>1822</v>
      </c>
      <c r="B483" s="2">
        <v>42936</v>
      </c>
      <c r="C483" s="2">
        <v>42941</v>
      </c>
      <c r="D483" s="1" t="s">
        <v>50</v>
      </c>
      <c r="E483" s="1" t="s">
        <v>40</v>
      </c>
      <c r="F483" s="1" t="s">
        <v>1823</v>
      </c>
      <c r="G483" s="1" t="s">
        <v>1824</v>
      </c>
      <c r="H483" s="1" t="s">
        <v>90</v>
      </c>
      <c r="I483" s="1" t="s">
        <v>26</v>
      </c>
      <c r="J483" s="1" t="s">
        <v>1825</v>
      </c>
      <c r="K483" s="1" t="s">
        <v>1826</v>
      </c>
      <c r="L483" s="1" t="s">
        <v>93</v>
      </c>
      <c r="M483" s="1" t="s">
        <v>1656</v>
      </c>
      <c r="N483" s="1" t="s">
        <v>31</v>
      </c>
      <c r="O483" s="1" t="s">
        <v>36</v>
      </c>
      <c r="P483" s="1" t="s">
        <v>1657</v>
      </c>
      <c r="Q483">
        <v>182.94</v>
      </c>
      <c r="R483">
        <v>3</v>
      </c>
      <c r="S483">
        <v>27.440999999999999</v>
      </c>
      <c r="T483" s="1" t="s">
        <v>71</v>
      </c>
    </row>
    <row r="484" spans="1:20" x14ac:dyDescent="0.25">
      <c r="A484" s="1" t="s">
        <v>1827</v>
      </c>
      <c r="B484" s="2">
        <v>42262</v>
      </c>
      <c r="C484" s="2">
        <v>42266</v>
      </c>
      <c r="D484" s="1" t="s">
        <v>79</v>
      </c>
      <c r="E484" s="1" t="s">
        <v>22</v>
      </c>
      <c r="F484" s="1" t="s">
        <v>1828</v>
      </c>
      <c r="G484" s="1" t="s">
        <v>1829</v>
      </c>
      <c r="H484" s="1" t="s">
        <v>90</v>
      </c>
      <c r="I484" s="1" t="s">
        <v>26</v>
      </c>
      <c r="J484" s="1" t="s">
        <v>173</v>
      </c>
      <c r="K484" s="1" t="s">
        <v>121</v>
      </c>
      <c r="L484" s="1" t="s">
        <v>68</v>
      </c>
      <c r="M484" s="1" t="s">
        <v>348</v>
      </c>
      <c r="N484" s="1" t="s">
        <v>31</v>
      </c>
      <c r="O484" s="1" t="s">
        <v>32</v>
      </c>
      <c r="P484" s="1" t="s">
        <v>349</v>
      </c>
      <c r="Q484">
        <v>46.384</v>
      </c>
      <c r="R484">
        <v>1</v>
      </c>
      <c r="S484">
        <v>1.1596</v>
      </c>
      <c r="T484" s="1" t="s">
        <v>77</v>
      </c>
    </row>
    <row r="485" spans="1:20" x14ac:dyDescent="0.25">
      <c r="A485" s="1" t="s">
        <v>1830</v>
      </c>
      <c r="B485" s="2">
        <v>42363</v>
      </c>
      <c r="C485" s="2">
        <v>42367</v>
      </c>
      <c r="D485" s="1" t="s">
        <v>79</v>
      </c>
      <c r="E485" s="1" t="s">
        <v>40</v>
      </c>
      <c r="F485" s="1" t="s">
        <v>675</v>
      </c>
      <c r="G485" s="1" t="s">
        <v>676</v>
      </c>
      <c r="H485" s="1" t="s">
        <v>90</v>
      </c>
      <c r="I485" s="1" t="s">
        <v>26</v>
      </c>
      <c r="J485" s="1" t="s">
        <v>66</v>
      </c>
      <c r="K485" s="1" t="s">
        <v>67</v>
      </c>
      <c r="L485" s="1" t="s">
        <v>68</v>
      </c>
      <c r="M485" s="1" t="s">
        <v>1831</v>
      </c>
      <c r="N485" s="1" t="s">
        <v>31</v>
      </c>
      <c r="O485" s="1" t="s">
        <v>57</v>
      </c>
      <c r="P485" s="1" t="s">
        <v>1832</v>
      </c>
      <c r="Q485">
        <v>547.13599999999997</v>
      </c>
      <c r="R485">
        <v>4</v>
      </c>
      <c r="S485">
        <v>-68.391999999999996</v>
      </c>
      <c r="T485" s="1" t="s">
        <v>96</v>
      </c>
    </row>
    <row r="486" spans="1:20" x14ac:dyDescent="0.25">
      <c r="A486" s="1" t="s">
        <v>1833</v>
      </c>
      <c r="B486" s="2">
        <v>42004</v>
      </c>
      <c r="C486" s="2">
        <v>42007</v>
      </c>
      <c r="D486" s="1" t="s">
        <v>21</v>
      </c>
      <c r="E486" s="1" t="s">
        <v>87</v>
      </c>
      <c r="F486" s="1" t="s">
        <v>1252</v>
      </c>
      <c r="G486" s="1" t="s">
        <v>1253</v>
      </c>
      <c r="H486" s="1" t="s">
        <v>100</v>
      </c>
      <c r="I486" s="1" t="s">
        <v>26</v>
      </c>
      <c r="J486" s="1" t="s">
        <v>237</v>
      </c>
      <c r="K486" s="1" t="s">
        <v>434</v>
      </c>
      <c r="L486" s="1" t="s">
        <v>68</v>
      </c>
      <c r="M486" s="1" t="s">
        <v>1834</v>
      </c>
      <c r="N486" s="1" t="s">
        <v>31</v>
      </c>
      <c r="O486" s="1" t="s">
        <v>57</v>
      </c>
      <c r="P486" s="1" t="s">
        <v>1835</v>
      </c>
      <c r="Q486">
        <v>63.2</v>
      </c>
      <c r="R486">
        <v>5</v>
      </c>
      <c r="S486">
        <v>23.384</v>
      </c>
      <c r="T486" s="1" t="s">
        <v>96</v>
      </c>
    </row>
    <row r="487" spans="1:20" x14ac:dyDescent="0.25">
      <c r="A487" s="1" t="s">
        <v>1836</v>
      </c>
      <c r="B487" s="2">
        <v>42442</v>
      </c>
      <c r="C487" s="2">
        <v>42447</v>
      </c>
      <c r="D487" s="1" t="s">
        <v>50</v>
      </c>
      <c r="E487" s="1" t="s">
        <v>40</v>
      </c>
      <c r="F487" s="1" t="s">
        <v>813</v>
      </c>
      <c r="G487" s="1" t="s">
        <v>814</v>
      </c>
      <c r="H487" s="1" t="s">
        <v>25</v>
      </c>
      <c r="I487" s="1" t="s">
        <v>26</v>
      </c>
      <c r="J487" s="1" t="s">
        <v>245</v>
      </c>
      <c r="K487" s="1" t="s">
        <v>92</v>
      </c>
      <c r="L487" s="1" t="s">
        <v>93</v>
      </c>
      <c r="M487" s="1" t="s">
        <v>1134</v>
      </c>
      <c r="N487" s="1" t="s">
        <v>31</v>
      </c>
      <c r="O487" s="1" t="s">
        <v>46</v>
      </c>
      <c r="P487" s="1" t="s">
        <v>1135</v>
      </c>
      <c r="Q487">
        <v>557.58500000000004</v>
      </c>
      <c r="R487">
        <v>5</v>
      </c>
      <c r="S487">
        <v>0</v>
      </c>
      <c r="T487" s="1" t="s">
        <v>195</v>
      </c>
    </row>
    <row r="488" spans="1:20" x14ac:dyDescent="0.25">
      <c r="A488" s="1" t="s">
        <v>1837</v>
      </c>
      <c r="B488" s="2">
        <v>42247</v>
      </c>
      <c r="C488" s="2">
        <v>42249</v>
      </c>
      <c r="D488" s="1" t="s">
        <v>63</v>
      </c>
      <c r="E488" s="1" t="s">
        <v>87</v>
      </c>
      <c r="F488" s="1" t="s">
        <v>1838</v>
      </c>
      <c r="G488" s="1" t="s">
        <v>1839</v>
      </c>
      <c r="H488" s="1" t="s">
        <v>90</v>
      </c>
      <c r="I488" s="1" t="s">
        <v>26</v>
      </c>
      <c r="J488" s="1" t="s">
        <v>328</v>
      </c>
      <c r="K488" s="1" t="s">
        <v>54</v>
      </c>
      <c r="L488" s="1" t="s">
        <v>55</v>
      </c>
      <c r="M488" s="1" t="s">
        <v>102</v>
      </c>
      <c r="N488" s="1" t="s">
        <v>31</v>
      </c>
      <c r="O488" s="1" t="s">
        <v>32</v>
      </c>
      <c r="P488" s="1" t="s">
        <v>103</v>
      </c>
      <c r="Q488">
        <v>1552.8309999999999</v>
      </c>
      <c r="R488">
        <v>7</v>
      </c>
      <c r="S488">
        <v>200.9546</v>
      </c>
      <c r="T488" s="1" t="s">
        <v>253</v>
      </c>
    </row>
    <row r="489" spans="1:20" x14ac:dyDescent="0.25">
      <c r="A489" s="1" t="s">
        <v>1840</v>
      </c>
      <c r="B489" s="2">
        <v>41715</v>
      </c>
      <c r="C489" s="2">
        <v>41719</v>
      </c>
      <c r="D489" s="1" t="s">
        <v>79</v>
      </c>
      <c r="E489" s="1" t="s">
        <v>40</v>
      </c>
      <c r="F489" s="1" t="s">
        <v>1841</v>
      </c>
      <c r="G489" s="1" t="s">
        <v>1842</v>
      </c>
      <c r="H489" s="1" t="s">
        <v>90</v>
      </c>
      <c r="I489" s="1" t="s">
        <v>26</v>
      </c>
      <c r="J489" s="1" t="s">
        <v>173</v>
      </c>
      <c r="K489" s="1" t="s">
        <v>121</v>
      </c>
      <c r="L489" s="1" t="s">
        <v>68</v>
      </c>
      <c r="M489" s="1" t="s">
        <v>306</v>
      </c>
      <c r="N489" s="1" t="s">
        <v>31</v>
      </c>
      <c r="O489" s="1" t="s">
        <v>46</v>
      </c>
      <c r="P489" s="1" t="s">
        <v>307</v>
      </c>
      <c r="Q489">
        <v>1579.7460000000001</v>
      </c>
      <c r="R489">
        <v>7</v>
      </c>
      <c r="S489">
        <v>-447.59469999999999</v>
      </c>
      <c r="T489" s="1" t="s">
        <v>195</v>
      </c>
    </row>
    <row r="490" spans="1:20" x14ac:dyDescent="0.25">
      <c r="A490" s="1" t="s">
        <v>1840</v>
      </c>
      <c r="B490" s="2">
        <v>41715</v>
      </c>
      <c r="C490" s="2">
        <v>41719</v>
      </c>
      <c r="D490" s="1" t="s">
        <v>79</v>
      </c>
      <c r="E490" s="1" t="s">
        <v>40</v>
      </c>
      <c r="F490" s="1" t="s">
        <v>1841</v>
      </c>
      <c r="G490" s="1" t="s">
        <v>1842</v>
      </c>
      <c r="H490" s="1" t="s">
        <v>90</v>
      </c>
      <c r="I490" s="1" t="s">
        <v>26</v>
      </c>
      <c r="J490" s="1" t="s">
        <v>173</v>
      </c>
      <c r="K490" s="1" t="s">
        <v>121</v>
      </c>
      <c r="L490" s="1" t="s">
        <v>68</v>
      </c>
      <c r="M490" s="1" t="s">
        <v>1811</v>
      </c>
      <c r="N490" s="1" t="s">
        <v>31</v>
      </c>
      <c r="O490" s="1" t="s">
        <v>46</v>
      </c>
      <c r="P490" s="1" t="s">
        <v>1812</v>
      </c>
      <c r="Q490">
        <v>1071.576</v>
      </c>
      <c r="R490">
        <v>4</v>
      </c>
      <c r="S490">
        <v>-553.64760000000001</v>
      </c>
      <c r="T490" s="1" t="s">
        <v>195</v>
      </c>
    </row>
    <row r="491" spans="1:20" x14ac:dyDescent="0.25">
      <c r="A491" s="1" t="s">
        <v>1840</v>
      </c>
      <c r="B491" s="2">
        <v>41715</v>
      </c>
      <c r="C491" s="2">
        <v>41719</v>
      </c>
      <c r="D491" s="1" t="s">
        <v>79</v>
      </c>
      <c r="E491" s="1" t="s">
        <v>40</v>
      </c>
      <c r="F491" s="1" t="s">
        <v>1841</v>
      </c>
      <c r="G491" s="1" t="s">
        <v>1842</v>
      </c>
      <c r="H491" s="1" t="s">
        <v>90</v>
      </c>
      <c r="I491" s="1" t="s">
        <v>26</v>
      </c>
      <c r="J491" s="1" t="s">
        <v>173</v>
      </c>
      <c r="K491" s="1" t="s">
        <v>121</v>
      </c>
      <c r="L491" s="1" t="s">
        <v>68</v>
      </c>
      <c r="M491" s="1" t="s">
        <v>1561</v>
      </c>
      <c r="N491" s="1" t="s">
        <v>31</v>
      </c>
      <c r="O491" s="1" t="s">
        <v>46</v>
      </c>
      <c r="P491" s="1" t="s">
        <v>1562</v>
      </c>
      <c r="Q491">
        <v>613.90800000000002</v>
      </c>
      <c r="R491">
        <v>3</v>
      </c>
      <c r="S491">
        <v>-122.7816</v>
      </c>
      <c r="T491" s="1" t="s">
        <v>195</v>
      </c>
    </row>
    <row r="492" spans="1:20" x14ac:dyDescent="0.25">
      <c r="A492" s="1" t="s">
        <v>1843</v>
      </c>
      <c r="B492" s="2">
        <v>42442</v>
      </c>
      <c r="C492" s="2">
        <v>42447</v>
      </c>
      <c r="D492" s="1" t="s">
        <v>50</v>
      </c>
      <c r="E492" s="1" t="s">
        <v>40</v>
      </c>
      <c r="F492" s="1" t="s">
        <v>1844</v>
      </c>
      <c r="G492" s="1" t="s">
        <v>1845</v>
      </c>
      <c r="H492" s="1" t="s">
        <v>100</v>
      </c>
      <c r="I492" s="1" t="s">
        <v>26</v>
      </c>
      <c r="J492" s="1" t="s">
        <v>715</v>
      </c>
      <c r="K492" s="1" t="s">
        <v>716</v>
      </c>
      <c r="L492" s="1" t="s">
        <v>29</v>
      </c>
      <c r="M492" s="1" t="s">
        <v>551</v>
      </c>
      <c r="N492" s="1" t="s">
        <v>31</v>
      </c>
      <c r="O492" s="1" t="s">
        <v>57</v>
      </c>
      <c r="P492" s="1" t="s">
        <v>552</v>
      </c>
      <c r="Q492">
        <v>127.88</v>
      </c>
      <c r="R492">
        <v>2</v>
      </c>
      <c r="S492">
        <v>40.921599999999998</v>
      </c>
      <c r="T492" s="1" t="s">
        <v>195</v>
      </c>
    </row>
    <row r="493" spans="1:20" x14ac:dyDescent="0.25">
      <c r="A493" s="1" t="s">
        <v>1846</v>
      </c>
      <c r="B493" s="2">
        <v>41967</v>
      </c>
      <c r="C493" s="2">
        <v>41969</v>
      </c>
      <c r="D493" s="1" t="s">
        <v>63</v>
      </c>
      <c r="E493" s="1" t="s">
        <v>22</v>
      </c>
      <c r="F493" s="1" t="s">
        <v>1847</v>
      </c>
      <c r="G493" s="1" t="s">
        <v>1848</v>
      </c>
      <c r="H493" s="1" t="s">
        <v>25</v>
      </c>
      <c r="I493" s="1" t="s">
        <v>26</v>
      </c>
      <c r="J493" s="1" t="s">
        <v>1849</v>
      </c>
      <c r="K493" s="1" t="s">
        <v>54</v>
      </c>
      <c r="L493" s="1" t="s">
        <v>55</v>
      </c>
      <c r="M493" s="1" t="s">
        <v>1850</v>
      </c>
      <c r="N493" s="1" t="s">
        <v>31</v>
      </c>
      <c r="O493" s="1" t="s">
        <v>36</v>
      </c>
      <c r="P493" s="1" t="s">
        <v>1851</v>
      </c>
      <c r="Q493">
        <v>120.712</v>
      </c>
      <c r="R493">
        <v>1</v>
      </c>
      <c r="S493">
        <v>-18.1068</v>
      </c>
      <c r="T493" s="1" t="s">
        <v>34</v>
      </c>
    </row>
    <row r="494" spans="1:20" x14ac:dyDescent="0.25">
      <c r="A494" s="1" t="s">
        <v>1852</v>
      </c>
      <c r="B494" s="2">
        <v>42636</v>
      </c>
      <c r="C494" s="2">
        <v>42640</v>
      </c>
      <c r="D494" s="1" t="s">
        <v>79</v>
      </c>
      <c r="E494" s="1" t="s">
        <v>40</v>
      </c>
      <c r="F494" s="1" t="s">
        <v>351</v>
      </c>
      <c r="G494" s="1" t="s">
        <v>352</v>
      </c>
      <c r="H494" s="1" t="s">
        <v>90</v>
      </c>
      <c r="I494" s="1" t="s">
        <v>26</v>
      </c>
      <c r="J494" s="1" t="s">
        <v>1580</v>
      </c>
      <c r="K494" s="1" t="s">
        <v>231</v>
      </c>
      <c r="L494" s="1" t="s">
        <v>68</v>
      </c>
      <c r="M494" s="1" t="s">
        <v>1853</v>
      </c>
      <c r="N494" s="1" t="s">
        <v>31</v>
      </c>
      <c r="O494" s="1" t="s">
        <v>57</v>
      </c>
      <c r="P494" s="1" t="s">
        <v>1854</v>
      </c>
      <c r="Q494">
        <v>532.70399999999995</v>
      </c>
      <c r="R494">
        <v>6</v>
      </c>
      <c r="S494">
        <v>-26.635200000000001</v>
      </c>
      <c r="T494" s="1" t="s">
        <v>77</v>
      </c>
    </row>
    <row r="495" spans="1:20" x14ac:dyDescent="0.25">
      <c r="A495" s="1" t="s">
        <v>1855</v>
      </c>
      <c r="B495" s="2">
        <v>42558</v>
      </c>
      <c r="C495" s="2">
        <v>42562</v>
      </c>
      <c r="D495" s="1" t="s">
        <v>79</v>
      </c>
      <c r="E495" s="1" t="s">
        <v>22</v>
      </c>
      <c r="F495" s="1" t="s">
        <v>1856</v>
      </c>
      <c r="G495" s="1" t="s">
        <v>1857</v>
      </c>
      <c r="H495" s="1" t="s">
        <v>90</v>
      </c>
      <c r="I495" s="1" t="s">
        <v>26</v>
      </c>
      <c r="J495" s="1" t="s">
        <v>179</v>
      </c>
      <c r="K495" s="1" t="s">
        <v>134</v>
      </c>
      <c r="L495" s="1" t="s">
        <v>93</v>
      </c>
      <c r="M495" s="1" t="s">
        <v>1542</v>
      </c>
      <c r="N495" s="1" t="s">
        <v>31</v>
      </c>
      <c r="O495" s="1" t="s">
        <v>57</v>
      </c>
      <c r="P495" s="1" t="s">
        <v>1543</v>
      </c>
      <c r="Q495">
        <v>60.287999999999997</v>
      </c>
      <c r="R495">
        <v>8</v>
      </c>
      <c r="S495">
        <v>-27.1296</v>
      </c>
      <c r="T495" s="1" t="s">
        <v>71</v>
      </c>
    </row>
    <row r="496" spans="1:20" x14ac:dyDescent="0.25">
      <c r="A496" s="1" t="s">
        <v>1855</v>
      </c>
      <c r="B496" s="2">
        <v>42558</v>
      </c>
      <c r="C496" s="2">
        <v>42562</v>
      </c>
      <c r="D496" s="1" t="s">
        <v>79</v>
      </c>
      <c r="E496" s="1" t="s">
        <v>22</v>
      </c>
      <c r="F496" s="1" t="s">
        <v>1856</v>
      </c>
      <c r="G496" s="1" t="s">
        <v>1857</v>
      </c>
      <c r="H496" s="1" t="s">
        <v>90</v>
      </c>
      <c r="I496" s="1" t="s">
        <v>26</v>
      </c>
      <c r="J496" s="1" t="s">
        <v>179</v>
      </c>
      <c r="K496" s="1" t="s">
        <v>134</v>
      </c>
      <c r="L496" s="1" t="s">
        <v>93</v>
      </c>
      <c r="M496" s="1" t="s">
        <v>420</v>
      </c>
      <c r="N496" s="1" t="s">
        <v>31</v>
      </c>
      <c r="O496" s="1" t="s">
        <v>36</v>
      </c>
      <c r="P496" s="1" t="s">
        <v>421</v>
      </c>
      <c r="Q496">
        <v>253.37200000000001</v>
      </c>
      <c r="R496">
        <v>2</v>
      </c>
      <c r="S496">
        <v>-14.478400000000001</v>
      </c>
      <c r="T496" s="1" t="s">
        <v>71</v>
      </c>
    </row>
    <row r="497" spans="1:20" x14ac:dyDescent="0.25">
      <c r="A497" s="1" t="s">
        <v>1858</v>
      </c>
      <c r="B497" s="2">
        <v>42496</v>
      </c>
      <c r="C497" s="2">
        <v>42500</v>
      </c>
      <c r="D497" s="1" t="s">
        <v>79</v>
      </c>
      <c r="E497" s="1" t="s">
        <v>40</v>
      </c>
      <c r="F497" s="1" t="s">
        <v>1859</v>
      </c>
      <c r="G497" s="1" t="s">
        <v>1860</v>
      </c>
      <c r="H497" s="1" t="s">
        <v>100</v>
      </c>
      <c r="I497" s="1" t="s">
        <v>26</v>
      </c>
      <c r="J497" s="1" t="s">
        <v>869</v>
      </c>
      <c r="K497" s="1" t="s">
        <v>231</v>
      </c>
      <c r="L497" s="1" t="s">
        <v>68</v>
      </c>
      <c r="M497" s="1" t="s">
        <v>84</v>
      </c>
      <c r="N497" s="1" t="s">
        <v>31</v>
      </c>
      <c r="O497" s="1" t="s">
        <v>57</v>
      </c>
      <c r="P497" s="1" t="s">
        <v>1861</v>
      </c>
      <c r="Q497">
        <v>54.712000000000003</v>
      </c>
      <c r="R497">
        <v>7</v>
      </c>
      <c r="S497">
        <v>11.626300000000001</v>
      </c>
      <c r="T497" s="1" t="s">
        <v>161</v>
      </c>
    </row>
    <row r="498" spans="1:20" x14ac:dyDescent="0.25">
      <c r="A498" s="1" t="s">
        <v>1862</v>
      </c>
      <c r="B498" s="2">
        <v>42344</v>
      </c>
      <c r="C498" s="2">
        <v>42348</v>
      </c>
      <c r="D498" s="1" t="s">
        <v>79</v>
      </c>
      <c r="E498" s="1" t="s">
        <v>40</v>
      </c>
      <c r="F498" s="1" t="s">
        <v>1863</v>
      </c>
      <c r="G498" s="1" t="s">
        <v>1864</v>
      </c>
      <c r="H498" s="1" t="s">
        <v>25</v>
      </c>
      <c r="I498" s="1" t="s">
        <v>26</v>
      </c>
      <c r="J498" s="1" t="s">
        <v>173</v>
      </c>
      <c r="K498" s="1" t="s">
        <v>121</v>
      </c>
      <c r="L498" s="1" t="s">
        <v>68</v>
      </c>
      <c r="M498" s="1" t="s">
        <v>1518</v>
      </c>
      <c r="N498" s="1" t="s">
        <v>31</v>
      </c>
      <c r="O498" s="1" t="s">
        <v>57</v>
      </c>
      <c r="P498" s="1" t="s">
        <v>1519</v>
      </c>
      <c r="Q498">
        <v>113.92</v>
      </c>
      <c r="R498">
        <v>4</v>
      </c>
      <c r="S498">
        <v>42.150399999999998</v>
      </c>
      <c r="T498" s="1" t="s">
        <v>96</v>
      </c>
    </row>
    <row r="499" spans="1:20" x14ac:dyDescent="0.25">
      <c r="A499" s="1" t="s">
        <v>1865</v>
      </c>
      <c r="B499" s="2">
        <v>42640</v>
      </c>
      <c r="C499" s="2">
        <v>42646</v>
      </c>
      <c r="D499" s="1" t="s">
        <v>125</v>
      </c>
      <c r="E499" s="1" t="s">
        <v>40</v>
      </c>
      <c r="F499" s="1" t="s">
        <v>1866</v>
      </c>
      <c r="G499" s="1" t="s">
        <v>1867</v>
      </c>
      <c r="H499" s="1" t="s">
        <v>90</v>
      </c>
      <c r="I499" s="1" t="s">
        <v>26</v>
      </c>
      <c r="J499" s="1" t="s">
        <v>1868</v>
      </c>
      <c r="K499" s="1" t="s">
        <v>92</v>
      </c>
      <c r="L499" s="1" t="s">
        <v>93</v>
      </c>
      <c r="M499" s="1" t="s">
        <v>1869</v>
      </c>
      <c r="N499" s="1" t="s">
        <v>31</v>
      </c>
      <c r="O499" s="1" t="s">
        <v>32</v>
      </c>
      <c r="P499" s="1" t="s">
        <v>1870</v>
      </c>
      <c r="Q499">
        <v>956.66480000000001</v>
      </c>
      <c r="R499">
        <v>7</v>
      </c>
      <c r="S499">
        <v>-225.0976</v>
      </c>
      <c r="T499" s="1" t="s">
        <v>77</v>
      </c>
    </row>
    <row r="500" spans="1:20" x14ac:dyDescent="0.25">
      <c r="A500" s="1" t="s">
        <v>1871</v>
      </c>
      <c r="B500" s="2">
        <v>42817</v>
      </c>
      <c r="C500" s="2">
        <v>42819</v>
      </c>
      <c r="D500" s="1" t="s">
        <v>63</v>
      </c>
      <c r="E500" s="1" t="s">
        <v>87</v>
      </c>
      <c r="F500" s="1" t="s">
        <v>1872</v>
      </c>
      <c r="G500" s="1" t="s">
        <v>1873</v>
      </c>
      <c r="H500" s="1" t="s">
        <v>100</v>
      </c>
      <c r="I500" s="1" t="s">
        <v>26</v>
      </c>
      <c r="J500" s="1" t="s">
        <v>328</v>
      </c>
      <c r="K500" s="1" t="s">
        <v>54</v>
      </c>
      <c r="L500" s="1" t="s">
        <v>55</v>
      </c>
      <c r="M500" s="1" t="s">
        <v>1421</v>
      </c>
      <c r="N500" s="1" t="s">
        <v>31</v>
      </c>
      <c r="O500" s="1" t="s">
        <v>57</v>
      </c>
      <c r="P500" s="1" t="s">
        <v>1422</v>
      </c>
      <c r="Q500">
        <v>211.84</v>
      </c>
      <c r="R500">
        <v>8</v>
      </c>
      <c r="S500">
        <v>76.2624</v>
      </c>
      <c r="T500" s="1" t="s">
        <v>195</v>
      </c>
    </row>
    <row r="501" spans="1:20" x14ac:dyDescent="0.25">
      <c r="A501" s="1" t="s">
        <v>1874</v>
      </c>
      <c r="B501" s="2">
        <v>41955</v>
      </c>
      <c r="C501" s="2">
        <v>41959</v>
      </c>
      <c r="D501" s="1" t="s">
        <v>79</v>
      </c>
      <c r="E501" s="1" t="s">
        <v>40</v>
      </c>
      <c r="F501" s="1" t="s">
        <v>1875</v>
      </c>
      <c r="G501" s="1" t="s">
        <v>1876</v>
      </c>
      <c r="H501" s="1" t="s">
        <v>25</v>
      </c>
      <c r="I501" s="1" t="s">
        <v>26</v>
      </c>
      <c r="J501" s="1" t="s">
        <v>53</v>
      </c>
      <c r="K501" s="1" t="s">
        <v>54</v>
      </c>
      <c r="L501" s="1" t="s">
        <v>55</v>
      </c>
      <c r="M501" s="1" t="s">
        <v>915</v>
      </c>
      <c r="N501" s="1" t="s">
        <v>31</v>
      </c>
      <c r="O501" s="1" t="s">
        <v>46</v>
      </c>
      <c r="P501" s="1" t="s">
        <v>916</v>
      </c>
      <c r="Q501">
        <v>629.06399999999996</v>
      </c>
      <c r="R501">
        <v>3</v>
      </c>
      <c r="S501">
        <v>31.453199999999999</v>
      </c>
      <c r="T501" s="1" t="s">
        <v>34</v>
      </c>
    </row>
    <row r="502" spans="1:20" x14ac:dyDescent="0.25">
      <c r="A502" s="1" t="s">
        <v>1877</v>
      </c>
      <c r="B502" s="2">
        <v>42733</v>
      </c>
      <c r="C502" s="2">
        <v>42737</v>
      </c>
      <c r="D502" s="1" t="s">
        <v>79</v>
      </c>
      <c r="E502" s="1" t="s">
        <v>40</v>
      </c>
      <c r="F502" s="1" t="s">
        <v>498</v>
      </c>
      <c r="G502" s="1" t="s">
        <v>499</v>
      </c>
      <c r="H502" s="1" t="s">
        <v>25</v>
      </c>
      <c r="I502" s="1" t="s">
        <v>26</v>
      </c>
      <c r="J502" s="1" t="s">
        <v>905</v>
      </c>
      <c r="K502" s="1" t="s">
        <v>238</v>
      </c>
      <c r="L502" s="1" t="s">
        <v>93</v>
      </c>
      <c r="M502" s="1" t="s">
        <v>1850</v>
      </c>
      <c r="N502" s="1" t="s">
        <v>31</v>
      </c>
      <c r="O502" s="1" t="s">
        <v>36</v>
      </c>
      <c r="P502" s="1" t="s">
        <v>1851</v>
      </c>
      <c r="Q502">
        <v>754.45</v>
      </c>
      <c r="R502">
        <v>5</v>
      </c>
      <c r="S502">
        <v>60.356000000000002</v>
      </c>
      <c r="T502" s="1" t="s">
        <v>96</v>
      </c>
    </row>
    <row r="503" spans="1:20" x14ac:dyDescent="0.25">
      <c r="A503" s="1" t="s">
        <v>1878</v>
      </c>
      <c r="B503" s="2">
        <v>42191</v>
      </c>
      <c r="C503" s="2">
        <v>42196</v>
      </c>
      <c r="D503" s="1" t="s">
        <v>50</v>
      </c>
      <c r="E503" s="1" t="s">
        <v>40</v>
      </c>
      <c r="F503" s="1" t="s">
        <v>1240</v>
      </c>
      <c r="G503" s="1" t="s">
        <v>1241</v>
      </c>
      <c r="H503" s="1" t="s">
        <v>100</v>
      </c>
      <c r="I503" s="1" t="s">
        <v>26</v>
      </c>
      <c r="J503" s="1" t="s">
        <v>1879</v>
      </c>
      <c r="K503" s="1" t="s">
        <v>434</v>
      </c>
      <c r="L503" s="1" t="s">
        <v>68</v>
      </c>
      <c r="M503" s="1" t="s">
        <v>529</v>
      </c>
      <c r="N503" s="1" t="s">
        <v>31</v>
      </c>
      <c r="O503" s="1" t="s">
        <v>32</v>
      </c>
      <c r="P503" s="1" t="s">
        <v>530</v>
      </c>
      <c r="Q503">
        <v>301.95999999999998</v>
      </c>
      <c r="R503">
        <v>2</v>
      </c>
      <c r="S503">
        <v>60.392000000000003</v>
      </c>
      <c r="T503" s="1" t="s">
        <v>71</v>
      </c>
    </row>
    <row r="504" spans="1:20" x14ac:dyDescent="0.25">
      <c r="A504" s="1" t="s">
        <v>1880</v>
      </c>
      <c r="B504" s="2">
        <v>43094</v>
      </c>
      <c r="C504" s="2">
        <v>43099</v>
      </c>
      <c r="D504" s="1" t="s">
        <v>50</v>
      </c>
      <c r="E504" s="1" t="s">
        <v>40</v>
      </c>
      <c r="F504" s="1" t="s">
        <v>1881</v>
      </c>
      <c r="G504" s="1" t="s">
        <v>1882</v>
      </c>
      <c r="H504" s="1" t="s">
        <v>25</v>
      </c>
      <c r="I504" s="1" t="s">
        <v>26</v>
      </c>
      <c r="J504" s="1" t="s">
        <v>1580</v>
      </c>
      <c r="K504" s="1" t="s">
        <v>231</v>
      </c>
      <c r="L504" s="1" t="s">
        <v>68</v>
      </c>
      <c r="M504" s="1" t="s">
        <v>1883</v>
      </c>
      <c r="N504" s="1" t="s">
        <v>31</v>
      </c>
      <c r="O504" s="1" t="s">
        <v>46</v>
      </c>
      <c r="P504" s="1" t="s">
        <v>1884</v>
      </c>
      <c r="Q504">
        <v>273.06</v>
      </c>
      <c r="R504">
        <v>2</v>
      </c>
      <c r="S504">
        <v>-104.673</v>
      </c>
      <c r="T504" s="1" t="s">
        <v>96</v>
      </c>
    </row>
    <row r="505" spans="1:20" x14ac:dyDescent="0.25">
      <c r="A505" s="1" t="s">
        <v>1885</v>
      </c>
      <c r="B505" s="2">
        <v>42532</v>
      </c>
      <c r="C505" s="2">
        <v>42538</v>
      </c>
      <c r="D505" s="1" t="s">
        <v>125</v>
      </c>
      <c r="E505" s="1" t="s">
        <v>40</v>
      </c>
      <c r="F505" s="1" t="s">
        <v>1886</v>
      </c>
      <c r="G505" s="1" t="s">
        <v>1887</v>
      </c>
      <c r="H505" s="1" t="s">
        <v>90</v>
      </c>
      <c r="I505" s="1" t="s">
        <v>26</v>
      </c>
      <c r="J505" s="1" t="s">
        <v>689</v>
      </c>
      <c r="K505" s="1" t="s">
        <v>92</v>
      </c>
      <c r="L505" s="1" t="s">
        <v>93</v>
      </c>
      <c r="M505" s="1" t="s">
        <v>1408</v>
      </c>
      <c r="N505" s="1" t="s">
        <v>31</v>
      </c>
      <c r="O505" s="1" t="s">
        <v>57</v>
      </c>
      <c r="P505" s="1" t="s">
        <v>1409</v>
      </c>
      <c r="Q505">
        <v>12.544</v>
      </c>
      <c r="R505">
        <v>7</v>
      </c>
      <c r="S505">
        <v>-9.0944000000000003</v>
      </c>
      <c r="T505" s="1" t="s">
        <v>59</v>
      </c>
    </row>
    <row r="506" spans="1:20" x14ac:dyDescent="0.25">
      <c r="A506" s="1" t="s">
        <v>1888</v>
      </c>
      <c r="B506" s="2">
        <v>43097</v>
      </c>
      <c r="C506" s="2">
        <v>43102</v>
      </c>
      <c r="D506" s="1" t="s">
        <v>50</v>
      </c>
      <c r="E506" s="1" t="s">
        <v>40</v>
      </c>
      <c r="F506" s="1" t="s">
        <v>1866</v>
      </c>
      <c r="G506" s="1" t="s">
        <v>1867</v>
      </c>
      <c r="H506" s="1" t="s">
        <v>90</v>
      </c>
      <c r="I506" s="1" t="s">
        <v>26</v>
      </c>
      <c r="J506" s="1" t="s">
        <v>191</v>
      </c>
      <c r="K506" s="1" t="s">
        <v>192</v>
      </c>
      <c r="L506" s="1" t="s">
        <v>55</v>
      </c>
      <c r="M506" s="1" t="s">
        <v>446</v>
      </c>
      <c r="N506" s="1" t="s">
        <v>31</v>
      </c>
      <c r="O506" s="1" t="s">
        <v>57</v>
      </c>
      <c r="P506" s="1" t="s">
        <v>447</v>
      </c>
      <c r="Q506">
        <v>7.4</v>
      </c>
      <c r="R506">
        <v>2</v>
      </c>
      <c r="S506">
        <v>3.0339999999999998</v>
      </c>
      <c r="T506" s="1" t="s">
        <v>96</v>
      </c>
    </row>
    <row r="507" spans="1:20" x14ac:dyDescent="0.25">
      <c r="A507" s="1" t="s">
        <v>1889</v>
      </c>
      <c r="B507" s="2">
        <v>41723</v>
      </c>
      <c r="C507" s="2">
        <v>41730</v>
      </c>
      <c r="D507" s="1" t="s">
        <v>39</v>
      </c>
      <c r="E507" s="1" t="s">
        <v>40</v>
      </c>
      <c r="F507" s="1" t="s">
        <v>1890</v>
      </c>
      <c r="G507" s="1" t="s">
        <v>1891</v>
      </c>
      <c r="H507" s="1" t="s">
        <v>25</v>
      </c>
      <c r="I507" s="1" t="s">
        <v>26</v>
      </c>
      <c r="J507" s="1" t="s">
        <v>173</v>
      </c>
      <c r="K507" s="1" t="s">
        <v>121</v>
      </c>
      <c r="L507" s="1" t="s">
        <v>68</v>
      </c>
      <c r="M507" s="1" t="s">
        <v>1892</v>
      </c>
      <c r="N507" s="1" t="s">
        <v>31</v>
      </c>
      <c r="O507" s="1" t="s">
        <v>36</v>
      </c>
      <c r="P507" s="1" t="s">
        <v>1893</v>
      </c>
      <c r="Q507">
        <v>366.786</v>
      </c>
      <c r="R507">
        <v>7</v>
      </c>
      <c r="S507">
        <v>65.206400000000002</v>
      </c>
      <c r="T507" s="1" t="s">
        <v>195</v>
      </c>
    </row>
    <row r="508" spans="1:20" x14ac:dyDescent="0.25">
      <c r="A508" s="1" t="s">
        <v>1894</v>
      </c>
      <c r="B508" s="2">
        <v>42919</v>
      </c>
      <c r="C508" s="2">
        <v>42926</v>
      </c>
      <c r="D508" s="1" t="s">
        <v>39</v>
      </c>
      <c r="E508" s="1" t="s">
        <v>40</v>
      </c>
      <c r="F508" s="1" t="s">
        <v>1231</v>
      </c>
      <c r="G508" s="1" t="s">
        <v>1232</v>
      </c>
      <c r="H508" s="1" t="s">
        <v>25</v>
      </c>
      <c r="I508" s="1" t="s">
        <v>26</v>
      </c>
      <c r="J508" s="1" t="s">
        <v>1895</v>
      </c>
      <c r="K508" s="1" t="s">
        <v>1896</v>
      </c>
      <c r="L508" s="1" t="s">
        <v>55</v>
      </c>
      <c r="M508" s="1" t="s">
        <v>144</v>
      </c>
      <c r="N508" s="1" t="s">
        <v>31</v>
      </c>
      <c r="O508" s="1" t="s">
        <v>57</v>
      </c>
      <c r="P508" s="1" t="s">
        <v>145</v>
      </c>
      <c r="Q508">
        <v>545.85</v>
      </c>
      <c r="R508">
        <v>9</v>
      </c>
      <c r="S508">
        <v>114.6285</v>
      </c>
      <c r="T508" s="1" t="s">
        <v>71</v>
      </c>
    </row>
    <row r="509" spans="1:20" x14ac:dyDescent="0.25">
      <c r="A509" s="1" t="s">
        <v>1897</v>
      </c>
      <c r="B509" s="2">
        <v>41961</v>
      </c>
      <c r="C509" s="2">
        <v>41963</v>
      </c>
      <c r="D509" s="1" t="s">
        <v>63</v>
      </c>
      <c r="E509" s="1" t="s">
        <v>22</v>
      </c>
      <c r="F509" s="1" t="s">
        <v>1898</v>
      </c>
      <c r="G509" s="1" t="s">
        <v>1899</v>
      </c>
      <c r="H509" s="1" t="s">
        <v>25</v>
      </c>
      <c r="I509" s="1" t="s">
        <v>26</v>
      </c>
      <c r="J509" s="1" t="s">
        <v>865</v>
      </c>
      <c r="K509" s="1" t="s">
        <v>180</v>
      </c>
      <c r="L509" s="1" t="s">
        <v>55</v>
      </c>
      <c r="M509" s="1" t="s">
        <v>1900</v>
      </c>
      <c r="N509" s="1" t="s">
        <v>31</v>
      </c>
      <c r="O509" s="1" t="s">
        <v>46</v>
      </c>
      <c r="P509" s="1" t="s">
        <v>1901</v>
      </c>
      <c r="Q509">
        <v>145.97999999999999</v>
      </c>
      <c r="R509">
        <v>2</v>
      </c>
      <c r="S509">
        <v>-99.266400000000004</v>
      </c>
      <c r="T509" s="1" t="s">
        <v>34</v>
      </c>
    </row>
    <row r="510" spans="1:20" x14ac:dyDescent="0.25">
      <c r="A510" s="1" t="s">
        <v>1902</v>
      </c>
      <c r="B510" s="2">
        <v>42933</v>
      </c>
      <c r="C510" s="2">
        <v>42938</v>
      </c>
      <c r="D510" s="1" t="s">
        <v>50</v>
      </c>
      <c r="E510" s="1" t="s">
        <v>40</v>
      </c>
      <c r="F510" s="1" t="s">
        <v>1903</v>
      </c>
      <c r="G510" s="1" t="s">
        <v>1904</v>
      </c>
      <c r="H510" s="1" t="s">
        <v>25</v>
      </c>
      <c r="I510" s="1" t="s">
        <v>26</v>
      </c>
      <c r="J510" s="1" t="s">
        <v>303</v>
      </c>
      <c r="K510" s="1" t="s">
        <v>44</v>
      </c>
      <c r="L510" s="1" t="s">
        <v>29</v>
      </c>
      <c r="M510" s="1" t="s">
        <v>802</v>
      </c>
      <c r="N510" s="1" t="s">
        <v>31</v>
      </c>
      <c r="O510" s="1" t="s">
        <v>57</v>
      </c>
      <c r="P510" s="1" t="s">
        <v>803</v>
      </c>
      <c r="Q510">
        <v>7.9039999999999999</v>
      </c>
      <c r="R510">
        <v>2</v>
      </c>
      <c r="S510">
        <v>2.1736</v>
      </c>
      <c r="T510" s="1" t="s">
        <v>71</v>
      </c>
    </row>
    <row r="511" spans="1:20" x14ac:dyDescent="0.25">
      <c r="A511" s="1" t="s">
        <v>1905</v>
      </c>
      <c r="B511" s="2">
        <v>42512</v>
      </c>
      <c r="C511" s="2">
        <v>42517</v>
      </c>
      <c r="D511" s="1" t="s">
        <v>50</v>
      </c>
      <c r="E511" s="1" t="s">
        <v>40</v>
      </c>
      <c r="F511" s="1" t="s">
        <v>1733</v>
      </c>
      <c r="G511" s="1" t="s">
        <v>1734</v>
      </c>
      <c r="H511" s="1" t="s">
        <v>25</v>
      </c>
      <c r="I511" s="1" t="s">
        <v>26</v>
      </c>
      <c r="J511" s="1" t="s">
        <v>1906</v>
      </c>
      <c r="K511" s="1" t="s">
        <v>362</v>
      </c>
      <c r="L511" s="1" t="s">
        <v>68</v>
      </c>
      <c r="M511" s="1" t="s">
        <v>290</v>
      </c>
      <c r="N511" s="1" t="s">
        <v>31</v>
      </c>
      <c r="O511" s="1" t="s">
        <v>46</v>
      </c>
      <c r="P511" s="1" t="s">
        <v>291</v>
      </c>
      <c r="Q511">
        <v>174.286</v>
      </c>
      <c r="R511">
        <v>2</v>
      </c>
      <c r="S511">
        <v>-19.918399999999998</v>
      </c>
      <c r="T511" s="1" t="s">
        <v>161</v>
      </c>
    </row>
    <row r="512" spans="1:20" x14ac:dyDescent="0.25">
      <c r="A512" s="1" t="s">
        <v>1907</v>
      </c>
      <c r="B512" s="2">
        <v>42674</v>
      </c>
      <c r="C512" s="2">
        <v>42680</v>
      </c>
      <c r="D512" s="1" t="s">
        <v>125</v>
      </c>
      <c r="E512" s="1" t="s">
        <v>40</v>
      </c>
      <c r="F512" s="1" t="s">
        <v>599</v>
      </c>
      <c r="G512" s="1" t="s">
        <v>600</v>
      </c>
      <c r="H512" s="1" t="s">
        <v>25</v>
      </c>
      <c r="I512" s="1" t="s">
        <v>26</v>
      </c>
      <c r="J512" s="1" t="s">
        <v>66</v>
      </c>
      <c r="K512" s="1" t="s">
        <v>67</v>
      </c>
      <c r="L512" s="1" t="s">
        <v>68</v>
      </c>
      <c r="M512" s="1" t="s">
        <v>1532</v>
      </c>
      <c r="N512" s="1" t="s">
        <v>31</v>
      </c>
      <c r="O512" s="1" t="s">
        <v>36</v>
      </c>
      <c r="P512" s="1" t="s">
        <v>1533</v>
      </c>
      <c r="Q512">
        <v>492.83499999999998</v>
      </c>
      <c r="R512">
        <v>5</v>
      </c>
      <c r="S512">
        <v>-14.081</v>
      </c>
      <c r="T512" s="1" t="s">
        <v>48</v>
      </c>
    </row>
    <row r="513" spans="1:20" x14ac:dyDescent="0.25">
      <c r="A513" s="1" t="s">
        <v>1908</v>
      </c>
      <c r="B513" s="2">
        <v>42391</v>
      </c>
      <c r="C513" s="2">
        <v>42397</v>
      </c>
      <c r="D513" s="1" t="s">
        <v>125</v>
      </c>
      <c r="E513" s="1" t="s">
        <v>40</v>
      </c>
      <c r="F513" s="1" t="s">
        <v>1909</v>
      </c>
      <c r="G513" s="1" t="s">
        <v>1910</v>
      </c>
      <c r="H513" s="1" t="s">
        <v>25</v>
      </c>
      <c r="I513" s="1" t="s">
        <v>26</v>
      </c>
      <c r="J513" s="1" t="s">
        <v>1911</v>
      </c>
      <c r="K513" s="1" t="s">
        <v>1036</v>
      </c>
      <c r="L513" s="1" t="s">
        <v>29</v>
      </c>
      <c r="M513" s="1" t="s">
        <v>1912</v>
      </c>
      <c r="N513" s="1" t="s">
        <v>31</v>
      </c>
      <c r="O513" s="1" t="s">
        <v>57</v>
      </c>
      <c r="P513" s="1" t="s">
        <v>1913</v>
      </c>
      <c r="Q513">
        <v>14.272</v>
      </c>
      <c r="R513">
        <v>8</v>
      </c>
      <c r="S513">
        <v>4.2816000000000001</v>
      </c>
      <c r="T513" s="1" t="s">
        <v>169</v>
      </c>
    </row>
    <row r="514" spans="1:20" x14ac:dyDescent="0.25">
      <c r="A514" s="1" t="s">
        <v>1908</v>
      </c>
      <c r="B514" s="2">
        <v>42391</v>
      </c>
      <c r="C514" s="2">
        <v>42397</v>
      </c>
      <c r="D514" s="1" t="s">
        <v>125</v>
      </c>
      <c r="E514" s="1" t="s">
        <v>40</v>
      </c>
      <c r="F514" s="1" t="s">
        <v>1909</v>
      </c>
      <c r="G514" s="1" t="s">
        <v>1910</v>
      </c>
      <c r="H514" s="1" t="s">
        <v>25</v>
      </c>
      <c r="I514" s="1" t="s">
        <v>26</v>
      </c>
      <c r="J514" s="1" t="s">
        <v>1911</v>
      </c>
      <c r="K514" s="1" t="s">
        <v>1036</v>
      </c>
      <c r="L514" s="1" t="s">
        <v>29</v>
      </c>
      <c r="M514" s="1" t="s">
        <v>1695</v>
      </c>
      <c r="N514" s="1" t="s">
        <v>31</v>
      </c>
      <c r="O514" s="1" t="s">
        <v>32</v>
      </c>
      <c r="P514" s="1" t="s">
        <v>1914</v>
      </c>
      <c r="Q514">
        <v>451.13600000000002</v>
      </c>
      <c r="R514">
        <v>4</v>
      </c>
      <c r="S514">
        <v>-67.670400000000001</v>
      </c>
      <c r="T514" s="1" t="s">
        <v>169</v>
      </c>
    </row>
    <row r="515" spans="1:20" x14ac:dyDescent="0.25">
      <c r="A515" s="1" t="s">
        <v>1915</v>
      </c>
      <c r="B515" s="2">
        <v>42677</v>
      </c>
      <c r="C515" s="2">
        <v>42680</v>
      </c>
      <c r="D515" s="1" t="s">
        <v>21</v>
      </c>
      <c r="E515" s="1" t="s">
        <v>87</v>
      </c>
      <c r="F515" s="1" t="s">
        <v>1916</v>
      </c>
      <c r="G515" s="1" t="s">
        <v>1917</v>
      </c>
      <c r="H515" s="1" t="s">
        <v>25</v>
      </c>
      <c r="I515" s="1" t="s">
        <v>26</v>
      </c>
      <c r="J515" s="1" t="s">
        <v>53</v>
      </c>
      <c r="K515" s="1" t="s">
        <v>54</v>
      </c>
      <c r="L515" s="1" t="s">
        <v>55</v>
      </c>
      <c r="M515" s="1" t="s">
        <v>1918</v>
      </c>
      <c r="N515" s="1" t="s">
        <v>31</v>
      </c>
      <c r="O515" s="1" t="s">
        <v>36</v>
      </c>
      <c r="P515" s="1" t="s">
        <v>1919</v>
      </c>
      <c r="Q515">
        <v>217.584</v>
      </c>
      <c r="R515">
        <v>2</v>
      </c>
      <c r="S515">
        <v>-29.9178</v>
      </c>
      <c r="T515" s="1" t="s">
        <v>34</v>
      </c>
    </row>
    <row r="516" spans="1:20" x14ac:dyDescent="0.25">
      <c r="A516" s="1" t="s">
        <v>1920</v>
      </c>
      <c r="B516" s="2">
        <v>42982</v>
      </c>
      <c r="C516" s="2">
        <v>42986</v>
      </c>
      <c r="D516" s="1" t="s">
        <v>79</v>
      </c>
      <c r="E516" s="1" t="s">
        <v>22</v>
      </c>
      <c r="F516" s="1" t="s">
        <v>1921</v>
      </c>
      <c r="G516" s="1" t="s">
        <v>1922</v>
      </c>
      <c r="H516" s="1" t="s">
        <v>90</v>
      </c>
      <c r="I516" s="1" t="s">
        <v>26</v>
      </c>
      <c r="J516" s="1" t="s">
        <v>53</v>
      </c>
      <c r="K516" s="1" t="s">
        <v>54</v>
      </c>
      <c r="L516" s="1" t="s">
        <v>55</v>
      </c>
      <c r="M516" s="1" t="s">
        <v>751</v>
      </c>
      <c r="N516" s="1" t="s">
        <v>31</v>
      </c>
      <c r="O516" s="1" t="s">
        <v>46</v>
      </c>
      <c r="P516" s="1" t="s">
        <v>752</v>
      </c>
      <c r="Q516">
        <v>1322.3520000000001</v>
      </c>
      <c r="R516">
        <v>3</v>
      </c>
      <c r="S516">
        <v>-99.176400000000001</v>
      </c>
      <c r="T516" s="1" t="s">
        <v>77</v>
      </c>
    </row>
    <row r="517" spans="1:20" x14ac:dyDescent="0.25">
      <c r="A517" s="1" t="s">
        <v>1923</v>
      </c>
      <c r="B517" s="2">
        <v>42975</v>
      </c>
      <c r="C517" s="2">
        <v>42981</v>
      </c>
      <c r="D517" s="1" t="s">
        <v>125</v>
      </c>
      <c r="E517" s="1" t="s">
        <v>40</v>
      </c>
      <c r="F517" s="1" t="s">
        <v>1924</v>
      </c>
      <c r="G517" s="1" t="s">
        <v>1925</v>
      </c>
      <c r="H517" s="1" t="s">
        <v>100</v>
      </c>
      <c r="I517" s="1" t="s">
        <v>26</v>
      </c>
      <c r="J517" s="1" t="s">
        <v>191</v>
      </c>
      <c r="K517" s="1" t="s">
        <v>192</v>
      </c>
      <c r="L517" s="1" t="s">
        <v>55</v>
      </c>
      <c r="M517" s="1" t="s">
        <v>441</v>
      </c>
      <c r="N517" s="1" t="s">
        <v>31</v>
      </c>
      <c r="O517" s="1" t="s">
        <v>46</v>
      </c>
      <c r="P517" s="1" t="s">
        <v>442</v>
      </c>
      <c r="Q517">
        <v>1137.75</v>
      </c>
      <c r="R517">
        <v>5</v>
      </c>
      <c r="S517">
        <v>250.30500000000001</v>
      </c>
      <c r="T517" s="1" t="s">
        <v>253</v>
      </c>
    </row>
    <row r="518" spans="1:20" x14ac:dyDescent="0.25">
      <c r="A518" s="1" t="s">
        <v>1926</v>
      </c>
      <c r="B518" s="2">
        <v>42623</v>
      </c>
      <c r="C518" s="2">
        <v>42627</v>
      </c>
      <c r="D518" s="1" t="s">
        <v>79</v>
      </c>
      <c r="E518" s="1" t="s">
        <v>22</v>
      </c>
      <c r="F518" s="1" t="s">
        <v>1927</v>
      </c>
      <c r="G518" s="1" t="s">
        <v>1928</v>
      </c>
      <c r="H518" s="1" t="s">
        <v>25</v>
      </c>
      <c r="I518" s="1" t="s">
        <v>26</v>
      </c>
      <c r="J518" s="1" t="s">
        <v>101</v>
      </c>
      <c r="K518" s="1" t="s">
        <v>92</v>
      </c>
      <c r="L518" s="1" t="s">
        <v>93</v>
      </c>
      <c r="M518" s="1" t="s">
        <v>1062</v>
      </c>
      <c r="N518" s="1" t="s">
        <v>31</v>
      </c>
      <c r="O518" s="1" t="s">
        <v>46</v>
      </c>
      <c r="P518" s="1" t="s">
        <v>1063</v>
      </c>
      <c r="Q518">
        <v>300.93</v>
      </c>
      <c r="R518">
        <v>5</v>
      </c>
      <c r="S518">
        <v>-34.392000000000003</v>
      </c>
      <c r="T518" s="1" t="s">
        <v>77</v>
      </c>
    </row>
    <row r="519" spans="1:20" x14ac:dyDescent="0.25">
      <c r="A519" s="1" t="s">
        <v>1929</v>
      </c>
      <c r="B519" s="2">
        <v>41806</v>
      </c>
      <c r="C519" s="2">
        <v>41812</v>
      </c>
      <c r="D519" s="1" t="s">
        <v>125</v>
      </c>
      <c r="E519" s="1" t="s">
        <v>40</v>
      </c>
      <c r="F519" s="1" t="s">
        <v>1930</v>
      </c>
      <c r="G519" s="1" t="s">
        <v>1931</v>
      </c>
      <c r="H519" s="1" t="s">
        <v>25</v>
      </c>
      <c r="I519" s="1" t="s">
        <v>26</v>
      </c>
      <c r="J519" s="1" t="s">
        <v>1932</v>
      </c>
      <c r="K519" s="1" t="s">
        <v>110</v>
      </c>
      <c r="L519" s="1" t="s">
        <v>93</v>
      </c>
      <c r="M519" s="1" t="s">
        <v>510</v>
      </c>
      <c r="N519" s="1" t="s">
        <v>31</v>
      </c>
      <c r="O519" s="1" t="s">
        <v>36</v>
      </c>
      <c r="P519" s="1" t="s">
        <v>511</v>
      </c>
      <c r="Q519">
        <v>647.84</v>
      </c>
      <c r="R519">
        <v>8</v>
      </c>
      <c r="S519">
        <v>32.392000000000003</v>
      </c>
      <c r="T519" s="1" t="s">
        <v>59</v>
      </c>
    </row>
    <row r="520" spans="1:20" x14ac:dyDescent="0.25">
      <c r="A520" s="1" t="s">
        <v>1933</v>
      </c>
      <c r="B520" s="2">
        <v>41845</v>
      </c>
      <c r="C520" s="2">
        <v>41847</v>
      </c>
      <c r="D520" s="1" t="s">
        <v>63</v>
      </c>
      <c r="E520" s="1" t="s">
        <v>22</v>
      </c>
      <c r="F520" s="1" t="s">
        <v>311</v>
      </c>
      <c r="G520" s="1" t="s">
        <v>312</v>
      </c>
      <c r="H520" s="1" t="s">
        <v>25</v>
      </c>
      <c r="I520" s="1" t="s">
        <v>26</v>
      </c>
      <c r="J520" s="1" t="s">
        <v>328</v>
      </c>
      <c r="K520" s="1" t="s">
        <v>54</v>
      </c>
      <c r="L520" s="1" t="s">
        <v>55</v>
      </c>
      <c r="M520" s="1" t="s">
        <v>315</v>
      </c>
      <c r="N520" s="1" t="s">
        <v>31</v>
      </c>
      <c r="O520" s="1" t="s">
        <v>57</v>
      </c>
      <c r="P520" s="1" t="s">
        <v>316</v>
      </c>
      <c r="Q520">
        <v>77.92</v>
      </c>
      <c r="R520">
        <v>8</v>
      </c>
      <c r="S520">
        <v>34.284799999999997</v>
      </c>
      <c r="T520" s="1" t="s">
        <v>71</v>
      </c>
    </row>
    <row r="521" spans="1:20" x14ac:dyDescent="0.25">
      <c r="A521" s="1" t="s">
        <v>1934</v>
      </c>
      <c r="B521" s="2">
        <v>42685</v>
      </c>
      <c r="C521" s="2">
        <v>42691</v>
      </c>
      <c r="D521" s="1" t="s">
        <v>125</v>
      </c>
      <c r="E521" s="1" t="s">
        <v>40</v>
      </c>
      <c r="F521" s="1" t="s">
        <v>1935</v>
      </c>
      <c r="G521" s="1" t="s">
        <v>1936</v>
      </c>
      <c r="H521" s="1" t="s">
        <v>90</v>
      </c>
      <c r="I521" s="1" t="s">
        <v>26</v>
      </c>
      <c r="J521" s="1" t="s">
        <v>133</v>
      </c>
      <c r="K521" s="1" t="s">
        <v>134</v>
      </c>
      <c r="L521" s="1" t="s">
        <v>93</v>
      </c>
      <c r="M521" s="1" t="s">
        <v>1102</v>
      </c>
      <c r="N521" s="1" t="s">
        <v>31</v>
      </c>
      <c r="O521" s="1" t="s">
        <v>36</v>
      </c>
      <c r="P521" s="1" t="s">
        <v>1103</v>
      </c>
      <c r="Q521">
        <v>47.991999999999997</v>
      </c>
      <c r="R521">
        <v>2</v>
      </c>
      <c r="S521">
        <v>-2.0568</v>
      </c>
      <c r="T521" s="1" t="s">
        <v>34</v>
      </c>
    </row>
    <row r="522" spans="1:20" x14ac:dyDescent="0.25">
      <c r="A522" s="1" t="s">
        <v>1937</v>
      </c>
      <c r="B522" s="2">
        <v>42857</v>
      </c>
      <c r="C522" s="2">
        <v>42862</v>
      </c>
      <c r="D522" s="1" t="s">
        <v>50</v>
      </c>
      <c r="E522" s="1" t="s">
        <v>40</v>
      </c>
      <c r="F522" s="1" t="s">
        <v>1938</v>
      </c>
      <c r="G522" s="1" t="s">
        <v>1939</v>
      </c>
      <c r="H522" s="1" t="s">
        <v>90</v>
      </c>
      <c r="I522" s="1" t="s">
        <v>26</v>
      </c>
      <c r="J522" s="1" t="s">
        <v>1940</v>
      </c>
      <c r="K522" s="1" t="s">
        <v>362</v>
      </c>
      <c r="L522" s="1" t="s">
        <v>68</v>
      </c>
      <c r="M522" s="1" t="s">
        <v>990</v>
      </c>
      <c r="N522" s="1" t="s">
        <v>31</v>
      </c>
      <c r="O522" s="1" t="s">
        <v>57</v>
      </c>
      <c r="P522" s="1" t="s">
        <v>991</v>
      </c>
      <c r="Q522">
        <v>129.93</v>
      </c>
      <c r="R522">
        <v>3</v>
      </c>
      <c r="S522">
        <v>12.993</v>
      </c>
      <c r="T522" s="1" t="s">
        <v>161</v>
      </c>
    </row>
    <row r="523" spans="1:20" x14ac:dyDescent="0.25">
      <c r="A523" s="1" t="s">
        <v>1941</v>
      </c>
      <c r="B523" s="2">
        <v>42031</v>
      </c>
      <c r="C523" s="2">
        <v>42033</v>
      </c>
      <c r="D523" s="1" t="s">
        <v>63</v>
      </c>
      <c r="E523" s="1" t="s">
        <v>22</v>
      </c>
      <c r="F523" s="1" t="s">
        <v>739</v>
      </c>
      <c r="G523" s="1" t="s">
        <v>740</v>
      </c>
      <c r="H523" s="1" t="s">
        <v>25</v>
      </c>
      <c r="I523" s="1" t="s">
        <v>26</v>
      </c>
      <c r="J523" s="1" t="s">
        <v>693</v>
      </c>
      <c r="K523" s="1" t="s">
        <v>231</v>
      </c>
      <c r="L523" s="1" t="s">
        <v>68</v>
      </c>
      <c r="M523" s="1" t="s">
        <v>142</v>
      </c>
      <c r="N523" s="1" t="s">
        <v>31</v>
      </c>
      <c r="O523" s="1" t="s">
        <v>36</v>
      </c>
      <c r="P523" s="1" t="s">
        <v>143</v>
      </c>
      <c r="Q523">
        <v>181.98599999999999</v>
      </c>
      <c r="R523">
        <v>2</v>
      </c>
      <c r="S523">
        <v>-54.595799999999997</v>
      </c>
      <c r="T523" s="1" t="s">
        <v>169</v>
      </c>
    </row>
    <row r="524" spans="1:20" x14ac:dyDescent="0.25">
      <c r="A524" s="1" t="s">
        <v>1942</v>
      </c>
      <c r="B524" s="2">
        <v>42201</v>
      </c>
      <c r="C524" s="2">
        <v>42201</v>
      </c>
      <c r="D524" s="1" t="s">
        <v>425</v>
      </c>
      <c r="E524" s="1" t="s">
        <v>426</v>
      </c>
      <c r="F524" s="1" t="s">
        <v>1943</v>
      </c>
      <c r="G524" s="1" t="s">
        <v>1944</v>
      </c>
      <c r="H524" s="1" t="s">
        <v>90</v>
      </c>
      <c r="I524" s="1" t="s">
        <v>26</v>
      </c>
      <c r="J524" s="1" t="s">
        <v>328</v>
      </c>
      <c r="K524" s="1" t="s">
        <v>54</v>
      </c>
      <c r="L524" s="1" t="s">
        <v>55</v>
      </c>
      <c r="M524" s="1" t="s">
        <v>405</v>
      </c>
      <c r="N524" s="1" t="s">
        <v>31</v>
      </c>
      <c r="O524" s="1" t="s">
        <v>36</v>
      </c>
      <c r="P524" s="1" t="s">
        <v>406</v>
      </c>
      <c r="Q524">
        <v>1348.704</v>
      </c>
      <c r="R524">
        <v>6</v>
      </c>
      <c r="S524">
        <v>-219.1644</v>
      </c>
      <c r="T524" s="1" t="s">
        <v>71</v>
      </c>
    </row>
    <row r="525" spans="1:20" x14ac:dyDescent="0.25">
      <c r="A525" s="1" t="s">
        <v>1942</v>
      </c>
      <c r="B525" s="2">
        <v>42201</v>
      </c>
      <c r="C525" s="2">
        <v>42201</v>
      </c>
      <c r="D525" s="1" t="s">
        <v>425</v>
      </c>
      <c r="E525" s="1" t="s">
        <v>426</v>
      </c>
      <c r="F525" s="1" t="s">
        <v>1943</v>
      </c>
      <c r="G525" s="1" t="s">
        <v>1944</v>
      </c>
      <c r="H525" s="1" t="s">
        <v>90</v>
      </c>
      <c r="I525" s="1" t="s">
        <v>26</v>
      </c>
      <c r="J525" s="1" t="s">
        <v>328</v>
      </c>
      <c r="K525" s="1" t="s">
        <v>54</v>
      </c>
      <c r="L525" s="1" t="s">
        <v>55</v>
      </c>
      <c r="M525" s="1" t="s">
        <v>381</v>
      </c>
      <c r="N525" s="1" t="s">
        <v>31</v>
      </c>
      <c r="O525" s="1" t="s">
        <v>36</v>
      </c>
      <c r="P525" s="1" t="s">
        <v>382</v>
      </c>
      <c r="Q525">
        <v>700.15200000000004</v>
      </c>
      <c r="R525">
        <v>3</v>
      </c>
      <c r="S525">
        <v>78.767099999999999</v>
      </c>
      <c r="T525" s="1" t="s">
        <v>71</v>
      </c>
    </row>
    <row r="526" spans="1:20" x14ac:dyDescent="0.25">
      <c r="A526" s="1" t="s">
        <v>1945</v>
      </c>
      <c r="B526" s="2">
        <v>42490</v>
      </c>
      <c r="C526" s="2">
        <v>42494</v>
      </c>
      <c r="D526" s="1" t="s">
        <v>79</v>
      </c>
      <c r="E526" s="1" t="s">
        <v>40</v>
      </c>
      <c r="F526" s="1" t="s">
        <v>1946</v>
      </c>
      <c r="G526" s="1" t="s">
        <v>1947</v>
      </c>
      <c r="H526" s="1" t="s">
        <v>90</v>
      </c>
      <c r="I526" s="1" t="s">
        <v>26</v>
      </c>
      <c r="J526" s="1" t="s">
        <v>1948</v>
      </c>
      <c r="K526" s="1" t="s">
        <v>520</v>
      </c>
      <c r="L526" s="1" t="s">
        <v>55</v>
      </c>
      <c r="M526" s="1" t="s">
        <v>697</v>
      </c>
      <c r="N526" s="1" t="s">
        <v>31</v>
      </c>
      <c r="O526" s="1" t="s">
        <v>57</v>
      </c>
      <c r="P526" s="1" t="s">
        <v>698</v>
      </c>
      <c r="Q526">
        <v>111.88800000000001</v>
      </c>
      <c r="R526">
        <v>7</v>
      </c>
      <c r="S526">
        <v>22.377600000000001</v>
      </c>
      <c r="T526" s="1" t="s">
        <v>113</v>
      </c>
    </row>
    <row r="527" spans="1:20" x14ac:dyDescent="0.25">
      <c r="A527" s="1" t="s">
        <v>1949</v>
      </c>
      <c r="B527" s="2">
        <v>42621</v>
      </c>
      <c r="C527" s="2">
        <v>42627</v>
      </c>
      <c r="D527" s="1" t="s">
        <v>125</v>
      </c>
      <c r="E527" s="1" t="s">
        <v>40</v>
      </c>
      <c r="F527" s="1" t="s">
        <v>1950</v>
      </c>
      <c r="G527" s="1" t="s">
        <v>1951</v>
      </c>
      <c r="H527" s="1" t="s">
        <v>100</v>
      </c>
      <c r="I527" s="1" t="s">
        <v>26</v>
      </c>
      <c r="J527" s="1" t="s">
        <v>1952</v>
      </c>
      <c r="K527" s="1" t="s">
        <v>434</v>
      </c>
      <c r="L527" s="1" t="s">
        <v>68</v>
      </c>
      <c r="M527" s="1" t="s">
        <v>1953</v>
      </c>
      <c r="N527" s="1" t="s">
        <v>31</v>
      </c>
      <c r="O527" s="1" t="s">
        <v>32</v>
      </c>
      <c r="P527" s="1" t="s">
        <v>1954</v>
      </c>
      <c r="Q527">
        <v>173.94</v>
      </c>
      <c r="R527">
        <v>3</v>
      </c>
      <c r="S527">
        <v>13.9152</v>
      </c>
      <c r="T527" s="1" t="s">
        <v>77</v>
      </c>
    </row>
    <row r="528" spans="1:20" x14ac:dyDescent="0.25">
      <c r="A528" s="1" t="s">
        <v>1955</v>
      </c>
      <c r="B528" s="2">
        <v>42841</v>
      </c>
      <c r="C528" s="2">
        <v>42845</v>
      </c>
      <c r="D528" s="1" t="s">
        <v>79</v>
      </c>
      <c r="E528" s="1" t="s">
        <v>40</v>
      </c>
      <c r="F528" s="1" t="s">
        <v>138</v>
      </c>
      <c r="G528" s="1" t="s">
        <v>139</v>
      </c>
      <c r="H528" s="1" t="s">
        <v>25</v>
      </c>
      <c r="I528" s="1" t="s">
        <v>26</v>
      </c>
      <c r="J528" s="1" t="s">
        <v>1491</v>
      </c>
      <c r="K528" s="1" t="s">
        <v>54</v>
      </c>
      <c r="L528" s="1" t="s">
        <v>55</v>
      </c>
      <c r="M528" s="1" t="s">
        <v>542</v>
      </c>
      <c r="N528" s="1" t="s">
        <v>31</v>
      </c>
      <c r="O528" s="1" t="s">
        <v>32</v>
      </c>
      <c r="P528" s="1" t="s">
        <v>543</v>
      </c>
      <c r="Q528">
        <v>102.833</v>
      </c>
      <c r="R528">
        <v>1</v>
      </c>
      <c r="S528">
        <v>-6.0490000000000004</v>
      </c>
      <c r="T528" s="1" t="s">
        <v>113</v>
      </c>
    </row>
    <row r="529" spans="1:20" x14ac:dyDescent="0.25">
      <c r="A529" s="1" t="s">
        <v>1956</v>
      </c>
      <c r="B529" s="2">
        <v>43058</v>
      </c>
      <c r="C529" s="2">
        <v>43062</v>
      </c>
      <c r="D529" s="1" t="s">
        <v>79</v>
      </c>
      <c r="E529" s="1" t="s">
        <v>40</v>
      </c>
      <c r="F529" s="1" t="s">
        <v>1262</v>
      </c>
      <c r="G529" s="1" t="s">
        <v>1263</v>
      </c>
      <c r="H529" s="1" t="s">
        <v>25</v>
      </c>
      <c r="I529" s="1" t="s">
        <v>26</v>
      </c>
      <c r="J529" s="1" t="s">
        <v>27</v>
      </c>
      <c r="K529" s="1" t="s">
        <v>28</v>
      </c>
      <c r="L529" s="1" t="s">
        <v>29</v>
      </c>
      <c r="M529" s="1" t="s">
        <v>1957</v>
      </c>
      <c r="N529" s="1" t="s">
        <v>31</v>
      </c>
      <c r="O529" s="1" t="s">
        <v>57</v>
      </c>
      <c r="P529" s="1" t="s">
        <v>1958</v>
      </c>
      <c r="Q529">
        <v>821.88</v>
      </c>
      <c r="R529">
        <v>6</v>
      </c>
      <c r="S529">
        <v>213.68879999999999</v>
      </c>
      <c r="T529" s="1" t="s">
        <v>34</v>
      </c>
    </row>
    <row r="530" spans="1:20" x14ac:dyDescent="0.25">
      <c r="A530" s="1" t="s">
        <v>1959</v>
      </c>
      <c r="B530" s="2">
        <v>42651</v>
      </c>
      <c r="C530" s="2">
        <v>42657</v>
      </c>
      <c r="D530" s="1" t="s">
        <v>125</v>
      </c>
      <c r="E530" s="1" t="s">
        <v>40</v>
      </c>
      <c r="F530" s="1" t="s">
        <v>1960</v>
      </c>
      <c r="G530" s="1" t="s">
        <v>1961</v>
      </c>
      <c r="H530" s="1" t="s">
        <v>90</v>
      </c>
      <c r="I530" s="1" t="s">
        <v>26</v>
      </c>
      <c r="J530" s="1" t="s">
        <v>101</v>
      </c>
      <c r="K530" s="1" t="s">
        <v>92</v>
      </c>
      <c r="L530" s="1" t="s">
        <v>93</v>
      </c>
      <c r="M530" s="1" t="s">
        <v>1962</v>
      </c>
      <c r="N530" s="1" t="s">
        <v>31</v>
      </c>
      <c r="O530" s="1" t="s">
        <v>57</v>
      </c>
      <c r="P530" s="1" t="s">
        <v>1963</v>
      </c>
      <c r="Q530">
        <v>51.712000000000003</v>
      </c>
      <c r="R530">
        <v>8</v>
      </c>
      <c r="S530">
        <v>-32.32</v>
      </c>
      <c r="T530" s="1" t="s">
        <v>48</v>
      </c>
    </row>
    <row r="531" spans="1:20" x14ac:dyDescent="0.25">
      <c r="A531" s="1" t="s">
        <v>1964</v>
      </c>
      <c r="B531" s="2">
        <v>42155</v>
      </c>
      <c r="C531" s="2">
        <v>42159</v>
      </c>
      <c r="D531" s="1" t="s">
        <v>79</v>
      </c>
      <c r="E531" s="1" t="s">
        <v>40</v>
      </c>
      <c r="F531" s="1" t="s">
        <v>1965</v>
      </c>
      <c r="G531" s="1" t="s">
        <v>1966</v>
      </c>
      <c r="H531" s="1" t="s">
        <v>25</v>
      </c>
      <c r="I531" s="1" t="s">
        <v>26</v>
      </c>
      <c r="J531" s="1" t="s">
        <v>75</v>
      </c>
      <c r="K531" s="1" t="s">
        <v>76</v>
      </c>
      <c r="L531" s="1" t="s">
        <v>55</v>
      </c>
      <c r="M531" s="1" t="s">
        <v>1967</v>
      </c>
      <c r="N531" s="1" t="s">
        <v>31</v>
      </c>
      <c r="O531" s="1" t="s">
        <v>32</v>
      </c>
      <c r="P531" s="1" t="s">
        <v>1968</v>
      </c>
      <c r="Q531">
        <v>1406.86</v>
      </c>
      <c r="R531">
        <v>7</v>
      </c>
      <c r="S531">
        <v>140.68600000000001</v>
      </c>
      <c r="T531" s="1" t="s">
        <v>161</v>
      </c>
    </row>
    <row r="532" spans="1:20" x14ac:dyDescent="0.25">
      <c r="A532" s="1" t="s">
        <v>1969</v>
      </c>
      <c r="B532" s="2">
        <v>43040</v>
      </c>
      <c r="C532" s="2">
        <v>43042</v>
      </c>
      <c r="D532" s="1" t="s">
        <v>63</v>
      </c>
      <c r="E532" s="1" t="s">
        <v>22</v>
      </c>
      <c r="F532" s="1" t="s">
        <v>1970</v>
      </c>
      <c r="G532" s="1" t="s">
        <v>1971</v>
      </c>
      <c r="H532" s="1" t="s">
        <v>25</v>
      </c>
      <c r="I532" s="1" t="s">
        <v>26</v>
      </c>
      <c r="J532" s="1" t="s">
        <v>1972</v>
      </c>
      <c r="K532" s="1" t="s">
        <v>192</v>
      </c>
      <c r="L532" s="1" t="s">
        <v>55</v>
      </c>
      <c r="M532" s="1" t="s">
        <v>1671</v>
      </c>
      <c r="N532" s="1" t="s">
        <v>31</v>
      </c>
      <c r="O532" s="1" t="s">
        <v>46</v>
      </c>
      <c r="P532" s="1" t="s">
        <v>1672</v>
      </c>
      <c r="Q532">
        <v>2665.62</v>
      </c>
      <c r="R532">
        <v>9</v>
      </c>
      <c r="S532">
        <v>239.9058</v>
      </c>
      <c r="T532" s="1" t="s">
        <v>34</v>
      </c>
    </row>
    <row r="533" spans="1:20" x14ac:dyDescent="0.25">
      <c r="A533" s="1" t="s">
        <v>1973</v>
      </c>
      <c r="B533" s="2">
        <v>42925</v>
      </c>
      <c r="C533" s="2">
        <v>42930</v>
      </c>
      <c r="D533" s="1" t="s">
        <v>50</v>
      </c>
      <c r="E533" s="1" t="s">
        <v>40</v>
      </c>
      <c r="F533" s="1" t="s">
        <v>1974</v>
      </c>
      <c r="G533" s="1" t="s">
        <v>1975</v>
      </c>
      <c r="H533" s="1" t="s">
        <v>100</v>
      </c>
      <c r="I533" s="1" t="s">
        <v>26</v>
      </c>
      <c r="J533" s="1" t="s">
        <v>1405</v>
      </c>
      <c r="K533" s="1" t="s">
        <v>110</v>
      </c>
      <c r="L533" s="1" t="s">
        <v>93</v>
      </c>
      <c r="M533" s="1" t="s">
        <v>1010</v>
      </c>
      <c r="N533" s="1" t="s">
        <v>31</v>
      </c>
      <c r="O533" s="1" t="s">
        <v>57</v>
      </c>
      <c r="P533" s="1" t="s">
        <v>1011</v>
      </c>
      <c r="Q533">
        <v>526.45000000000005</v>
      </c>
      <c r="R533">
        <v>5</v>
      </c>
      <c r="S533">
        <v>31.587</v>
      </c>
      <c r="T533" s="1" t="s">
        <v>71</v>
      </c>
    </row>
    <row r="534" spans="1:20" x14ac:dyDescent="0.25">
      <c r="A534" s="1" t="s">
        <v>1976</v>
      </c>
      <c r="B534" s="2">
        <v>41665</v>
      </c>
      <c r="C534" s="2">
        <v>41670</v>
      </c>
      <c r="D534" s="1" t="s">
        <v>50</v>
      </c>
      <c r="E534" s="1" t="s">
        <v>40</v>
      </c>
      <c r="F534" s="1" t="s">
        <v>1257</v>
      </c>
      <c r="G534" s="1" t="s">
        <v>1258</v>
      </c>
      <c r="H534" s="1" t="s">
        <v>100</v>
      </c>
      <c r="I534" s="1" t="s">
        <v>26</v>
      </c>
      <c r="J534" s="1" t="s">
        <v>1977</v>
      </c>
      <c r="K534" s="1" t="s">
        <v>716</v>
      </c>
      <c r="L534" s="1" t="s">
        <v>29</v>
      </c>
      <c r="M534" s="1" t="s">
        <v>1978</v>
      </c>
      <c r="N534" s="1" t="s">
        <v>31</v>
      </c>
      <c r="O534" s="1" t="s">
        <v>57</v>
      </c>
      <c r="P534" s="1" t="s">
        <v>1979</v>
      </c>
      <c r="Q534">
        <v>62.82</v>
      </c>
      <c r="R534">
        <v>3</v>
      </c>
      <c r="S534">
        <v>30.7818</v>
      </c>
      <c r="T534" s="1" t="s">
        <v>169</v>
      </c>
    </row>
    <row r="535" spans="1:20" x14ac:dyDescent="0.25">
      <c r="A535" s="1" t="s">
        <v>1976</v>
      </c>
      <c r="B535" s="2">
        <v>41665</v>
      </c>
      <c r="C535" s="2">
        <v>41670</v>
      </c>
      <c r="D535" s="1" t="s">
        <v>50</v>
      </c>
      <c r="E535" s="1" t="s">
        <v>40</v>
      </c>
      <c r="F535" s="1" t="s">
        <v>1257</v>
      </c>
      <c r="G535" s="1" t="s">
        <v>1258</v>
      </c>
      <c r="H535" s="1" t="s">
        <v>100</v>
      </c>
      <c r="I535" s="1" t="s">
        <v>26</v>
      </c>
      <c r="J535" s="1" t="s">
        <v>1977</v>
      </c>
      <c r="K535" s="1" t="s">
        <v>716</v>
      </c>
      <c r="L535" s="1" t="s">
        <v>29</v>
      </c>
      <c r="M535" s="1" t="s">
        <v>1980</v>
      </c>
      <c r="N535" s="1" t="s">
        <v>31</v>
      </c>
      <c r="O535" s="1" t="s">
        <v>57</v>
      </c>
      <c r="P535" s="1" t="s">
        <v>1981</v>
      </c>
      <c r="Q535">
        <v>12.42</v>
      </c>
      <c r="R535">
        <v>3</v>
      </c>
      <c r="S535">
        <v>4.4711999999999996</v>
      </c>
      <c r="T535" s="1" t="s">
        <v>169</v>
      </c>
    </row>
    <row r="536" spans="1:20" x14ac:dyDescent="0.25">
      <c r="A536" s="1" t="s">
        <v>1982</v>
      </c>
      <c r="B536" s="2">
        <v>42916</v>
      </c>
      <c r="C536" s="2">
        <v>42922</v>
      </c>
      <c r="D536" s="1" t="s">
        <v>125</v>
      </c>
      <c r="E536" s="1" t="s">
        <v>40</v>
      </c>
      <c r="F536" s="1" t="s">
        <v>708</v>
      </c>
      <c r="G536" s="1" t="s">
        <v>709</v>
      </c>
      <c r="H536" s="1" t="s">
        <v>25</v>
      </c>
      <c r="I536" s="1" t="s">
        <v>26</v>
      </c>
      <c r="J536" s="1" t="s">
        <v>173</v>
      </c>
      <c r="K536" s="1" t="s">
        <v>121</v>
      </c>
      <c r="L536" s="1" t="s">
        <v>68</v>
      </c>
      <c r="M536" s="1" t="s">
        <v>1983</v>
      </c>
      <c r="N536" s="1" t="s">
        <v>31</v>
      </c>
      <c r="O536" s="1" t="s">
        <v>57</v>
      </c>
      <c r="P536" s="1" t="s">
        <v>1984</v>
      </c>
      <c r="Q536">
        <v>22.23</v>
      </c>
      <c r="R536">
        <v>1</v>
      </c>
      <c r="S536">
        <v>9.7812000000000001</v>
      </c>
      <c r="T536" s="1" t="s">
        <v>59</v>
      </c>
    </row>
    <row r="537" spans="1:20" x14ac:dyDescent="0.25">
      <c r="A537" s="1" t="s">
        <v>1985</v>
      </c>
      <c r="B537" s="2">
        <v>42621</v>
      </c>
      <c r="C537" s="2">
        <v>42627</v>
      </c>
      <c r="D537" s="1" t="s">
        <v>125</v>
      </c>
      <c r="E537" s="1" t="s">
        <v>40</v>
      </c>
      <c r="F537" s="1" t="s">
        <v>1986</v>
      </c>
      <c r="G537" s="1" t="s">
        <v>1987</v>
      </c>
      <c r="H537" s="1" t="s">
        <v>25</v>
      </c>
      <c r="I537" s="1" t="s">
        <v>26</v>
      </c>
      <c r="J537" s="1" t="s">
        <v>1988</v>
      </c>
      <c r="K537" s="1" t="s">
        <v>134</v>
      </c>
      <c r="L537" s="1" t="s">
        <v>93</v>
      </c>
      <c r="M537" s="1" t="s">
        <v>1989</v>
      </c>
      <c r="N537" s="1" t="s">
        <v>31</v>
      </c>
      <c r="O537" s="1" t="s">
        <v>57</v>
      </c>
      <c r="P537" s="1" t="s">
        <v>1990</v>
      </c>
      <c r="Q537">
        <v>14.135999999999999</v>
      </c>
      <c r="R537">
        <v>2</v>
      </c>
      <c r="S537">
        <v>-7.7747999999999999</v>
      </c>
      <c r="T537" s="1" t="s">
        <v>77</v>
      </c>
    </row>
    <row r="538" spans="1:20" x14ac:dyDescent="0.25">
      <c r="A538" s="1" t="s">
        <v>1985</v>
      </c>
      <c r="B538" s="2">
        <v>42621</v>
      </c>
      <c r="C538" s="2">
        <v>42627</v>
      </c>
      <c r="D538" s="1" t="s">
        <v>125</v>
      </c>
      <c r="E538" s="1" t="s">
        <v>40</v>
      </c>
      <c r="F538" s="1" t="s">
        <v>1986</v>
      </c>
      <c r="G538" s="1" t="s">
        <v>1987</v>
      </c>
      <c r="H538" s="1" t="s">
        <v>25</v>
      </c>
      <c r="I538" s="1" t="s">
        <v>26</v>
      </c>
      <c r="J538" s="1" t="s">
        <v>1988</v>
      </c>
      <c r="K538" s="1" t="s">
        <v>134</v>
      </c>
      <c r="L538" s="1" t="s">
        <v>93</v>
      </c>
      <c r="M538" s="1" t="s">
        <v>1991</v>
      </c>
      <c r="N538" s="1" t="s">
        <v>31</v>
      </c>
      <c r="O538" s="1" t="s">
        <v>46</v>
      </c>
      <c r="P538" s="1" t="s">
        <v>1992</v>
      </c>
      <c r="Q538">
        <v>601.47</v>
      </c>
      <c r="R538">
        <v>3</v>
      </c>
      <c r="S538">
        <v>-300.73500000000001</v>
      </c>
      <c r="T538" s="1" t="s">
        <v>77</v>
      </c>
    </row>
    <row r="539" spans="1:20" x14ac:dyDescent="0.25">
      <c r="A539" s="1" t="s">
        <v>1993</v>
      </c>
      <c r="B539" s="2">
        <v>42525</v>
      </c>
      <c r="C539" s="2">
        <v>42525</v>
      </c>
      <c r="D539" s="1" t="s">
        <v>425</v>
      </c>
      <c r="E539" s="1" t="s">
        <v>426</v>
      </c>
      <c r="F539" s="1" t="s">
        <v>1994</v>
      </c>
      <c r="G539" s="1" t="s">
        <v>1995</v>
      </c>
      <c r="H539" s="1" t="s">
        <v>25</v>
      </c>
      <c r="I539" s="1" t="s">
        <v>26</v>
      </c>
      <c r="J539" s="1" t="s">
        <v>173</v>
      </c>
      <c r="K539" s="1" t="s">
        <v>121</v>
      </c>
      <c r="L539" s="1" t="s">
        <v>68</v>
      </c>
      <c r="M539" s="1" t="s">
        <v>1380</v>
      </c>
      <c r="N539" s="1" t="s">
        <v>31</v>
      </c>
      <c r="O539" s="1" t="s">
        <v>32</v>
      </c>
      <c r="P539" s="1" t="s">
        <v>1381</v>
      </c>
      <c r="Q539">
        <v>136.78399999999999</v>
      </c>
      <c r="R539">
        <v>1</v>
      </c>
      <c r="S539">
        <v>5.1294000000000004</v>
      </c>
      <c r="T539" s="1" t="s">
        <v>59</v>
      </c>
    </row>
    <row r="540" spans="1:20" x14ac:dyDescent="0.25">
      <c r="A540" s="1" t="s">
        <v>1993</v>
      </c>
      <c r="B540" s="2">
        <v>42525</v>
      </c>
      <c r="C540" s="2">
        <v>42525</v>
      </c>
      <c r="D540" s="1" t="s">
        <v>425</v>
      </c>
      <c r="E540" s="1" t="s">
        <v>426</v>
      </c>
      <c r="F540" s="1" t="s">
        <v>1994</v>
      </c>
      <c r="G540" s="1" t="s">
        <v>1995</v>
      </c>
      <c r="H540" s="1" t="s">
        <v>25</v>
      </c>
      <c r="I540" s="1" t="s">
        <v>26</v>
      </c>
      <c r="J540" s="1" t="s">
        <v>173</v>
      </c>
      <c r="K540" s="1" t="s">
        <v>121</v>
      </c>
      <c r="L540" s="1" t="s">
        <v>68</v>
      </c>
      <c r="M540" s="1" t="s">
        <v>870</v>
      </c>
      <c r="N540" s="1" t="s">
        <v>31</v>
      </c>
      <c r="O540" s="1" t="s">
        <v>57</v>
      </c>
      <c r="P540" s="1" t="s">
        <v>871</v>
      </c>
      <c r="Q540">
        <v>61.12</v>
      </c>
      <c r="R540">
        <v>4</v>
      </c>
      <c r="S540">
        <v>20.780799999999999</v>
      </c>
      <c r="T540" s="1" t="s">
        <v>59</v>
      </c>
    </row>
    <row r="541" spans="1:20" x14ac:dyDescent="0.25">
      <c r="A541" s="1" t="s">
        <v>1996</v>
      </c>
      <c r="B541" s="2">
        <v>41968</v>
      </c>
      <c r="C541" s="2">
        <v>41973</v>
      </c>
      <c r="D541" s="1" t="s">
        <v>50</v>
      </c>
      <c r="E541" s="1" t="s">
        <v>40</v>
      </c>
      <c r="F541" s="1" t="s">
        <v>1997</v>
      </c>
      <c r="G541" s="1" t="s">
        <v>1998</v>
      </c>
      <c r="H541" s="1" t="s">
        <v>90</v>
      </c>
      <c r="I541" s="1" t="s">
        <v>26</v>
      </c>
      <c r="J541" s="1" t="s">
        <v>689</v>
      </c>
      <c r="K541" s="1" t="s">
        <v>92</v>
      </c>
      <c r="L541" s="1" t="s">
        <v>93</v>
      </c>
      <c r="M541" s="1" t="s">
        <v>45</v>
      </c>
      <c r="N541" s="1" t="s">
        <v>31</v>
      </c>
      <c r="O541" s="1" t="s">
        <v>46</v>
      </c>
      <c r="P541" s="1" t="s">
        <v>47</v>
      </c>
      <c r="Q541">
        <v>1218.7349999999999</v>
      </c>
      <c r="R541">
        <v>5</v>
      </c>
      <c r="S541">
        <v>-121.87350000000001</v>
      </c>
      <c r="T541" s="1" t="s">
        <v>34</v>
      </c>
    </row>
    <row r="542" spans="1:20" x14ac:dyDescent="0.25">
      <c r="A542" s="1" t="s">
        <v>1996</v>
      </c>
      <c r="B542" s="2">
        <v>41968</v>
      </c>
      <c r="C542" s="2">
        <v>41973</v>
      </c>
      <c r="D542" s="1" t="s">
        <v>50</v>
      </c>
      <c r="E542" s="1" t="s">
        <v>40</v>
      </c>
      <c r="F542" s="1" t="s">
        <v>1997</v>
      </c>
      <c r="G542" s="1" t="s">
        <v>1998</v>
      </c>
      <c r="H542" s="1" t="s">
        <v>90</v>
      </c>
      <c r="I542" s="1" t="s">
        <v>26</v>
      </c>
      <c r="J542" s="1" t="s">
        <v>689</v>
      </c>
      <c r="K542" s="1" t="s">
        <v>92</v>
      </c>
      <c r="L542" s="1" t="s">
        <v>93</v>
      </c>
      <c r="M542" s="1" t="s">
        <v>661</v>
      </c>
      <c r="N542" s="1" t="s">
        <v>31</v>
      </c>
      <c r="O542" s="1" t="s">
        <v>57</v>
      </c>
      <c r="P542" s="1" t="s">
        <v>662</v>
      </c>
      <c r="Q542">
        <v>6.0960000000000001</v>
      </c>
      <c r="R542">
        <v>3</v>
      </c>
      <c r="S542">
        <v>-3.9624000000000001</v>
      </c>
      <c r="T542" s="1" t="s">
        <v>34</v>
      </c>
    </row>
    <row r="543" spans="1:20" x14ac:dyDescent="0.25">
      <c r="A543" s="1" t="s">
        <v>1999</v>
      </c>
      <c r="B543" s="2">
        <v>42488</v>
      </c>
      <c r="C543" s="2">
        <v>42495</v>
      </c>
      <c r="D543" s="1" t="s">
        <v>39</v>
      </c>
      <c r="E543" s="1" t="s">
        <v>40</v>
      </c>
      <c r="F543" s="1" t="s">
        <v>2000</v>
      </c>
      <c r="G543" s="1" t="s">
        <v>2001</v>
      </c>
      <c r="H543" s="1" t="s">
        <v>90</v>
      </c>
      <c r="I543" s="1" t="s">
        <v>26</v>
      </c>
      <c r="J543" s="1" t="s">
        <v>53</v>
      </c>
      <c r="K543" s="1" t="s">
        <v>54</v>
      </c>
      <c r="L543" s="1" t="s">
        <v>55</v>
      </c>
      <c r="M543" s="1" t="s">
        <v>1003</v>
      </c>
      <c r="N543" s="1" t="s">
        <v>31</v>
      </c>
      <c r="O543" s="1" t="s">
        <v>36</v>
      </c>
      <c r="P543" s="1" t="s">
        <v>1004</v>
      </c>
      <c r="Q543">
        <v>41.567999999999998</v>
      </c>
      <c r="R543">
        <v>2</v>
      </c>
      <c r="S543">
        <v>2.5979999999999999</v>
      </c>
      <c r="T543" s="1" t="s">
        <v>113</v>
      </c>
    </row>
    <row r="544" spans="1:20" x14ac:dyDescent="0.25">
      <c r="A544" s="1" t="s">
        <v>2002</v>
      </c>
      <c r="B544" s="2">
        <v>41755</v>
      </c>
      <c r="C544" s="2">
        <v>41762</v>
      </c>
      <c r="D544" s="1" t="s">
        <v>39</v>
      </c>
      <c r="E544" s="1" t="s">
        <v>40</v>
      </c>
      <c r="F544" s="1" t="s">
        <v>2003</v>
      </c>
      <c r="G544" s="1" t="s">
        <v>2004</v>
      </c>
      <c r="H544" s="1" t="s">
        <v>90</v>
      </c>
      <c r="I544" s="1" t="s">
        <v>26</v>
      </c>
      <c r="J544" s="1" t="s">
        <v>53</v>
      </c>
      <c r="K544" s="1" t="s">
        <v>54</v>
      </c>
      <c r="L544" s="1" t="s">
        <v>55</v>
      </c>
      <c r="M544" s="1" t="s">
        <v>466</v>
      </c>
      <c r="N544" s="1" t="s">
        <v>31</v>
      </c>
      <c r="O544" s="1" t="s">
        <v>36</v>
      </c>
      <c r="P544" s="1" t="s">
        <v>467</v>
      </c>
      <c r="Q544">
        <v>230.28</v>
      </c>
      <c r="R544">
        <v>3</v>
      </c>
      <c r="S544">
        <v>23.027999999999999</v>
      </c>
      <c r="T544" s="1" t="s">
        <v>113</v>
      </c>
    </row>
    <row r="545" spans="1:20" x14ac:dyDescent="0.25">
      <c r="A545" s="1" t="s">
        <v>2005</v>
      </c>
      <c r="B545" s="2">
        <v>42870</v>
      </c>
      <c r="C545" s="2">
        <v>42875</v>
      </c>
      <c r="D545" s="1" t="s">
        <v>50</v>
      </c>
      <c r="E545" s="1" t="s">
        <v>40</v>
      </c>
      <c r="F545" s="1" t="s">
        <v>2006</v>
      </c>
      <c r="G545" s="1" t="s">
        <v>2007</v>
      </c>
      <c r="H545" s="1" t="s">
        <v>25</v>
      </c>
      <c r="I545" s="1" t="s">
        <v>26</v>
      </c>
      <c r="J545" s="1" t="s">
        <v>191</v>
      </c>
      <c r="K545" s="1" t="s">
        <v>192</v>
      </c>
      <c r="L545" s="1" t="s">
        <v>55</v>
      </c>
      <c r="M545" s="1" t="s">
        <v>1121</v>
      </c>
      <c r="N545" s="1" t="s">
        <v>31</v>
      </c>
      <c r="O545" s="1" t="s">
        <v>57</v>
      </c>
      <c r="P545" s="1" t="s">
        <v>1122</v>
      </c>
      <c r="Q545">
        <v>39.96</v>
      </c>
      <c r="R545">
        <v>2</v>
      </c>
      <c r="S545">
        <v>17.1828</v>
      </c>
      <c r="T545" s="1" t="s">
        <v>161</v>
      </c>
    </row>
    <row r="546" spans="1:20" x14ac:dyDescent="0.25">
      <c r="A546" s="1" t="s">
        <v>2005</v>
      </c>
      <c r="B546" s="2">
        <v>42870</v>
      </c>
      <c r="C546" s="2">
        <v>42875</v>
      </c>
      <c r="D546" s="1" t="s">
        <v>50</v>
      </c>
      <c r="E546" s="1" t="s">
        <v>40</v>
      </c>
      <c r="F546" s="1" t="s">
        <v>2006</v>
      </c>
      <c r="G546" s="1" t="s">
        <v>2007</v>
      </c>
      <c r="H546" s="1" t="s">
        <v>25</v>
      </c>
      <c r="I546" s="1" t="s">
        <v>26</v>
      </c>
      <c r="J546" s="1" t="s">
        <v>191</v>
      </c>
      <c r="K546" s="1" t="s">
        <v>192</v>
      </c>
      <c r="L546" s="1" t="s">
        <v>55</v>
      </c>
      <c r="M546" s="1" t="s">
        <v>2008</v>
      </c>
      <c r="N546" s="1" t="s">
        <v>31</v>
      </c>
      <c r="O546" s="1" t="s">
        <v>36</v>
      </c>
      <c r="P546" s="1" t="s">
        <v>2009</v>
      </c>
      <c r="Q546">
        <v>42.624000000000002</v>
      </c>
      <c r="R546">
        <v>2</v>
      </c>
      <c r="S546">
        <v>4.2624000000000004</v>
      </c>
      <c r="T546" s="1" t="s">
        <v>161</v>
      </c>
    </row>
    <row r="547" spans="1:20" x14ac:dyDescent="0.25">
      <c r="A547" s="1" t="s">
        <v>2005</v>
      </c>
      <c r="B547" s="2">
        <v>42870</v>
      </c>
      <c r="C547" s="2">
        <v>42875</v>
      </c>
      <c r="D547" s="1" t="s">
        <v>50</v>
      </c>
      <c r="E547" s="1" t="s">
        <v>40</v>
      </c>
      <c r="F547" s="1" t="s">
        <v>2006</v>
      </c>
      <c r="G547" s="1" t="s">
        <v>2007</v>
      </c>
      <c r="H547" s="1" t="s">
        <v>25</v>
      </c>
      <c r="I547" s="1" t="s">
        <v>26</v>
      </c>
      <c r="J547" s="1" t="s">
        <v>191</v>
      </c>
      <c r="K547" s="1" t="s">
        <v>192</v>
      </c>
      <c r="L547" s="1" t="s">
        <v>55</v>
      </c>
      <c r="M547" s="1" t="s">
        <v>246</v>
      </c>
      <c r="N547" s="1" t="s">
        <v>31</v>
      </c>
      <c r="O547" s="1" t="s">
        <v>36</v>
      </c>
      <c r="P547" s="1" t="s">
        <v>247</v>
      </c>
      <c r="Q547">
        <v>220.96</v>
      </c>
      <c r="R547">
        <v>1</v>
      </c>
      <c r="S547">
        <v>24.858000000000001</v>
      </c>
      <c r="T547" s="1" t="s">
        <v>161</v>
      </c>
    </row>
    <row r="548" spans="1:20" x14ac:dyDescent="0.25">
      <c r="A548" s="1" t="s">
        <v>2010</v>
      </c>
      <c r="B548" s="2">
        <v>42190</v>
      </c>
      <c r="C548" s="2">
        <v>42195</v>
      </c>
      <c r="D548" s="1" t="s">
        <v>50</v>
      </c>
      <c r="E548" s="1" t="s">
        <v>22</v>
      </c>
      <c r="F548" s="1" t="s">
        <v>1525</v>
      </c>
      <c r="G548" s="1" t="s">
        <v>1526</v>
      </c>
      <c r="H548" s="1" t="s">
        <v>90</v>
      </c>
      <c r="I548" s="1" t="s">
        <v>26</v>
      </c>
      <c r="J548" s="1" t="s">
        <v>1911</v>
      </c>
      <c r="K548" s="1" t="s">
        <v>1036</v>
      </c>
      <c r="L548" s="1" t="s">
        <v>29</v>
      </c>
      <c r="M548" s="1" t="s">
        <v>2011</v>
      </c>
      <c r="N548" s="1" t="s">
        <v>31</v>
      </c>
      <c r="O548" s="1" t="s">
        <v>57</v>
      </c>
      <c r="P548" s="1" t="s">
        <v>2012</v>
      </c>
      <c r="Q548">
        <v>4.9279999999999999</v>
      </c>
      <c r="R548">
        <v>2</v>
      </c>
      <c r="S548">
        <v>0.73919999999999997</v>
      </c>
      <c r="T548" s="1" t="s">
        <v>71</v>
      </c>
    </row>
    <row r="549" spans="1:20" x14ac:dyDescent="0.25">
      <c r="A549" s="1" t="s">
        <v>2013</v>
      </c>
      <c r="B549" s="2">
        <v>42898</v>
      </c>
      <c r="C549" s="2">
        <v>42904</v>
      </c>
      <c r="D549" s="1" t="s">
        <v>125</v>
      </c>
      <c r="E549" s="1" t="s">
        <v>40</v>
      </c>
      <c r="F549" s="1" t="s">
        <v>2014</v>
      </c>
      <c r="G549" s="1" t="s">
        <v>2015</v>
      </c>
      <c r="H549" s="1" t="s">
        <v>25</v>
      </c>
      <c r="I549" s="1" t="s">
        <v>26</v>
      </c>
      <c r="J549" s="1" t="s">
        <v>173</v>
      </c>
      <c r="K549" s="1" t="s">
        <v>121</v>
      </c>
      <c r="L549" s="1" t="s">
        <v>68</v>
      </c>
      <c r="M549" s="1" t="s">
        <v>580</v>
      </c>
      <c r="N549" s="1" t="s">
        <v>31</v>
      </c>
      <c r="O549" s="1" t="s">
        <v>36</v>
      </c>
      <c r="P549" s="1" t="s">
        <v>581</v>
      </c>
      <c r="Q549">
        <v>858.24</v>
      </c>
      <c r="R549">
        <v>4</v>
      </c>
      <c r="S549">
        <v>143.04</v>
      </c>
      <c r="T549" s="1" t="s">
        <v>59</v>
      </c>
    </row>
    <row r="550" spans="1:20" x14ac:dyDescent="0.25">
      <c r="A550" s="1" t="s">
        <v>2016</v>
      </c>
      <c r="B550" s="2">
        <v>42477</v>
      </c>
      <c r="C550" s="2">
        <v>42481</v>
      </c>
      <c r="D550" s="1" t="s">
        <v>79</v>
      </c>
      <c r="E550" s="1" t="s">
        <v>22</v>
      </c>
      <c r="F550" s="1" t="s">
        <v>1737</v>
      </c>
      <c r="G550" s="1" t="s">
        <v>1738</v>
      </c>
      <c r="H550" s="1" t="s">
        <v>100</v>
      </c>
      <c r="I550" s="1" t="s">
        <v>26</v>
      </c>
      <c r="J550" s="1" t="s">
        <v>2017</v>
      </c>
      <c r="K550" s="1" t="s">
        <v>1036</v>
      </c>
      <c r="L550" s="1" t="s">
        <v>29</v>
      </c>
      <c r="M550" s="1" t="s">
        <v>500</v>
      </c>
      <c r="N550" s="1" t="s">
        <v>31</v>
      </c>
      <c r="O550" s="1" t="s">
        <v>57</v>
      </c>
      <c r="P550" s="1" t="s">
        <v>501</v>
      </c>
      <c r="Q550">
        <v>18.623999999999999</v>
      </c>
      <c r="R550">
        <v>8</v>
      </c>
      <c r="S550">
        <v>6.2855999999999996</v>
      </c>
      <c r="T550" s="1" t="s">
        <v>113</v>
      </c>
    </row>
    <row r="551" spans="1:20" x14ac:dyDescent="0.25">
      <c r="A551" s="1" t="s">
        <v>2018</v>
      </c>
      <c r="B551" s="2">
        <v>41889</v>
      </c>
      <c r="C551" s="2">
        <v>41894</v>
      </c>
      <c r="D551" s="1" t="s">
        <v>50</v>
      </c>
      <c r="E551" s="1" t="s">
        <v>22</v>
      </c>
      <c r="F551" s="1" t="s">
        <v>2019</v>
      </c>
      <c r="G551" s="1" t="s">
        <v>2020</v>
      </c>
      <c r="H551" s="1" t="s">
        <v>25</v>
      </c>
      <c r="I551" s="1" t="s">
        <v>26</v>
      </c>
      <c r="J551" s="1" t="s">
        <v>2021</v>
      </c>
      <c r="K551" s="1" t="s">
        <v>1522</v>
      </c>
      <c r="L551" s="1" t="s">
        <v>93</v>
      </c>
      <c r="M551" s="1" t="s">
        <v>1311</v>
      </c>
      <c r="N551" s="1" t="s">
        <v>31</v>
      </c>
      <c r="O551" s="1" t="s">
        <v>57</v>
      </c>
      <c r="P551" s="1" t="s">
        <v>2022</v>
      </c>
      <c r="Q551">
        <v>57.69</v>
      </c>
      <c r="R551">
        <v>3</v>
      </c>
      <c r="S551">
        <v>23.652899999999999</v>
      </c>
      <c r="T551" s="1" t="s">
        <v>77</v>
      </c>
    </row>
    <row r="552" spans="1:20" x14ac:dyDescent="0.25">
      <c r="A552" s="1" t="s">
        <v>2018</v>
      </c>
      <c r="B552" s="2">
        <v>41889</v>
      </c>
      <c r="C552" s="2">
        <v>41894</v>
      </c>
      <c r="D552" s="1" t="s">
        <v>50</v>
      </c>
      <c r="E552" s="1" t="s">
        <v>22</v>
      </c>
      <c r="F552" s="1" t="s">
        <v>2019</v>
      </c>
      <c r="G552" s="1" t="s">
        <v>2020</v>
      </c>
      <c r="H552" s="1" t="s">
        <v>25</v>
      </c>
      <c r="I552" s="1" t="s">
        <v>26</v>
      </c>
      <c r="J552" s="1" t="s">
        <v>2021</v>
      </c>
      <c r="K552" s="1" t="s">
        <v>1522</v>
      </c>
      <c r="L552" s="1" t="s">
        <v>93</v>
      </c>
      <c r="M552" s="1" t="s">
        <v>1957</v>
      </c>
      <c r="N552" s="1" t="s">
        <v>31</v>
      </c>
      <c r="O552" s="1" t="s">
        <v>57</v>
      </c>
      <c r="P552" s="1" t="s">
        <v>1958</v>
      </c>
      <c r="Q552">
        <v>821.88</v>
      </c>
      <c r="R552">
        <v>6</v>
      </c>
      <c r="S552">
        <v>213.68879999999999</v>
      </c>
      <c r="T552" s="1" t="s">
        <v>77</v>
      </c>
    </row>
    <row r="553" spans="1:20" x14ac:dyDescent="0.25">
      <c r="A553" s="1" t="s">
        <v>2023</v>
      </c>
      <c r="B553" s="2">
        <v>42639</v>
      </c>
      <c r="C553" s="2">
        <v>42644</v>
      </c>
      <c r="D553" s="1" t="s">
        <v>50</v>
      </c>
      <c r="E553" s="1" t="s">
        <v>40</v>
      </c>
      <c r="F553" s="1" t="s">
        <v>2024</v>
      </c>
      <c r="G553" s="1" t="s">
        <v>2025</v>
      </c>
      <c r="H553" s="1" t="s">
        <v>90</v>
      </c>
      <c r="I553" s="1" t="s">
        <v>26</v>
      </c>
      <c r="J553" s="1" t="s">
        <v>2026</v>
      </c>
      <c r="K553" s="1" t="s">
        <v>54</v>
      </c>
      <c r="L553" s="1" t="s">
        <v>55</v>
      </c>
      <c r="M553" s="1" t="s">
        <v>1136</v>
      </c>
      <c r="N553" s="1" t="s">
        <v>31</v>
      </c>
      <c r="O553" s="1" t="s">
        <v>32</v>
      </c>
      <c r="P553" s="1" t="s">
        <v>1137</v>
      </c>
      <c r="Q553">
        <v>424.95749999999998</v>
      </c>
      <c r="R553">
        <v>5</v>
      </c>
      <c r="S553">
        <v>19.998000000000001</v>
      </c>
      <c r="T553" s="1" t="s">
        <v>77</v>
      </c>
    </row>
    <row r="554" spans="1:20" x14ac:dyDescent="0.25">
      <c r="A554" s="1" t="s">
        <v>2027</v>
      </c>
      <c r="B554" s="2">
        <v>42995</v>
      </c>
      <c r="C554" s="2">
        <v>42999</v>
      </c>
      <c r="D554" s="1" t="s">
        <v>79</v>
      </c>
      <c r="E554" s="1" t="s">
        <v>22</v>
      </c>
      <c r="F554" s="1" t="s">
        <v>371</v>
      </c>
      <c r="G554" s="1" t="s">
        <v>372</v>
      </c>
      <c r="H554" s="1" t="s">
        <v>90</v>
      </c>
      <c r="I554" s="1" t="s">
        <v>26</v>
      </c>
      <c r="J554" s="1" t="s">
        <v>1233</v>
      </c>
      <c r="K554" s="1" t="s">
        <v>76</v>
      </c>
      <c r="L554" s="1" t="s">
        <v>55</v>
      </c>
      <c r="M554" s="1" t="s">
        <v>2028</v>
      </c>
      <c r="N554" s="1" t="s">
        <v>31</v>
      </c>
      <c r="O554" s="1" t="s">
        <v>32</v>
      </c>
      <c r="P554" s="1" t="s">
        <v>2029</v>
      </c>
      <c r="Q554">
        <v>1292.94</v>
      </c>
      <c r="R554">
        <v>3</v>
      </c>
      <c r="S554">
        <v>77.576400000000007</v>
      </c>
      <c r="T554" s="1" t="s">
        <v>77</v>
      </c>
    </row>
    <row r="555" spans="1:20" x14ac:dyDescent="0.25">
      <c r="A555" s="1" t="s">
        <v>2030</v>
      </c>
      <c r="B555" s="2">
        <v>42362</v>
      </c>
      <c r="C555" s="2">
        <v>42366</v>
      </c>
      <c r="D555" s="1" t="s">
        <v>79</v>
      </c>
      <c r="E555" s="1" t="s">
        <v>40</v>
      </c>
      <c r="F555" s="1" t="s">
        <v>2031</v>
      </c>
      <c r="G555" s="1" t="s">
        <v>2032</v>
      </c>
      <c r="H555" s="1" t="s">
        <v>90</v>
      </c>
      <c r="I555" s="1" t="s">
        <v>26</v>
      </c>
      <c r="J555" s="1" t="s">
        <v>2033</v>
      </c>
      <c r="K555" s="1" t="s">
        <v>520</v>
      </c>
      <c r="L555" s="1" t="s">
        <v>55</v>
      </c>
      <c r="M555" s="1" t="s">
        <v>246</v>
      </c>
      <c r="N555" s="1" t="s">
        <v>31</v>
      </c>
      <c r="O555" s="1" t="s">
        <v>36</v>
      </c>
      <c r="P555" s="1" t="s">
        <v>247</v>
      </c>
      <c r="Q555">
        <v>883.84</v>
      </c>
      <c r="R555">
        <v>4</v>
      </c>
      <c r="S555">
        <v>99.432000000000002</v>
      </c>
      <c r="T555" s="1" t="s">
        <v>96</v>
      </c>
    </row>
    <row r="556" spans="1:20" x14ac:dyDescent="0.25">
      <c r="A556" s="1" t="s">
        <v>2034</v>
      </c>
      <c r="B556" s="2">
        <v>42491</v>
      </c>
      <c r="C556" s="2">
        <v>42494</v>
      </c>
      <c r="D556" s="1" t="s">
        <v>21</v>
      </c>
      <c r="E556" s="1" t="s">
        <v>87</v>
      </c>
      <c r="F556" s="1" t="s">
        <v>2035</v>
      </c>
      <c r="G556" s="1" t="s">
        <v>2036</v>
      </c>
      <c r="H556" s="1" t="s">
        <v>25</v>
      </c>
      <c r="I556" s="1" t="s">
        <v>26</v>
      </c>
      <c r="J556" s="1" t="s">
        <v>140</v>
      </c>
      <c r="K556" s="1" t="s">
        <v>141</v>
      </c>
      <c r="L556" s="1" t="s">
        <v>29</v>
      </c>
      <c r="M556" s="1" t="s">
        <v>212</v>
      </c>
      <c r="N556" s="1" t="s">
        <v>31</v>
      </c>
      <c r="O556" s="1" t="s">
        <v>46</v>
      </c>
      <c r="P556" s="1" t="s">
        <v>213</v>
      </c>
      <c r="Q556">
        <v>370.62</v>
      </c>
      <c r="R556">
        <v>3</v>
      </c>
      <c r="S556">
        <v>-142.071</v>
      </c>
      <c r="T556" s="1" t="s">
        <v>161</v>
      </c>
    </row>
    <row r="557" spans="1:20" x14ac:dyDescent="0.25">
      <c r="A557" s="1" t="s">
        <v>2037</v>
      </c>
      <c r="B557" s="2">
        <v>42241</v>
      </c>
      <c r="C557" s="2">
        <v>42246</v>
      </c>
      <c r="D557" s="1" t="s">
        <v>50</v>
      </c>
      <c r="E557" s="1" t="s">
        <v>40</v>
      </c>
      <c r="F557" s="1" t="s">
        <v>2038</v>
      </c>
      <c r="G557" s="1" t="s">
        <v>2039</v>
      </c>
      <c r="H557" s="1" t="s">
        <v>100</v>
      </c>
      <c r="I557" s="1" t="s">
        <v>26</v>
      </c>
      <c r="J557" s="1" t="s">
        <v>53</v>
      </c>
      <c r="K557" s="1" t="s">
        <v>54</v>
      </c>
      <c r="L557" s="1" t="s">
        <v>55</v>
      </c>
      <c r="M557" s="1" t="s">
        <v>69</v>
      </c>
      <c r="N557" s="1" t="s">
        <v>31</v>
      </c>
      <c r="O557" s="1" t="s">
        <v>36</v>
      </c>
      <c r="P557" s="1" t="s">
        <v>70</v>
      </c>
      <c r="Q557">
        <v>40.783999999999999</v>
      </c>
      <c r="R557">
        <v>1</v>
      </c>
      <c r="S557">
        <v>4.5881999999999996</v>
      </c>
      <c r="T557" s="1" t="s">
        <v>253</v>
      </c>
    </row>
    <row r="558" spans="1:20" x14ac:dyDescent="0.25">
      <c r="A558" s="1" t="s">
        <v>2040</v>
      </c>
      <c r="B558" s="2">
        <v>41891</v>
      </c>
      <c r="C558" s="2">
        <v>41894</v>
      </c>
      <c r="D558" s="1" t="s">
        <v>21</v>
      </c>
      <c r="E558" s="1" t="s">
        <v>22</v>
      </c>
      <c r="F558" s="1" t="s">
        <v>2041</v>
      </c>
      <c r="G558" s="1" t="s">
        <v>2042</v>
      </c>
      <c r="H558" s="1" t="s">
        <v>90</v>
      </c>
      <c r="I558" s="1" t="s">
        <v>26</v>
      </c>
      <c r="J558" s="1" t="s">
        <v>2043</v>
      </c>
      <c r="K558" s="1" t="s">
        <v>434</v>
      </c>
      <c r="L558" s="1" t="s">
        <v>68</v>
      </c>
      <c r="M558" s="1" t="s">
        <v>2044</v>
      </c>
      <c r="N558" s="1" t="s">
        <v>31</v>
      </c>
      <c r="O558" s="1" t="s">
        <v>36</v>
      </c>
      <c r="P558" s="1" t="s">
        <v>2045</v>
      </c>
      <c r="Q558">
        <v>785.88</v>
      </c>
      <c r="R558">
        <v>6</v>
      </c>
      <c r="S558">
        <v>212.1876</v>
      </c>
      <c r="T558" s="1" t="s">
        <v>77</v>
      </c>
    </row>
    <row r="559" spans="1:20" x14ac:dyDescent="0.25">
      <c r="A559" s="1" t="s">
        <v>2046</v>
      </c>
      <c r="B559" s="2">
        <v>42391</v>
      </c>
      <c r="C559" s="2">
        <v>42397</v>
      </c>
      <c r="D559" s="1" t="s">
        <v>125</v>
      </c>
      <c r="E559" s="1" t="s">
        <v>40</v>
      </c>
      <c r="F559" s="1" t="s">
        <v>787</v>
      </c>
      <c r="G559" s="1" t="s">
        <v>788</v>
      </c>
      <c r="H559" s="1" t="s">
        <v>90</v>
      </c>
      <c r="I559" s="1" t="s">
        <v>26</v>
      </c>
      <c r="J559" s="1" t="s">
        <v>191</v>
      </c>
      <c r="K559" s="1" t="s">
        <v>192</v>
      </c>
      <c r="L559" s="1" t="s">
        <v>55</v>
      </c>
      <c r="M559" s="1" t="s">
        <v>630</v>
      </c>
      <c r="N559" s="1" t="s">
        <v>31</v>
      </c>
      <c r="O559" s="1" t="s">
        <v>57</v>
      </c>
      <c r="P559" s="1" t="s">
        <v>631</v>
      </c>
      <c r="Q559">
        <v>109.9</v>
      </c>
      <c r="R559">
        <v>5</v>
      </c>
      <c r="S559">
        <v>37.366</v>
      </c>
      <c r="T559" s="1" t="s">
        <v>169</v>
      </c>
    </row>
    <row r="560" spans="1:20" x14ac:dyDescent="0.25">
      <c r="A560" s="1" t="s">
        <v>2047</v>
      </c>
      <c r="B560" s="2">
        <v>41927</v>
      </c>
      <c r="C560" s="2">
        <v>41932</v>
      </c>
      <c r="D560" s="1" t="s">
        <v>50</v>
      </c>
      <c r="E560" s="1" t="s">
        <v>40</v>
      </c>
      <c r="F560" s="1" t="s">
        <v>2048</v>
      </c>
      <c r="G560" s="1" t="s">
        <v>2049</v>
      </c>
      <c r="H560" s="1" t="s">
        <v>25</v>
      </c>
      <c r="I560" s="1" t="s">
        <v>26</v>
      </c>
      <c r="J560" s="1" t="s">
        <v>2050</v>
      </c>
      <c r="K560" s="1" t="s">
        <v>44</v>
      </c>
      <c r="L560" s="1" t="s">
        <v>29</v>
      </c>
      <c r="M560" s="1" t="s">
        <v>1311</v>
      </c>
      <c r="N560" s="1" t="s">
        <v>31</v>
      </c>
      <c r="O560" s="1" t="s">
        <v>57</v>
      </c>
      <c r="P560" s="1" t="s">
        <v>2022</v>
      </c>
      <c r="Q560">
        <v>15.384</v>
      </c>
      <c r="R560">
        <v>1</v>
      </c>
      <c r="S560">
        <v>4.0382999999999996</v>
      </c>
      <c r="T560" s="1" t="s">
        <v>48</v>
      </c>
    </row>
    <row r="561" spans="1:20" x14ac:dyDescent="0.25">
      <c r="A561" s="1" t="s">
        <v>2051</v>
      </c>
      <c r="B561" s="2">
        <v>41716</v>
      </c>
      <c r="C561" s="2">
        <v>41721</v>
      </c>
      <c r="D561" s="1" t="s">
        <v>50</v>
      </c>
      <c r="E561" s="1" t="s">
        <v>40</v>
      </c>
      <c r="F561" s="1" t="s">
        <v>1974</v>
      </c>
      <c r="G561" s="1" t="s">
        <v>1975</v>
      </c>
      <c r="H561" s="1" t="s">
        <v>100</v>
      </c>
      <c r="I561" s="1" t="s">
        <v>26</v>
      </c>
      <c r="J561" s="1" t="s">
        <v>606</v>
      </c>
      <c r="K561" s="1" t="s">
        <v>44</v>
      </c>
      <c r="L561" s="1" t="s">
        <v>29</v>
      </c>
      <c r="M561" s="1" t="s">
        <v>1311</v>
      </c>
      <c r="N561" s="1" t="s">
        <v>31</v>
      </c>
      <c r="O561" s="1" t="s">
        <v>57</v>
      </c>
      <c r="P561" s="1" t="s">
        <v>2022</v>
      </c>
      <c r="Q561">
        <v>30.768000000000001</v>
      </c>
      <c r="R561">
        <v>2</v>
      </c>
      <c r="S561">
        <v>8.0765999999999991</v>
      </c>
      <c r="T561" s="1" t="s">
        <v>195</v>
      </c>
    </row>
    <row r="562" spans="1:20" x14ac:dyDescent="0.25">
      <c r="A562" s="1" t="s">
        <v>2051</v>
      </c>
      <c r="B562" s="2">
        <v>41716</v>
      </c>
      <c r="C562" s="2">
        <v>41721</v>
      </c>
      <c r="D562" s="1" t="s">
        <v>50</v>
      </c>
      <c r="E562" s="1" t="s">
        <v>40</v>
      </c>
      <c r="F562" s="1" t="s">
        <v>1974</v>
      </c>
      <c r="G562" s="1" t="s">
        <v>1975</v>
      </c>
      <c r="H562" s="1" t="s">
        <v>100</v>
      </c>
      <c r="I562" s="1" t="s">
        <v>26</v>
      </c>
      <c r="J562" s="1" t="s">
        <v>606</v>
      </c>
      <c r="K562" s="1" t="s">
        <v>44</v>
      </c>
      <c r="L562" s="1" t="s">
        <v>29</v>
      </c>
      <c r="M562" s="1" t="s">
        <v>1537</v>
      </c>
      <c r="N562" s="1" t="s">
        <v>31</v>
      </c>
      <c r="O562" s="1" t="s">
        <v>57</v>
      </c>
      <c r="P562" s="1" t="s">
        <v>1538</v>
      </c>
      <c r="Q562">
        <v>122.352</v>
      </c>
      <c r="R562">
        <v>3</v>
      </c>
      <c r="S562">
        <v>15.294</v>
      </c>
      <c r="T562" s="1" t="s">
        <v>195</v>
      </c>
    </row>
    <row r="563" spans="1:20" x14ac:dyDescent="0.25">
      <c r="A563" s="1" t="s">
        <v>2052</v>
      </c>
      <c r="B563" s="2">
        <v>42034</v>
      </c>
      <c r="C563" s="2">
        <v>42041</v>
      </c>
      <c r="D563" s="1" t="s">
        <v>39</v>
      </c>
      <c r="E563" s="1" t="s">
        <v>40</v>
      </c>
      <c r="F563" s="1" t="s">
        <v>2053</v>
      </c>
      <c r="G563" s="1" t="s">
        <v>2054</v>
      </c>
      <c r="H563" s="1" t="s">
        <v>25</v>
      </c>
      <c r="I563" s="1" t="s">
        <v>26</v>
      </c>
      <c r="J563" s="1" t="s">
        <v>53</v>
      </c>
      <c r="K563" s="1" t="s">
        <v>54</v>
      </c>
      <c r="L563" s="1" t="s">
        <v>55</v>
      </c>
      <c r="M563" s="1" t="s">
        <v>2055</v>
      </c>
      <c r="N563" s="1" t="s">
        <v>31</v>
      </c>
      <c r="O563" s="1" t="s">
        <v>57</v>
      </c>
      <c r="P563" s="1" t="s">
        <v>2056</v>
      </c>
      <c r="Q563">
        <v>227.36</v>
      </c>
      <c r="R563">
        <v>7</v>
      </c>
      <c r="S563">
        <v>81.849599999999995</v>
      </c>
      <c r="T563" s="1" t="s">
        <v>169</v>
      </c>
    </row>
    <row r="564" spans="1:20" x14ac:dyDescent="0.25">
      <c r="A564" s="1" t="s">
        <v>2057</v>
      </c>
      <c r="B564" s="2">
        <v>43017</v>
      </c>
      <c r="C564" s="2">
        <v>43019</v>
      </c>
      <c r="D564" s="1" t="s">
        <v>63</v>
      </c>
      <c r="E564" s="1" t="s">
        <v>87</v>
      </c>
      <c r="F564" s="1" t="s">
        <v>2058</v>
      </c>
      <c r="G564" s="1" t="s">
        <v>2059</v>
      </c>
      <c r="H564" s="1" t="s">
        <v>90</v>
      </c>
      <c r="I564" s="1" t="s">
        <v>26</v>
      </c>
      <c r="J564" s="1" t="s">
        <v>2060</v>
      </c>
      <c r="K564" s="1" t="s">
        <v>231</v>
      </c>
      <c r="L564" s="1" t="s">
        <v>68</v>
      </c>
      <c r="M564" s="1" t="s">
        <v>776</v>
      </c>
      <c r="N564" s="1" t="s">
        <v>31</v>
      </c>
      <c r="O564" s="1" t="s">
        <v>57</v>
      </c>
      <c r="P564" s="1" t="s">
        <v>777</v>
      </c>
      <c r="Q564">
        <v>45.887999999999998</v>
      </c>
      <c r="R564">
        <v>4</v>
      </c>
      <c r="S564">
        <v>9.1776</v>
      </c>
      <c r="T564" s="1" t="s">
        <v>48</v>
      </c>
    </row>
    <row r="565" spans="1:20" x14ac:dyDescent="0.25">
      <c r="A565" s="1" t="s">
        <v>2061</v>
      </c>
      <c r="B565" s="2">
        <v>41979</v>
      </c>
      <c r="C565" s="2">
        <v>41981</v>
      </c>
      <c r="D565" s="1" t="s">
        <v>63</v>
      </c>
      <c r="E565" s="1" t="s">
        <v>22</v>
      </c>
      <c r="F565" s="1" t="s">
        <v>1574</v>
      </c>
      <c r="G565" s="1" t="s">
        <v>1575</v>
      </c>
      <c r="H565" s="1" t="s">
        <v>25</v>
      </c>
      <c r="I565" s="1" t="s">
        <v>26</v>
      </c>
      <c r="J565" s="1" t="s">
        <v>101</v>
      </c>
      <c r="K565" s="1" t="s">
        <v>92</v>
      </c>
      <c r="L565" s="1" t="s">
        <v>93</v>
      </c>
      <c r="M565" s="1" t="s">
        <v>697</v>
      </c>
      <c r="N565" s="1" t="s">
        <v>31</v>
      </c>
      <c r="O565" s="1" t="s">
        <v>57</v>
      </c>
      <c r="P565" s="1" t="s">
        <v>698</v>
      </c>
      <c r="Q565">
        <v>23.975999999999999</v>
      </c>
      <c r="R565">
        <v>3</v>
      </c>
      <c r="S565">
        <v>-14.3856</v>
      </c>
      <c r="T565" s="1" t="s">
        <v>96</v>
      </c>
    </row>
    <row r="566" spans="1:20" x14ac:dyDescent="0.25">
      <c r="A566" s="1" t="s">
        <v>2062</v>
      </c>
      <c r="B566" s="2">
        <v>43046</v>
      </c>
      <c r="C566" s="2">
        <v>43052</v>
      </c>
      <c r="D566" s="1" t="s">
        <v>125</v>
      </c>
      <c r="E566" s="1" t="s">
        <v>40</v>
      </c>
      <c r="F566" s="1" t="s">
        <v>2063</v>
      </c>
      <c r="G566" s="1" t="s">
        <v>2064</v>
      </c>
      <c r="H566" s="1" t="s">
        <v>25</v>
      </c>
      <c r="I566" s="1" t="s">
        <v>26</v>
      </c>
      <c r="J566" s="1" t="s">
        <v>66</v>
      </c>
      <c r="K566" s="1" t="s">
        <v>67</v>
      </c>
      <c r="L566" s="1" t="s">
        <v>68</v>
      </c>
      <c r="M566" s="1" t="s">
        <v>1900</v>
      </c>
      <c r="N566" s="1" t="s">
        <v>31</v>
      </c>
      <c r="O566" s="1" t="s">
        <v>46</v>
      </c>
      <c r="P566" s="1" t="s">
        <v>1901</v>
      </c>
      <c r="Q566">
        <v>350.35199999999998</v>
      </c>
      <c r="R566">
        <v>4</v>
      </c>
      <c r="S566">
        <v>-140.14080000000001</v>
      </c>
      <c r="T566" s="1" t="s">
        <v>34</v>
      </c>
    </row>
    <row r="567" spans="1:20" x14ac:dyDescent="0.25">
      <c r="A567" s="1" t="s">
        <v>2065</v>
      </c>
      <c r="B567" s="2">
        <v>42779</v>
      </c>
      <c r="C567" s="2">
        <v>42785</v>
      </c>
      <c r="D567" s="1" t="s">
        <v>125</v>
      </c>
      <c r="E567" s="1" t="s">
        <v>40</v>
      </c>
      <c r="F567" s="1" t="s">
        <v>2066</v>
      </c>
      <c r="G567" s="1" t="s">
        <v>2067</v>
      </c>
      <c r="H567" s="1" t="s">
        <v>25</v>
      </c>
      <c r="I567" s="1" t="s">
        <v>26</v>
      </c>
      <c r="J567" s="1" t="s">
        <v>191</v>
      </c>
      <c r="K567" s="1" t="s">
        <v>192</v>
      </c>
      <c r="L567" s="1" t="s">
        <v>55</v>
      </c>
      <c r="M567" s="1" t="s">
        <v>308</v>
      </c>
      <c r="N567" s="1" t="s">
        <v>31</v>
      </c>
      <c r="O567" s="1" t="s">
        <v>57</v>
      </c>
      <c r="P567" s="1" t="s">
        <v>309</v>
      </c>
      <c r="Q567">
        <v>107.53</v>
      </c>
      <c r="R567">
        <v>1</v>
      </c>
      <c r="S567">
        <v>21.506</v>
      </c>
      <c r="T567" s="1" t="s">
        <v>297</v>
      </c>
    </row>
    <row r="568" spans="1:20" x14ac:dyDescent="0.25">
      <c r="A568" s="1" t="s">
        <v>2068</v>
      </c>
      <c r="B568" s="2">
        <v>42321</v>
      </c>
      <c r="C568" s="2">
        <v>42327</v>
      </c>
      <c r="D568" s="1" t="s">
        <v>125</v>
      </c>
      <c r="E568" s="1" t="s">
        <v>40</v>
      </c>
      <c r="F568" s="1" t="s">
        <v>311</v>
      </c>
      <c r="G568" s="1" t="s">
        <v>312</v>
      </c>
      <c r="H568" s="1" t="s">
        <v>25</v>
      </c>
      <c r="I568" s="1" t="s">
        <v>26</v>
      </c>
      <c r="J568" s="1" t="s">
        <v>230</v>
      </c>
      <c r="K568" s="1" t="s">
        <v>200</v>
      </c>
      <c r="L568" s="1" t="s">
        <v>68</v>
      </c>
      <c r="M568" s="1" t="s">
        <v>1136</v>
      </c>
      <c r="N568" s="1" t="s">
        <v>31</v>
      </c>
      <c r="O568" s="1" t="s">
        <v>32</v>
      </c>
      <c r="P568" s="1" t="s">
        <v>1137</v>
      </c>
      <c r="Q568">
        <v>299.97000000000003</v>
      </c>
      <c r="R568">
        <v>3</v>
      </c>
      <c r="S568">
        <v>56.994300000000003</v>
      </c>
      <c r="T568" s="1" t="s">
        <v>34</v>
      </c>
    </row>
    <row r="569" spans="1:20" x14ac:dyDescent="0.25">
      <c r="A569" s="1" t="s">
        <v>2069</v>
      </c>
      <c r="B569" s="2">
        <v>41947</v>
      </c>
      <c r="C569" s="2">
        <v>41951</v>
      </c>
      <c r="D569" s="1" t="s">
        <v>79</v>
      </c>
      <c r="E569" s="1" t="s">
        <v>40</v>
      </c>
      <c r="F569" s="1" t="s">
        <v>2070</v>
      </c>
      <c r="G569" s="1" t="s">
        <v>2071</v>
      </c>
      <c r="H569" s="1" t="s">
        <v>25</v>
      </c>
      <c r="I569" s="1" t="s">
        <v>26</v>
      </c>
      <c r="J569" s="1" t="s">
        <v>639</v>
      </c>
      <c r="K569" s="1" t="s">
        <v>54</v>
      </c>
      <c r="L569" s="1" t="s">
        <v>55</v>
      </c>
      <c r="M569" s="1" t="s">
        <v>1989</v>
      </c>
      <c r="N569" s="1" t="s">
        <v>31</v>
      </c>
      <c r="O569" s="1" t="s">
        <v>57</v>
      </c>
      <c r="P569" s="1" t="s">
        <v>1990</v>
      </c>
      <c r="Q569">
        <v>35.340000000000003</v>
      </c>
      <c r="R569">
        <v>2</v>
      </c>
      <c r="S569">
        <v>13.4292</v>
      </c>
      <c r="T569" s="1" t="s">
        <v>34</v>
      </c>
    </row>
    <row r="570" spans="1:20" x14ac:dyDescent="0.25">
      <c r="A570" s="1" t="s">
        <v>2072</v>
      </c>
      <c r="B570" s="2">
        <v>42175</v>
      </c>
      <c r="C570" s="2">
        <v>42180</v>
      </c>
      <c r="D570" s="1" t="s">
        <v>50</v>
      </c>
      <c r="E570" s="1" t="s">
        <v>22</v>
      </c>
      <c r="F570" s="1" t="s">
        <v>2073</v>
      </c>
      <c r="G570" s="1" t="s">
        <v>2074</v>
      </c>
      <c r="H570" s="1" t="s">
        <v>90</v>
      </c>
      <c r="I570" s="1" t="s">
        <v>26</v>
      </c>
      <c r="J570" s="1" t="s">
        <v>328</v>
      </c>
      <c r="K570" s="1" t="s">
        <v>54</v>
      </c>
      <c r="L570" s="1" t="s">
        <v>55</v>
      </c>
      <c r="M570" s="1" t="s">
        <v>745</v>
      </c>
      <c r="N570" s="1" t="s">
        <v>31</v>
      </c>
      <c r="O570" s="1" t="s">
        <v>57</v>
      </c>
      <c r="P570" s="1" t="s">
        <v>746</v>
      </c>
      <c r="Q570">
        <v>257.64</v>
      </c>
      <c r="R570">
        <v>6</v>
      </c>
      <c r="S570">
        <v>100.4796</v>
      </c>
      <c r="T570" s="1" t="s">
        <v>59</v>
      </c>
    </row>
    <row r="571" spans="1:20" x14ac:dyDescent="0.25">
      <c r="A571" s="1" t="s">
        <v>2075</v>
      </c>
      <c r="B571" s="2">
        <v>41771</v>
      </c>
      <c r="C571" s="2">
        <v>41776</v>
      </c>
      <c r="D571" s="1" t="s">
        <v>50</v>
      </c>
      <c r="E571" s="1" t="s">
        <v>40</v>
      </c>
      <c r="F571" s="1" t="s">
        <v>1927</v>
      </c>
      <c r="G571" s="1" t="s">
        <v>1928</v>
      </c>
      <c r="H571" s="1" t="s">
        <v>25</v>
      </c>
      <c r="I571" s="1" t="s">
        <v>26</v>
      </c>
      <c r="J571" s="1" t="s">
        <v>237</v>
      </c>
      <c r="K571" s="1" t="s">
        <v>434</v>
      </c>
      <c r="L571" s="1" t="s">
        <v>68</v>
      </c>
      <c r="M571" s="1" t="s">
        <v>762</v>
      </c>
      <c r="N571" s="1" t="s">
        <v>31</v>
      </c>
      <c r="O571" s="1" t="s">
        <v>46</v>
      </c>
      <c r="P571" s="1" t="s">
        <v>763</v>
      </c>
      <c r="Q571">
        <v>700.05600000000004</v>
      </c>
      <c r="R571">
        <v>3</v>
      </c>
      <c r="S571">
        <v>-130.0104</v>
      </c>
      <c r="T571" s="1" t="s">
        <v>161</v>
      </c>
    </row>
    <row r="572" spans="1:20" x14ac:dyDescent="0.25">
      <c r="A572" s="1" t="s">
        <v>2076</v>
      </c>
      <c r="B572" s="2">
        <v>41798</v>
      </c>
      <c r="C572" s="2">
        <v>41804</v>
      </c>
      <c r="D572" s="1" t="s">
        <v>125</v>
      </c>
      <c r="E572" s="1" t="s">
        <v>40</v>
      </c>
      <c r="F572" s="1" t="s">
        <v>628</v>
      </c>
      <c r="G572" s="1" t="s">
        <v>629</v>
      </c>
      <c r="H572" s="1" t="s">
        <v>25</v>
      </c>
      <c r="I572" s="1" t="s">
        <v>26</v>
      </c>
      <c r="J572" s="1" t="s">
        <v>191</v>
      </c>
      <c r="K572" s="1" t="s">
        <v>192</v>
      </c>
      <c r="L572" s="1" t="s">
        <v>55</v>
      </c>
      <c r="M572" s="1" t="s">
        <v>2077</v>
      </c>
      <c r="N572" s="1" t="s">
        <v>31</v>
      </c>
      <c r="O572" s="1" t="s">
        <v>36</v>
      </c>
      <c r="P572" s="1" t="s">
        <v>2078</v>
      </c>
      <c r="Q572">
        <v>585.55200000000002</v>
      </c>
      <c r="R572">
        <v>3</v>
      </c>
      <c r="S572">
        <v>73.194000000000003</v>
      </c>
      <c r="T572" s="1" t="s">
        <v>59</v>
      </c>
    </row>
    <row r="573" spans="1:20" x14ac:dyDescent="0.25">
      <c r="A573" s="1" t="s">
        <v>2079</v>
      </c>
      <c r="B573" s="2">
        <v>41785</v>
      </c>
      <c r="C573" s="2">
        <v>41789</v>
      </c>
      <c r="D573" s="1" t="s">
        <v>79</v>
      </c>
      <c r="E573" s="1" t="s">
        <v>40</v>
      </c>
      <c r="F573" s="1" t="s">
        <v>2035</v>
      </c>
      <c r="G573" s="1" t="s">
        <v>2036</v>
      </c>
      <c r="H573" s="1" t="s">
        <v>25</v>
      </c>
      <c r="I573" s="1" t="s">
        <v>26</v>
      </c>
      <c r="J573" s="1" t="s">
        <v>53</v>
      </c>
      <c r="K573" s="1" t="s">
        <v>54</v>
      </c>
      <c r="L573" s="1" t="s">
        <v>55</v>
      </c>
      <c r="M573" s="1" t="s">
        <v>1532</v>
      </c>
      <c r="N573" s="1" t="s">
        <v>31</v>
      </c>
      <c r="O573" s="1" t="s">
        <v>36</v>
      </c>
      <c r="P573" s="1" t="s">
        <v>1533</v>
      </c>
      <c r="Q573">
        <v>225.29599999999999</v>
      </c>
      <c r="R573">
        <v>2</v>
      </c>
      <c r="S573">
        <v>22.529599999999999</v>
      </c>
      <c r="T573" s="1" t="s">
        <v>161</v>
      </c>
    </row>
    <row r="574" spans="1:20" x14ac:dyDescent="0.25">
      <c r="A574" s="1" t="s">
        <v>2080</v>
      </c>
      <c r="B574" s="2">
        <v>42440</v>
      </c>
      <c r="C574" s="2">
        <v>42444</v>
      </c>
      <c r="D574" s="1" t="s">
        <v>79</v>
      </c>
      <c r="E574" s="1" t="s">
        <v>40</v>
      </c>
      <c r="F574" s="1" t="s">
        <v>2081</v>
      </c>
      <c r="G574" s="1" t="s">
        <v>2082</v>
      </c>
      <c r="H574" s="1" t="s">
        <v>100</v>
      </c>
      <c r="I574" s="1" t="s">
        <v>26</v>
      </c>
      <c r="J574" s="1" t="s">
        <v>347</v>
      </c>
      <c r="K574" s="1" t="s">
        <v>667</v>
      </c>
      <c r="L574" s="1" t="s">
        <v>29</v>
      </c>
      <c r="M574" s="1" t="s">
        <v>1311</v>
      </c>
      <c r="N574" s="1" t="s">
        <v>31</v>
      </c>
      <c r="O574" s="1" t="s">
        <v>57</v>
      </c>
      <c r="P574" s="1" t="s">
        <v>2022</v>
      </c>
      <c r="Q574">
        <v>76.92</v>
      </c>
      <c r="R574">
        <v>4</v>
      </c>
      <c r="S574">
        <v>31.537199999999999</v>
      </c>
      <c r="T574" s="1" t="s">
        <v>195</v>
      </c>
    </row>
    <row r="575" spans="1:20" x14ac:dyDescent="0.25">
      <c r="A575" s="1" t="s">
        <v>2083</v>
      </c>
      <c r="B575" s="2">
        <v>43079</v>
      </c>
      <c r="C575" s="2">
        <v>43081</v>
      </c>
      <c r="D575" s="1" t="s">
        <v>63</v>
      </c>
      <c r="E575" s="1" t="s">
        <v>87</v>
      </c>
      <c r="F575" s="1" t="s">
        <v>1502</v>
      </c>
      <c r="G575" s="1" t="s">
        <v>1503</v>
      </c>
      <c r="H575" s="1" t="s">
        <v>25</v>
      </c>
      <c r="I575" s="1" t="s">
        <v>26</v>
      </c>
      <c r="J575" s="1" t="s">
        <v>43</v>
      </c>
      <c r="K575" s="1" t="s">
        <v>44</v>
      </c>
      <c r="L575" s="1" t="s">
        <v>29</v>
      </c>
      <c r="M575" s="1" t="s">
        <v>927</v>
      </c>
      <c r="N575" s="1" t="s">
        <v>31</v>
      </c>
      <c r="O575" s="1" t="s">
        <v>57</v>
      </c>
      <c r="P575" s="1" t="s">
        <v>316</v>
      </c>
      <c r="Q575">
        <v>19.103999999999999</v>
      </c>
      <c r="R575">
        <v>3</v>
      </c>
      <c r="S575">
        <v>5.7312000000000003</v>
      </c>
      <c r="T575" s="1" t="s">
        <v>96</v>
      </c>
    </row>
    <row r="576" spans="1:20" x14ac:dyDescent="0.25">
      <c r="A576" s="1" t="s">
        <v>2084</v>
      </c>
      <c r="B576" s="2">
        <v>42202</v>
      </c>
      <c r="C576" s="2">
        <v>42204</v>
      </c>
      <c r="D576" s="1" t="s">
        <v>63</v>
      </c>
      <c r="E576" s="1" t="s">
        <v>22</v>
      </c>
      <c r="F576" s="1" t="s">
        <v>1331</v>
      </c>
      <c r="G576" s="1" t="s">
        <v>1332</v>
      </c>
      <c r="H576" s="1" t="s">
        <v>25</v>
      </c>
      <c r="I576" s="1" t="s">
        <v>26</v>
      </c>
      <c r="J576" s="1" t="s">
        <v>2085</v>
      </c>
      <c r="K576" s="1" t="s">
        <v>54</v>
      </c>
      <c r="L576" s="1" t="s">
        <v>55</v>
      </c>
      <c r="M576" s="1" t="s">
        <v>1476</v>
      </c>
      <c r="N576" s="1" t="s">
        <v>31</v>
      </c>
      <c r="O576" s="1" t="s">
        <v>32</v>
      </c>
      <c r="P576" s="1" t="s">
        <v>1477</v>
      </c>
      <c r="Q576">
        <v>195.46600000000001</v>
      </c>
      <c r="R576">
        <v>2</v>
      </c>
      <c r="S576">
        <v>-13.797599999999999</v>
      </c>
      <c r="T576" s="1" t="s">
        <v>71</v>
      </c>
    </row>
    <row r="577" spans="1:20" x14ac:dyDescent="0.25">
      <c r="A577" s="1" t="s">
        <v>2086</v>
      </c>
      <c r="B577" s="2">
        <v>42855</v>
      </c>
      <c r="C577" s="2">
        <v>42860</v>
      </c>
      <c r="D577" s="1" t="s">
        <v>50</v>
      </c>
      <c r="E577" s="1" t="s">
        <v>40</v>
      </c>
      <c r="F577" s="1" t="s">
        <v>2087</v>
      </c>
      <c r="G577" s="1" t="s">
        <v>2088</v>
      </c>
      <c r="H577" s="1" t="s">
        <v>90</v>
      </c>
      <c r="I577" s="1" t="s">
        <v>26</v>
      </c>
      <c r="J577" s="1" t="s">
        <v>2089</v>
      </c>
      <c r="K577" s="1" t="s">
        <v>44</v>
      </c>
      <c r="L577" s="1" t="s">
        <v>29</v>
      </c>
      <c r="M577" s="1" t="s">
        <v>446</v>
      </c>
      <c r="N577" s="1" t="s">
        <v>31</v>
      </c>
      <c r="O577" s="1" t="s">
        <v>57</v>
      </c>
      <c r="P577" s="1" t="s">
        <v>447</v>
      </c>
      <c r="Q577">
        <v>23.68</v>
      </c>
      <c r="R577">
        <v>8</v>
      </c>
      <c r="S577">
        <v>6.2160000000000002</v>
      </c>
      <c r="T577" s="1" t="s">
        <v>113</v>
      </c>
    </row>
    <row r="578" spans="1:20" x14ac:dyDescent="0.25">
      <c r="A578" s="1" t="s">
        <v>2090</v>
      </c>
      <c r="B578" s="2">
        <v>42268</v>
      </c>
      <c r="C578" s="2">
        <v>42270</v>
      </c>
      <c r="D578" s="1" t="s">
        <v>63</v>
      </c>
      <c r="E578" s="1" t="s">
        <v>87</v>
      </c>
      <c r="F578" s="1" t="s">
        <v>2091</v>
      </c>
      <c r="G578" s="1" t="s">
        <v>2092</v>
      </c>
      <c r="H578" s="1" t="s">
        <v>100</v>
      </c>
      <c r="I578" s="1" t="s">
        <v>26</v>
      </c>
      <c r="J578" s="1" t="s">
        <v>53</v>
      </c>
      <c r="K578" s="1" t="s">
        <v>54</v>
      </c>
      <c r="L578" s="1" t="s">
        <v>55</v>
      </c>
      <c r="M578" s="1" t="s">
        <v>625</v>
      </c>
      <c r="N578" s="1" t="s">
        <v>31</v>
      </c>
      <c r="O578" s="1" t="s">
        <v>36</v>
      </c>
      <c r="P578" s="1" t="s">
        <v>626</v>
      </c>
      <c r="Q578">
        <v>601.53599999999994</v>
      </c>
      <c r="R578">
        <v>4</v>
      </c>
      <c r="S578">
        <v>0</v>
      </c>
      <c r="T578" s="1" t="s">
        <v>77</v>
      </c>
    </row>
    <row r="579" spans="1:20" x14ac:dyDescent="0.25">
      <c r="A579" s="1" t="s">
        <v>2093</v>
      </c>
      <c r="B579" s="2">
        <v>41975</v>
      </c>
      <c r="C579" s="2">
        <v>41979</v>
      </c>
      <c r="D579" s="1" t="s">
        <v>79</v>
      </c>
      <c r="E579" s="1" t="s">
        <v>40</v>
      </c>
      <c r="F579" s="1" t="s">
        <v>2094</v>
      </c>
      <c r="G579" s="1" t="s">
        <v>2095</v>
      </c>
      <c r="H579" s="1" t="s">
        <v>90</v>
      </c>
      <c r="I579" s="1" t="s">
        <v>26</v>
      </c>
      <c r="J579" s="1" t="s">
        <v>2096</v>
      </c>
      <c r="K579" s="1" t="s">
        <v>92</v>
      </c>
      <c r="L579" s="1" t="s">
        <v>93</v>
      </c>
      <c r="M579" s="1" t="s">
        <v>389</v>
      </c>
      <c r="N579" s="1" t="s">
        <v>31</v>
      </c>
      <c r="O579" s="1" t="s">
        <v>57</v>
      </c>
      <c r="P579" s="1" t="s">
        <v>390</v>
      </c>
      <c r="Q579">
        <v>58.36</v>
      </c>
      <c r="R579">
        <v>5</v>
      </c>
      <c r="S579">
        <v>-24.803000000000001</v>
      </c>
      <c r="T579" s="1" t="s">
        <v>96</v>
      </c>
    </row>
    <row r="580" spans="1:20" x14ac:dyDescent="0.25">
      <c r="A580" s="1" t="s">
        <v>2093</v>
      </c>
      <c r="B580" s="2">
        <v>41975</v>
      </c>
      <c r="C580" s="2">
        <v>41979</v>
      </c>
      <c r="D580" s="1" t="s">
        <v>79</v>
      </c>
      <c r="E580" s="1" t="s">
        <v>40</v>
      </c>
      <c r="F580" s="1" t="s">
        <v>2094</v>
      </c>
      <c r="G580" s="1" t="s">
        <v>2095</v>
      </c>
      <c r="H580" s="1" t="s">
        <v>90</v>
      </c>
      <c r="I580" s="1" t="s">
        <v>26</v>
      </c>
      <c r="J580" s="1" t="s">
        <v>2096</v>
      </c>
      <c r="K580" s="1" t="s">
        <v>92</v>
      </c>
      <c r="L580" s="1" t="s">
        <v>93</v>
      </c>
      <c r="M580" s="1" t="s">
        <v>697</v>
      </c>
      <c r="N580" s="1" t="s">
        <v>31</v>
      </c>
      <c r="O580" s="1" t="s">
        <v>57</v>
      </c>
      <c r="P580" s="1" t="s">
        <v>698</v>
      </c>
      <c r="Q580">
        <v>39.96</v>
      </c>
      <c r="R580">
        <v>5</v>
      </c>
      <c r="S580">
        <v>-23.975999999999999</v>
      </c>
      <c r="T580" s="1" t="s">
        <v>96</v>
      </c>
    </row>
    <row r="581" spans="1:20" x14ac:dyDescent="0.25">
      <c r="A581" s="1" t="s">
        <v>2097</v>
      </c>
      <c r="B581" s="2">
        <v>41741</v>
      </c>
      <c r="C581" s="2">
        <v>41746</v>
      </c>
      <c r="D581" s="1" t="s">
        <v>50</v>
      </c>
      <c r="E581" s="1" t="s">
        <v>40</v>
      </c>
      <c r="F581" s="1" t="s">
        <v>2098</v>
      </c>
      <c r="G581" s="1" t="s">
        <v>2099</v>
      </c>
      <c r="H581" s="1" t="s">
        <v>90</v>
      </c>
      <c r="I581" s="1" t="s">
        <v>26</v>
      </c>
      <c r="J581" s="1" t="s">
        <v>2100</v>
      </c>
      <c r="K581" s="1" t="s">
        <v>54</v>
      </c>
      <c r="L581" s="1" t="s">
        <v>55</v>
      </c>
      <c r="M581" s="1" t="s">
        <v>542</v>
      </c>
      <c r="N581" s="1" t="s">
        <v>31</v>
      </c>
      <c r="O581" s="1" t="s">
        <v>32</v>
      </c>
      <c r="P581" s="1" t="s">
        <v>543</v>
      </c>
      <c r="Q581">
        <v>308.49900000000002</v>
      </c>
      <c r="R581">
        <v>3</v>
      </c>
      <c r="S581">
        <v>-18.146999999999998</v>
      </c>
      <c r="T581" s="1" t="s">
        <v>113</v>
      </c>
    </row>
    <row r="582" spans="1:20" x14ac:dyDescent="0.25">
      <c r="A582" s="1" t="s">
        <v>2101</v>
      </c>
      <c r="B582" s="2">
        <v>43042</v>
      </c>
      <c r="C582" s="2">
        <v>43047</v>
      </c>
      <c r="D582" s="1" t="s">
        <v>50</v>
      </c>
      <c r="E582" s="1" t="s">
        <v>40</v>
      </c>
      <c r="F582" s="1" t="s">
        <v>2102</v>
      </c>
      <c r="G582" s="1" t="s">
        <v>2103</v>
      </c>
      <c r="H582" s="1" t="s">
        <v>25</v>
      </c>
      <c r="I582" s="1" t="s">
        <v>26</v>
      </c>
      <c r="J582" s="1" t="s">
        <v>2104</v>
      </c>
      <c r="K582" s="1" t="s">
        <v>1896</v>
      </c>
      <c r="L582" s="1" t="s">
        <v>55</v>
      </c>
      <c r="M582" s="1" t="s">
        <v>174</v>
      </c>
      <c r="N582" s="1" t="s">
        <v>31</v>
      </c>
      <c r="O582" s="1" t="s">
        <v>57</v>
      </c>
      <c r="P582" s="1" t="s">
        <v>175</v>
      </c>
      <c r="Q582">
        <v>41.37</v>
      </c>
      <c r="R582">
        <v>3</v>
      </c>
      <c r="S582">
        <v>17.375399999999999</v>
      </c>
      <c r="T582" s="1" t="s">
        <v>34</v>
      </c>
    </row>
    <row r="583" spans="1:20" x14ac:dyDescent="0.25">
      <c r="A583" s="1" t="s">
        <v>2105</v>
      </c>
      <c r="B583" s="2">
        <v>42254</v>
      </c>
      <c r="C583" s="2">
        <v>42258</v>
      </c>
      <c r="D583" s="1" t="s">
        <v>79</v>
      </c>
      <c r="E583" s="1" t="s">
        <v>40</v>
      </c>
      <c r="F583" s="1" t="s">
        <v>2053</v>
      </c>
      <c r="G583" s="1" t="s">
        <v>2054</v>
      </c>
      <c r="H583" s="1" t="s">
        <v>25</v>
      </c>
      <c r="I583" s="1" t="s">
        <v>26</v>
      </c>
      <c r="J583" s="1" t="s">
        <v>1374</v>
      </c>
      <c r="K583" s="1" t="s">
        <v>92</v>
      </c>
      <c r="L583" s="1" t="s">
        <v>93</v>
      </c>
      <c r="M583" s="1" t="s">
        <v>1765</v>
      </c>
      <c r="N583" s="1" t="s">
        <v>31</v>
      </c>
      <c r="O583" s="1" t="s">
        <v>36</v>
      </c>
      <c r="P583" s="1" t="s">
        <v>1766</v>
      </c>
      <c r="Q583">
        <v>47.515999999999998</v>
      </c>
      <c r="R583">
        <v>2</v>
      </c>
      <c r="S583">
        <v>-2.0364</v>
      </c>
      <c r="T583" s="1" t="s">
        <v>77</v>
      </c>
    </row>
    <row r="584" spans="1:20" x14ac:dyDescent="0.25">
      <c r="A584" s="1" t="s">
        <v>2106</v>
      </c>
      <c r="B584" s="2">
        <v>42210</v>
      </c>
      <c r="C584" s="2">
        <v>42212</v>
      </c>
      <c r="D584" s="1" t="s">
        <v>63</v>
      </c>
      <c r="E584" s="1" t="s">
        <v>22</v>
      </c>
      <c r="F584" s="1" t="s">
        <v>2107</v>
      </c>
      <c r="G584" s="1" t="s">
        <v>2108</v>
      </c>
      <c r="H584" s="1" t="s">
        <v>25</v>
      </c>
      <c r="I584" s="1" t="s">
        <v>26</v>
      </c>
      <c r="J584" s="1" t="s">
        <v>191</v>
      </c>
      <c r="K584" s="1" t="s">
        <v>192</v>
      </c>
      <c r="L584" s="1" t="s">
        <v>55</v>
      </c>
      <c r="M584" s="1" t="s">
        <v>1695</v>
      </c>
      <c r="N584" s="1" t="s">
        <v>31</v>
      </c>
      <c r="O584" s="1" t="s">
        <v>32</v>
      </c>
      <c r="P584" s="1" t="s">
        <v>1914</v>
      </c>
      <c r="Q584">
        <v>704.9</v>
      </c>
      <c r="R584">
        <v>5</v>
      </c>
      <c r="S584">
        <v>56.392000000000003</v>
      </c>
      <c r="T584" s="1" t="s">
        <v>71</v>
      </c>
    </row>
    <row r="585" spans="1:20" x14ac:dyDescent="0.25">
      <c r="A585" s="1" t="s">
        <v>2106</v>
      </c>
      <c r="B585" s="2">
        <v>42210</v>
      </c>
      <c r="C585" s="2">
        <v>42212</v>
      </c>
      <c r="D585" s="1" t="s">
        <v>63</v>
      </c>
      <c r="E585" s="1" t="s">
        <v>22</v>
      </c>
      <c r="F585" s="1" t="s">
        <v>2107</v>
      </c>
      <c r="G585" s="1" t="s">
        <v>2108</v>
      </c>
      <c r="H585" s="1" t="s">
        <v>25</v>
      </c>
      <c r="I585" s="1" t="s">
        <v>26</v>
      </c>
      <c r="J585" s="1" t="s">
        <v>191</v>
      </c>
      <c r="K585" s="1" t="s">
        <v>192</v>
      </c>
      <c r="L585" s="1" t="s">
        <v>55</v>
      </c>
      <c r="M585" s="1" t="s">
        <v>1486</v>
      </c>
      <c r="N585" s="1" t="s">
        <v>31</v>
      </c>
      <c r="O585" s="1" t="s">
        <v>36</v>
      </c>
      <c r="P585" s="1" t="s">
        <v>1487</v>
      </c>
      <c r="Q585">
        <v>561.56799999999998</v>
      </c>
      <c r="R585">
        <v>2</v>
      </c>
      <c r="S585">
        <v>28.078399999999998</v>
      </c>
      <c r="T585" s="1" t="s">
        <v>71</v>
      </c>
    </row>
    <row r="586" spans="1:20" x14ac:dyDescent="0.25">
      <c r="A586" s="1" t="s">
        <v>2109</v>
      </c>
      <c r="B586" s="2">
        <v>42324</v>
      </c>
      <c r="C586" s="2">
        <v>42326</v>
      </c>
      <c r="D586" s="1" t="s">
        <v>63</v>
      </c>
      <c r="E586" s="1" t="s">
        <v>22</v>
      </c>
      <c r="F586" s="1" t="s">
        <v>1351</v>
      </c>
      <c r="G586" s="1" t="s">
        <v>1352</v>
      </c>
      <c r="H586" s="1" t="s">
        <v>100</v>
      </c>
      <c r="I586" s="1" t="s">
        <v>26</v>
      </c>
      <c r="J586" s="1" t="s">
        <v>905</v>
      </c>
      <c r="K586" s="1" t="s">
        <v>238</v>
      </c>
      <c r="L586" s="1" t="s">
        <v>93</v>
      </c>
      <c r="M586" s="1" t="s">
        <v>2110</v>
      </c>
      <c r="N586" s="1" t="s">
        <v>31</v>
      </c>
      <c r="O586" s="1" t="s">
        <v>57</v>
      </c>
      <c r="P586" s="1" t="s">
        <v>2111</v>
      </c>
      <c r="Q586">
        <v>185.58</v>
      </c>
      <c r="R586">
        <v>6</v>
      </c>
      <c r="S586">
        <v>76.087800000000001</v>
      </c>
      <c r="T586" s="1" t="s">
        <v>34</v>
      </c>
    </row>
    <row r="587" spans="1:20" x14ac:dyDescent="0.25">
      <c r="A587" s="1" t="s">
        <v>2109</v>
      </c>
      <c r="B587" s="2">
        <v>42324</v>
      </c>
      <c r="C587" s="2">
        <v>42326</v>
      </c>
      <c r="D587" s="1" t="s">
        <v>63</v>
      </c>
      <c r="E587" s="1" t="s">
        <v>22</v>
      </c>
      <c r="F587" s="1" t="s">
        <v>1351</v>
      </c>
      <c r="G587" s="1" t="s">
        <v>1352</v>
      </c>
      <c r="H587" s="1" t="s">
        <v>100</v>
      </c>
      <c r="I587" s="1" t="s">
        <v>26</v>
      </c>
      <c r="J587" s="1" t="s">
        <v>905</v>
      </c>
      <c r="K587" s="1" t="s">
        <v>238</v>
      </c>
      <c r="L587" s="1" t="s">
        <v>93</v>
      </c>
      <c r="M587" s="1" t="s">
        <v>907</v>
      </c>
      <c r="N587" s="1" t="s">
        <v>31</v>
      </c>
      <c r="O587" s="1" t="s">
        <v>46</v>
      </c>
      <c r="P587" s="1" t="s">
        <v>908</v>
      </c>
      <c r="Q587">
        <v>214.11</v>
      </c>
      <c r="R587">
        <v>3</v>
      </c>
      <c r="S587">
        <v>36.398699999999998</v>
      </c>
      <c r="T587" s="1" t="s">
        <v>34</v>
      </c>
    </row>
    <row r="588" spans="1:20" x14ac:dyDescent="0.25">
      <c r="A588" s="1" t="s">
        <v>2109</v>
      </c>
      <c r="B588" s="2">
        <v>42324</v>
      </c>
      <c r="C588" s="2">
        <v>42326</v>
      </c>
      <c r="D588" s="1" t="s">
        <v>63</v>
      </c>
      <c r="E588" s="1" t="s">
        <v>22</v>
      </c>
      <c r="F588" s="1" t="s">
        <v>1351</v>
      </c>
      <c r="G588" s="1" t="s">
        <v>1352</v>
      </c>
      <c r="H588" s="1" t="s">
        <v>100</v>
      </c>
      <c r="I588" s="1" t="s">
        <v>26</v>
      </c>
      <c r="J588" s="1" t="s">
        <v>905</v>
      </c>
      <c r="K588" s="1" t="s">
        <v>238</v>
      </c>
      <c r="L588" s="1" t="s">
        <v>93</v>
      </c>
      <c r="M588" s="1" t="s">
        <v>699</v>
      </c>
      <c r="N588" s="1" t="s">
        <v>31</v>
      </c>
      <c r="O588" s="1" t="s">
        <v>46</v>
      </c>
      <c r="P588" s="1" t="s">
        <v>700</v>
      </c>
      <c r="Q588">
        <v>653.54999999999995</v>
      </c>
      <c r="R588">
        <v>3</v>
      </c>
      <c r="S588">
        <v>111.1035</v>
      </c>
      <c r="T588" s="1" t="s">
        <v>34</v>
      </c>
    </row>
    <row r="589" spans="1:20" x14ac:dyDescent="0.25">
      <c r="A589" s="1" t="s">
        <v>2112</v>
      </c>
      <c r="B589" s="2">
        <v>42248</v>
      </c>
      <c r="C589" s="2">
        <v>42255</v>
      </c>
      <c r="D589" s="1" t="s">
        <v>39</v>
      </c>
      <c r="E589" s="1" t="s">
        <v>40</v>
      </c>
      <c r="F589" s="1" t="s">
        <v>2113</v>
      </c>
      <c r="G589" s="1" t="s">
        <v>2114</v>
      </c>
      <c r="H589" s="1" t="s">
        <v>100</v>
      </c>
      <c r="I589" s="1" t="s">
        <v>26</v>
      </c>
      <c r="J589" s="1" t="s">
        <v>237</v>
      </c>
      <c r="K589" s="1" t="s">
        <v>434</v>
      </c>
      <c r="L589" s="1" t="s">
        <v>68</v>
      </c>
      <c r="M589" s="1" t="s">
        <v>251</v>
      </c>
      <c r="N589" s="1" t="s">
        <v>31</v>
      </c>
      <c r="O589" s="1" t="s">
        <v>36</v>
      </c>
      <c r="P589" s="1" t="s">
        <v>252</v>
      </c>
      <c r="Q589">
        <v>60.74</v>
      </c>
      <c r="R589">
        <v>1</v>
      </c>
      <c r="S589">
        <v>15.185</v>
      </c>
      <c r="T589" s="1" t="s">
        <v>77</v>
      </c>
    </row>
    <row r="590" spans="1:20" x14ac:dyDescent="0.25">
      <c r="A590" s="1" t="s">
        <v>2112</v>
      </c>
      <c r="B590" s="2">
        <v>42248</v>
      </c>
      <c r="C590" s="2">
        <v>42255</v>
      </c>
      <c r="D590" s="1" t="s">
        <v>39</v>
      </c>
      <c r="E590" s="1" t="s">
        <v>40</v>
      </c>
      <c r="F590" s="1" t="s">
        <v>2113</v>
      </c>
      <c r="G590" s="1" t="s">
        <v>2114</v>
      </c>
      <c r="H590" s="1" t="s">
        <v>100</v>
      </c>
      <c r="I590" s="1" t="s">
        <v>26</v>
      </c>
      <c r="J590" s="1" t="s">
        <v>237</v>
      </c>
      <c r="K590" s="1" t="s">
        <v>434</v>
      </c>
      <c r="L590" s="1" t="s">
        <v>68</v>
      </c>
      <c r="M590" s="1" t="s">
        <v>1796</v>
      </c>
      <c r="N590" s="1" t="s">
        <v>31</v>
      </c>
      <c r="O590" s="1" t="s">
        <v>57</v>
      </c>
      <c r="P590" s="1" t="s">
        <v>1797</v>
      </c>
      <c r="Q590">
        <v>124.36</v>
      </c>
      <c r="R590">
        <v>2</v>
      </c>
      <c r="S590">
        <v>27.359200000000001</v>
      </c>
      <c r="T590" s="1" t="s">
        <v>77</v>
      </c>
    </row>
    <row r="591" spans="1:20" x14ac:dyDescent="0.25">
      <c r="A591" s="1" t="s">
        <v>2115</v>
      </c>
      <c r="B591" s="2">
        <v>42495</v>
      </c>
      <c r="C591" s="2">
        <v>42498</v>
      </c>
      <c r="D591" s="1" t="s">
        <v>21</v>
      </c>
      <c r="E591" s="1" t="s">
        <v>87</v>
      </c>
      <c r="F591" s="1" t="s">
        <v>2116</v>
      </c>
      <c r="G591" s="1" t="s">
        <v>2117</v>
      </c>
      <c r="H591" s="1" t="s">
        <v>25</v>
      </c>
      <c r="I591" s="1" t="s">
        <v>26</v>
      </c>
      <c r="J591" s="1" t="s">
        <v>1051</v>
      </c>
      <c r="K591" s="1" t="s">
        <v>54</v>
      </c>
      <c r="L591" s="1" t="s">
        <v>55</v>
      </c>
      <c r="M591" s="1" t="s">
        <v>290</v>
      </c>
      <c r="N591" s="1" t="s">
        <v>31</v>
      </c>
      <c r="O591" s="1" t="s">
        <v>46</v>
      </c>
      <c r="P591" s="1" t="s">
        <v>291</v>
      </c>
      <c r="Q591">
        <v>298.77600000000001</v>
      </c>
      <c r="R591">
        <v>3</v>
      </c>
      <c r="S591">
        <v>7.4694000000000003</v>
      </c>
      <c r="T591" s="1" t="s">
        <v>161</v>
      </c>
    </row>
    <row r="592" spans="1:20" x14ac:dyDescent="0.25">
      <c r="A592" s="1" t="s">
        <v>2118</v>
      </c>
      <c r="B592" s="2">
        <v>41907</v>
      </c>
      <c r="C592" s="2">
        <v>41912</v>
      </c>
      <c r="D592" s="1" t="s">
        <v>50</v>
      </c>
      <c r="E592" s="1" t="s">
        <v>40</v>
      </c>
      <c r="F592" s="1" t="s">
        <v>540</v>
      </c>
      <c r="G592" s="1" t="s">
        <v>541</v>
      </c>
      <c r="H592" s="1" t="s">
        <v>100</v>
      </c>
      <c r="I592" s="1" t="s">
        <v>26</v>
      </c>
      <c r="J592" s="1" t="s">
        <v>101</v>
      </c>
      <c r="K592" s="1" t="s">
        <v>92</v>
      </c>
      <c r="L592" s="1" t="s">
        <v>93</v>
      </c>
      <c r="M592" s="1" t="s">
        <v>736</v>
      </c>
      <c r="N592" s="1" t="s">
        <v>31</v>
      </c>
      <c r="O592" s="1" t="s">
        <v>32</v>
      </c>
      <c r="P592" s="1" t="s">
        <v>737</v>
      </c>
      <c r="Q592">
        <v>300.53280000000001</v>
      </c>
      <c r="R592">
        <v>2</v>
      </c>
      <c r="S592">
        <v>-97.231200000000001</v>
      </c>
      <c r="T592" s="1" t="s">
        <v>77</v>
      </c>
    </row>
    <row r="593" spans="1:20" x14ac:dyDescent="0.25">
      <c r="A593" s="1" t="s">
        <v>2119</v>
      </c>
      <c r="B593" s="2">
        <v>41712</v>
      </c>
      <c r="C593" s="2">
        <v>41717</v>
      </c>
      <c r="D593" s="1" t="s">
        <v>50</v>
      </c>
      <c r="E593" s="1" t="s">
        <v>40</v>
      </c>
      <c r="F593" s="1" t="s">
        <v>748</v>
      </c>
      <c r="G593" s="1" t="s">
        <v>749</v>
      </c>
      <c r="H593" s="1" t="s">
        <v>100</v>
      </c>
      <c r="I593" s="1" t="s">
        <v>26</v>
      </c>
      <c r="J593" s="1" t="s">
        <v>2120</v>
      </c>
      <c r="K593" s="1" t="s">
        <v>716</v>
      </c>
      <c r="L593" s="1" t="s">
        <v>29</v>
      </c>
      <c r="M593" s="1" t="s">
        <v>575</v>
      </c>
      <c r="N593" s="1" t="s">
        <v>31</v>
      </c>
      <c r="O593" s="1" t="s">
        <v>36</v>
      </c>
      <c r="P593" s="1" t="s">
        <v>576</v>
      </c>
      <c r="Q593">
        <v>1139.92</v>
      </c>
      <c r="R593">
        <v>4</v>
      </c>
      <c r="S593">
        <v>284.98</v>
      </c>
      <c r="T593" s="1" t="s">
        <v>195</v>
      </c>
    </row>
    <row r="594" spans="1:20" x14ac:dyDescent="0.25">
      <c r="A594" s="1" t="s">
        <v>2121</v>
      </c>
      <c r="B594" s="2">
        <v>42731</v>
      </c>
      <c r="C594" s="2">
        <v>42735</v>
      </c>
      <c r="D594" s="1" t="s">
        <v>79</v>
      </c>
      <c r="E594" s="1" t="s">
        <v>40</v>
      </c>
      <c r="F594" s="1" t="s">
        <v>1159</v>
      </c>
      <c r="G594" s="1" t="s">
        <v>1160</v>
      </c>
      <c r="H594" s="1" t="s">
        <v>90</v>
      </c>
      <c r="I594" s="1" t="s">
        <v>26</v>
      </c>
      <c r="J594" s="1" t="s">
        <v>2122</v>
      </c>
      <c r="K594" s="1" t="s">
        <v>134</v>
      </c>
      <c r="L594" s="1" t="s">
        <v>93</v>
      </c>
      <c r="M594" s="1" t="s">
        <v>656</v>
      </c>
      <c r="N594" s="1" t="s">
        <v>31</v>
      </c>
      <c r="O594" s="1" t="s">
        <v>36</v>
      </c>
      <c r="P594" s="1" t="s">
        <v>657</v>
      </c>
      <c r="Q594">
        <v>845.48800000000006</v>
      </c>
      <c r="R594">
        <v>8</v>
      </c>
      <c r="S594">
        <v>-12.0784</v>
      </c>
      <c r="T594" s="1" t="s">
        <v>96</v>
      </c>
    </row>
    <row r="595" spans="1:20" x14ac:dyDescent="0.25">
      <c r="A595" s="1" t="s">
        <v>2123</v>
      </c>
      <c r="B595" s="2">
        <v>42833</v>
      </c>
      <c r="C595" s="2">
        <v>42840</v>
      </c>
      <c r="D595" s="1" t="s">
        <v>39</v>
      </c>
      <c r="E595" s="1" t="s">
        <v>40</v>
      </c>
      <c r="F595" s="1" t="s">
        <v>2124</v>
      </c>
      <c r="G595" s="1" t="s">
        <v>2125</v>
      </c>
      <c r="H595" s="1" t="s">
        <v>90</v>
      </c>
      <c r="I595" s="1" t="s">
        <v>26</v>
      </c>
      <c r="J595" s="1" t="s">
        <v>1817</v>
      </c>
      <c r="K595" s="1" t="s">
        <v>667</v>
      </c>
      <c r="L595" s="1" t="s">
        <v>29</v>
      </c>
      <c r="M595" s="1" t="s">
        <v>2126</v>
      </c>
      <c r="N595" s="1" t="s">
        <v>31</v>
      </c>
      <c r="O595" s="1" t="s">
        <v>57</v>
      </c>
      <c r="P595" s="1" t="s">
        <v>2127</v>
      </c>
      <c r="Q595">
        <v>56.28</v>
      </c>
      <c r="R595">
        <v>6</v>
      </c>
      <c r="S595">
        <v>15.7584</v>
      </c>
      <c r="T595" s="1" t="s">
        <v>113</v>
      </c>
    </row>
    <row r="596" spans="1:20" x14ac:dyDescent="0.25">
      <c r="A596" s="1" t="s">
        <v>2128</v>
      </c>
      <c r="B596" s="2">
        <v>42448</v>
      </c>
      <c r="C596" s="2">
        <v>42450</v>
      </c>
      <c r="D596" s="1" t="s">
        <v>63</v>
      </c>
      <c r="E596" s="1" t="s">
        <v>22</v>
      </c>
      <c r="F596" s="1" t="s">
        <v>1881</v>
      </c>
      <c r="G596" s="1" t="s">
        <v>1882</v>
      </c>
      <c r="H596" s="1" t="s">
        <v>25</v>
      </c>
      <c r="I596" s="1" t="s">
        <v>26</v>
      </c>
      <c r="J596" s="1" t="s">
        <v>761</v>
      </c>
      <c r="K596" s="1" t="s">
        <v>121</v>
      </c>
      <c r="L596" s="1" t="s">
        <v>68</v>
      </c>
      <c r="M596" s="1" t="s">
        <v>2129</v>
      </c>
      <c r="N596" s="1" t="s">
        <v>31</v>
      </c>
      <c r="O596" s="1" t="s">
        <v>57</v>
      </c>
      <c r="P596" s="1" t="s">
        <v>2130</v>
      </c>
      <c r="Q596">
        <v>14.98</v>
      </c>
      <c r="R596">
        <v>1</v>
      </c>
      <c r="S596">
        <v>6.8907999999999996</v>
      </c>
      <c r="T596" s="1" t="s">
        <v>195</v>
      </c>
    </row>
    <row r="597" spans="1:20" x14ac:dyDescent="0.25">
      <c r="A597" s="1" t="s">
        <v>2128</v>
      </c>
      <c r="B597" s="2">
        <v>42448</v>
      </c>
      <c r="C597" s="2">
        <v>42450</v>
      </c>
      <c r="D597" s="1" t="s">
        <v>63</v>
      </c>
      <c r="E597" s="1" t="s">
        <v>22</v>
      </c>
      <c r="F597" s="1" t="s">
        <v>1881</v>
      </c>
      <c r="G597" s="1" t="s">
        <v>1882</v>
      </c>
      <c r="H597" s="1" t="s">
        <v>25</v>
      </c>
      <c r="I597" s="1" t="s">
        <v>26</v>
      </c>
      <c r="J597" s="1" t="s">
        <v>761</v>
      </c>
      <c r="K597" s="1" t="s">
        <v>121</v>
      </c>
      <c r="L597" s="1" t="s">
        <v>68</v>
      </c>
      <c r="M597" s="1" t="s">
        <v>661</v>
      </c>
      <c r="N597" s="1" t="s">
        <v>31</v>
      </c>
      <c r="O597" s="1" t="s">
        <v>57</v>
      </c>
      <c r="P597" s="1" t="s">
        <v>662</v>
      </c>
      <c r="Q597">
        <v>20.32</v>
      </c>
      <c r="R597">
        <v>4</v>
      </c>
      <c r="S597">
        <v>6.9088000000000003</v>
      </c>
      <c r="T597" s="1" t="s">
        <v>195</v>
      </c>
    </row>
    <row r="598" spans="1:20" x14ac:dyDescent="0.25">
      <c r="A598" s="1" t="s">
        <v>2131</v>
      </c>
      <c r="B598" s="2">
        <v>42608</v>
      </c>
      <c r="C598" s="2">
        <v>42611</v>
      </c>
      <c r="D598" s="1" t="s">
        <v>21</v>
      </c>
      <c r="E598" s="1" t="s">
        <v>87</v>
      </c>
      <c r="F598" s="1" t="s">
        <v>397</v>
      </c>
      <c r="G598" s="1" t="s">
        <v>398</v>
      </c>
      <c r="H598" s="1" t="s">
        <v>90</v>
      </c>
      <c r="I598" s="1" t="s">
        <v>26</v>
      </c>
      <c r="J598" s="1" t="s">
        <v>639</v>
      </c>
      <c r="K598" s="1" t="s">
        <v>54</v>
      </c>
      <c r="L598" s="1" t="s">
        <v>55</v>
      </c>
      <c r="M598" s="1" t="s">
        <v>559</v>
      </c>
      <c r="N598" s="1" t="s">
        <v>31</v>
      </c>
      <c r="O598" s="1" t="s">
        <v>36</v>
      </c>
      <c r="P598" s="1" t="s">
        <v>560</v>
      </c>
      <c r="Q598">
        <v>1603.136</v>
      </c>
      <c r="R598">
        <v>4</v>
      </c>
      <c r="S598">
        <v>100.196</v>
      </c>
      <c r="T598" s="1" t="s">
        <v>253</v>
      </c>
    </row>
    <row r="599" spans="1:20" x14ac:dyDescent="0.25">
      <c r="A599" s="1" t="s">
        <v>2132</v>
      </c>
      <c r="B599" s="2">
        <v>42597</v>
      </c>
      <c r="C599" s="2">
        <v>42599</v>
      </c>
      <c r="D599" s="1" t="s">
        <v>63</v>
      </c>
      <c r="E599" s="1" t="s">
        <v>22</v>
      </c>
      <c r="F599" s="1" t="s">
        <v>2133</v>
      </c>
      <c r="G599" s="1" t="s">
        <v>2134</v>
      </c>
      <c r="H599" s="1" t="s">
        <v>25</v>
      </c>
      <c r="I599" s="1" t="s">
        <v>26</v>
      </c>
      <c r="J599" s="1" t="s">
        <v>1911</v>
      </c>
      <c r="K599" s="1" t="s">
        <v>1036</v>
      </c>
      <c r="L599" s="1" t="s">
        <v>29</v>
      </c>
      <c r="M599" s="1" t="s">
        <v>1532</v>
      </c>
      <c r="N599" s="1" t="s">
        <v>31</v>
      </c>
      <c r="O599" s="1" t="s">
        <v>36</v>
      </c>
      <c r="P599" s="1" t="s">
        <v>1533</v>
      </c>
      <c r="Q599">
        <v>225.29599999999999</v>
      </c>
      <c r="R599">
        <v>2</v>
      </c>
      <c r="S599">
        <v>22.529599999999999</v>
      </c>
      <c r="T599" s="1" t="s">
        <v>253</v>
      </c>
    </row>
    <row r="600" spans="1:20" x14ac:dyDescent="0.25">
      <c r="A600" s="1" t="s">
        <v>2135</v>
      </c>
      <c r="B600" s="2">
        <v>42874</v>
      </c>
      <c r="C600" s="2">
        <v>42878</v>
      </c>
      <c r="D600" s="1" t="s">
        <v>79</v>
      </c>
      <c r="E600" s="1" t="s">
        <v>40</v>
      </c>
      <c r="F600" s="1" t="s">
        <v>2136</v>
      </c>
      <c r="G600" s="1" t="s">
        <v>2137</v>
      </c>
      <c r="H600" s="1" t="s">
        <v>25</v>
      </c>
      <c r="I600" s="1" t="s">
        <v>26</v>
      </c>
      <c r="J600" s="1" t="s">
        <v>2138</v>
      </c>
      <c r="K600" s="1" t="s">
        <v>667</v>
      </c>
      <c r="L600" s="1" t="s">
        <v>29</v>
      </c>
      <c r="M600" s="1" t="s">
        <v>277</v>
      </c>
      <c r="N600" s="1" t="s">
        <v>31</v>
      </c>
      <c r="O600" s="1" t="s">
        <v>32</v>
      </c>
      <c r="P600" s="1" t="s">
        <v>278</v>
      </c>
      <c r="Q600">
        <v>1628.82</v>
      </c>
      <c r="R600">
        <v>9</v>
      </c>
      <c r="S600">
        <v>374.62860000000001</v>
      </c>
      <c r="T600" s="1" t="s">
        <v>161</v>
      </c>
    </row>
    <row r="601" spans="1:20" x14ac:dyDescent="0.25">
      <c r="A601" s="1" t="s">
        <v>2139</v>
      </c>
      <c r="B601" s="2">
        <v>42898</v>
      </c>
      <c r="C601" s="2">
        <v>42905</v>
      </c>
      <c r="D601" s="1" t="s">
        <v>39</v>
      </c>
      <c r="E601" s="1" t="s">
        <v>40</v>
      </c>
      <c r="F601" s="1" t="s">
        <v>221</v>
      </c>
      <c r="G601" s="1" t="s">
        <v>222</v>
      </c>
      <c r="H601" s="1" t="s">
        <v>25</v>
      </c>
      <c r="I601" s="1" t="s">
        <v>26</v>
      </c>
      <c r="J601" s="1" t="s">
        <v>789</v>
      </c>
      <c r="K601" s="1" t="s">
        <v>44</v>
      </c>
      <c r="L601" s="1" t="s">
        <v>29</v>
      </c>
      <c r="M601" s="1" t="s">
        <v>2140</v>
      </c>
      <c r="N601" s="1" t="s">
        <v>31</v>
      </c>
      <c r="O601" s="1" t="s">
        <v>57</v>
      </c>
      <c r="P601" s="1" t="s">
        <v>2141</v>
      </c>
      <c r="Q601">
        <v>17.088000000000001</v>
      </c>
      <c r="R601">
        <v>2</v>
      </c>
      <c r="S601">
        <v>1.0680000000000001</v>
      </c>
      <c r="T601" s="1" t="s">
        <v>59</v>
      </c>
    </row>
    <row r="602" spans="1:20" x14ac:dyDescent="0.25">
      <c r="A602" s="1" t="s">
        <v>2142</v>
      </c>
      <c r="B602" s="2">
        <v>41720</v>
      </c>
      <c r="C602" s="2">
        <v>41724</v>
      </c>
      <c r="D602" s="1" t="s">
        <v>79</v>
      </c>
      <c r="E602" s="1" t="s">
        <v>40</v>
      </c>
      <c r="F602" s="1" t="s">
        <v>2143</v>
      </c>
      <c r="G602" s="1" t="s">
        <v>2144</v>
      </c>
      <c r="H602" s="1" t="s">
        <v>90</v>
      </c>
      <c r="I602" s="1" t="s">
        <v>26</v>
      </c>
      <c r="J602" s="1" t="s">
        <v>1222</v>
      </c>
      <c r="K602" s="1" t="s">
        <v>520</v>
      </c>
      <c r="L602" s="1" t="s">
        <v>55</v>
      </c>
      <c r="M602" s="1" t="s">
        <v>668</v>
      </c>
      <c r="N602" s="1" t="s">
        <v>31</v>
      </c>
      <c r="O602" s="1" t="s">
        <v>36</v>
      </c>
      <c r="P602" s="1" t="s">
        <v>669</v>
      </c>
      <c r="Q602">
        <v>314.35199999999998</v>
      </c>
      <c r="R602">
        <v>3</v>
      </c>
      <c r="S602">
        <v>-35.364600000000003</v>
      </c>
      <c r="T602" s="1" t="s">
        <v>195</v>
      </c>
    </row>
    <row r="603" spans="1:20" x14ac:dyDescent="0.25">
      <c r="A603" s="1" t="s">
        <v>2145</v>
      </c>
      <c r="B603" s="2">
        <v>42390</v>
      </c>
      <c r="C603" s="2">
        <v>42392</v>
      </c>
      <c r="D603" s="1" t="s">
        <v>63</v>
      </c>
      <c r="E603" s="1" t="s">
        <v>22</v>
      </c>
      <c r="F603" s="1" t="s">
        <v>2146</v>
      </c>
      <c r="G603" s="1" t="s">
        <v>2147</v>
      </c>
      <c r="H603" s="1" t="s">
        <v>25</v>
      </c>
      <c r="I603" s="1" t="s">
        <v>26</v>
      </c>
      <c r="J603" s="1" t="s">
        <v>639</v>
      </c>
      <c r="K603" s="1" t="s">
        <v>54</v>
      </c>
      <c r="L603" s="1" t="s">
        <v>55</v>
      </c>
      <c r="M603" s="1" t="s">
        <v>1279</v>
      </c>
      <c r="N603" s="1" t="s">
        <v>31</v>
      </c>
      <c r="O603" s="1" t="s">
        <v>36</v>
      </c>
      <c r="P603" s="1" t="s">
        <v>1280</v>
      </c>
      <c r="Q603">
        <v>153.56800000000001</v>
      </c>
      <c r="R603">
        <v>2</v>
      </c>
      <c r="S603">
        <v>-5.7587999999999999</v>
      </c>
      <c r="T603" s="1" t="s">
        <v>169</v>
      </c>
    </row>
    <row r="604" spans="1:20" x14ac:dyDescent="0.25">
      <c r="A604" s="1" t="s">
        <v>2145</v>
      </c>
      <c r="B604" s="2">
        <v>42390</v>
      </c>
      <c r="C604" s="2">
        <v>42392</v>
      </c>
      <c r="D604" s="1" t="s">
        <v>63</v>
      </c>
      <c r="E604" s="1" t="s">
        <v>22</v>
      </c>
      <c r="F604" s="1" t="s">
        <v>2146</v>
      </c>
      <c r="G604" s="1" t="s">
        <v>2147</v>
      </c>
      <c r="H604" s="1" t="s">
        <v>25</v>
      </c>
      <c r="I604" s="1" t="s">
        <v>26</v>
      </c>
      <c r="J604" s="1" t="s">
        <v>639</v>
      </c>
      <c r="K604" s="1" t="s">
        <v>54</v>
      </c>
      <c r="L604" s="1" t="s">
        <v>55</v>
      </c>
      <c r="M604" s="1" t="s">
        <v>420</v>
      </c>
      <c r="N604" s="1" t="s">
        <v>31</v>
      </c>
      <c r="O604" s="1" t="s">
        <v>36</v>
      </c>
      <c r="P604" s="1" t="s">
        <v>421</v>
      </c>
      <c r="Q604">
        <v>1013.4880000000001</v>
      </c>
      <c r="R604">
        <v>7</v>
      </c>
      <c r="S604">
        <v>76.011600000000001</v>
      </c>
      <c r="T604" s="1" t="s">
        <v>169</v>
      </c>
    </row>
    <row r="605" spans="1:20" x14ac:dyDescent="0.25">
      <c r="A605" s="1" t="s">
        <v>2148</v>
      </c>
      <c r="B605" s="2">
        <v>42685</v>
      </c>
      <c r="C605" s="2">
        <v>42690</v>
      </c>
      <c r="D605" s="1" t="s">
        <v>50</v>
      </c>
      <c r="E605" s="1" t="s">
        <v>22</v>
      </c>
      <c r="F605" s="1" t="s">
        <v>2149</v>
      </c>
      <c r="G605" s="1" t="s">
        <v>2150</v>
      </c>
      <c r="H605" s="1" t="s">
        <v>25</v>
      </c>
      <c r="I605" s="1" t="s">
        <v>26</v>
      </c>
      <c r="J605" s="1" t="s">
        <v>328</v>
      </c>
      <c r="K605" s="1" t="s">
        <v>54</v>
      </c>
      <c r="L605" s="1" t="s">
        <v>55</v>
      </c>
      <c r="M605" s="1" t="s">
        <v>1071</v>
      </c>
      <c r="N605" s="1" t="s">
        <v>31</v>
      </c>
      <c r="O605" s="1" t="s">
        <v>57</v>
      </c>
      <c r="P605" s="1" t="s">
        <v>1072</v>
      </c>
      <c r="Q605">
        <v>6.96</v>
      </c>
      <c r="R605">
        <v>4</v>
      </c>
      <c r="S605">
        <v>2.2271999999999998</v>
      </c>
      <c r="T605" s="1" t="s">
        <v>34</v>
      </c>
    </row>
    <row r="606" spans="1:20" x14ac:dyDescent="0.25">
      <c r="A606" s="1" t="s">
        <v>2151</v>
      </c>
      <c r="B606" s="2">
        <v>42661</v>
      </c>
      <c r="C606" s="2">
        <v>42665</v>
      </c>
      <c r="D606" s="1" t="s">
        <v>79</v>
      </c>
      <c r="E606" s="1" t="s">
        <v>40</v>
      </c>
      <c r="F606" s="1" t="s">
        <v>2063</v>
      </c>
      <c r="G606" s="1" t="s">
        <v>2064</v>
      </c>
      <c r="H606" s="1" t="s">
        <v>25</v>
      </c>
      <c r="I606" s="1" t="s">
        <v>26</v>
      </c>
      <c r="J606" s="1" t="s">
        <v>2152</v>
      </c>
      <c r="K606" s="1" t="s">
        <v>520</v>
      </c>
      <c r="L606" s="1" t="s">
        <v>55</v>
      </c>
      <c r="M606" s="1" t="s">
        <v>488</v>
      </c>
      <c r="N606" s="1" t="s">
        <v>31</v>
      </c>
      <c r="O606" s="1" t="s">
        <v>36</v>
      </c>
      <c r="P606" s="1" t="s">
        <v>489</v>
      </c>
      <c r="Q606">
        <v>307.92</v>
      </c>
      <c r="R606">
        <v>5</v>
      </c>
      <c r="S606">
        <v>-34.640999999999998</v>
      </c>
      <c r="T606" s="1" t="s">
        <v>48</v>
      </c>
    </row>
    <row r="607" spans="1:20" x14ac:dyDescent="0.25">
      <c r="A607" s="1" t="s">
        <v>2153</v>
      </c>
      <c r="B607" s="2">
        <v>41758</v>
      </c>
      <c r="C607" s="2">
        <v>41760</v>
      </c>
      <c r="D607" s="1" t="s">
        <v>63</v>
      </c>
      <c r="E607" s="1" t="s">
        <v>22</v>
      </c>
      <c r="F607" s="1" t="s">
        <v>2154</v>
      </c>
      <c r="G607" s="1" t="s">
        <v>2155</v>
      </c>
      <c r="H607" s="1" t="s">
        <v>25</v>
      </c>
      <c r="I607" s="1" t="s">
        <v>26</v>
      </c>
      <c r="J607" s="1" t="s">
        <v>2156</v>
      </c>
      <c r="K607" s="1" t="s">
        <v>1406</v>
      </c>
      <c r="L607" s="1" t="s">
        <v>29</v>
      </c>
      <c r="M607" s="1" t="s">
        <v>1003</v>
      </c>
      <c r="N607" s="1" t="s">
        <v>31</v>
      </c>
      <c r="O607" s="1" t="s">
        <v>36</v>
      </c>
      <c r="P607" s="1" t="s">
        <v>1004</v>
      </c>
      <c r="Q607">
        <v>51.96</v>
      </c>
      <c r="R607">
        <v>2</v>
      </c>
      <c r="S607">
        <v>12.99</v>
      </c>
      <c r="T607" s="1" t="s">
        <v>113</v>
      </c>
    </row>
    <row r="608" spans="1:20" x14ac:dyDescent="0.25">
      <c r="A608" s="1" t="s">
        <v>2157</v>
      </c>
      <c r="B608" s="2">
        <v>43031</v>
      </c>
      <c r="C608" s="2">
        <v>43037</v>
      </c>
      <c r="D608" s="1" t="s">
        <v>125</v>
      </c>
      <c r="E608" s="1" t="s">
        <v>40</v>
      </c>
      <c r="F608" s="1" t="s">
        <v>1156</v>
      </c>
      <c r="G608" s="1" t="s">
        <v>1157</v>
      </c>
      <c r="H608" s="1" t="s">
        <v>90</v>
      </c>
      <c r="I608" s="1" t="s">
        <v>26</v>
      </c>
      <c r="J608" s="1" t="s">
        <v>894</v>
      </c>
      <c r="K608" s="1" t="s">
        <v>121</v>
      </c>
      <c r="L608" s="1" t="s">
        <v>68</v>
      </c>
      <c r="M608" s="1" t="s">
        <v>2158</v>
      </c>
      <c r="N608" s="1" t="s">
        <v>31</v>
      </c>
      <c r="O608" s="1" t="s">
        <v>57</v>
      </c>
      <c r="P608" s="1" t="s">
        <v>2159</v>
      </c>
      <c r="Q608">
        <v>69.08</v>
      </c>
      <c r="R608">
        <v>11</v>
      </c>
      <c r="S608">
        <v>29.0136</v>
      </c>
      <c r="T608" s="1" t="s">
        <v>48</v>
      </c>
    </row>
    <row r="609" spans="1:20" x14ac:dyDescent="0.25">
      <c r="A609" s="1" t="s">
        <v>2160</v>
      </c>
      <c r="B609" s="2">
        <v>42120</v>
      </c>
      <c r="C609" s="2">
        <v>42124</v>
      </c>
      <c r="D609" s="1" t="s">
        <v>79</v>
      </c>
      <c r="E609" s="1" t="s">
        <v>40</v>
      </c>
      <c r="F609" s="1" t="s">
        <v>1898</v>
      </c>
      <c r="G609" s="1" t="s">
        <v>1899</v>
      </c>
      <c r="H609" s="1" t="s">
        <v>25</v>
      </c>
      <c r="I609" s="1" t="s">
        <v>26</v>
      </c>
      <c r="J609" s="1" t="s">
        <v>101</v>
      </c>
      <c r="K609" s="1" t="s">
        <v>92</v>
      </c>
      <c r="L609" s="1" t="s">
        <v>93</v>
      </c>
      <c r="M609" s="1" t="s">
        <v>381</v>
      </c>
      <c r="N609" s="1" t="s">
        <v>31</v>
      </c>
      <c r="O609" s="1" t="s">
        <v>36</v>
      </c>
      <c r="P609" s="1" t="s">
        <v>382</v>
      </c>
      <c r="Q609">
        <v>408.42200000000003</v>
      </c>
      <c r="R609">
        <v>2</v>
      </c>
      <c r="S609">
        <v>-5.8346</v>
      </c>
      <c r="T609" s="1" t="s">
        <v>113</v>
      </c>
    </row>
    <row r="610" spans="1:20" x14ac:dyDescent="0.25">
      <c r="A610" s="1" t="s">
        <v>2161</v>
      </c>
      <c r="B610" s="2">
        <v>42548</v>
      </c>
      <c r="C610" s="2">
        <v>42552</v>
      </c>
      <c r="D610" s="1" t="s">
        <v>79</v>
      </c>
      <c r="E610" s="1" t="s">
        <v>40</v>
      </c>
      <c r="F610" s="1" t="s">
        <v>1529</v>
      </c>
      <c r="G610" s="1" t="s">
        <v>1530</v>
      </c>
      <c r="H610" s="1" t="s">
        <v>90</v>
      </c>
      <c r="I610" s="1" t="s">
        <v>26</v>
      </c>
      <c r="J610" s="1" t="s">
        <v>2162</v>
      </c>
      <c r="K610" s="1" t="s">
        <v>134</v>
      </c>
      <c r="L610" s="1" t="s">
        <v>93</v>
      </c>
      <c r="M610" s="1" t="s">
        <v>1600</v>
      </c>
      <c r="N610" s="1" t="s">
        <v>31</v>
      </c>
      <c r="O610" s="1" t="s">
        <v>36</v>
      </c>
      <c r="P610" s="1" t="s">
        <v>1601</v>
      </c>
      <c r="Q610">
        <v>539.65800000000002</v>
      </c>
      <c r="R610">
        <v>3</v>
      </c>
      <c r="S610">
        <v>-7.7093999999999996</v>
      </c>
      <c r="T610" s="1" t="s">
        <v>59</v>
      </c>
    </row>
    <row r="611" spans="1:20" x14ac:dyDescent="0.25">
      <c r="A611" s="1" t="s">
        <v>2163</v>
      </c>
      <c r="B611" s="2">
        <v>42697</v>
      </c>
      <c r="C611" s="2">
        <v>42697</v>
      </c>
      <c r="D611" s="1" t="s">
        <v>425</v>
      </c>
      <c r="E611" s="1" t="s">
        <v>426</v>
      </c>
      <c r="F611" s="1" t="s">
        <v>2164</v>
      </c>
      <c r="G611" s="1" t="s">
        <v>2165</v>
      </c>
      <c r="H611" s="1" t="s">
        <v>90</v>
      </c>
      <c r="I611" s="1" t="s">
        <v>26</v>
      </c>
      <c r="J611" s="1" t="s">
        <v>66</v>
      </c>
      <c r="K611" s="1" t="s">
        <v>67</v>
      </c>
      <c r="L611" s="1" t="s">
        <v>68</v>
      </c>
      <c r="M611" s="1" t="s">
        <v>1451</v>
      </c>
      <c r="N611" s="1" t="s">
        <v>31</v>
      </c>
      <c r="O611" s="1" t="s">
        <v>57</v>
      </c>
      <c r="P611" s="1" t="s">
        <v>1452</v>
      </c>
      <c r="Q611">
        <v>14.368</v>
      </c>
      <c r="R611">
        <v>2</v>
      </c>
      <c r="S611">
        <v>3.9512</v>
      </c>
      <c r="T611" s="1" t="s">
        <v>34</v>
      </c>
    </row>
    <row r="612" spans="1:20" x14ac:dyDescent="0.25">
      <c r="A612" s="1" t="s">
        <v>2163</v>
      </c>
      <c r="B612" s="2">
        <v>42697</v>
      </c>
      <c r="C612" s="2">
        <v>42697</v>
      </c>
      <c r="D612" s="1" t="s">
        <v>425</v>
      </c>
      <c r="E612" s="1" t="s">
        <v>426</v>
      </c>
      <c r="F612" s="1" t="s">
        <v>2164</v>
      </c>
      <c r="G612" s="1" t="s">
        <v>2165</v>
      </c>
      <c r="H612" s="1" t="s">
        <v>90</v>
      </c>
      <c r="I612" s="1" t="s">
        <v>26</v>
      </c>
      <c r="J612" s="1" t="s">
        <v>66</v>
      </c>
      <c r="K612" s="1" t="s">
        <v>67</v>
      </c>
      <c r="L612" s="1" t="s">
        <v>68</v>
      </c>
      <c r="M612" s="1" t="s">
        <v>1268</v>
      </c>
      <c r="N612" s="1" t="s">
        <v>31</v>
      </c>
      <c r="O612" s="1" t="s">
        <v>57</v>
      </c>
      <c r="P612" s="1" t="s">
        <v>1269</v>
      </c>
      <c r="Q612">
        <v>70.447999999999993</v>
      </c>
      <c r="R612">
        <v>7</v>
      </c>
      <c r="S612">
        <v>12.3284</v>
      </c>
      <c r="T612" s="1" t="s">
        <v>34</v>
      </c>
    </row>
    <row r="613" spans="1:20" x14ac:dyDescent="0.25">
      <c r="A613" s="1" t="s">
        <v>2166</v>
      </c>
      <c r="B613" s="2">
        <v>41884</v>
      </c>
      <c r="C613" s="2">
        <v>41887</v>
      </c>
      <c r="D613" s="1" t="s">
        <v>21</v>
      </c>
      <c r="E613" s="1" t="s">
        <v>87</v>
      </c>
      <c r="F613" s="1" t="s">
        <v>2167</v>
      </c>
      <c r="G613" s="1" t="s">
        <v>2168</v>
      </c>
      <c r="H613" s="1" t="s">
        <v>25</v>
      </c>
      <c r="I613" s="1" t="s">
        <v>26</v>
      </c>
      <c r="J613" s="1" t="s">
        <v>1365</v>
      </c>
      <c r="K613" s="1" t="s">
        <v>121</v>
      </c>
      <c r="L613" s="1" t="s">
        <v>68</v>
      </c>
      <c r="M613" s="1" t="s">
        <v>2169</v>
      </c>
      <c r="N613" s="1" t="s">
        <v>31</v>
      </c>
      <c r="O613" s="1" t="s">
        <v>57</v>
      </c>
      <c r="P613" s="1" t="s">
        <v>2170</v>
      </c>
      <c r="Q613">
        <v>70.709999999999994</v>
      </c>
      <c r="R613">
        <v>1</v>
      </c>
      <c r="S613">
        <v>4.9497</v>
      </c>
      <c r="T613" s="1" t="s">
        <v>77</v>
      </c>
    </row>
    <row r="614" spans="1:20" x14ac:dyDescent="0.25">
      <c r="A614" s="1" t="s">
        <v>2171</v>
      </c>
      <c r="B614" s="2">
        <v>42926</v>
      </c>
      <c r="C614" s="2">
        <v>42930</v>
      </c>
      <c r="D614" s="1" t="s">
        <v>79</v>
      </c>
      <c r="E614" s="1" t="s">
        <v>22</v>
      </c>
      <c r="F614" s="1" t="s">
        <v>2172</v>
      </c>
      <c r="G614" s="1" t="s">
        <v>2173</v>
      </c>
      <c r="H614" s="1" t="s">
        <v>25</v>
      </c>
      <c r="I614" s="1" t="s">
        <v>26</v>
      </c>
      <c r="J614" s="1" t="s">
        <v>347</v>
      </c>
      <c r="K614" s="1" t="s">
        <v>667</v>
      </c>
      <c r="L614" s="1" t="s">
        <v>29</v>
      </c>
      <c r="M614" s="1" t="s">
        <v>2158</v>
      </c>
      <c r="N614" s="1" t="s">
        <v>31</v>
      </c>
      <c r="O614" s="1" t="s">
        <v>57</v>
      </c>
      <c r="P614" s="1" t="s">
        <v>2159</v>
      </c>
      <c r="Q614">
        <v>18.84</v>
      </c>
      <c r="R614">
        <v>3</v>
      </c>
      <c r="S614">
        <v>7.9127999999999998</v>
      </c>
      <c r="T614" s="1" t="s">
        <v>71</v>
      </c>
    </row>
    <row r="615" spans="1:20" x14ac:dyDescent="0.25">
      <c r="A615" s="1" t="s">
        <v>2174</v>
      </c>
      <c r="B615" s="2">
        <v>43057</v>
      </c>
      <c r="C615" s="2">
        <v>43063</v>
      </c>
      <c r="D615" s="1" t="s">
        <v>125</v>
      </c>
      <c r="E615" s="1" t="s">
        <v>40</v>
      </c>
      <c r="F615" s="1" t="s">
        <v>1282</v>
      </c>
      <c r="G615" s="1" t="s">
        <v>1283</v>
      </c>
      <c r="H615" s="1" t="s">
        <v>100</v>
      </c>
      <c r="I615" s="1" t="s">
        <v>26</v>
      </c>
      <c r="J615" s="1" t="s">
        <v>2175</v>
      </c>
      <c r="K615" s="1" t="s">
        <v>289</v>
      </c>
      <c r="L615" s="1" t="s">
        <v>93</v>
      </c>
      <c r="M615" s="1" t="s">
        <v>802</v>
      </c>
      <c r="N615" s="1" t="s">
        <v>31</v>
      </c>
      <c r="O615" s="1" t="s">
        <v>57</v>
      </c>
      <c r="P615" s="1" t="s">
        <v>803</v>
      </c>
      <c r="Q615">
        <v>19.760000000000002</v>
      </c>
      <c r="R615">
        <v>4</v>
      </c>
      <c r="S615">
        <v>8.2992000000000008</v>
      </c>
      <c r="T615" s="1" t="s">
        <v>34</v>
      </c>
    </row>
    <row r="616" spans="1:20" x14ac:dyDescent="0.25">
      <c r="A616" s="1" t="s">
        <v>2176</v>
      </c>
      <c r="B616" s="2">
        <v>42224</v>
      </c>
      <c r="C616" s="2">
        <v>42224</v>
      </c>
      <c r="D616" s="1" t="s">
        <v>425</v>
      </c>
      <c r="E616" s="1" t="s">
        <v>426</v>
      </c>
      <c r="F616" s="1" t="s">
        <v>2177</v>
      </c>
      <c r="G616" s="1" t="s">
        <v>2178</v>
      </c>
      <c r="H616" s="1" t="s">
        <v>25</v>
      </c>
      <c r="I616" s="1" t="s">
        <v>26</v>
      </c>
      <c r="J616" s="1" t="s">
        <v>328</v>
      </c>
      <c r="K616" s="1" t="s">
        <v>54</v>
      </c>
      <c r="L616" s="1" t="s">
        <v>55</v>
      </c>
      <c r="M616" s="1" t="s">
        <v>420</v>
      </c>
      <c r="N616" s="1" t="s">
        <v>31</v>
      </c>
      <c r="O616" s="1" t="s">
        <v>36</v>
      </c>
      <c r="P616" s="1" t="s">
        <v>421</v>
      </c>
      <c r="Q616">
        <v>144.78399999999999</v>
      </c>
      <c r="R616">
        <v>1</v>
      </c>
      <c r="S616">
        <v>10.8588</v>
      </c>
      <c r="T616" s="1" t="s">
        <v>253</v>
      </c>
    </row>
    <row r="617" spans="1:20" x14ac:dyDescent="0.25">
      <c r="A617" s="1" t="s">
        <v>2179</v>
      </c>
      <c r="B617" s="2">
        <v>42819</v>
      </c>
      <c r="C617" s="2">
        <v>42825</v>
      </c>
      <c r="D617" s="1" t="s">
        <v>125</v>
      </c>
      <c r="E617" s="1" t="s">
        <v>40</v>
      </c>
      <c r="F617" s="1" t="s">
        <v>675</v>
      </c>
      <c r="G617" s="1" t="s">
        <v>676</v>
      </c>
      <c r="H617" s="1" t="s">
        <v>90</v>
      </c>
      <c r="I617" s="1" t="s">
        <v>26</v>
      </c>
      <c r="J617" s="1" t="s">
        <v>905</v>
      </c>
      <c r="K617" s="1" t="s">
        <v>238</v>
      </c>
      <c r="L617" s="1" t="s">
        <v>93</v>
      </c>
      <c r="M617" s="1" t="s">
        <v>2180</v>
      </c>
      <c r="N617" s="1" t="s">
        <v>31</v>
      </c>
      <c r="O617" s="1" t="s">
        <v>36</v>
      </c>
      <c r="P617" s="1" t="s">
        <v>2181</v>
      </c>
      <c r="Q617">
        <v>90.99</v>
      </c>
      <c r="R617">
        <v>1</v>
      </c>
      <c r="S617">
        <v>14.558400000000001</v>
      </c>
      <c r="T617" s="1" t="s">
        <v>195</v>
      </c>
    </row>
    <row r="618" spans="1:20" x14ac:dyDescent="0.25">
      <c r="A618" s="1" t="s">
        <v>2179</v>
      </c>
      <c r="B618" s="2">
        <v>42819</v>
      </c>
      <c r="C618" s="2">
        <v>42825</v>
      </c>
      <c r="D618" s="1" t="s">
        <v>125</v>
      </c>
      <c r="E618" s="1" t="s">
        <v>40</v>
      </c>
      <c r="F618" s="1" t="s">
        <v>675</v>
      </c>
      <c r="G618" s="1" t="s">
        <v>676</v>
      </c>
      <c r="H618" s="1" t="s">
        <v>90</v>
      </c>
      <c r="I618" s="1" t="s">
        <v>26</v>
      </c>
      <c r="J618" s="1" t="s">
        <v>905</v>
      </c>
      <c r="K618" s="1" t="s">
        <v>238</v>
      </c>
      <c r="L618" s="1" t="s">
        <v>93</v>
      </c>
      <c r="M618" s="1" t="s">
        <v>816</v>
      </c>
      <c r="N618" s="1" t="s">
        <v>31</v>
      </c>
      <c r="O618" s="1" t="s">
        <v>36</v>
      </c>
      <c r="P618" s="1" t="s">
        <v>817</v>
      </c>
      <c r="Q618">
        <v>1526.56</v>
      </c>
      <c r="R618">
        <v>7</v>
      </c>
      <c r="S618">
        <v>427.43680000000001</v>
      </c>
      <c r="T618" s="1" t="s">
        <v>195</v>
      </c>
    </row>
    <row r="619" spans="1:20" x14ac:dyDescent="0.25">
      <c r="A619" s="1" t="s">
        <v>2179</v>
      </c>
      <c r="B619" s="2">
        <v>42819</v>
      </c>
      <c r="C619" s="2">
        <v>42825</v>
      </c>
      <c r="D619" s="1" t="s">
        <v>125</v>
      </c>
      <c r="E619" s="1" t="s">
        <v>40</v>
      </c>
      <c r="F619" s="1" t="s">
        <v>675</v>
      </c>
      <c r="G619" s="1" t="s">
        <v>676</v>
      </c>
      <c r="H619" s="1" t="s">
        <v>90</v>
      </c>
      <c r="I619" s="1" t="s">
        <v>26</v>
      </c>
      <c r="J619" s="1" t="s">
        <v>905</v>
      </c>
      <c r="K619" s="1" t="s">
        <v>238</v>
      </c>
      <c r="L619" s="1" t="s">
        <v>93</v>
      </c>
      <c r="M619" s="1" t="s">
        <v>1028</v>
      </c>
      <c r="N619" s="1" t="s">
        <v>31</v>
      </c>
      <c r="O619" s="1" t="s">
        <v>36</v>
      </c>
      <c r="P619" s="1" t="s">
        <v>1029</v>
      </c>
      <c r="Q619">
        <v>368.97</v>
      </c>
      <c r="R619">
        <v>3</v>
      </c>
      <c r="S619">
        <v>40.5867</v>
      </c>
      <c r="T619" s="1" t="s">
        <v>195</v>
      </c>
    </row>
    <row r="620" spans="1:20" x14ac:dyDescent="0.25">
      <c r="A620" s="1" t="s">
        <v>2182</v>
      </c>
      <c r="B620" s="2">
        <v>43058</v>
      </c>
      <c r="C620" s="2">
        <v>43063</v>
      </c>
      <c r="D620" s="1" t="s">
        <v>50</v>
      </c>
      <c r="E620" s="1" t="s">
        <v>40</v>
      </c>
      <c r="F620" s="1" t="s">
        <v>1372</v>
      </c>
      <c r="G620" s="1" t="s">
        <v>1373</v>
      </c>
      <c r="H620" s="1" t="s">
        <v>25</v>
      </c>
      <c r="I620" s="1" t="s">
        <v>26</v>
      </c>
      <c r="J620" s="1" t="s">
        <v>53</v>
      </c>
      <c r="K620" s="1" t="s">
        <v>54</v>
      </c>
      <c r="L620" s="1" t="s">
        <v>55</v>
      </c>
      <c r="M620" s="1" t="s">
        <v>2183</v>
      </c>
      <c r="N620" s="1" t="s">
        <v>31</v>
      </c>
      <c r="O620" s="1" t="s">
        <v>57</v>
      </c>
      <c r="P620" s="1" t="s">
        <v>2184</v>
      </c>
      <c r="Q620">
        <v>18.7</v>
      </c>
      <c r="R620">
        <v>1</v>
      </c>
      <c r="S620">
        <v>7.1059999999999999</v>
      </c>
      <c r="T620" s="1" t="s">
        <v>34</v>
      </c>
    </row>
    <row r="621" spans="1:20" x14ac:dyDescent="0.25">
      <c r="A621" s="1" t="s">
        <v>2185</v>
      </c>
      <c r="B621" s="2">
        <v>42678</v>
      </c>
      <c r="C621" s="2">
        <v>42679</v>
      </c>
      <c r="D621" s="1" t="s">
        <v>117</v>
      </c>
      <c r="E621" s="1" t="s">
        <v>87</v>
      </c>
      <c r="F621" s="1" t="s">
        <v>2186</v>
      </c>
      <c r="G621" s="1" t="s">
        <v>2187</v>
      </c>
      <c r="H621" s="1" t="s">
        <v>25</v>
      </c>
      <c r="I621" s="1" t="s">
        <v>26</v>
      </c>
      <c r="J621" s="1" t="s">
        <v>328</v>
      </c>
      <c r="K621" s="1" t="s">
        <v>54</v>
      </c>
      <c r="L621" s="1" t="s">
        <v>55</v>
      </c>
      <c r="M621" s="1" t="s">
        <v>620</v>
      </c>
      <c r="N621" s="1" t="s">
        <v>31</v>
      </c>
      <c r="O621" s="1" t="s">
        <v>57</v>
      </c>
      <c r="P621" s="1" t="s">
        <v>621</v>
      </c>
      <c r="Q621">
        <v>38.29</v>
      </c>
      <c r="R621">
        <v>7</v>
      </c>
      <c r="S621">
        <v>16.464700000000001</v>
      </c>
      <c r="T621" s="1" t="s">
        <v>34</v>
      </c>
    </row>
    <row r="622" spans="1:20" x14ac:dyDescent="0.25">
      <c r="A622" s="1" t="s">
        <v>2188</v>
      </c>
      <c r="B622" s="2">
        <v>43083</v>
      </c>
      <c r="C622" s="2">
        <v>43087</v>
      </c>
      <c r="D622" s="1" t="s">
        <v>79</v>
      </c>
      <c r="E622" s="1" t="s">
        <v>40</v>
      </c>
      <c r="F622" s="1" t="s">
        <v>1351</v>
      </c>
      <c r="G622" s="1" t="s">
        <v>1352</v>
      </c>
      <c r="H622" s="1" t="s">
        <v>100</v>
      </c>
      <c r="I622" s="1" t="s">
        <v>26</v>
      </c>
      <c r="J622" s="1" t="s">
        <v>639</v>
      </c>
      <c r="K622" s="1" t="s">
        <v>54</v>
      </c>
      <c r="L622" s="1" t="s">
        <v>55</v>
      </c>
      <c r="M622" s="1" t="s">
        <v>2189</v>
      </c>
      <c r="N622" s="1" t="s">
        <v>31</v>
      </c>
      <c r="O622" s="1" t="s">
        <v>57</v>
      </c>
      <c r="P622" s="1" t="s">
        <v>2190</v>
      </c>
      <c r="Q622">
        <v>26.25</v>
      </c>
      <c r="R622">
        <v>3</v>
      </c>
      <c r="S622">
        <v>11.025</v>
      </c>
      <c r="T622" s="1" t="s">
        <v>96</v>
      </c>
    </row>
    <row r="623" spans="1:20" x14ac:dyDescent="0.25">
      <c r="A623" s="1" t="s">
        <v>2191</v>
      </c>
      <c r="B623" s="2">
        <v>43051</v>
      </c>
      <c r="C623" s="2">
        <v>43051</v>
      </c>
      <c r="D623" s="1" t="s">
        <v>425</v>
      </c>
      <c r="E623" s="1" t="s">
        <v>426</v>
      </c>
      <c r="F623" s="1" t="s">
        <v>2192</v>
      </c>
      <c r="G623" s="1" t="s">
        <v>2193</v>
      </c>
      <c r="H623" s="1" t="s">
        <v>100</v>
      </c>
      <c r="I623" s="1" t="s">
        <v>26</v>
      </c>
      <c r="J623" s="1" t="s">
        <v>1302</v>
      </c>
      <c r="K623" s="1" t="s">
        <v>520</v>
      </c>
      <c r="L623" s="1" t="s">
        <v>55</v>
      </c>
      <c r="M623" s="1" t="s">
        <v>2194</v>
      </c>
      <c r="N623" s="1" t="s">
        <v>31</v>
      </c>
      <c r="O623" s="1" t="s">
        <v>36</v>
      </c>
      <c r="P623" s="1" t="s">
        <v>2195</v>
      </c>
      <c r="Q623">
        <v>113.88800000000001</v>
      </c>
      <c r="R623">
        <v>2</v>
      </c>
      <c r="S623">
        <v>9.9651999999999994</v>
      </c>
      <c r="T623" s="1" t="s">
        <v>34</v>
      </c>
    </row>
    <row r="624" spans="1:20" x14ac:dyDescent="0.25">
      <c r="A624" s="1" t="s">
        <v>2191</v>
      </c>
      <c r="B624" s="2">
        <v>43051</v>
      </c>
      <c r="C624" s="2">
        <v>43051</v>
      </c>
      <c r="D624" s="1" t="s">
        <v>425</v>
      </c>
      <c r="E624" s="1" t="s">
        <v>426</v>
      </c>
      <c r="F624" s="1" t="s">
        <v>2192</v>
      </c>
      <c r="G624" s="1" t="s">
        <v>2193</v>
      </c>
      <c r="H624" s="1" t="s">
        <v>100</v>
      </c>
      <c r="I624" s="1" t="s">
        <v>26</v>
      </c>
      <c r="J624" s="1" t="s">
        <v>1302</v>
      </c>
      <c r="K624" s="1" t="s">
        <v>520</v>
      </c>
      <c r="L624" s="1" t="s">
        <v>55</v>
      </c>
      <c r="M624" s="1" t="s">
        <v>2196</v>
      </c>
      <c r="N624" s="1" t="s">
        <v>31</v>
      </c>
      <c r="O624" s="1" t="s">
        <v>57</v>
      </c>
      <c r="P624" s="1" t="s">
        <v>2197</v>
      </c>
      <c r="Q624">
        <v>113.568</v>
      </c>
      <c r="R624">
        <v>2</v>
      </c>
      <c r="S624">
        <v>-5.6783999999999999</v>
      </c>
      <c r="T624" s="1" t="s">
        <v>34</v>
      </c>
    </row>
    <row r="625" spans="1:20" x14ac:dyDescent="0.25">
      <c r="A625" s="1" t="s">
        <v>2198</v>
      </c>
      <c r="B625" s="2">
        <v>42913</v>
      </c>
      <c r="C625" s="2">
        <v>42920</v>
      </c>
      <c r="D625" s="1" t="s">
        <v>39</v>
      </c>
      <c r="E625" s="1" t="s">
        <v>40</v>
      </c>
      <c r="F625" s="1" t="s">
        <v>2199</v>
      </c>
      <c r="G625" s="1" t="s">
        <v>2200</v>
      </c>
      <c r="H625" s="1" t="s">
        <v>100</v>
      </c>
      <c r="I625" s="1" t="s">
        <v>26</v>
      </c>
      <c r="J625" s="1" t="s">
        <v>1365</v>
      </c>
      <c r="K625" s="1" t="s">
        <v>121</v>
      </c>
      <c r="L625" s="1" t="s">
        <v>68</v>
      </c>
      <c r="M625" s="1" t="s">
        <v>590</v>
      </c>
      <c r="N625" s="1" t="s">
        <v>31</v>
      </c>
      <c r="O625" s="1" t="s">
        <v>36</v>
      </c>
      <c r="P625" s="1" t="s">
        <v>591</v>
      </c>
      <c r="Q625">
        <v>191.64599999999999</v>
      </c>
      <c r="R625">
        <v>3</v>
      </c>
      <c r="S625">
        <v>31.940999999999999</v>
      </c>
      <c r="T625" s="1" t="s">
        <v>59</v>
      </c>
    </row>
    <row r="626" spans="1:20" x14ac:dyDescent="0.25">
      <c r="A626" s="1" t="s">
        <v>2201</v>
      </c>
      <c r="B626" s="2">
        <v>43085</v>
      </c>
      <c r="C626" s="2">
        <v>43090</v>
      </c>
      <c r="D626" s="1" t="s">
        <v>50</v>
      </c>
      <c r="E626" s="1" t="s">
        <v>22</v>
      </c>
      <c r="F626" s="1" t="s">
        <v>2202</v>
      </c>
      <c r="G626" s="1" t="s">
        <v>2203</v>
      </c>
      <c r="H626" s="1" t="s">
        <v>90</v>
      </c>
      <c r="I626" s="1" t="s">
        <v>26</v>
      </c>
      <c r="J626" s="1" t="s">
        <v>761</v>
      </c>
      <c r="K626" s="1" t="s">
        <v>54</v>
      </c>
      <c r="L626" s="1" t="s">
        <v>55</v>
      </c>
      <c r="M626" s="1" t="s">
        <v>69</v>
      </c>
      <c r="N626" s="1" t="s">
        <v>31</v>
      </c>
      <c r="O626" s="1" t="s">
        <v>36</v>
      </c>
      <c r="P626" s="1" t="s">
        <v>70</v>
      </c>
      <c r="Q626">
        <v>81.567999999999998</v>
      </c>
      <c r="R626">
        <v>2</v>
      </c>
      <c r="S626">
        <v>9.1763999999999992</v>
      </c>
      <c r="T626" s="1" t="s">
        <v>96</v>
      </c>
    </row>
    <row r="627" spans="1:20" x14ac:dyDescent="0.25">
      <c r="A627" s="1" t="s">
        <v>2201</v>
      </c>
      <c r="B627" s="2">
        <v>43085</v>
      </c>
      <c r="C627" s="2">
        <v>43090</v>
      </c>
      <c r="D627" s="1" t="s">
        <v>50</v>
      </c>
      <c r="E627" s="1" t="s">
        <v>22</v>
      </c>
      <c r="F627" s="1" t="s">
        <v>2202</v>
      </c>
      <c r="G627" s="1" t="s">
        <v>2203</v>
      </c>
      <c r="H627" s="1" t="s">
        <v>90</v>
      </c>
      <c r="I627" s="1" t="s">
        <v>26</v>
      </c>
      <c r="J627" s="1" t="s">
        <v>761</v>
      </c>
      <c r="K627" s="1" t="s">
        <v>54</v>
      </c>
      <c r="L627" s="1" t="s">
        <v>55</v>
      </c>
      <c r="M627" s="1" t="s">
        <v>251</v>
      </c>
      <c r="N627" s="1" t="s">
        <v>31</v>
      </c>
      <c r="O627" s="1" t="s">
        <v>36</v>
      </c>
      <c r="P627" s="1" t="s">
        <v>252</v>
      </c>
      <c r="Q627">
        <v>97.183999999999997</v>
      </c>
      <c r="R627">
        <v>2</v>
      </c>
      <c r="S627">
        <v>6.0739999999999998</v>
      </c>
      <c r="T627" s="1" t="s">
        <v>96</v>
      </c>
    </row>
    <row r="628" spans="1:20" x14ac:dyDescent="0.25">
      <c r="A628" s="1" t="s">
        <v>2201</v>
      </c>
      <c r="B628" s="2">
        <v>43085</v>
      </c>
      <c r="C628" s="2">
        <v>43090</v>
      </c>
      <c r="D628" s="1" t="s">
        <v>50</v>
      </c>
      <c r="E628" s="1" t="s">
        <v>22</v>
      </c>
      <c r="F628" s="1" t="s">
        <v>2202</v>
      </c>
      <c r="G628" s="1" t="s">
        <v>2203</v>
      </c>
      <c r="H628" s="1" t="s">
        <v>90</v>
      </c>
      <c r="I628" s="1" t="s">
        <v>26</v>
      </c>
      <c r="J628" s="1" t="s">
        <v>761</v>
      </c>
      <c r="K628" s="1" t="s">
        <v>54</v>
      </c>
      <c r="L628" s="1" t="s">
        <v>55</v>
      </c>
      <c r="M628" s="1" t="s">
        <v>2204</v>
      </c>
      <c r="N628" s="1" t="s">
        <v>31</v>
      </c>
      <c r="O628" s="1" t="s">
        <v>57</v>
      </c>
      <c r="P628" s="1" t="s">
        <v>2205</v>
      </c>
      <c r="Q628">
        <v>18.96</v>
      </c>
      <c r="R628">
        <v>2</v>
      </c>
      <c r="S628">
        <v>7.5839999999999996</v>
      </c>
      <c r="T628" s="1" t="s">
        <v>96</v>
      </c>
    </row>
    <row r="629" spans="1:20" x14ac:dyDescent="0.25">
      <c r="A629" s="1" t="s">
        <v>2206</v>
      </c>
      <c r="B629" s="2">
        <v>42000</v>
      </c>
      <c r="C629" s="2">
        <v>42004</v>
      </c>
      <c r="D629" s="1" t="s">
        <v>79</v>
      </c>
      <c r="E629" s="1" t="s">
        <v>40</v>
      </c>
      <c r="F629" s="1" t="s">
        <v>2207</v>
      </c>
      <c r="G629" s="1" t="s">
        <v>2208</v>
      </c>
      <c r="H629" s="1" t="s">
        <v>25</v>
      </c>
      <c r="I629" s="1" t="s">
        <v>26</v>
      </c>
      <c r="J629" s="1" t="s">
        <v>2209</v>
      </c>
      <c r="K629" s="1" t="s">
        <v>134</v>
      </c>
      <c r="L629" s="1" t="s">
        <v>93</v>
      </c>
      <c r="M629" s="1" t="s">
        <v>1290</v>
      </c>
      <c r="N629" s="1" t="s">
        <v>31</v>
      </c>
      <c r="O629" s="1" t="s">
        <v>57</v>
      </c>
      <c r="P629" s="1" t="s">
        <v>1291</v>
      </c>
      <c r="Q629">
        <v>32.951999999999998</v>
      </c>
      <c r="R629">
        <v>6</v>
      </c>
      <c r="S629">
        <v>-19.7712</v>
      </c>
      <c r="T629" s="1" t="s">
        <v>96</v>
      </c>
    </row>
    <row r="630" spans="1:20" x14ac:dyDescent="0.25">
      <c r="A630" s="1" t="s">
        <v>2210</v>
      </c>
      <c r="B630" s="2">
        <v>43045</v>
      </c>
      <c r="C630" s="2">
        <v>43048</v>
      </c>
      <c r="D630" s="1" t="s">
        <v>21</v>
      </c>
      <c r="E630" s="1" t="s">
        <v>22</v>
      </c>
      <c r="F630" s="1" t="s">
        <v>2211</v>
      </c>
      <c r="G630" s="1" t="s">
        <v>2212</v>
      </c>
      <c r="H630" s="1" t="s">
        <v>25</v>
      </c>
      <c r="I630" s="1" t="s">
        <v>26</v>
      </c>
      <c r="J630" s="1" t="s">
        <v>1911</v>
      </c>
      <c r="K630" s="1" t="s">
        <v>1036</v>
      </c>
      <c r="L630" s="1" t="s">
        <v>29</v>
      </c>
      <c r="M630" s="1" t="s">
        <v>1989</v>
      </c>
      <c r="N630" s="1" t="s">
        <v>31</v>
      </c>
      <c r="O630" s="1" t="s">
        <v>57</v>
      </c>
      <c r="P630" s="1" t="s">
        <v>1990</v>
      </c>
      <c r="Q630">
        <v>28.271999999999998</v>
      </c>
      <c r="R630">
        <v>2</v>
      </c>
      <c r="S630">
        <v>6.3612000000000002</v>
      </c>
      <c r="T630" s="1" t="s">
        <v>34</v>
      </c>
    </row>
    <row r="631" spans="1:20" x14ac:dyDescent="0.25">
      <c r="A631" s="1" t="s">
        <v>2213</v>
      </c>
      <c r="B631" s="2">
        <v>42131</v>
      </c>
      <c r="C631" s="2">
        <v>42136</v>
      </c>
      <c r="D631" s="1" t="s">
        <v>50</v>
      </c>
      <c r="E631" s="1" t="s">
        <v>40</v>
      </c>
      <c r="F631" s="1" t="s">
        <v>449</v>
      </c>
      <c r="G631" s="1" t="s">
        <v>450</v>
      </c>
      <c r="H631" s="1" t="s">
        <v>25</v>
      </c>
      <c r="I631" s="1" t="s">
        <v>26</v>
      </c>
      <c r="J631" s="1" t="s">
        <v>2214</v>
      </c>
      <c r="K631" s="1" t="s">
        <v>92</v>
      </c>
      <c r="L631" s="1" t="s">
        <v>93</v>
      </c>
      <c r="M631" s="1" t="s">
        <v>784</v>
      </c>
      <c r="N631" s="1" t="s">
        <v>31</v>
      </c>
      <c r="O631" s="1" t="s">
        <v>46</v>
      </c>
      <c r="P631" s="1" t="s">
        <v>785</v>
      </c>
      <c r="Q631">
        <v>244.006</v>
      </c>
      <c r="R631">
        <v>2</v>
      </c>
      <c r="S631">
        <v>-31.372199999999999</v>
      </c>
      <c r="T631" s="1" t="s">
        <v>161</v>
      </c>
    </row>
    <row r="632" spans="1:20" x14ac:dyDescent="0.25">
      <c r="A632" s="1" t="s">
        <v>2215</v>
      </c>
      <c r="B632" s="2">
        <v>43073</v>
      </c>
      <c r="C632" s="2">
        <v>43073</v>
      </c>
      <c r="D632" s="1" t="s">
        <v>425</v>
      </c>
      <c r="E632" s="1" t="s">
        <v>426</v>
      </c>
      <c r="F632" s="1" t="s">
        <v>2216</v>
      </c>
      <c r="G632" s="1" t="s">
        <v>2217</v>
      </c>
      <c r="H632" s="1" t="s">
        <v>90</v>
      </c>
      <c r="I632" s="1" t="s">
        <v>26</v>
      </c>
      <c r="J632" s="1" t="s">
        <v>66</v>
      </c>
      <c r="K632" s="1" t="s">
        <v>67</v>
      </c>
      <c r="L632" s="1" t="s">
        <v>68</v>
      </c>
      <c r="M632" s="1" t="s">
        <v>2218</v>
      </c>
      <c r="N632" s="1" t="s">
        <v>31</v>
      </c>
      <c r="O632" s="1" t="s">
        <v>36</v>
      </c>
      <c r="P632" s="1" t="s">
        <v>2219</v>
      </c>
      <c r="Q632">
        <v>188.55199999999999</v>
      </c>
      <c r="R632">
        <v>7</v>
      </c>
      <c r="S632">
        <v>-2.6936</v>
      </c>
      <c r="T632" s="1" t="s">
        <v>96</v>
      </c>
    </row>
    <row r="633" spans="1:20" x14ac:dyDescent="0.25">
      <c r="A633" s="1" t="s">
        <v>2220</v>
      </c>
      <c r="B633" s="2">
        <v>41652</v>
      </c>
      <c r="C633" s="2">
        <v>41655</v>
      </c>
      <c r="D633" s="1" t="s">
        <v>21</v>
      </c>
      <c r="E633" s="1" t="s">
        <v>22</v>
      </c>
      <c r="F633" s="1" t="s">
        <v>1435</v>
      </c>
      <c r="G633" s="1" t="s">
        <v>1436</v>
      </c>
      <c r="H633" s="1" t="s">
        <v>25</v>
      </c>
      <c r="I633" s="1" t="s">
        <v>26</v>
      </c>
      <c r="J633" s="1" t="s">
        <v>2221</v>
      </c>
      <c r="K633" s="1" t="s">
        <v>158</v>
      </c>
      <c r="L633" s="1" t="s">
        <v>29</v>
      </c>
      <c r="M633" s="1" t="s">
        <v>2180</v>
      </c>
      <c r="N633" s="1" t="s">
        <v>31</v>
      </c>
      <c r="O633" s="1" t="s">
        <v>36</v>
      </c>
      <c r="P633" s="1" t="s">
        <v>2181</v>
      </c>
      <c r="Q633">
        <v>545.94000000000005</v>
      </c>
      <c r="R633">
        <v>6</v>
      </c>
      <c r="S633">
        <v>87.350399999999993</v>
      </c>
      <c r="T633" s="1" t="s">
        <v>169</v>
      </c>
    </row>
    <row r="634" spans="1:20" x14ac:dyDescent="0.25">
      <c r="A634" s="1" t="s">
        <v>2222</v>
      </c>
      <c r="B634" s="2">
        <v>42167</v>
      </c>
      <c r="C634" s="2">
        <v>42172</v>
      </c>
      <c r="D634" s="1" t="s">
        <v>50</v>
      </c>
      <c r="E634" s="1" t="s">
        <v>40</v>
      </c>
      <c r="F634" s="1" t="s">
        <v>2223</v>
      </c>
      <c r="G634" s="1" t="s">
        <v>2224</v>
      </c>
      <c r="H634" s="1" t="s">
        <v>25</v>
      </c>
      <c r="I634" s="1" t="s">
        <v>26</v>
      </c>
      <c r="J634" s="1" t="s">
        <v>66</v>
      </c>
      <c r="K634" s="1" t="s">
        <v>67</v>
      </c>
      <c r="L634" s="1" t="s">
        <v>68</v>
      </c>
      <c r="M634" s="1" t="s">
        <v>1709</v>
      </c>
      <c r="N634" s="1" t="s">
        <v>31</v>
      </c>
      <c r="O634" s="1" t="s">
        <v>57</v>
      </c>
      <c r="P634" s="1" t="s">
        <v>1710</v>
      </c>
      <c r="Q634">
        <v>43.295999999999999</v>
      </c>
      <c r="R634">
        <v>2</v>
      </c>
      <c r="S634">
        <v>4.3296000000000001</v>
      </c>
      <c r="T634" s="1" t="s">
        <v>59</v>
      </c>
    </row>
    <row r="635" spans="1:20" x14ac:dyDescent="0.25">
      <c r="A635" s="1" t="s">
        <v>2225</v>
      </c>
      <c r="B635" s="2">
        <v>41832</v>
      </c>
      <c r="C635" s="2">
        <v>41838</v>
      </c>
      <c r="D635" s="1" t="s">
        <v>125</v>
      </c>
      <c r="E635" s="1" t="s">
        <v>40</v>
      </c>
      <c r="F635" s="1" t="s">
        <v>2226</v>
      </c>
      <c r="G635" s="1" t="s">
        <v>2227</v>
      </c>
      <c r="H635" s="1" t="s">
        <v>25</v>
      </c>
      <c r="I635" s="1" t="s">
        <v>26</v>
      </c>
      <c r="J635" s="1" t="s">
        <v>191</v>
      </c>
      <c r="K635" s="1" t="s">
        <v>192</v>
      </c>
      <c r="L635" s="1" t="s">
        <v>55</v>
      </c>
      <c r="M635" s="1" t="s">
        <v>2218</v>
      </c>
      <c r="N635" s="1" t="s">
        <v>31</v>
      </c>
      <c r="O635" s="1" t="s">
        <v>36</v>
      </c>
      <c r="P635" s="1" t="s">
        <v>2219</v>
      </c>
      <c r="Q635">
        <v>123.136</v>
      </c>
      <c r="R635">
        <v>4</v>
      </c>
      <c r="S635">
        <v>13.8528</v>
      </c>
      <c r="T635" s="1" t="s">
        <v>71</v>
      </c>
    </row>
    <row r="636" spans="1:20" x14ac:dyDescent="0.25">
      <c r="A636" s="1" t="s">
        <v>2228</v>
      </c>
      <c r="B636" s="2">
        <v>41979</v>
      </c>
      <c r="C636" s="2">
        <v>41984</v>
      </c>
      <c r="D636" s="1" t="s">
        <v>50</v>
      </c>
      <c r="E636" s="1" t="s">
        <v>22</v>
      </c>
      <c r="F636" s="1" t="s">
        <v>604</v>
      </c>
      <c r="G636" s="1" t="s">
        <v>605</v>
      </c>
      <c r="H636" s="1" t="s">
        <v>25</v>
      </c>
      <c r="I636" s="1" t="s">
        <v>26</v>
      </c>
      <c r="J636" s="1" t="s">
        <v>878</v>
      </c>
      <c r="K636" s="1" t="s">
        <v>1517</v>
      </c>
      <c r="L636" s="1" t="s">
        <v>55</v>
      </c>
      <c r="M636" s="1" t="s">
        <v>1723</v>
      </c>
      <c r="N636" s="1" t="s">
        <v>31</v>
      </c>
      <c r="O636" s="1" t="s">
        <v>46</v>
      </c>
      <c r="P636" s="1" t="s">
        <v>1724</v>
      </c>
      <c r="Q636">
        <v>275.49</v>
      </c>
      <c r="R636">
        <v>1</v>
      </c>
      <c r="S636">
        <v>-170.8038</v>
      </c>
      <c r="T636" s="1" t="s">
        <v>96</v>
      </c>
    </row>
    <row r="637" spans="1:20" x14ac:dyDescent="0.25">
      <c r="A637" s="1" t="s">
        <v>2229</v>
      </c>
      <c r="B637" s="2">
        <v>42515</v>
      </c>
      <c r="C637" s="2">
        <v>42520</v>
      </c>
      <c r="D637" s="1" t="s">
        <v>50</v>
      </c>
      <c r="E637" s="1" t="s">
        <v>40</v>
      </c>
      <c r="F637" s="1" t="s">
        <v>2230</v>
      </c>
      <c r="G637" s="1" t="s">
        <v>2231</v>
      </c>
      <c r="H637" s="1" t="s">
        <v>100</v>
      </c>
      <c r="I637" s="1" t="s">
        <v>26</v>
      </c>
      <c r="J637" s="1" t="s">
        <v>347</v>
      </c>
      <c r="K637" s="1" t="s">
        <v>667</v>
      </c>
      <c r="L637" s="1" t="s">
        <v>29</v>
      </c>
      <c r="M637" s="1" t="s">
        <v>2232</v>
      </c>
      <c r="N637" s="1" t="s">
        <v>31</v>
      </c>
      <c r="O637" s="1" t="s">
        <v>57</v>
      </c>
      <c r="P637" s="1" t="s">
        <v>2233</v>
      </c>
      <c r="Q637">
        <v>24.96</v>
      </c>
      <c r="R637">
        <v>4</v>
      </c>
      <c r="S637">
        <v>6.24</v>
      </c>
      <c r="T637" s="1" t="s">
        <v>161</v>
      </c>
    </row>
    <row r="638" spans="1:20" x14ac:dyDescent="0.25">
      <c r="A638" s="1" t="s">
        <v>2234</v>
      </c>
      <c r="B638" s="2">
        <v>41811</v>
      </c>
      <c r="C638" s="2">
        <v>41815</v>
      </c>
      <c r="D638" s="1" t="s">
        <v>79</v>
      </c>
      <c r="E638" s="1" t="s">
        <v>40</v>
      </c>
      <c r="F638" s="1" t="s">
        <v>2235</v>
      </c>
      <c r="G638" s="1" t="s">
        <v>2236</v>
      </c>
      <c r="H638" s="1" t="s">
        <v>25</v>
      </c>
      <c r="I638" s="1" t="s">
        <v>26</v>
      </c>
      <c r="J638" s="1" t="s">
        <v>66</v>
      </c>
      <c r="K638" s="1" t="s">
        <v>67</v>
      </c>
      <c r="L638" s="1" t="s">
        <v>68</v>
      </c>
      <c r="M638" s="1" t="s">
        <v>2237</v>
      </c>
      <c r="N638" s="1" t="s">
        <v>31</v>
      </c>
      <c r="O638" s="1" t="s">
        <v>57</v>
      </c>
      <c r="P638" s="1" t="s">
        <v>2238</v>
      </c>
      <c r="Q638">
        <v>3.984</v>
      </c>
      <c r="R638">
        <v>1</v>
      </c>
      <c r="S638">
        <v>0.64739999999999998</v>
      </c>
      <c r="T638" s="1" t="s">
        <v>59</v>
      </c>
    </row>
    <row r="639" spans="1:20" x14ac:dyDescent="0.25">
      <c r="A639" s="1" t="s">
        <v>2239</v>
      </c>
      <c r="B639" s="2">
        <v>42709</v>
      </c>
      <c r="C639" s="2">
        <v>42710</v>
      </c>
      <c r="D639" s="1" t="s">
        <v>117</v>
      </c>
      <c r="E639" s="1" t="s">
        <v>87</v>
      </c>
      <c r="F639" s="1" t="s">
        <v>1571</v>
      </c>
      <c r="G639" s="1" t="s">
        <v>1572</v>
      </c>
      <c r="H639" s="1" t="s">
        <v>25</v>
      </c>
      <c r="I639" s="1" t="s">
        <v>26</v>
      </c>
      <c r="J639" s="1" t="s">
        <v>2240</v>
      </c>
      <c r="K639" s="1" t="s">
        <v>28</v>
      </c>
      <c r="L639" s="1" t="s">
        <v>29</v>
      </c>
      <c r="M639" s="1" t="s">
        <v>1755</v>
      </c>
      <c r="N639" s="1" t="s">
        <v>31</v>
      </c>
      <c r="O639" s="1" t="s">
        <v>57</v>
      </c>
      <c r="P639" s="1" t="s">
        <v>1756</v>
      </c>
      <c r="Q639">
        <v>191.82</v>
      </c>
      <c r="R639">
        <v>3</v>
      </c>
      <c r="S639">
        <v>74.809799999999996</v>
      </c>
      <c r="T639" s="1" t="s">
        <v>96</v>
      </c>
    </row>
    <row r="640" spans="1:20" x14ac:dyDescent="0.25">
      <c r="A640" s="1" t="s">
        <v>2241</v>
      </c>
      <c r="B640" s="2">
        <v>42264</v>
      </c>
      <c r="C640" s="2">
        <v>42268</v>
      </c>
      <c r="D640" s="1" t="s">
        <v>79</v>
      </c>
      <c r="E640" s="1" t="s">
        <v>40</v>
      </c>
      <c r="F640" s="1" t="s">
        <v>215</v>
      </c>
      <c r="G640" s="1" t="s">
        <v>216</v>
      </c>
      <c r="H640" s="1" t="s">
        <v>100</v>
      </c>
      <c r="I640" s="1" t="s">
        <v>26</v>
      </c>
      <c r="J640" s="1" t="s">
        <v>173</v>
      </c>
      <c r="K640" s="1" t="s">
        <v>121</v>
      </c>
      <c r="L640" s="1" t="s">
        <v>68</v>
      </c>
      <c r="M640" s="1" t="s">
        <v>922</v>
      </c>
      <c r="N640" s="1" t="s">
        <v>31</v>
      </c>
      <c r="O640" s="1" t="s">
        <v>46</v>
      </c>
      <c r="P640" s="1" t="s">
        <v>923</v>
      </c>
      <c r="Q640">
        <v>344.22</v>
      </c>
      <c r="R640">
        <v>2</v>
      </c>
      <c r="S640">
        <v>-103.26600000000001</v>
      </c>
      <c r="T640" s="1" t="s">
        <v>77</v>
      </c>
    </row>
    <row r="641" spans="1:20" x14ac:dyDescent="0.25">
      <c r="A641" s="1" t="s">
        <v>2242</v>
      </c>
      <c r="B641" s="2">
        <v>42605</v>
      </c>
      <c r="C641" s="2">
        <v>42612</v>
      </c>
      <c r="D641" s="1" t="s">
        <v>39</v>
      </c>
      <c r="E641" s="1" t="s">
        <v>40</v>
      </c>
      <c r="F641" s="1" t="s">
        <v>1144</v>
      </c>
      <c r="G641" s="1" t="s">
        <v>1145</v>
      </c>
      <c r="H641" s="1" t="s">
        <v>100</v>
      </c>
      <c r="I641" s="1" t="s">
        <v>26</v>
      </c>
      <c r="J641" s="1" t="s">
        <v>2243</v>
      </c>
      <c r="K641" s="1" t="s">
        <v>92</v>
      </c>
      <c r="L641" s="1" t="s">
        <v>93</v>
      </c>
      <c r="M641" s="1" t="s">
        <v>1542</v>
      </c>
      <c r="N641" s="1" t="s">
        <v>31</v>
      </c>
      <c r="O641" s="1" t="s">
        <v>57</v>
      </c>
      <c r="P641" s="1" t="s">
        <v>1543</v>
      </c>
      <c r="Q641">
        <v>22.608000000000001</v>
      </c>
      <c r="R641">
        <v>3</v>
      </c>
      <c r="S641">
        <v>-10.1736</v>
      </c>
      <c r="T641" s="1" t="s">
        <v>253</v>
      </c>
    </row>
    <row r="642" spans="1:20" x14ac:dyDescent="0.25">
      <c r="A642" s="1" t="s">
        <v>2244</v>
      </c>
      <c r="B642" s="2">
        <v>42316</v>
      </c>
      <c r="C642" s="2">
        <v>42322</v>
      </c>
      <c r="D642" s="1" t="s">
        <v>125</v>
      </c>
      <c r="E642" s="1" t="s">
        <v>40</v>
      </c>
      <c r="F642" s="1" t="s">
        <v>507</v>
      </c>
      <c r="G642" s="1" t="s">
        <v>508</v>
      </c>
      <c r="H642" s="1" t="s">
        <v>25</v>
      </c>
      <c r="I642" s="1" t="s">
        <v>26</v>
      </c>
      <c r="J642" s="1" t="s">
        <v>2245</v>
      </c>
      <c r="K642" s="1" t="s">
        <v>76</v>
      </c>
      <c r="L642" s="1" t="s">
        <v>55</v>
      </c>
      <c r="M642" s="1" t="s">
        <v>830</v>
      </c>
      <c r="N642" s="1" t="s">
        <v>31</v>
      </c>
      <c r="O642" s="1" t="s">
        <v>57</v>
      </c>
      <c r="P642" s="1" t="s">
        <v>831</v>
      </c>
      <c r="Q642">
        <v>66.69</v>
      </c>
      <c r="R642">
        <v>3</v>
      </c>
      <c r="S642">
        <v>22.0077</v>
      </c>
      <c r="T642" s="1" t="s">
        <v>34</v>
      </c>
    </row>
    <row r="643" spans="1:20" x14ac:dyDescent="0.25">
      <c r="A643" s="1" t="s">
        <v>2246</v>
      </c>
      <c r="B643" s="2">
        <v>43056</v>
      </c>
      <c r="C643" s="2">
        <v>43062</v>
      </c>
      <c r="D643" s="1" t="s">
        <v>125</v>
      </c>
      <c r="E643" s="1" t="s">
        <v>40</v>
      </c>
      <c r="F643" s="1" t="s">
        <v>2247</v>
      </c>
      <c r="G643" s="1" t="s">
        <v>2248</v>
      </c>
      <c r="H643" s="1" t="s">
        <v>25</v>
      </c>
      <c r="I643" s="1" t="s">
        <v>26</v>
      </c>
      <c r="J643" s="1" t="s">
        <v>2249</v>
      </c>
      <c r="K643" s="1" t="s">
        <v>92</v>
      </c>
      <c r="L643" s="1" t="s">
        <v>93</v>
      </c>
      <c r="M643" s="1" t="s">
        <v>1775</v>
      </c>
      <c r="N643" s="1" t="s">
        <v>31</v>
      </c>
      <c r="O643" s="1" t="s">
        <v>32</v>
      </c>
      <c r="P643" s="1" t="s">
        <v>1776</v>
      </c>
      <c r="Q643">
        <v>327.7328</v>
      </c>
      <c r="R643">
        <v>2</v>
      </c>
      <c r="S643">
        <v>-14.4588</v>
      </c>
      <c r="T643" s="1" t="s">
        <v>34</v>
      </c>
    </row>
    <row r="644" spans="1:20" x14ac:dyDescent="0.25">
      <c r="A644" s="1" t="s">
        <v>2250</v>
      </c>
      <c r="B644" s="2">
        <v>42847</v>
      </c>
      <c r="C644" s="2">
        <v>42851</v>
      </c>
      <c r="D644" s="1" t="s">
        <v>79</v>
      </c>
      <c r="E644" s="1" t="s">
        <v>40</v>
      </c>
      <c r="F644" s="1" t="s">
        <v>659</v>
      </c>
      <c r="G644" s="1" t="s">
        <v>660</v>
      </c>
      <c r="H644" s="1" t="s">
        <v>100</v>
      </c>
      <c r="I644" s="1" t="s">
        <v>26</v>
      </c>
      <c r="J644" s="1" t="s">
        <v>66</v>
      </c>
      <c r="K644" s="1" t="s">
        <v>67</v>
      </c>
      <c r="L644" s="1" t="s">
        <v>68</v>
      </c>
      <c r="M644" s="1" t="s">
        <v>1391</v>
      </c>
      <c r="N644" s="1" t="s">
        <v>31</v>
      </c>
      <c r="O644" s="1" t="s">
        <v>57</v>
      </c>
      <c r="P644" s="1" t="s">
        <v>1392</v>
      </c>
      <c r="Q644">
        <v>254.352</v>
      </c>
      <c r="R644">
        <v>3</v>
      </c>
      <c r="S644">
        <v>0</v>
      </c>
      <c r="T644" s="1" t="s">
        <v>113</v>
      </c>
    </row>
    <row r="645" spans="1:20" x14ac:dyDescent="0.25">
      <c r="A645" s="1" t="s">
        <v>2251</v>
      </c>
      <c r="B645" s="2">
        <v>43086</v>
      </c>
      <c r="C645" s="2">
        <v>43090</v>
      </c>
      <c r="D645" s="1" t="s">
        <v>79</v>
      </c>
      <c r="E645" s="1" t="s">
        <v>40</v>
      </c>
      <c r="F645" s="1" t="s">
        <v>1334</v>
      </c>
      <c r="G645" s="1" t="s">
        <v>1335</v>
      </c>
      <c r="H645" s="1" t="s">
        <v>25</v>
      </c>
      <c r="I645" s="1" t="s">
        <v>26</v>
      </c>
      <c r="J645" s="1" t="s">
        <v>2120</v>
      </c>
      <c r="K645" s="1" t="s">
        <v>716</v>
      </c>
      <c r="L645" s="1" t="s">
        <v>29</v>
      </c>
      <c r="M645" s="1" t="s">
        <v>1186</v>
      </c>
      <c r="N645" s="1" t="s">
        <v>31</v>
      </c>
      <c r="O645" s="1" t="s">
        <v>36</v>
      </c>
      <c r="P645" s="1" t="s">
        <v>1187</v>
      </c>
      <c r="Q645">
        <v>504.9</v>
      </c>
      <c r="R645">
        <v>5</v>
      </c>
      <c r="S645">
        <v>80.784000000000006</v>
      </c>
      <c r="T645" s="1" t="s">
        <v>96</v>
      </c>
    </row>
    <row r="646" spans="1:20" x14ac:dyDescent="0.25">
      <c r="A646" s="1" t="s">
        <v>2252</v>
      </c>
      <c r="B646" s="2">
        <v>42268</v>
      </c>
      <c r="C646" s="2">
        <v>42274</v>
      </c>
      <c r="D646" s="1" t="s">
        <v>125</v>
      </c>
      <c r="E646" s="1" t="s">
        <v>40</v>
      </c>
      <c r="F646" s="1" t="s">
        <v>2253</v>
      </c>
      <c r="G646" s="1" t="s">
        <v>2254</v>
      </c>
      <c r="H646" s="1" t="s">
        <v>90</v>
      </c>
      <c r="I646" s="1" t="s">
        <v>26</v>
      </c>
      <c r="J646" s="1" t="s">
        <v>2255</v>
      </c>
      <c r="K646" s="1" t="s">
        <v>289</v>
      </c>
      <c r="L646" s="1" t="s">
        <v>93</v>
      </c>
      <c r="M646" s="1" t="s">
        <v>1603</v>
      </c>
      <c r="N646" s="1" t="s">
        <v>31</v>
      </c>
      <c r="O646" s="1" t="s">
        <v>32</v>
      </c>
      <c r="P646" s="1" t="s">
        <v>1604</v>
      </c>
      <c r="Q646">
        <v>194.32</v>
      </c>
      <c r="R646">
        <v>4</v>
      </c>
      <c r="S646">
        <v>31.091200000000001</v>
      </c>
      <c r="T646" s="1" t="s">
        <v>77</v>
      </c>
    </row>
    <row r="647" spans="1:20" x14ac:dyDescent="0.25">
      <c r="A647" s="1" t="s">
        <v>2256</v>
      </c>
      <c r="B647" s="2">
        <v>42695</v>
      </c>
      <c r="C647" s="2">
        <v>42700</v>
      </c>
      <c r="D647" s="1" t="s">
        <v>50</v>
      </c>
      <c r="E647" s="1" t="s">
        <v>40</v>
      </c>
      <c r="F647" s="1" t="s">
        <v>2257</v>
      </c>
      <c r="G647" s="1" t="s">
        <v>2258</v>
      </c>
      <c r="H647" s="1" t="s">
        <v>25</v>
      </c>
      <c r="I647" s="1" t="s">
        <v>26</v>
      </c>
      <c r="J647" s="1" t="s">
        <v>2259</v>
      </c>
      <c r="K647" s="1" t="s">
        <v>1517</v>
      </c>
      <c r="L647" s="1" t="s">
        <v>55</v>
      </c>
      <c r="M647" s="1" t="s">
        <v>1656</v>
      </c>
      <c r="N647" s="1" t="s">
        <v>31</v>
      </c>
      <c r="O647" s="1" t="s">
        <v>36</v>
      </c>
      <c r="P647" s="1" t="s">
        <v>1657</v>
      </c>
      <c r="Q647">
        <v>195.136</v>
      </c>
      <c r="R647">
        <v>4</v>
      </c>
      <c r="S647">
        <v>-12.196</v>
      </c>
      <c r="T647" s="1" t="s">
        <v>34</v>
      </c>
    </row>
    <row r="648" spans="1:20" x14ac:dyDescent="0.25">
      <c r="A648" s="1" t="s">
        <v>2260</v>
      </c>
      <c r="B648" s="2">
        <v>42166</v>
      </c>
      <c r="C648" s="2">
        <v>42171</v>
      </c>
      <c r="D648" s="1" t="s">
        <v>50</v>
      </c>
      <c r="E648" s="1" t="s">
        <v>40</v>
      </c>
      <c r="F648" s="1" t="s">
        <v>1060</v>
      </c>
      <c r="G648" s="1" t="s">
        <v>1061</v>
      </c>
      <c r="H648" s="1" t="s">
        <v>25</v>
      </c>
      <c r="I648" s="1" t="s">
        <v>26</v>
      </c>
      <c r="J648" s="1" t="s">
        <v>1035</v>
      </c>
      <c r="K648" s="1" t="s">
        <v>1406</v>
      </c>
      <c r="L648" s="1" t="s">
        <v>29</v>
      </c>
      <c r="M648" s="1" t="s">
        <v>2261</v>
      </c>
      <c r="N648" s="1" t="s">
        <v>31</v>
      </c>
      <c r="O648" s="1" t="s">
        <v>57</v>
      </c>
      <c r="P648" s="1" t="s">
        <v>2262</v>
      </c>
      <c r="Q648">
        <v>29.16</v>
      </c>
      <c r="R648">
        <v>2</v>
      </c>
      <c r="S648">
        <v>10.789199999999999</v>
      </c>
      <c r="T648" s="1" t="s">
        <v>59</v>
      </c>
    </row>
    <row r="649" spans="1:20" x14ac:dyDescent="0.25">
      <c r="A649" s="1" t="s">
        <v>2263</v>
      </c>
      <c r="B649" s="2">
        <v>43011</v>
      </c>
      <c r="C649" s="2">
        <v>43016</v>
      </c>
      <c r="D649" s="1" t="s">
        <v>50</v>
      </c>
      <c r="E649" s="1" t="s">
        <v>40</v>
      </c>
      <c r="F649" s="1" t="s">
        <v>2264</v>
      </c>
      <c r="G649" s="1" t="s">
        <v>2265</v>
      </c>
      <c r="H649" s="1" t="s">
        <v>90</v>
      </c>
      <c r="I649" s="1" t="s">
        <v>26</v>
      </c>
      <c r="J649" s="1" t="s">
        <v>1185</v>
      </c>
      <c r="K649" s="1" t="s">
        <v>54</v>
      </c>
      <c r="L649" s="1" t="s">
        <v>55</v>
      </c>
      <c r="M649" s="1" t="s">
        <v>907</v>
      </c>
      <c r="N649" s="1" t="s">
        <v>31</v>
      </c>
      <c r="O649" s="1" t="s">
        <v>46</v>
      </c>
      <c r="P649" s="1" t="s">
        <v>908</v>
      </c>
      <c r="Q649">
        <v>171.28800000000001</v>
      </c>
      <c r="R649">
        <v>3</v>
      </c>
      <c r="S649">
        <v>-6.4233000000000002</v>
      </c>
      <c r="T649" s="1" t="s">
        <v>48</v>
      </c>
    </row>
    <row r="650" spans="1:20" x14ac:dyDescent="0.25">
      <c r="A650" s="1" t="s">
        <v>2266</v>
      </c>
      <c r="B650" s="2">
        <v>42495</v>
      </c>
      <c r="C650" s="2">
        <v>42499</v>
      </c>
      <c r="D650" s="1" t="s">
        <v>79</v>
      </c>
      <c r="E650" s="1" t="s">
        <v>40</v>
      </c>
      <c r="F650" s="1" t="s">
        <v>2267</v>
      </c>
      <c r="G650" s="1" t="s">
        <v>2268</v>
      </c>
      <c r="H650" s="1" t="s">
        <v>25</v>
      </c>
      <c r="I650" s="1" t="s">
        <v>26</v>
      </c>
      <c r="J650" s="1" t="s">
        <v>2269</v>
      </c>
      <c r="K650" s="1" t="s">
        <v>141</v>
      </c>
      <c r="L650" s="1" t="s">
        <v>29</v>
      </c>
      <c r="M650" s="1" t="s">
        <v>1311</v>
      </c>
      <c r="N650" s="1" t="s">
        <v>31</v>
      </c>
      <c r="O650" s="1" t="s">
        <v>57</v>
      </c>
      <c r="P650" s="1" t="s">
        <v>1312</v>
      </c>
      <c r="Q650">
        <v>16.72</v>
      </c>
      <c r="R650">
        <v>5</v>
      </c>
      <c r="S650">
        <v>3.3439999999999999</v>
      </c>
      <c r="T650" s="1" t="s">
        <v>161</v>
      </c>
    </row>
    <row r="651" spans="1:20" x14ac:dyDescent="0.25">
      <c r="A651" s="1" t="s">
        <v>2270</v>
      </c>
      <c r="B651" s="2">
        <v>42989</v>
      </c>
      <c r="C651" s="2">
        <v>42990</v>
      </c>
      <c r="D651" s="1" t="s">
        <v>117</v>
      </c>
      <c r="E651" s="1" t="s">
        <v>426</v>
      </c>
      <c r="F651" s="1" t="s">
        <v>2271</v>
      </c>
      <c r="G651" s="1" t="s">
        <v>2272</v>
      </c>
      <c r="H651" s="1" t="s">
        <v>100</v>
      </c>
      <c r="I651" s="1" t="s">
        <v>26</v>
      </c>
      <c r="J651" s="1" t="s">
        <v>730</v>
      </c>
      <c r="K651" s="1" t="s">
        <v>54</v>
      </c>
      <c r="L651" s="1" t="s">
        <v>55</v>
      </c>
      <c r="M651" s="1" t="s">
        <v>2273</v>
      </c>
      <c r="N651" s="1" t="s">
        <v>31</v>
      </c>
      <c r="O651" s="1" t="s">
        <v>36</v>
      </c>
      <c r="P651" s="1" t="s">
        <v>2274</v>
      </c>
      <c r="Q651">
        <v>2054.2719999999999</v>
      </c>
      <c r="R651">
        <v>8</v>
      </c>
      <c r="S651">
        <v>256.78399999999999</v>
      </c>
      <c r="T651" s="1" t="s">
        <v>77</v>
      </c>
    </row>
    <row r="652" spans="1:20" x14ac:dyDescent="0.25">
      <c r="A652" s="1" t="s">
        <v>2275</v>
      </c>
      <c r="B652" s="2">
        <v>42827</v>
      </c>
      <c r="C652" s="2">
        <v>42829</v>
      </c>
      <c r="D652" s="1" t="s">
        <v>63</v>
      </c>
      <c r="E652" s="1" t="s">
        <v>87</v>
      </c>
      <c r="F652" s="1" t="s">
        <v>2276</v>
      </c>
      <c r="G652" s="1" t="s">
        <v>2277</v>
      </c>
      <c r="H652" s="1" t="s">
        <v>100</v>
      </c>
      <c r="I652" s="1" t="s">
        <v>26</v>
      </c>
      <c r="J652" s="1" t="s">
        <v>347</v>
      </c>
      <c r="K652" s="1" t="s">
        <v>667</v>
      </c>
      <c r="L652" s="1" t="s">
        <v>29</v>
      </c>
      <c r="M652" s="1" t="s">
        <v>212</v>
      </c>
      <c r="N652" s="1" t="s">
        <v>31</v>
      </c>
      <c r="O652" s="1" t="s">
        <v>46</v>
      </c>
      <c r="P652" s="1" t="s">
        <v>213</v>
      </c>
      <c r="Q652">
        <v>411.8</v>
      </c>
      <c r="R652">
        <v>2</v>
      </c>
      <c r="S652">
        <v>70.006</v>
      </c>
      <c r="T652" s="1" t="s">
        <v>113</v>
      </c>
    </row>
    <row r="653" spans="1:20" x14ac:dyDescent="0.25">
      <c r="A653" s="1" t="s">
        <v>2278</v>
      </c>
      <c r="B653" s="2">
        <v>43014</v>
      </c>
      <c r="C653" s="2">
        <v>43019</v>
      </c>
      <c r="D653" s="1" t="s">
        <v>50</v>
      </c>
      <c r="E653" s="1" t="s">
        <v>40</v>
      </c>
      <c r="F653" s="1" t="s">
        <v>345</v>
      </c>
      <c r="G653" s="1" t="s">
        <v>346</v>
      </c>
      <c r="H653" s="1" t="s">
        <v>100</v>
      </c>
      <c r="I653" s="1" t="s">
        <v>26</v>
      </c>
      <c r="J653" s="1" t="s">
        <v>2279</v>
      </c>
      <c r="K653" s="1" t="s">
        <v>2280</v>
      </c>
      <c r="L653" s="1" t="s">
        <v>55</v>
      </c>
      <c r="M653" s="1" t="s">
        <v>2281</v>
      </c>
      <c r="N653" s="1" t="s">
        <v>31</v>
      </c>
      <c r="O653" s="1" t="s">
        <v>57</v>
      </c>
      <c r="P653" s="1" t="s">
        <v>2282</v>
      </c>
      <c r="Q653">
        <v>41.96</v>
      </c>
      <c r="R653">
        <v>2</v>
      </c>
      <c r="S653">
        <v>2.9371999999999998</v>
      </c>
      <c r="T653" s="1" t="s">
        <v>48</v>
      </c>
    </row>
    <row r="654" spans="1:20" x14ac:dyDescent="0.25">
      <c r="A654" s="1" t="s">
        <v>2283</v>
      </c>
      <c r="B654" s="2">
        <v>43027</v>
      </c>
      <c r="C654" s="2">
        <v>43032</v>
      </c>
      <c r="D654" s="1" t="s">
        <v>50</v>
      </c>
      <c r="E654" s="1" t="s">
        <v>22</v>
      </c>
      <c r="F654" s="1" t="s">
        <v>2284</v>
      </c>
      <c r="G654" s="1" t="s">
        <v>2285</v>
      </c>
      <c r="H654" s="1" t="s">
        <v>90</v>
      </c>
      <c r="I654" s="1" t="s">
        <v>26</v>
      </c>
      <c r="J654" s="1" t="s">
        <v>328</v>
      </c>
      <c r="K654" s="1" t="s">
        <v>54</v>
      </c>
      <c r="L654" s="1" t="s">
        <v>55</v>
      </c>
      <c r="M654" s="1" t="s">
        <v>870</v>
      </c>
      <c r="N654" s="1" t="s">
        <v>31</v>
      </c>
      <c r="O654" s="1" t="s">
        <v>57</v>
      </c>
      <c r="P654" s="1" t="s">
        <v>871</v>
      </c>
      <c r="Q654">
        <v>30.56</v>
      </c>
      <c r="R654">
        <v>2</v>
      </c>
      <c r="S654">
        <v>10.3904</v>
      </c>
      <c r="T654" s="1" t="s">
        <v>48</v>
      </c>
    </row>
    <row r="655" spans="1:20" x14ac:dyDescent="0.25">
      <c r="A655" s="1" t="s">
        <v>2283</v>
      </c>
      <c r="B655" s="2">
        <v>43027</v>
      </c>
      <c r="C655" s="2">
        <v>43032</v>
      </c>
      <c r="D655" s="1" t="s">
        <v>50</v>
      </c>
      <c r="E655" s="1" t="s">
        <v>22</v>
      </c>
      <c r="F655" s="1" t="s">
        <v>2284</v>
      </c>
      <c r="G655" s="1" t="s">
        <v>2285</v>
      </c>
      <c r="H655" s="1" t="s">
        <v>90</v>
      </c>
      <c r="I655" s="1" t="s">
        <v>26</v>
      </c>
      <c r="J655" s="1" t="s">
        <v>328</v>
      </c>
      <c r="K655" s="1" t="s">
        <v>54</v>
      </c>
      <c r="L655" s="1" t="s">
        <v>55</v>
      </c>
      <c r="M655" s="1" t="s">
        <v>2286</v>
      </c>
      <c r="N655" s="1" t="s">
        <v>31</v>
      </c>
      <c r="O655" s="1" t="s">
        <v>46</v>
      </c>
      <c r="P655" s="1" t="s">
        <v>2287</v>
      </c>
      <c r="Q655">
        <v>24.367999999999999</v>
      </c>
      <c r="R655">
        <v>2</v>
      </c>
      <c r="S655">
        <v>-3.3506</v>
      </c>
      <c r="T655" s="1" t="s">
        <v>48</v>
      </c>
    </row>
    <row r="656" spans="1:20" x14ac:dyDescent="0.25">
      <c r="A656" s="1" t="s">
        <v>2288</v>
      </c>
      <c r="B656" s="2">
        <v>41960</v>
      </c>
      <c r="C656" s="2">
        <v>41965</v>
      </c>
      <c r="D656" s="1" t="s">
        <v>50</v>
      </c>
      <c r="E656" s="1" t="s">
        <v>40</v>
      </c>
      <c r="F656" s="1" t="s">
        <v>2289</v>
      </c>
      <c r="G656" s="1" t="s">
        <v>2290</v>
      </c>
      <c r="H656" s="1" t="s">
        <v>90</v>
      </c>
      <c r="I656" s="1" t="s">
        <v>26</v>
      </c>
      <c r="J656" s="1" t="s">
        <v>230</v>
      </c>
      <c r="K656" s="1" t="s">
        <v>200</v>
      </c>
      <c r="L656" s="1" t="s">
        <v>68</v>
      </c>
      <c r="M656" s="1" t="s">
        <v>2291</v>
      </c>
      <c r="N656" s="1" t="s">
        <v>31</v>
      </c>
      <c r="O656" s="1" t="s">
        <v>57</v>
      </c>
      <c r="P656" s="1" t="s">
        <v>2292</v>
      </c>
      <c r="Q656">
        <v>124.41</v>
      </c>
      <c r="R656">
        <v>3</v>
      </c>
      <c r="S656">
        <v>14.9292</v>
      </c>
      <c r="T656" s="1" t="s">
        <v>34</v>
      </c>
    </row>
    <row r="657" spans="1:20" x14ac:dyDescent="0.25">
      <c r="A657" s="1" t="s">
        <v>2293</v>
      </c>
      <c r="B657" s="2">
        <v>42280</v>
      </c>
      <c r="C657" s="2">
        <v>42285</v>
      </c>
      <c r="D657" s="1" t="s">
        <v>50</v>
      </c>
      <c r="E657" s="1" t="s">
        <v>40</v>
      </c>
      <c r="F657" s="1" t="s">
        <v>263</v>
      </c>
      <c r="G657" s="1" t="s">
        <v>264</v>
      </c>
      <c r="H657" s="1" t="s">
        <v>25</v>
      </c>
      <c r="I657" s="1" t="s">
        <v>26</v>
      </c>
      <c r="J657" s="1" t="s">
        <v>53</v>
      </c>
      <c r="K657" s="1" t="s">
        <v>54</v>
      </c>
      <c r="L657" s="1" t="s">
        <v>55</v>
      </c>
      <c r="M657" s="1" t="s">
        <v>810</v>
      </c>
      <c r="N657" s="1" t="s">
        <v>31</v>
      </c>
      <c r="O657" s="1" t="s">
        <v>32</v>
      </c>
      <c r="P657" s="1" t="s">
        <v>811</v>
      </c>
      <c r="Q657">
        <v>120.666</v>
      </c>
      <c r="R657">
        <v>2</v>
      </c>
      <c r="S657">
        <v>18.454799999999999</v>
      </c>
      <c r="T657" s="1" t="s">
        <v>48</v>
      </c>
    </row>
    <row r="658" spans="1:20" x14ac:dyDescent="0.25">
      <c r="A658" s="1" t="s">
        <v>2294</v>
      </c>
      <c r="B658" s="2">
        <v>41840</v>
      </c>
      <c r="C658" s="2">
        <v>41844</v>
      </c>
      <c r="D658" s="1" t="s">
        <v>79</v>
      </c>
      <c r="E658" s="1" t="s">
        <v>40</v>
      </c>
      <c r="F658" s="1" t="s">
        <v>2295</v>
      </c>
      <c r="G658" s="1" t="s">
        <v>2296</v>
      </c>
      <c r="H658" s="1" t="s">
        <v>100</v>
      </c>
      <c r="I658" s="1" t="s">
        <v>26</v>
      </c>
      <c r="J658" s="1" t="s">
        <v>1739</v>
      </c>
      <c r="K658" s="1" t="s">
        <v>92</v>
      </c>
      <c r="L658" s="1" t="s">
        <v>93</v>
      </c>
      <c r="M658" s="1" t="s">
        <v>1147</v>
      </c>
      <c r="N658" s="1" t="s">
        <v>31</v>
      </c>
      <c r="O658" s="1" t="s">
        <v>57</v>
      </c>
      <c r="P658" s="1" t="s">
        <v>1148</v>
      </c>
      <c r="Q658">
        <v>16.739999999999998</v>
      </c>
      <c r="R658">
        <v>5</v>
      </c>
      <c r="S658">
        <v>-14.228999999999999</v>
      </c>
      <c r="T658" s="1" t="s">
        <v>71</v>
      </c>
    </row>
    <row r="659" spans="1:20" x14ac:dyDescent="0.25">
      <c r="A659" s="1" t="s">
        <v>2294</v>
      </c>
      <c r="B659" s="2">
        <v>41840</v>
      </c>
      <c r="C659" s="2">
        <v>41844</v>
      </c>
      <c r="D659" s="1" t="s">
        <v>79</v>
      </c>
      <c r="E659" s="1" t="s">
        <v>40</v>
      </c>
      <c r="F659" s="1" t="s">
        <v>2295</v>
      </c>
      <c r="G659" s="1" t="s">
        <v>2296</v>
      </c>
      <c r="H659" s="1" t="s">
        <v>100</v>
      </c>
      <c r="I659" s="1" t="s">
        <v>26</v>
      </c>
      <c r="J659" s="1" t="s">
        <v>1739</v>
      </c>
      <c r="K659" s="1" t="s">
        <v>92</v>
      </c>
      <c r="L659" s="1" t="s">
        <v>93</v>
      </c>
      <c r="M659" s="1" t="s">
        <v>601</v>
      </c>
      <c r="N659" s="1" t="s">
        <v>31</v>
      </c>
      <c r="O659" s="1" t="s">
        <v>36</v>
      </c>
      <c r="P659" s="1" t="s">
        <v>602</v>
      </c>
      <c r="Q659">
        <v>981.37199999999996</v>
      </c>
      <c r="R659">
        <v>2</v>
      </c>
      <c r="S659">
        <v>-140.196</v>
      </c>
      <c r="T659" s="1" t="s">
        <v>71</v>
      </c>
    </row>
    <row r="660" spans="1:20" x14ac:dyDescent="0.25">
      <c r="A660" s="1" t="s">
        <v>2297</v>
      </c>
      <c r="B660" s="2">
        <v>42775</v>
      </c>
      <c r="C660" s="2">
        <v>42780</v>
      </c>
      <c r="D660" s="1" t="s">
        <v>50</v>
      </c>
      <c r="E660" s="1" t="s">
        <v>40</v>
      </c>
      <c r="F660" s="1" t="s">
        <v>2298</v>
      </c>
      <c r="G660" s="1" t="s">
        <v>2299</v>
      </c>
      <c r="H660" s="1" t="s">
        <v>25</v>
      </c>
      <c r="I660" s="1" t="s">
        <v>26</v>
      </c>
      <c r="J660" s="1" t="s">
        <v>101</v>
      </c>
      <c r="K660" s="1" t="s">
        <v>92</v>
      </c>
      <c r="L660" s="1" t="s">
        <v>93</v>
      </c>
      <c r="M660" s="1" t="s">
        <v>2237</v>
      </c>
      <c r="N660" s="1" t="s">
        <v>31</v>
      </c>
      <c r="O660" s="1" t="s">
        <v>57</v>
      </c>
      <c r="P660" s="1" t="s">
        <v>2238</v>
      </c>
      <c r="Q660">
        <v>3.984</v>
      </c>
      <c r="R660">
        <v>2</v>
      </c>
      <c r="S660">
        <v>-2.6892</v>
      </c>
      <c r="T660" s="1" t="s">
        <v>297</v>
      </c>
    </row>
    <row r="661" spans="1:20" x14ac:dyDescent="0.25">
      <c r="A661" s="1" t="s">
        <v>2300</v>
      </c>
      <c r="B661" s="2">
        <v>42825</v>
      </c>
      <c r="C661" s="2">
        <v>42827</v>
      </c>
      <c r="D661" s="1" t="s">
        <v>63</v>
      </c>
      <c r="E661" s="1" t="s">
        <v>22</v>
      </c>
      <c r="F661" s="1" t="s">
        <v>2301</v>
      </c>
      <c r="G661" s="1" t="s">
        <v>2302</v>
      </c>
      <c r="H661" s="1" t="s">
        <v>100</v>
      </c>
      <c r="I661" s="1" t="s">
        <v>26</v>
      </c>
      <c r="J661" s="1" t="s">
        <v>27</v>
      </c>
      <c r="K661" s="1" t="s">
        <v>28</v>
      </c>
      <c r="L661" s="1" t="s">
        <v>29</v>
      </c>
      <c r="M661" s="1" t="s">
        <v>1482</v>
      </c>
      <c r="N661" s="1" t="s">
        <v>31</v>
      </c>
      <c r="O661" s="1" t="s">
        <v>57</v>
      </c>
      <c r="P661" s="1" t="s">
        <v>1483</v>
      </c>
      <c r="Q661">
        <v>61</v>
      </c>
      <c r="R661">
        <v>5</v>
      </c>
      <c r="S661">
        <v>25.62</v>
      </c>
      <c r="T661" s="1" t="s">
        <v>195</v>
      </c>
    </row>
    <row r="662" spans="1:20" x14ac:dyDescent="0.25">
      <c r="A662" s="1" t="s">
        <v>2303</v>
      </c>
      <c r="B662" s="2">
        <v>42852</v>
      </c>
      <c r="C662" s="2">
        <v>42856</v>
      </c>
      <c r="D662" s="1" t="s">
        <v>79</v>
      </c>
      <c r="E662" s="1" t="s">
        <v>40</v>
      </c>
      <c r="F662" s="1" t="s">
        <v>184</v>
      </c>
      <c r="G662" s="1" t="s">
        <v>185</v>
      </c>
      <c r="H662" s="1" t="s">
        <v>90</v>
      </c>
      <c r="I662" s="1" t="s">
        <v>26</v>
      </c>
      <c r="J662" s="1" t="s">
        <v>595</v>
      </c>
      <c r="K662" s="1" t="s">
        <v>92</v>
      </c>
      <c r="L662" s="1" t="s">
        <v>93</v>
      </c>
      <c r="M662" s="1" t="s">
        <v>415</v>
      </c>
      <c r="N662" s="1" t="s">
        <v>31</v>
      </c>
      <c r="O662" s="1" t="s">
        <v>32</v>
      </c>
      <c r="P662" s="1" t="s">
        <v>416</v>
      </c>
      <c r="Q662">
        <v>220.26560000000001</v>
      </c>
      <c r="R662">
        <v>4</v>
      </c>
      <c r="S662">
        <v>-42.1096</v>
      </c>
      <c r="T662" s="1" t="s">
        <v>113</v>
      </c>
    </row>
    <row r="663" spans="1:20" x14ac:dyDescent="0.25">
      <c r="A663" s="1" t="s">
        <v>2304</v>
      </c>
      <c r="B663" s="2">
        <v>42839</v>
      </c>
      <c r="C663" s="2">
        <v>42844</v>
      </c>
      <c r="D663" s="1" t="s">
        <v>50</v>
      </c>
      <c r="E663" s="1" t="s">
        <v>40</v>
      </c>
      <c r="F663" s="1" t="s">
        <v>2305</v>
      </c>
      <c r="G663" s="1" t="s">
        <v>2306</v>
      </c>
      <c r="H663" s="1" t="s">
        <v>25</v>
      </c>
      <c r="I663" s="1" t="s">
        <v>26</v>
      </c>
      <c r="J663" s="1" t="s">
        <v>173</v>
      </c>
      <c r="K663" s="1" t="s">
        <v>121</v>
      </c>
      <c r="L663" s="1" t="s">
        <v>68</v>
      </c>
      <c r="M663" s="1" t="s">
        <v>898</v>
      </c>
      <c r="N663" s="1" t="s">
        <v>31</v>
      </c>
      <c r="O663" s="1" t="s">
        <v>32</v>
      </c>
      <c r="P663" s="1" t="s">
        <v>899</v>
      </c>
      <c r="Q663">
        <v>242.352</v>
      </c>
      <c r="R663">
        <v>3</v>
      </c>
      <c r="S663">
        <v>9.0882000000000005</v>
      </c>
      <c r="T663" s="1" t="s">
        <v>113</v>
      </c>
    </row>
    <row r="664" spans="1:20" x14ac:dyDescent="0.25">
      <c r="A664" s="1" t="s">
        <v>2307</v>
      </c>
      <c r="B664" s="2">
        <v>43091</v>
      </c>
      <c r="C664" s="2">
        <v>43096</v>
      </c>
      <c r="D664" s="1" t="s">
        <v>50</v>
      </c>
      <c r="E664" s="1" t="s">
        <v>22</v>
      </c>
      <c r="F664" s="1" t="s">
        <v>2308</v>
      </c>
      <c r="G664" s="1" t="s">
        <v>2309</v>
      </c>
      <c r="H664" s="1" t="s">
        <v>90</v>
      </c>
      <c r="I664" s="1" t="s">
        <v>26</v>
      </c>
      <c r="J664" s="1" t="s">
        <v>1644</v>
      </c>
      <c r="K664" s="1" t="s">
        <v>1645</v>
      </c>
      <c r="L664" s="1" t="s">
        <v>68</v>
      </c>
      <c r="M664" s="1" t="s">
        <v>2310</v>
      </c>
      <c r="N664" s="1" t="s">
        <v>31</v>
      </c>
      <c r="O664" s="1" t="s">
        <v>32</v>
      </c>
      <c r="P664" s="1" t="s">
        <v>2311</v>
      </c>
      <c r="Q664">
        <v>220.98</v>
      </c>
      <c r="R664">
        <v>1</v>
      </c>
      <c r="S664">
        <v>50.825400000000002</v>
      </c>
      <c r="T664" s="1" t="s">
        <v>96</v>
      </c>
    </row>
    <row r="665" spans="1:20" x14ac:dyDescent="0.25">
      <c r="A665" s="1" t="s">
        <v>2312</v>
      </c>
      <c r="B665" s="2">
        <v>42605</v>
      </c>
      <c r="C665" s="2">
        <v>42612</v>
      </c>
      <c r="D665" s="1" t="s">
        <v>39</v>
      </c>
      <c r="E665" s="1" t="s">
        <v>40</v>
      </c>
      <c r="F665" s="1" t="s">
        <v>2313</v>
      </c>
      <c r="G665" s="1" t="s">
        <v>2314</v>
      </c>
      <c r="H665" s="1" t="s">
        <v>25</v>
      </c>
      <c r="I665" s="1" t="s">
        <v>26</v>
      </c>
      <c r="J665" s="1" t="s">
        <v>191</v>
      </c>
      <c r="K665" s="1" t="s">
        <v>192</v>
      </c>
      <c r="L665" s="1" t="s">
        <v>55</v>
      </c>
      <c r="M665" s="1" t="s">
        <v>1164</v>
      </c>
      <c r="N665" s="1" t="s">
        <v>31</v>
      </c>
      <c r="O665" s="1" t="s">
        <v>36</v>
      </c>
      <c r="P665" s="1" t="s">
        <v>1165</v>
      </c>
      <c r="Q665">
        <v>532.70399999999995</v>
      </c>
      <c r="R665">
        <v>6</v>
      </c>
      <c r="S665">
        <v>-39.952800000000003</v>
      </c>
      <c r="T665" s="1" t="s">
        <v>253</v>
      </c>
    </row>
    <row r="666" spans="1:20" x14ac:dyDescent="0.25">
      <c r="A666" s="1" t="s">
        <v>2315</v>
      </c>
      <c r="B666" s="2">
        <v>42166</v>
      </c>
      <c r="C666" s="2">
        <v>42167</v>
      </c>
      <c r="D666" s="1" t="s">
        <v>117</v>
      </c>
      <c r="E666" s="1" t="s">
        <v>87</v>
      </c>
      <c r="F666" s="1" t="s">
        <v>2316</v>
      </c>
      <c r="G666" s="1" t="s">
        <v>2317</v>
      </c>
      <c r="H666" s="1" t="s">
        <v>90</v>
      </c>
      <c r="I666" s="1" t="s">
        <v>26</v>
      </c>
      <c r="J666" s="1" t="s">
        <v>574</v>
      </c>
      <c r="K666" s="1" t="s">
        <v>44</v>
      </c>
      <c r="L666" s="1" t="s">
        <v>29</v>
      </c>
      <c r="M666" s="1" t="s">
        <v>405</v>
      </c>
      <c r="N666" s="1" t="s">
        <v>31</v>
      </c>
      <c r="O666" s="1" t="s">
        <v>36</v>
      </c>
      <c r="P666" s="1" t="s">
        <v>406</v>
      </c>
      <c r="Q666">
        <v>1123.92</v>
      </c>
      <c r="R666">
        <v>5</v>
      </c>
      <c r="S666">
        <v>-182.637</v>
      </c>
      <c r="T666" s="1" t="s">
        <v>59</v>
      </c>
    </row>
    <row r="667" spans="1:20" x14ac:dyDescent="0.25">
      <c r="A667" s="1" t="s">
        <v>2315</v>
      </c>
      <c r="B667" s="2">
        <v>42166</v>
      </c>
      <c r="C667" s="2">
        <v>42167</v>
      </c>
      <c r="D667" s="1" t="s">
        <v>117</v>
      </c>
      <c r="E667" s="1" t="s">
        <v>87</v>
      </c>
      <c r="F667" s="1" t="s">
        <v>2316</v>
      </c>
      <c r="G667" s="1" t="s">
        <v>2317</v>
      </c>
      <c r="H667" s="1" t="s">
        <v>90</v>
      </c>
      <c r="I667" s="1" t="s">
        <v>26</v>
      </c>
      <c r="J667" s="1" t="s">
        <v>574</v>
      </c>
      <c r="K667" s="1" t="s">
        <v>44</v>
      </c>
      <c r="L667" s="1" t="s">
        <v>29</v>
      </c>
      <c r="M667" s="1" t="s">
        <v>2318</v>
      </c>
      <c r="N667" s="1" t="s">
        <v>31</v>
      </c>
      <c r="O667" s="1" t="s">
        <v>57</v>
      </c>
      <c r="P667" s="1" t="s">
        <v>2319</v>
      </c>
      <c r="Q667">
        <v>48.671999999999997</v>
      </c>
      <c r="R667">
        <v>3</v>
      </c>
      <c r="S667">
        <v>7.3007999999999997</v>
      </c>
      <c r="T667" s="1" t="s">
        <v>59</v>
      </c>
    </row>
    <row r="668" spans="1:20" x14ac:dyDescent="0.25">
      <c r="A668" s="1" t="s">
        <v>2320</v>
      </c>
      <c r="B668" s="2">
        <v>41989</v>
      </c>
      <c r="C668" s="2">
        <v>41990</v>
      </c>
      <c r="D668" s="1" t="s">
        <v>117</v>
      </c>
      <c r="E668" s="1" t="s">
        <v>87</v>
      </c>
      <c r="F668" s="1" t="s">
        <v>2321</v>
      </c>
      <c r="G668" s="1" t="s">
        <v>2322</v>
      </c>
      <c r="H668" s="1" t="s">
        <v>100</v>
      </c>
      <c r="I668" s="1" t="s">
        <v>26</v>
      </c>
      <c r="J668" s="1" t="s">
        <v>53</v>
      </c>
      <c r="K668" s="1" t="s">
        <v>54</v>
      </c>
      <c r="L668" s="1" t="s">
        <v>55</v>
      </c>
      <c r="M668" s="1" t="s">
        <v>830</v>
      </c>
      <c r="N668" s="1" t="s">
        <v>31</v>
      </c>
      <c r="O668" s="1" t="s">
        <v>57</v>
      </c>
      <c r="P668" s="1" t="s">
        <v>831</v>
      </c>
      <c r="Q668">
        <v>44.46</v>
      </c>
      <c r="R668">
        <v>2</v>
      </c>
      <c r="S668">
        <v>14.671799999999999</v>
      </c>
      <c r="T668" s="1" t="s">
        <v>96</v>
      </c>
    </row>
    <row r="669" spans="1:20" x14ac:dyDescent="0.25">
      <c r="A669" s="1" t="s">
        <v>2320</v>
      </c>
      <c r="B669" s="2">
        <v>41989</v>
      </c>
      <c r="C669" s="2">
        <v>41990</v>
      </c>
      <c r="D669" s="1" t="s">
        <v>117</v>
      </c>
      <c r="E669" s="1" t="s">
        <v>87</v>
      </c>
      <c r="F669" s="1" t="s">
        <v>2321</v>
      </c>
      <c r="G669" s="1" t="s">
        <v>2322</v>
      </c>
      <c r="H669" s="1" t="s">
        <v>100</v>
      </c>
      <c r="I669" s="1" t="s">
        <v>26</v>
      </c>
      <c r="J669" s="1" t="s">
        <v>53</v>
      </c>
      <c r="K669" s="1" t="s">
        <v>54</v>
      </c>
      <c r="L669" s="1" t="s">
        <v>55</v>
      </c>
      <c r="M669" s="1" t="s">
        <v>394</v>
      </c>
      <c r="N669" s="1" t="s">
        <v>31</v>
      </c>
      <c r="O669" s="1" t="s">
        <v>36</v>
      </c>
      <c r="P669" s="1" t="s">
        <v>395</v>
      </c>
      <c r="Q669">
        <v>241.56800000000001</v>
      </c>
      <c r="R669">
        <v>2</v>
      </c>
      <c r="S669">
        <v>18.117599999999999</v>
      </c>
      <c r="T669" s="1" t="s">
        <v>96</v>
      </c>
    </row>
    <row r="670" spans="1:20" x14ac:dyDescent="0.25">
      <c r="A670" s="1" t="s">
        <v>2323</v>
      </c>
      <c r="B670" s="2">
        <v>41875</v>
      </c>
      <c r="C670" s="2">
        <v>41877</v>
      </c>
      <c r="D670" s="1" t="s">
        <v>63</v>
      </c>
      <c r="E670" s="1" t="s">
        <v>87</v>
      </c>
      <c r="F670" s="1" t="s">
        <v>2324</v>
      </c>
      <c r="G670" s="1" t="s">
        <v>2325</v>
      </c>
      <c r="H670" s="1" t="s">
        <v>90</v>
      </c>
      <c r="I670" s="1" t="s">
        <v>26</v>
      </c>
      <c r="J670" s="1" t="s">
        <v>761</v>
      </c>
      <c r="K670" s="1" t="s">
        <v>121</v>
      </c>
      <c r="L670" s="1" t="s">
        <v>68</v>
      </c>
      <c r="M670" s="1" t="s">
        <v>2326</v>
      </c>
      <c r="N670" s="1" t="s">
        <v>31</v>
      </c>
      <c r="O670" s="1" t="s">
        <v>57</v>
      </c>
      <c r="P670" s="1" t="s">
        <v>2327</v>
      </c>
      <c r="Q670">
        <v>13.28</v>
      </c>
      <c r="R670">
        <v>2</v>
      </c>
      <c r="S670">
        <v>6.3743999999999996</v>
      </c>
      <c r="T670" s="1" t="s">
        <v>253</v>
      </c>
    </row>
    <row r="671" spans="1:20" x14ac:dyDescent="0.25">
      <c r="A671" s="1" t="s">
        <v>2328</v>
      </c>
      <c r="B671" s="2">
        <v>43051</v>
      </c>
      <c r="C671" s="2">
        <v>43057</v>
      </c>
      <c r="D671" s="1" t="s">
        <v>125</v>
      </c>
      <c r="E671" s="1" t="s">
        <v>40</v>
      </c>
      <c r="F671" s="1" t="s">
        <v>215</v>
      </c>
      <c r="G671" s="1" t="s">
        <v>216</v>
      </c>
      <c r="H671" s="1" t="s">
        <v>100</v>
      </c>
      <c r="I671" s="1" t="s">
        <v>26</v>
      </c>
      <c r="J671" s="1" t="s">
        <v>1739</v>
      </c>
      <c r="K671" s="1" t="s">
        <v>92</v>
      </c>
      <c r="L671" s="1" t="s">
        <v>93</v>
      </c>
      <c r="M671" s="1" t="s">
        <v>383</v>
      </c>
      <c r="N671" s="1" t="s">
        <v>31</v>
      </c>
      <c r="O671" s="1" t="s">
        <v>57</v>
      </c>
      <c r="P671" s="1" t="s">
        <v>384</v>
      </c>
      <c r="Q671">
        <v>22.847999999999999</v>
      </c>
      <c r="R671">
        <v>3</v>
      </c>
      <c r="S671">
        <v>-17.7072</v>
      </c>
      <c r="T671" s="1" t="s">
        <v>34</v>
      </c>
    </row>
    <row r="672" spans="1:20" x14ac:dyDescent="0.25">
      <c r="A672" s="1" t="s">
        <v>2329</v>
      </c>
      <c r="B672" s="2">
        <v>42618</v>
      </c>
      <c r="C672" s="2">
        <v>42624</v>
      </c>
      <c r="D672" s="1" t="s">
        <v>125</v>
      </c>
      <c r="E672" s="1" t="s">
        <v>40</v>
      </c>
      <c r="F672" s="1" t="s">
        <v>680</v>
      </c>
      <c r="G672" s="1" t="s">
        <v>681</v>
      </c>
      <c r="H672" s="1" t="s">
        <v>90</v>
      </c>
      <c r="I672" s="1" t="s">
        <v>26</v>
      </c>
      <c r="J672" s="1" t="s">
        <v>2330</v>
      </c>
      <c r="K672" s="1" t="s">
        <v>92</v>
      </c>
      <c r="L672" s="1" t="s">
        <v>93</v>
      </c>
      <c r="M672" s="1" t="s">
        <v>590</v>
      </c>
      <c r="N672" s="1" t="s">
        <v>31</v>
      </c>
      <c r="O672" s="1" t="s">
        <v>36</v>
      </c>
      <c r="P672" s="1" t="s">
        <v>591</v>
      </c>
      <c r="Q672">
        <v>347.80200000000002</v>
      </c>
      <c r="R672">
        <v>7</v>
      </c>
      <c r="S672">
        <v>-24.843</v>
      </c>
      <c r="T672" s="1" t="s">
        <v>77</v>
      </c>
    </row>
    <row r="673" spans="1:20" x14ac:dyDescent="0.25">
      <c r="A673" s="1" t="s">
        <v>2331</v>
      </c>
      <c r="B673" s="2">
        <v>42777</v>
      </c>
      <c r="C673" s="2">
        <v>42779</v>
      </c>
      <c r="D673" s="1" t="s">
        <v>63</v>
      </c>
      <c r="E673" s="1" t="s">
        <v>22</v>
      </c>
      <c r="F673" s="1" t="s">
        <v>2332</v>
      </c>
      <c r="G673" s="1" t="s">
        <v>2333</v>
      </c>
      <c r="H673" s="1" t="s">
        <v>90</v>
      </c>
      <c r="I673" s="1" t="s">
        <v>26</v>
      </c>
      <c r="J673" s="1" t="s">
        <v>191</v>
      </c>
      <c r="K673" s="1" t="s">
        <v>192</v>
      </c>
      <c r="L673" s="1" t="s">
        <v>55</v>
      </c>
      <c r="M673" s="1" t="s">
        <v>2334</v>
      </c>
      <c r="N673" s="1" t="s">
        <v>31</v>
      </c>
      <c r="O673" s="1" t="s">
        <v>36</v>
      </c>
      <c r="P673" s="1" t="s">
        <v>2335</v>
      </c>
      <c r="Q673">
        <v>963.13599999999997</v>
      </c>
      <c r="R673">
        <v>4</v>
      </c>
      <c r="S673">
        <v>108.3528</v>
      </c>
      <c r="T673" s="1" t="s">
        <v>297</v>
      </c>
    </row>
    <row r="674" spans="1:20" x14ac:dyDescent="0.25">
      <c r="A674" s="1" t="s">
        <v>2336</v>
      </c>
      <c r="B674" s="2">
        <v>42353</v>
      </c>
      <c r="C674" s="2">
        <v>42356</v>
      </c>
      <c r="D674" s="1" t="s">
        <v>21</v>
      </c>
      <c r="E674" s="1" t="s">
        <v>87</v>
      </c>
      <c r="F674" s="1" t="s">
        <v>475</v>
      </c>
      <c r="G674" s="1" t="s">
        <v>476</v>
      </c>
      <c r="H674" s="1" t="s">
        <v>25</v>
      </c>
      <c r="I674" s="1" t="s">
        <v>26</v>
      </c>
      <c r="J674" s="1" t="s">
        <v>230</v>
      </c>
      <c r="K674" s="1" t="s">
        <v>231</v>
      </c>
      <c r="L674" s="1" t="s">
        <v>68</v>
      </c>
      <c r="M674" s="1" t="s">
        <v>354</v>
      </c>
      <c r="N674" s="1" t="s">
        <v>31</v>
      </c>
      <c r="O674" s="1" t="s">
        <v>57</v>
      </c>
      <c r="P674" s="1" t="s">
        <v>355</v>
      </c>
      <c r="Q674">
        <v>262.86399999999998</v>
      </c>
      <c r="R674">
        <v>7</v>
      </c>
      <c r="S674">
        <v>69.001800000000003</v>
      </c>
      <c r="T674" s="1" t="s">
        <v>96</v>
      </c>
    </row>
    <row r="675" spans="1:20" x14ac:dyDescent="0.25">
      <c r="A675" s="1" t="s">
        <v>2337</v>
      </c>
      <c r="B675" s="2">
        <v>42240</v>
      </c>
      <c r="C675" s="2">
        <v>42244</v>
      </c>
      <c r="D675" s="1" t="s">
        <v>79</v>
      </c>
      <c r="E675" s="1" t="s">
        <v>40</v>
      </c>
      <c r="F675" s="1" t="s">
        <v>1943</v>
      </c>
      <c r="G675" s="1" t="s">
        <v>1944</v>
      </c>
      <c r="H675" s="1" t="s">
        <v>90</v>
      </c>
      <c r="I675" s="1" t="s">
        <v>26</v>
      </c>
      <c r="J675" s="1" t="s">
        <v>173</v>
      </c>
      <c r="K675" s="1" t="s">
        <v>121</v>
      </c>
      <c r="L675" s="1" t="s">
        <v>68</v>
      </c>
      <c r="M675" s="1" t="s">
        <v>60</v>
      </c>
      <c r="N675" s="1" t="s">
        <v>31</v>
      </c>
      <c r="O675" s="1" t="s">
        <v>46</v>
      </c>
      <c r="P675" s="1" t="s">
        <v>61</v>
      </c>
      <c r="Q675">
        <v>284.36399999999998</v>
      </c>
      <c r="R675">
        <v>2</v>
      </c>
      <c r="S675">
        <v>-75.830399999999997</v>
      </c>
      <c r="T675" s="1" t="s">
        <v>253</v>
      </c>
    </row>
    <row r="676" spans="1:20" x14ac:dyDescent="0.25">
      <c r="A676" s="1" t="s">
        <v>2338</v>
      </c>
      <c r="B676" s="2">
        <v>42672</v>
      </c>
      <c r="C676" s="2">
        <v>42674</v>
      </c>
      <c r="D676" s="1" t="s">
        <v>63</v>
      </c>
      <c r="E676" s="1" t="s">
        <v>87</v>
      </c>
      <c r="F676" s="1" t="s">
        <v>418</v>
      </c>
      <c r="G676" s="1" t="s">
        <v>419</v>
      </c>
      <c r="H676" s="1" t="s">
        <v>25</v>
      </c>
      <c r="I676" s="1" t="s">
        <v>26</v>
      </c>
      <c r="J676" s="1" t="s">
        <v>1707</v>
      </c>
      <c r="K676" s="1" t="s">
        <v>289</v>
      </c>
      <c r="L676" s="1" t="s">
        <v>93</v>
      </c>
      <c r="M676" s="1" t="s">
        <v>373</v>
      </c>
      <c r="N676" s="1" t="s">
        <v>31</v>
      </c>
      <c r="O676" s="1" t="s">
        <v>57</v>
      </c>
      <c r="P676" s="1" t="s">
        <v>374</v>
      </c>
      <c r="Q676">
        <v>67</v>
      </c>
      <c r="R676">
        <v>5</v>
      </c>
      <c r="S676">
        <v>32.159999999999997</v>
      </c>
      <c r="T676" s="1" t="s">
        <v>48</v>
      </c>
    </row>
    <row r="677" spans="1:20" x14ac:dyDescent="0.25">
      <c r="A677" s="1" t="s">
        <v>2339</v>
      </c>
      <c r="B677" s="2">
        <v>42518</v>
      </c>
      <c r="C677" s="2">
        <v>42524</v>
      </c>
      <c r="D677" s="1" t="s">
        <v>125</v>
      </c>
      <c r="E677" s="1" t="s">
        <v>40</v>
      </c>
      <c r="F677" s="1" t="s">
        <v>461</v>
      </c>
      <c r="G677" s="1" t="s">
        <v>462</v>
      </c>
      <c r="H677" s="1" t="s">
        <v>90</v>
      </c>
      <c r="I677" s="1" t="s">
        <v>26</v>
      </c>
      <c r="J677" s="1" t="s">
        <v>2340</v>
      </c>
      <c r="K677" s="1" t="s">
        <v>44</v>
      </c>
      <c r="L677" s="1" t="s">
        <v>29</v>
      </c>
      <c r="M677" s="1" t="s">
        <v>1656</v>
      </c>
      <c r="N677" s="1" t="s">
        <v>31</v>
      </c>
      <c r="O677" s="1" t="s">
        <v>36</v>
      </c>
      <c r="P677" s="1" t="s">
        <v>1657</v>
      </c>
      <c r="Q677">
        <v>390.27199999999999</v>
      </c>
      <c r="R677">
        <v>8</v>
      </c>
      <c r="S677">
        <v>-24.391999999999999</v>
      </c>
      <c r="T677" s="1" t="s">
        <v>161</v>
      </c>
    </row>
    <row r="678" spans="1:20" x14ac:dyDescent="0.25">
      <c r="A678" s="1" t="s">
        <v>2341</v>
      </c>
      <c r="B678" s="2">
        <v>42450</v>
      </c>
      <c r="C678" s="2">
        <v>42457</v>
      </c>
      <c r="D678" s="1" t="s">
        <v>39</v>
      </c>
      <c r="E678" s="1" t="s">
        <v>40</v>
      </c>
      <c r="F678" s="1" t="s">
        <v>1215</v>
      </c>
      <c r="G678" s="1" t="s">
        <v>1216</v>
      </c>
      <c r="H678" s="1" t="s">
        <v>25</v>
      </c>
      <c r="I678" s="1" t="s">
        <v>26</v>
      </c>
      <c r="J678" s="1" t="s">
        <v>133</v>
      </c>
      <c r="K678" s="1" t="s">
        <v>134</v>
      </c>
      <c r="L678" s="1" t="s">
        <v>93</v>
      </c>
      <c r="M678" s="1" t="s">
        <v>855</v>
      </c>
      <c r="N678" s="1" t="s">
        <v>31</v>
      </c>
      <c r="O678" s="1" t="s">
        <v>36</v>
      </c>
      <c r="P678" s="1" t="s">
        <v>856</v>
      </c>
      <c r="Q678">
        <v>528.42999999999995</v>
      </c>
      <c r="R678">
        <v>5</v>
      </c>
      <c r="S678">
        <v>0</v>
      </c>
      <c r="T678" s="1" t="s">
        <v>195</v>
      </c>
    </row>
    <row r="679" spans="1:20" x14ac:dyDescent="0.25">
      <c r="A679" s="1" t="s">
        <v>2342</v>
      </c>
      <c r="B679" s="2">
        <v>43001</v>
      </c>
      <c r="C679" s="2">
        <v>43007</v>
      </c>
      <c r="D679" s="1" t="s">
        <v>125</v>
      </c>
      <c r="E679" s="1" t="s">
        <v>40</v>
      </c>
      <c r="F679" s="1" t="s">
        <v>1065</v>
      </c>
      <c r="G679" s="1" t="s">
        <v>1066</v>
      </c>
      <c r="H679" s="1" t="s">
        <v>25</v>
      </c>
      <c r="I679" s="1" t="s">
        <v>26</v>
      </c>
      <c r="J679" s="1" t="s">
        <v>2343</v>
      </c>
      <c r="K679" s="1" t="s">
        <v>180</v>
      </c>
      <c r="L679" s="1" t="s">
        <v>55</v>
      </c>
      <c r="M679" s="1" t="s">
        <v>999</v>
      </c>
      <c r="N679" s="1" t="s">
        <v>31</v>
      </c>
      <c r="O679" s="1" t="s">
        <v>32</v>
      </c>
      <c r="P679" s="1" t="s">
        <v>1000</v>
      </c>
      <c r="Q679">
        <v>180.58799999999999</v>
      </c>
      <c r="R679">
        <v>2</v>
      </c>
      <c r="S679">
        <v>-240.78399999999999</v>
      </c>
      <c r="T679" s="1" t="s">
        <v>77</v>
      </c>
    </row>
    <row r="680" spans="1:20" x14ac:dyDescent="0.25">
      <c r="A680" s="1" t="s">
        <v>2344</v>
      </c>
      <c r="B680" s="2">
        <v>43074</v>
      </c>
      <c r="C680" s="2">
        <v>43080</v>
      </c>
      <c r="D680" s="1" t="s">
        <v>125</v>
      </c>
      <c r="E680" s="1" t="s">
        <v>40</v>
      </c>
      <c r="F680" s="1" t="s">
        <v>2345</v>
      </c>
      <c r="G680" s="1" t="s">
        <v>2346</v>
      </c>
      <c r="H680" s="1" t="s">
        <v>90</v>
      </c>
      <c r="I680" s="1" t="s">
        <v>26</v>
      </c>
      <c r="J680" s="1" t="s">
        <v>173</v>
      </c>
      <c r="K680" s="1" t="s">
        <v>121</v>
      </c>
      <c r="L680" s="1" t="s">
        <v>68</v>
      </c>
      <c r="M680" s="1" t="s">
        <v>56</v>
      </c>
      <c r="N680" s="1" t="s">
        <v>31</v>
      </c>
      <c r="O680" s="1" t="s">
        <v>57</v>
      </c>
      <c r="P680" s="1" t="s">
        <v>58</v>
      </c>
      <c r="Q680">
        <v>20.94</v>
      </c>
      <c r="R680">
        <v>3</v>
      </c>
      <c r="S680">
        <v>6.0726000000000004</v>
      </c>
      <c r="T680" s="1" t="s">
        <v>96</v>
      </c>
    </row>
    <row r="681" spans="1:20" x14ac:dyDescent="0.25">
      <c r="A681" s="1" t="s">
        <v>2344</v>
      </c>
      <c r="B681" s="2">
        <v>43074</v>
      </c>
      <c r="C681" s="2">
        <v>43080</v>
      </c>
      <c r="D681" s="1" t="s">
        <v>125</v>
      </c>
      <c r="E681" s="1" t="s">
        <v>40</v>
      </c>
      <c r="F681" s="1" t="s">
        <v>2345</v>
      </c>
      <c r="G681" s="1" t="s">
        <v>2346</v>
      </c>
      <c r="H681" s="1" t="s">
        <v>90</v>
      </c>
      <c r="I681" s="1" t="s">
        <v>26</v>
      </c>
      <c r="J681" s="1" t="s">
        <v>173</v>
      </c>
      <c r="K681" s="1" t="s">
        <v>121</v>
      </c>
      <c r="L681" s="1" t="s">
        <v>68</v>
      </c>
      <c r="M681" s="1" t="s">
        <v>232</v>
      </c>
      <c r="N681" s="1" t="s">
        <v>31</v>
      </c>
      <c r="O681" s="1" t="s">
        <v>57</v>
      </c>
      <c r="P681" s="1" t="s">
        <v>233</v>
      </c>
      <c r="Q681">
        <v>58.68</v>
      </c>
      <c r="R681">
        <v>2</v>
      </c>
      <c r="S681">
        <v>18.190799999999999</v>
      </c>
      <c r="T681" s="1" t="s">
        <v>96</v>
      </c>
    </row>
    <row r="682" spans="1:20" x14ac:dyDescent="0.25">
      <c r="A682" s="1" t="s">
        <v>2347</v>
      </c>
      <c r="B682" s="2">
        <v>41777</v>
      </c>
      <c r="C682" s="2">
        <v>41779</v>
      </c>
      <c r="D682" s="1" t="s">
        <v>63</v>
      </c>
      <c r="E682" s="1" t="s">
        <v>22</v>
      </c>
      <c r="F682" s="1" t="s">
        <v>2348</v>
      </c>
      <c r="G682" s="1" t="s">
        <v>2349</v>
      </c>
      <c r="H682" s="1" t="s">
        <v>25</v>
      </c>
      <c r="I682" s="1" t="s">
        <v>26</v>
      </c>
      <c r="J682" s="1" t="s">
        <v>505</v>
      </c>
      <c r="K682" s="1" t="s">
        <v>231</v>
      </c>
      <c r="L682" s="1" t="s">
        <v>68</v>
      </c>
      <c r="M682" s="1" t="s">
        <v>1796</v>
      </c>
      <c r="N682" s="1" t="s">
        <v>31</v>
      </c>
      <c r="O682" s="1" t="s">
        <v>57</v>
      </c>
      <c r="P682" s="1" t="s">
        <v>1797</v>
      </c>
      <c r="Q682">
        <v>149.232</v>
      </c>
      <c r="R682">
        <v>3</v>
      </c>
      <c r="S682">
        <v>3.7307999999999999</v>
      </c>
      <c r="T682" s="1" t="s">
        <v>161</v>
      </c>
    </row>
    <row r="683" spans="1:20" x14ac:dyDescent="0.25">
      <c r="A683" s="1" t="s">
        <v>2350</v>
      </c>
      <c r="B683" s="2">
        <v>41953</v>
      </c>
      <c r="C683" s="2">
        <v>41959</v>
      </c>
      <c r="D683" s="1" t="s">
        <v>125</v>
      </c>
      <c r="E683" s="1" t="s">
        <v>40</v>
      </c>
      <c r="F683" s="1" t="s">
        <v>2351</v>
      </c>
      <c r="G683" s="1" t="s">
        <v>2352</v>
      </c>
      <c r="H683" s="1" t="s">
        <v>25</v>
      </c>
      <c r="I683" s="1" t="s">
        <v>26</v>
      </c>
      <c r="J683" s="1" t="s">
        <v>639</v>
      </c>
      <c r="K683" s="1" t="s">
        <v>54</v>
      </c>
      <c r="L683" s="1" t="s">
        <v>55</v>
      </c>
      <c r="M683" s="1" t="s">
        <v>128</v>
      </c>
      <c r="N683" s="1" t="s">
        <v>31</v>
      </c>
      <c r="O683" s="1" t="s">
        <v>57</v>
      </c>
      <c r="P683" s="1" t="s">
        <v>129</v>
      </c>
      <c r="Q683">
        <v>39.880000000000003</v>
      </c>
      <c r="R683">
        <v>2</v>
      </c>
      <c r="S683">
        <v>11.166399999999999</v>
      </c>
      <c r="T683" s="1" t="s">
        <v>34</v>
      </c>
    </row>
    <row r="684" spans="1:20" x14ac:dyDescent="0.25">
      <c r="A684" s="1" t="s">
        <v>2350</v>
      </c>
      <c r="B684" s="2">
        <v>41953</v>
      </c>
      <c r="C684" s="2">
        <v>41959</v>
      </c>
      <c r="D684" s="1" t="s">
        <v>125</v>
      </c>
      <c r="E684" s="1" t="s">
        <v>40</v>
      </c>
      <c r="F684" s="1" t="s">
        <v>2351</v>
      </c>
      <c r="G684" s="1" t="s">
        <v>2352</v>
      </c>
      <c r="H684" s="1" t="s">
        <v>25</v>
      </c>
      <c r="I684" s="1" t="s">
        <v>26</v>
      </c>
      <c r="J684" s="1" t="s">
        <v>639</v>
      </c>
      <c r="K684" s="1" t="s">
        <v>54</v>
      </c>
      <c r="L684" s="1" t="s">
        <v>55</v>
      </c>
      <c r="M684" s="1" t="s">
        <v>1113</v>
      </c>
      <c r="N684" s="1" t="s">
        <v>31</v>
      </c>
      <c r="O684" s="1" t="s">
        <v>57</v>
      </c>
      <c r="P684" s="1" t="s">
        <v>1114</v>
      </c>
      <c r="Q684">
        <v>53.2</v>
      </c>
      <c r="R684">
        <v>5</v>
      </c>
      <c r="S684">
        <v>14.896000000000001</v>
      </c>
      <c r="T684" s="1" t="s">
        <v>34</v>
      </c>
    </row>
    <row r="685" spans="1:20" x14ac:dyDescent="0.25">
      <c r="A685" s="1" t="s">
        <v>2353</v>
      </c>
      <c r="B685" s="2">
        <v>42979</v>
      </c>
      <c r="C685" s="2">
        <v>42983</v>
      </c>
      <c r="D685" s="1" t="s">
        <v>79</v>
      </c>
      <c r="E685" s="1" t="s">
        <v>22</v>
      </c>
      <c r="F685" s="1" t="s">
        <v>1449</v>
      </c>
      <c r="G685" s="1" t="s">
        <v>1450</v>
      </c>
      <c r="H685" s="1" t="s">
        <v>25</v>
      </c>
      <c r="I685" s="1" t="s">
        <v>26</v>
      </c>
      <c r="J685" s="1" t="s">
        <v>173</v>
      </c>
      <c r="K685" s="1" t="s">
        <v>121</v>
      </c>
      <c r="L685" s="1" t="s">
        <v>68</v>
      </c>
      <c r="M685" s="1" t="s">
        <v>1192</v>
      </c>
      <c r="N685" s="1" t="s">
        <v>31</v>
      </c>
      <c r="O685" s="1" t="s">
        <v>57</v>
      </c>
      <c r="P685" s="1" t="s">
        <v>1193</v>
      </c>
      <c r="Q685">
        <v>114.9</v>
      </c>
      <c r="R685">
        <v>5</v>
      </c>
      <c r="S685">
        <v>39.066000000000003</v>
      </c>
      <c r="T685" s="1" t="s">
        <v>77</v>
      </c>
    </row>
    <row r="686" spans="1:20" x14ac:dyDescent="0.25">
      <c r="A686" s="1" t="s">
        <v>2354</v>
      </c>
      <c r="B686" s="2">
        <v>42384</v>
      </c>
      <c r="C686" s="2">
        <v>42384</v>
      </c>
      <c r="D686" s="1" t="s">
        <v>425</v>
      </c>
      <c r="E686" s="1" t="s">
        <v>426</v>
      </c>
      <c r="F686" s="1" t="s">
        <v>1183</v>
      </c>
      <c r="G686" s="1" t="s">
        <v>1184</v>
      </c>
      <c r="H686" s="1" t="s">
        <v>25</v>
      </c>
      <c r="I686" s="1" t="s">
        <v>26</v>
      </c>
      <c r="J686" s="1" t="s">
        <v>1580</v>
      </c>
      <c r="K686" s="1" t="s">
        <v>430</v>
      </c>
      <c r="L686" s="1" t="s">
        <v>68</v>
      </c>
      <c r="M686" s="1" t="s">
        <v>342</v>
      </c>
      <c r="N686" s="1" t="s">
        <v>31</v>
      </c>
      <c r="O686" s="1" t="s">
        <v>46</v>
      </c>
      <c r="P686" s="1" t="s">
        <v>343</v>
      </c>
      <c r="Q686">
        <v>181.797</v>
      </c>
      <c r="R686">
        <v>1</v>
      </c>
      <c r="S686">
        <v>-15.582599999999999</v>
      </c>
      <c r="T686" s="1" t="s">
        <v>169</v>
      </c>
    </row>
    <row r="687" spans="1:20" x14ac:dyDescent="0.25">
      <c r="A687" s="1" t="s">
        <v>2355</v>
      </c>
      <c r="B687" s="2">
        <v>42694</v>
      </c>
      <c r="C687" s="2">
        <v>42701</v>
      </c>
      <c r="D687" s="1" t="s">
        <v>39</v>
      </c>
      <c r="E687" s="1" t="s">
        <v>40</v>
      </c>
      <c r="F687" s="1" t="s">
        <v>2356</v>
      </c>
      <c r="G687" s="1" t="s">
        <v>2357</v>
      </c>
      <c r="H687" s="1" t="s">
        <v>90</v>
      </c>
      <c r="I687" s="1" t="s">
        <v>26</v>
      </c>
      <c r="J687" s="1" t="s">
        <v>101</v>
      </c>
      <c r="K687" s="1" t="s">
        <v>92</v>
      </c>
      <c r="L687" s="1" t="s">
        <v>93</v>
      </c>
      <c r="M687" s="1" t="s">
        <v>1617</v>
      </c>
      <c r="N687" s="1" t="s">
        <v>31</v>
      </c>
      <c r="O687" s="1" t="s">
        <v>36</v>
      </c>
      <c r="P687" s="1" t="s">
        <v>1618</v>
      </c>
      <c r="Q687">
        <v>318.43</v>
      </c>
      <c r="R687">
        <v>5</v>
      </c>
      <c r="S687">
        <v>-77.332999999999998</v>
      </c>
      <c r="T687" s="1" t="s">
        <v>34</v>
      </c>
    </row>
    <row r="688" spans="1:20" x14ac:dyDescent="0.25">
      <c r="A688" s="1" t="s">
        <v>2355</v>
      </c>
      <c r="B688" s="2">
        <v>42694</v>
      </c>
      <c r="C688" s="2">
        <v>42701</v>
      </c>
      <c r="D688" s="1" t="s">
        <v>39</v>
      </c>
      <c r="E688" s="1" t="s">
        <v>40</v>
      </c>
      <c r="F688" s="1" t="s">
        <v>2356</v>
      </c>
      <c r="G688" s="1" t="s">
        <v>2357</v>
      </c>
      <c r="H688" s="1" t="s">
        <v>90</v>
      </c>
      <c r="I688" s="1" t="s">
        <v>26</v>
      </c>
      <c r="J688" s="1" t="s">
        <v>101</v>
      </c>
      <c r="K688" s="1" t="s">
        <v>92</v>
      </c>
      <c r="L688" s="1" t="s">
        <v>93</v>
      </c>
      <c r="M688" s="1" t="s">
        <v>422</v>
      </c>
      <c r="N688" s="1" t="s">
        <v>31</v>
      </c>
      <c r="O688" s="1" t="s">
        <v>57</v>
      </c>
      <c r="P688" s="1" t="s">
        <v>423</v>
      </c>
      <c r="Q688">
        <v>7.0679999999999996</v>
      </c>
      <c r="R688">
        <v>3</v>
      </c>
      <c r="S688">
        <v>-2.8271999999999999</v>
      </c>
      <c r="T688" s="1" t="s">
        <v>34</v>
      </c>
    </row>
    <row r="689" spans="1:20" x14ac:dyDescent="0.25">
      <c r="A689" s="1" t="s">
        <v>2358</v>
      </c>
      <c r="B689" s="2">
        <v>43070</v>
      </c>
      <c r="C689" s="2">
        <v>43074</v>
      </c>
      <c r="D689" s="1" t="s">
        <v>79</v>
      </c>
      <c r="E689" s="1" t="s">
        <v>40</v>
      </c>
      <c r="F689" s="1" t="s">
        <v>2359</v>
      </c>
      <c r="G689" s="1" t="s">
        <v>2360</v>
      </c>
      <c r="H689" s="1" t="s">
        <v>25</v>
      </c>
      <c r="I689" s="1" t="s">
        <v>26</v>
      </c>
      <c r="J689" s="1" t="s">
        <v>1717</v>
      </c>
      <c r="K689" s="1" t="s">
        <v>92</v>
      </c>
      <c r="L689" s="1" t="s">
        <v>93</v>
      </c>
      <c r="M689" s="1" t="s">
        <v>394</v>
      </c>
      <c r="N689" s="1" t="s">
        <v>31</v>
      </c>
      <c r="O689" s="1" t="s">
        <v>36</v>
      </c>
      <c r="P689" s="1" t="s">
        <v>395</v>
      </c>
      <c r="Q689">
        <v>317.05799999999999</v>
      </c>
      <c r="R689">
        <v>3</v>
      </c>
      <c r="S689">
        <v>-18.117599999999999</v>
      </c>
      <c r="T689" s="1" t="s">
        <v>96</v>
      </c>
    </row>
    <row r="690" spans="1:20" x14ac:dyDescent="0.25">
      <c r="A690" s="1" t="s">
        <v>2361</v>
      </c>
      <c r="B690" s="2">
        <v>42630</v>
      </c>
      <c r="C690" s="2">
        <v>42634</v>
      </c>
      <c r="D690" s="1" t="s">
        <v>79</v>
      </c>
      <c r="E690" s="1" t="s">
        <v>40</v>
      </c>
      <c r="F690" s="1" t="s">
        <v>1782</v>
      </c>
      <c r="G690" s="1" t="s">
        <v>1783</v>
      </c>
      <c r="H690" s="1" t="s">
        <v>100</v>
      </c>
      <c r="I690" s="1" t="s">
        <v>26</v>
      </c>
      <c r="J690" s="1" t="s">
        <v>191</v>
      </c>
      <c r="K690" s="1" t="s">
        <v>192</v>
      </c>
      <c r="L690" s="1" t="s">
        <v>55</v>
      </c>
      <c r="M690" s="1" t="s">
        <v>2194</v>
      </c>
      <c r="N690" s="1" t="s">
        <v>31</v>
      </c>
      <c r="O690" s="1" t="s">
        <v>36</v>
      </c>
      <c r="P690" s="1" t="s">
        <v>2195</v>
      </c>
      <c r="Q690">
        <v>113.88800000000001</v>
      </c>
      <c r="R690">
        <v>2</v>
      </c>
      <c r="S690">
        <v>9.9651999999999994</v>
      </c>
      <c r="T690" s="1" t="s">
        <v>77</v>
      </c>
    </row>
    <row r="691" spans="1:20" x14ac:dyDescent="0.25">
      <c r="A691" s="1" t="s">
        <v>2362</v>
      </c>
      <c r="B691" s="2">
        <v>42842</v>
      </c>
      <c r="C691" s="2">
        <v>42844</v>
      </c>
      <c r="D691" s="1" t="s">
        <v>63</v>
      </c>
      <c r="E691" s="1" t="s">
        <v>87</v>
      </c>
      <c r="F691" s="1" t="s">
        <v>2363</v>
      </c>
      <c r="G691" s="1" t="s">
        <v>2364</v>
      </c>
      <c r="H691" s="1" t="s">
        <v>25</v>
      </c>
      <c r="I691" s="1" t="s">
        <v>26</v>
      </c>
      <c r="J691" s="1" t="s">
        <v>66</v>
      </c>
      <c r="K691" s="1" t="s">
        <v>67</v>
      </c>
      <c r="L691" s="1" t="s">
        <v>68</v>
      </c>
      <c r="M691" s="1" t="s">
        <v>1290</v>
      </c>
      <c r="N691" s="1" t="s">
        <v>31</v>
      </c>
      <c r="O691" s="1" t="s">
        <v>57</v>
      </c>
      <c r="P691" s="1" t="s">
        <v>1758</v>
      </c>
      <c r="Q691">
        <v>60.311999999999998</v>
      </c>
      <c r="R691">
        <v>3</v>
      </c>
      <c r="S691">
        <v>5.2773000000000003</v>
      </c>
      <c r="T691" s="1" t="s">
        <v>113</v>
      </c>
    </row>
    <row r="692" spans="1:20" x14ac:dyDescent="0.25">
      <c r="A692" s="1" t="s">
        <v>2365</v>
      </c>
      <c r="B692" s="2">
        <v>42713</v>
      </c>
      <c r="C692" s="2">
        <v>42718</v>
      </c>
      <c r="D692" s="1" t="s">
        <v>50</v>
      </c>
      <c r="E692" s="1" t="s">
        <v>22</v>
      </c>
      <c r="F692" s="1" t="s">
        <v>1304</v>
      </c>
      <c r="G692" s="1" t="s">
        <v>1305</v>
      </c>
      <c r="H692" s="1" t="s">
        <v>90</v>
      </c>
      <c r="I692" s="1" t="s">
        <v>26</v>
      </c>
      <c r="J692" s="1" t="s">
        <v>237</v>
      </c>
      <c r="K692" s="1" t="s">
        <v>141</v>
      </c>
      <c r="L692" s="1" t="s">
        <v>29</v>
      </c>
      <c r="M692" s="1" t="s">
        <v>1249</v>
      </c>
      <c r="N692" s="1" t="s">
        <v>31</v>
      </c>
      <c r="O692" s="1" t="s">
        <v>46</v>
      </c>
      <c r="P692" s="1" t="s">
        <v>1250</v>
      </c>
      <c r="Q692">
        <v>79.974000000000004</v>
      </c>
      <c r="R692">
        <v>3</v>
      </c>
      <c r="S692">
        <v>-29.323799999999999</v>
      </c>
      <c r="T692" s="1" t="s">
        <v>96</v>
      </c>
    </row>
    <row r="693" spans="1:20" x14ac:dyDescent="0.25">
      <c r="A693" s="1" t="s">
        <v>2366</v>
      </c>
      <c r="B693" s="2">
        <v>42044</v>
      </c>
      <c r="C693" s="2">
        <v>42051</v>
      </c>
      <c r="D693" s="1" t="s">
        <v>39</v>
      </c>
      <c r="E693" s="1" t="s">
        <v>40</v>
      </c>
      <c r="F693" s="1" t="s">
        <v>2359</v>
      </c>
      <c r="G693" s="1" t="s">
        <v>2360</v>
      </c>
      <c r="H693" s="1" t="s">
        <v>25</v>
      </c>
      <c r="I693" s="1" t="s">
        <v>26</v>
      </c>
      <c r="J693" s="1" t="s">
        <v>53</v>
      </c>
      <c r="K693" s="1" t="s">
        <v>54</v>
      </c>
      <c r="L693" s="1" t="s">
        <v>55</v>
      </c>
      <c r="M693" s="1" t="s">
        <v>69</v>
      </c>
      <c r="N693" s="1" t="s">
        <v>31</v>
      </c>
      <c r="O693" s="1" t="s">
        <v>36</v>
      </c>
      <c r="P693" s="1" t="s">
        <v>70</v>
      </c>
      <c r="Q693">
        <v>203.92</v>
      </c>
      <c r="R693">
        <v>5</v>
      </c>
      <c r="S693">
        <v>22.940999999999999</v>
      </c>
      <c r="T693" s="1" t="s">
        <v>297</v>
      </c>
    </row>
    <row r="694" spans="1:20" x14ac:dyDescent="0.25">
      <c r="A694" s="1" t="s">
        <v>2367</v>
      </c>
      <c r="B694" s="2">
        <v>41912</v>
      </c>
      <c r="C694" s="2">
        <v>41918</v>
      </c>
      <c r="D694" s="1" t="s">
        <v>125</v>
      </c>
      <c r="E694" s="1" t="s">
        <v>40</v>
      </c>
      <c r="F694" s="1" t="s">
        <v>770</v>
      </c>
      <c r="G694" s="1" t="s">
        <v>771</v>
      </c>
      <c r="H694" s="1" t="s">
        <v>90</v>
      </c>
      <c r="I694" s="1" t="s">
        <v>26</v>
      </c>
      <c r="J694" s="1" t="s">
        <v>173</v>
      </c>
      <c r="K694" s="1" t="s">
        <v>121</v>
      </c>
      <c r="L694" s="1" t="s">
        <v>68</v>
      </c>
      <c r="M694" s="1" t="s">
        <v>661</v>
      </c>
      <c r="N694" s="1" t="s">
        <v>31</v>
      </c>
      <c r="O694" s="1" t="s">
        <v>57</v>
      </c>
      <c r="P694" s="1" t="s">
        <v>662</v>
      </c>
      <c r="Q694">
        <v>15.24</v>
      </c>
      <c r="R694">
        <v>3</v>
      </c>
      <c r="S694">
        <v>5.1816000000000004</v>
      </c>
      <c r="T694" s="1" t="s">
        <v>77</v>
      </c>
    </row>
    <row r="695" spans="1:20" x14ac:dyDescent="0.25">
      <c r="A695" s="1" t="s">
        <v>2368</v>
      </c>
      <c r="B695" s="2">
        <v>41999</v>
      </c>
      <c r="C695" s="2">
        <v>42003</v>
      </c>
      <c r="D695" s="1" t="s">
        <v>79</v>
      </c>
      <c r="E695" s="1" t="s">
        <v>40</v>
      </c>
      <c r="F695" s="1" t="s">
        <v>1654</v>
      </c>
      <c r="G695" s="1" t="s">
        <v>1655</v>
      </c>
      <c r="H695" s="1" t="s">
        <v>25</v>
      </c>
      <c r="I695" s="1" t="s">
        <v>26</v>
      </c>
      <c r="J695" s="1" t="s">
        <v>639</v>
      </c>
      <c r="K695" s="1" t="s">
        <v>54</v>
      </c>
      <c r="L695" s="1" t="s">
        <v>55</v>
      </c>
      <c r="M695" s="1" t="s">
        <v>1071</v>
      </c>
      <c r="N695" s="1" t="s">
        <v>31</v>
      </c>
      <c r="O695" s="1" t="s">
        <v>57</v>
      </c>
      <c r="P695" s="1" t="s">
        <v>1072</v>
      </c>
      <c r="Q695">
        <v>3.48</v>
      </c>
      <c r="R695">
        <v>2</v>
      </c>
      <c r="S695">
        <v>1.1135999999999999</v>
      </c>
      <c r="T695" s="1" t="s">
        <v>96</v>
      </c>
    </row>
    <row r="696" spans="1:20" x14ac:dyDescent="0.25">
      <c r="A696" s="1" t="s">
        <v>2369</v>
      </c>
      <c r="B696" s="2">
        <v>41961</v>
      </c>
      <c r="C696" s="2">
        <v>41965</v>
      </c>
      <c r="D696" s="1" t="s">
        <v>79</v>
      </c>
      <c r="E696" s="1" t="s">
        <v>40</v>
      </c>
      <c r="F696" s="1" t="s">
        <v>628</v>
      </c>
      <c r="G696" s="1" t="s">
        <v>629</v>
      </c>
      <c r="H696" s="1" t="s">
        <v>25</v>
      </c>
      <c r="I696" s="1" t="s">
        <v>26</v>
      </c>
      <c r="J696" s="1" t="s">
        <v>66</v>
      </c>
      <c r="K696" s="1" t="s">
        <v>67</v>
      </c>
      <c r="L696" s="1" t="s">
        <v>68</v>
      </c>
      <c r="M696" s="1" t="s">
        <v>1290</v>
      </c>
      <c r="N696" s="1" t="s">
        <v>31</v>
      </c>
      <c r="O696" s="1" t="s">
        <v>57</v>
      </c>
      <c r="P696" s="1" t="s">
        <v>1758</v>
      </c>
      <c r="Q696">
        <v>60.311999999999998</v>
      </c>
      <c r="R696">
        <v>3</v>
      </c>
      <c r="S696">
        <v>5.2773000000000003</v>
      </c>
      <c r="T696" s="1" t="s">
        <v>34</v>
      </c>
    </row>
    <row r="697" spans="1:20" x14ac:dyDescent="0.25">
      <c r="A697" s="1" t="s">
        <v>2370</v>
      </c>
      <c r="B697" s="2">
        <v>42449</v>
      </c>
      <c r="C697" s="2">
        <v>42454</v>
      </c>
      <c r="D697" s="1" t="s">
        <v>50</v>
      </c>
      <c r="E697" s="1" t="s">
        <v>22</v>
      </c>
      <c r="F697" s="1" t="s">
        <v>2371</v>
      </c>
      <c r="G697" s="1" t="s">
        <v>2372</v>
      </c>
      <c r="H697" s="1" t="s">
        <v>90</v>
      </c>
      <c r="I697" s="1" t="s">
        <v>26</v>
      </c>
      <c r="J697" s="1" t="s">
        <v>2373</v>
      </c>
      <c r="K697" s="1" t="s">
        <v>478</v>
      </c>
      <c r="L697" s="1" t="s">
        <v>29</v>
      </c>
      <c r="M697" s="1" t="s">
        <v>1128</v>
      </c>
      <c r="N697" s="1" t="s">
        <v>31</v>
      </c>
      <c r="O697" s="1" t="s">
        <v>57</v>
      </c>
      <c r="P697" s="1" t="s">
        <v>1129</v>
      </c>
      <c r="Q697">
        <v>86.45</v>
      </c>
      <c r="R697">
        <v>7</v>
      </c>
      <c r="S697">
        <v>38.037999999999997</v>
      </c>
      <c r="T697" s="1" t="s">
        <v>195</v>
      </c>
    </row>
    <row r="698" spans="1:20" x14ac:dyDescent="0.25">
      <c r="A698" s="1" t="s">
        <v>2374</v>
      </c>
      <c r="B698" s="2">
        <v>41909</v>
      </c>
      <c r="C698" s="2">
        <v>41913</v>
      </c>
      <c r="D698" s="1" t="s">
        <v>79</v>
      </c>
      <c r="E698" s="1" t="s">
        <v>40</v>
      </c>
      <c r="F698" s="1" t="s">
        <v>2375</v>
      </c>
      <c r="G698" s="1" t="s">
        <v>2376</v>
      </c>
      <c r="H698" s="1" t="s">
        <v>25</v>
      </c>
      <c r="I698" s="1" t="s">
        <v>26</v>
      </c>
      <c r="J698" s="1" t="s">
        <v>639</v>
      </c>
      <c r="K698" s="1" t="s">
        <v>54</v>
      </c>
      <c r="L698" s="1" t="s">
        <v>55</v>
      </c>
      <c r="M698" s="1" t="s">
        <v>394</v>
      </c>
      <c r="N698" s="1" t="s">
        <v>31</v>
      </c>
      <c r="O698" s="1" t="s">
        <v>36</v>
      </c>
      <c r="P698" s="1" t="s">
        <v>395</v>
      </c>
      <c r="Q698">
        <v>603.91999999999996</v>
      </c>
      <c r="R698">
        <v>5</v>
      </c>
      <c r="S698">
        <v>45.293999999999997</v>
      </c>
      <c r="T698" s="1" t="s">
        <v>77</v>
      </c>
    </row>
    <row r="699" spans="1:20" x14ac:dyDescent="0.25">
      <c r="A699" s="1" t="s">
        <v>2377</v>
      </c>
      <c r="B699" s="2">
        <v>43093</v>
      </c>
      <c r="C699" s="2">
        <v>43097</v>
      </c>
      <c r="D699" s="1" t="s">
        <v>79</v>
      </c>
      <c r="E699" s="1" t="s">
        <v>40</v>
      </c>
      <c r="F699" s="1" t="s">
        <v>2378</v>
      </c>
      <c r="G699" s="1" t="s">
        <v>2379</v>
      </c>
      <c r="H699" s="1" t="s">
        <v>25</v>
      </c>
      <c r="I699" s="1" t="s">
        <v>26</v>
      </c>
      <c r="J699" s="1" t="s">
        <v>761</v>
      </c>
      <c r="K699" s="1" t="s">
        <v>121</v>
      </c>
      <c r="L699" s="1" t="s">
        <v>68</v>
      </c>
      <c r="M699" s="1" t="s">
        <v>394</v>
      </c>
      <c r="N699" s="1" t="s">
        <v>31</v>
      </c>
      <c r="O699" s="1" t="s">
        <v>36</v>
      </c>
      <c r="P699" s="1" t="s">
        <v>395</v>
      </c>
      <c r="Q699">
        <v>271.76400000000001</v>
      </c>
      <c r="R699">
        <v>2</v>
      </c>
      <c r="S699">
        <v>48.313600000000001</v>
      </c>
      <c r="T699" s="1" t="s">
        <v>96</v>
      </c>
    </row>
    <row r="700" spans="1:20" x14ac:dyDescent="0.25">
      <c r="A700" s="1" t="s">
        <v>2380</v>
      </c>
      <c r="B700" s="2">
        <v>43049</v>
      </c>
      <c r="C700" s="2">
        <v>43054</v>
      </c>
      <c r="D700" s="1" t="s">
        <v>50</v>
      </c>
      <c r="E700" s="1" t="s">
        <v>22</v>
      </c>
      <c r="F700" s="1" t="s">
        <v>2381</v>
      </c>
      <c r="G700" s="1" t="s">
        <v>2382</v>
      </c>
      <c r="H700" s="1" t="s">
        <v>90</v>
      </c>
      <c r="I700" s="1" t="s">
        <v>26</v>
      </c>
      <c r="J700" s="1" t="s">
        <v>931</v>
      </c>
      <c r="K700" s="1" t="s">
        <v>92</v>
      </c>
      <c r="L700" s="1" t="s">
        <v>93</v>
      </c>
      <c r="M700" s="1" t="s">
        <v>1831</v>
      </c>
      <c r="N700" s="1" t="s">
        <v>31</v>
      </c>
      <c r="O700" s="1" t="s">
        <v>57</v>
      </c>
      <c r="P700" s="1" t="s">
        <v>1832</v>
      </c>
      <c r="Q700">
        <v>341.96</v>
      </c>
      <c r="R700">
        <v>5</v>
      </c>
      <c r="S700">
        <v>-427.45</v>
      </c>
      <c r="T700" s="1" t="s">
        <v>34</v>
      </c>
    </row>
    <row r="701" spans="1:20" x14ac:dyDescent="0.25">
      <c r="A701" s="1" t="s">
        <v>2383</v>
      </c>
      <c r="B701" s="2">
        <v>41993</v>
      </c>
      <c r="C701" s="2">
        <v>41998</v>
      </c>
      <c r="D701" s="1" t="s">
        <v>50</v>
      </c>
      <c r="E701" s="1" t="s">
        <v>40</v>
      </c>
      <c r="F701" s="1" t="s">
        <v>2384</v>
      </c>
      <c r="G701" s="1" t="s">
        <v>2385</v>
      </c>
      <c r="H701" s="1" t="s">
        <v>25</v>
      </c>
      <c r="I701" s="1" t="s">
        <v>26</v>
      </c>
      <c r="J701" s="1" t="s">
        <v>157</v>
      </c>
      <c r="K701" s="1" t="s">
        <v>141</v>
      </c>
      <c r="L701" s="1" t="s">
        <v>29</v>
      </c>
      <c r="M701" s="1" t="s">
        <v>246</v>
      </c>
      <c r="N701" s="1" t="s">
        <v>31</v>
      </c>
      <c r="O701" s="1" t="s">
        <v>36</v>
      </c>
      <c r="P701" s="1" t="s">
        <v>247</v>
      </c>
      <c r="Q701">
        <v>662.88</v>
      </c>
      <c r="R701">
        <v>3</v>
      </c>
      <c r="S701">
        <v>74.573999999999998</v>
      </c>
      <c r="T701" s="1" t="s">
        <v>96</v>
      </c>
    </row>
    <row r="702" spans="1:20" x14ac:dyDescent="0.25">
      <c r="A702" s="1" t="s">
        <v>2386</v>
      </c>
      <c r="B702" s="2">
        <v>42208</v>
      </c>
      <c r="C702" s="2">
        <v>42212</v>
      </c>
      <c r="D702" s="1" t="s">
        <v>79</v>
      </c>
      <c r="E702" s="1" t="s">
        <v>40</v>
      </c>
      <c r="F702" s="1" t="s">
        <v>2387</v>
      </c>
      <c r="G702" s="1" t="s">
        <v>2388</v>
      </c>
      <c r="H702" s="1" t="s">
        <v>100</v>
      </c>
      <c r="I702" s="1" t="s">
        <v>26</v>
      </c>
      <c r="J702" s="1" t="s">
        <v>173</v>
      </c>
      <c r="K702" s="1" t="s">
        <v>121</v>
      </c>
      <c r="L702" s="1" t="s">
        <v>68</v>
      </c>
      <c r="M702" s="1" t="s">
        <v>745</v>
      </c>
      <c r="N702" s="1" t="s">
        <v>31</v>
      </c>
      <c r="O702" s="1" t="s">
        <v>57</v>
      </c>
      <c r="P702" s="1" t="s">
        <v>746</v>
      </c>
      <c r="Q702">
        <v>128.82</v>
      </c>
      <c r="R702">
        <v>3</v>
      </c>
      <c r="S702">
        <v>50.239800000000002</v>
      </c>
      <c r="T702" s="1" t="s">
        <v>71</v>
      </c>
    </row>
    <row r="703" spans="1:20" x14ac:dyDescent="0.25">
      <c r="A703" s="1" t="s">
        <v>2389</v>
      </c>
      <c r="B703" s="2">
        <v>43083</v>
      </c>
      <c r="C703" s="2">
        <v>43089</v>
      </c>
      <c r="D703" s="1" t="s">
        <v>125</v>
      </c>
      <c r="E703" s="1" t="s">
        <v>40</v>
      </c>
      <c r="F703" s="1" t="s">
        <v>1252</v>
      </c>
      <c r="G703" s="1" t="s">
        <v>1253</v>
      </c>
      <c r="H703" s="1" t="s">
        <v>100</v>
      </c>
      <c r="I703" s="1" t="s">
        <v>26</v>
      </c>
      <c r="J703" s="1" t="s">
        <v>133</v>
      </c>
      <c r="K703" s="1" t="s">
        <v>134</v>
      </c>
      <c r="L703" s="1" t="s">
        <v>93</v>
      </c>
      <c r="M703" s="1" t="s">
        <v>2390</v>
      </c>
      <c r="N703" s="1" t="s">
        <v>31</v>
      </c>
      <c r="O703" s="1" t="s">
        <v>57</v>
      </c>
      <c r="P703" s="1" t="s">
        <v>2391</v>
      </c>
      <c r="Q703">
        <v>2.032</v>
      </c>
      <c r="R703">
        <v>1</v>
      </c>
      <c r="S703">
        <v>-1.3208</v>
      </c>
      <c r="T703" s="1" t="s">
        <v>96</v>
      </c>
    </row>
    <row r="704" spans="1:20" x14ac:dyDescent="0.25">
      <c r="A704" s="1" t="s">
        <v>2392</v>
      </c>
      <c r="B704" s="2">
        <v>42968</v>
      </c>
      <c r="C704" s="2">
        <v>42969</v>
      </c>
      <c r="D704" s="1" t="s">
        <v>117</v>
      </c>
      <c r="E704" s="1" t="s">
        <v>87</v>
      </c>
      <c r="F704" s="1" t="s">
        <v>2393</v>
      </c>
      <c r="G704" s="1" t="s">
        <v>2394</v>
      </c>
      <c r="H704" s="1" t="s">
        <v>25</v>
      </c>
      <c r="I704" s="1" t="s">
        <v>26</v>
      </c>
      <c r="J704" s="1" t="s">
        <v>1470</v>
      </c>
      <c r="K704" s="1" t="s">
        <v>54</v>
      </c>
      <c r="L704" s="1" t="s">
        <v>55</v>
      </c>
      <c r="M704" s="1" t="s">
        <v>2395</v>
      </c>
      <c r="N704" s="1" t="s">
        <v>31</v>
      </c>
      <c r="O704" s="1" t="s">
        <v>57</v>
      </c>
      <c r="P704" s="1" t="s">
        <v>2396</v>
      </c>
      <c r="Q704">
        <v>129.91999999999999</v>
      </c>
      <c r="R704">
        <v>4</v>
      </c>
      <c r="S704">
        <v>10.393599999999999</v>
      </c>
      <c r="T704" s="1" t="s">
        <v>253</v>
      </c>
    </row>
    <row r="705" spans="1:20" x14ac:dyDescent="0.25">
      <c r="A705" s="1" t="s">
        <v>2392</v>
      </c>
      <c r="B705" s="2">
        <v>42968</v>
      </c>
      <c r="C705" s="2">
        <v>42969</v>
      </c>
      <c r="D705" s="1" t="s">
        <v>117</v>
      </c>
      <c r="E705" s="1" t="s">
        <v>87</v>
      </c>
      <c r="F705" s="1" t="s">
        <v>2393</v>
      </c>
      <c r="G705" s="1" t="s">
        <v>2394</v>
      </c>
      <c r="H705" s="1" t="s">
        <v>25</v>
      </c>
      <c r="I705" s="1" t="s">
        <v>26</v>
      </c>
      <c r="J705" s="1" t="s">
        <v>1470</v>
      </c>
      <c r="K705" s="1" t="s">
        <v>54</v>
      </c>
      <c r="L705" s="1" t="s">
        <v>55</v>
      </c>
      <c r="M705" s="1" t="s">
        <v>60</v>
      </c>
      <c r="N705" s="1" t="s">
        <v>31</v>
      </c>
      <c r="O705" s="1" t="s">
        <v>46</v>
      </c>
      <c r="P705" s="1" t="s">
        <v>61</v>
      </c>
      <c r="Q705">
        <v>568.72799999999995</v>
      </c>
      <c r="R705">
        <v>3</v>
      </c>
      <c r="S705">
        <v>28.436399999999999</v>
      </c>
      <c r="T705" s="1" t="s">
        <v>253</v>
      </c>
    </row>
    <row r="706" spans="1:20" x14ac:dyDescent="0.25">
      <c r="A706" s="1" t="s">
        <v>2397</v>
      </c>
      <c r="B706" s="2">
        <v>42609</v>
      </c>
      <c r="C706" s="2">
        <v>42614</v>
      </c>
      <c r="D706" s="1" t="s">
        <v>50</v>
      </c>
      <c r="E706" s="1" t="s">
        <v>22</v>
      </c>
      <c r="F706" s="1" t="s">
        <v>118</v>
      </c>
      <c r="G706" s="1" t="s">
        <v>119</v>
      </c>
      <c r="H706" s="1" t="s">
        <v>25</v>
      </c>
      <c r="I706" s="1" t="s">
        <v>26</v>
      </c>
      <c r="J706" s="1" t="s">
        <v>2398</v>
      </c>
      <c r="K706" s="1" t="s">
        <v>434</v>
      </c>
      <c r="L706" s="1" t="s">
        <v>68</v>
      </c>
      <c r="M706" s="1" t="s">
        <v>1461</v>
      </c>
      <c r="N706" s="1" t="s">
        <v>31</v>
      </c>
      <c r="O706" s="1" t="s">
        <v>46</v>
      </c>
      <c r="P706" s="1" t="s">
        <v>1462</v>
      </c>
      <c r="Q706">
        <v>244.61500000000001</v>
      </c>
      <c r="R706">
        <v>1</v>
      </c>
      <c r="S706">
        <v>20.966999999999999</v>
      </c>
      <c r="T706" s="1" t="s">
        <v>253</v>
      </c>
    </row>
    <row r="707" spans="1:20" x14ac:dyDescent="0.25">
      <c r="A707" s="1" t="s">
        <v>2399</v>
      </c>
      <c r="B707" s="2">
        <v>41905</v>
      </c>
      <c r="C707" s="2">
        <v>41910</v>
      </c>
      <c r="D707" s="1" t="s">
        <v>50</v>
      </c>
      <c r="E707" s="1" t="s">
        <v>40</v>
      </c>
      <c r="F707" s="1" t="s">
        <v>858</v>
      </c>
      <c r="G707" s="1" t="s">
        <v>859</v>
      </c>
      <c r="H707" s="1" t="s">
        <v>90</v>
      </c>
      <c r="I707" s="1" t="s">
        <v>26</v>
      </c>
      <c r="J707" s="1" t="s">
        <v>639</v>
      </c>
      <c r="K707" s="1" t="s">
        <v>54</v>
      </c>
      <c r="L707" s="1" t="s">
        <v>55</v>
      </c>
      <c r="M707" s="1" t="s">
        <v>2400</v>
      </c>
      <c r="N707" s="1" t="s">
        <v>31</v>
      </c>
      <c r="O707" s="1" t="s">
        <v>32</v>
      </c>
      <c r="P707" s="1" t="s">
        <v>2401</v>
      </c>
      <c r="Q707">
        <v>435.99900000000002</v>
      </c>
      <c r="R707">
        <v>3</v>
      </c>
      <c r="S707">
        <v>20.517600000000002</v>
      </c>
      <c r="T707" s="1" t="s">
        <v>77</v>
      </c>
    </row>
    <row r="708" spans="1:20" x14ac:dyDescent="0.25">
      <c r="A708" s="1" t="s">
        <v>2402</v>
      </c>
      <c r="B708" s="2">
        <v>41839</v>
      </c>
      <c r="C708" s="2">
        <v>41844</v>
      </c>
      <c r="D708" s="1" t="s">
        <v>50</v>
      </c>
      <c r="E708" s="1" t="s">
        <v>40</v>
      </c>
      <c r="F708" s="1" t="s">
        <v>2403</v>
      </c>
      <c r="G708" s="1" t="s">
        <v>2404</v>
      </c>
      <c r="H708" s="1" t="s">
        <v>90</v>
      </c>
      <c r="I708" s="1" t="s">
        <v>26</v>
      </c>
      <c r="J708" s="1" t="s">
        <v>2405</v>
      </c>
      <c r="K708" s="1" t="s">
        <v>430</v>
      </c>
      <c r="L708" s="1" t="s">
        <v>68</v>
      </c>
      <c r="M708" s="1" t="s">
        <v>2406</v>
      </c>
      <c r="N708" s="1" t="s">
        <v>31</v>
      </c>
      <c r="O708" s="1" t="s">
        <v>46</v>
      </c>
      <c r="P708" s="1" t="s">
        <v>2407</v>
      </c>
      <c r="Q708">
        <v>70.56</v>
      </c>
      <c r="R708">
        <v>1</v>
      </c>
      <c r="S708">
        <v>-4.032</v>
      </c>
      <c r="T708" s="1" t="s">
        <v>71</v>
      </c>
    </row>
    <row r="709" spans="1:20" x14ac:dyDescent="0.25">
      <c r="A709" s="1" t="s">
        <v>2408</v>
      </c>
      <c r="B709" s="2">
        <v>42159</v>
      </c>
      <c r="C709" s="2">
        <v>42163</v>
      </c>
      <c r="D709" s="1" t="s">
        <v>79</v>
      </c>
      <c r="E709" s="1" t="s">
        <v>22</v>
      </c>
      <c r="F709" s="1" t="s">
        <v>1173</v>
      </c>
      <c r="G709" s="1" t="s">
        <v>1174</v>
      </c>
      <c r="H709" s="1" t="s">
        <v>100</v>
      </c>
      <c r="I709" s="1" t="s">
        <v>26</v>
      </c>
      <c r="J709" s="1" t="s">
        <v>173</v>
      </c>
      <c r="K709" s="1" t="s">
        <v>121</v>
      </c>
      <c r="L709" s="1" t="s">
        <v>68</v>
      </c>
      <c r="M709" s="1" t="s">
        <v>2409</v>
      </c>
      <c r="N709" s="1" t="s">
        <v>31</v>
      </c>
      <c r="O709" s="1" t="s">
        <v>57</v>
      </c>
      <c r="P709" s="1" t="s">
        <v>2410</v>
      </c>
      <c r="Q709">
        <v>35.28</v>
      </c>
      <c r="R709">
        <v>3</v>
      </c>
      <c r="S709">
        <v>11.995200000000001</v>
      </c>
      <c r="T709" s="1" t="s">
        <v>59</v>
      </c>
    </row>
    <row r="710" spans="1:20" x14ac:dyDescent="0.25">
      <c r="A710" s="1" t="s">
        <v>2411</v>
      </c>
      <c r="B710" s="2">
        <v>42567</v>
      </c>
      <c r="C710" s="2">
        <v>42569</v>
      </c>
      <c r="D710" s="1" t="s">
        <v>63</v>
      </c>
      <c r="E710" s="1" t="s">
        <v>22</v>
      </c>
      <c r="F710" s="1" t="s">
        <v>2412</v>
      </c>
      <c r="G710" s="1" t="s">
        <v>2413</v>
      </c>
      <c r="H710" s="1" t="s">
        <v>90</v>
      </c>
      <c r="I710" s="1" t="s">
        <v>26</v>
      </c>
      <c r="J710" s="1" t="s">
        <v>101</v>
      </c>
      <c r="K710" s="1" t="s">
        <v>92</v>
      </c>
      <c r="L710" s="1" t="s">
        <v>93</v>
      </c>
      <c r="M710" s="1" t="s">
        <v>927</v>
      </c>
      <c r="N710" s="1" t="s">
        <v>31</v>
      </c>
      <c r="O710" s="1" t="s">
        <v>57</v>
      </c>
      <c r="P710" s="1" t="s">
        <v>316</v>
      </c>
      <c r="Q710">
        <v>9.5519999999999996</v>
      </c>
      <c r="R710">
        <v>3</v>
      </c>
      <c r="S710">
        <v>-3.8208000000000002</v>
      </c>
      <c r="T710" s="1" t="s">
        <v>71</v>
      </c>
    </row>
    <row r="711" spans="1:20" x14ac:dyDescent="0.25">
      <c r="A711" s="1" t="s">
        <v>2414</v>
      </c>
      <c r="B711" s="2">
        <v>41670</v>
      </c>
      <c r="C711" s="2">
        <v>41672</v>
      </c>
      <c r="D711" s="1" t="s">
        <v>63</v>
      </c>
      <c r="E711" s="1" t="s">
        <v>87</v>
      </c>
      <c r="F711" s="1" t="s">
        <v>2415</v>
      </c>
      <c r="G711" s="1" t="s">
        <v>2416</v>
      </c>
      <c r="H711" s="1" t="s">
        <v>25</v>
      </c>
      <c r="I711" s="1" t="s">
        <v>26</v>
      </c>
      <c r="J711" s="1" t="s">
        <v>2417</v>
      </c>
      <c r="K711" s="1" t="s">
        <v>54</v>
      </c>
      <c r="L711" s="1" t="s">
        <v>55</v>
      </c>
      <c r="M711" s="1" t="s">
        <v>1456</v>
      </c>
      <c r="N711" s="1" t="s">
        <v>31</v>
      </c>
      <c r="O711" s="1" t="s">
        <v>32</v>
      </c>
      <c r="P711" s="1" t="s">
        <v>1457</v>
      </c>
      <c r="Q711">
        <v>290.666</v>
      </c>
      <c r="R711">
        <v>2</v>
      </c>
      <c r="S711">
        <v>3.4196</v>
      </c>
      <c r="T711" s="1" t="s">
        <v>169</v>
      </c>
    </row>
    <row r="712" spans="1:20" x14ac:dyDescent="0.25">
      <c r="A712" s="1" t="s">
        <v>2418</v>
      </c>
      <c r="B712" s="2">
        <v>42329</v>
      </c>
      <c r="C712" s="2">
        <v>42333</v>
      </c>
      <c r="D712" s="1" t="s">
        <v>79</v>
      </c>
      <c r="E712" s="1" t="s">
        <v>40</v>
      </c>
      <c r="F712" s="1" t="s">
        <v>2235</v>
      </c>
      <c r="G712" s="1" t="s">
        <v>2236</v>
      </c>
      <c r="H712" s="1" t="s">
        <v>25</v>
      </c>
      <c r="I712" s="1" t="s">
        <v>26</v>
      </c>
      <c r="J712" s="1" t="s">
        <v>2419</v>
      </c>
      <c r="K712" s="1" t="s">
        <v>1340</v>
      </c>
      <c r="L712" s="1" t="s">
        <v>55</v>
      </c>
      <c r="M712" s="1" t="s">
        <v>2420</v>
      </c>
      <c r="N712" s="1" t="s">
        <v>31</v>
      </c>
      <c r="O712" s="1" t="s">
        <v>32</v>
      </c>
      <c r="P712" s="1" t="s">
        <v>2421</v>
      </c>
      <c r="Q712">
        <v>141.96</v>
      </c>
      <c r="R712">
        <v>2</v>
      </c>
      <c r="S712">
        <v>41.168399999999998</v>
      </c>
      <c r="T712" s="1" t="s">
        <v>34</v>
      </c>
    </row>
    <row r="713" spans="1:20" x14ac:dyDescent="0.25">
      <c r="A713" s="1" t="s">
        <v>2422</v>
      </c>
      <c r="B713" s="2">
        <v>42342</v>
      </c>
      <c r="C713" s="2">
        <v>42348</v>
      </c>
      <c r="D713" s="1" t="s">
        <v>125</v>
      </c>
      <c r="E713" s="1" t="s">
        <v>40</v>
      </c>
      <c r="F713" s="1" t="s">
        <v>41</v>
      </c>
      <c r="G713" s="1" t="s">
        <v>42</v>
      </c>
      <c r="H713" s="1" t="s">
        <v>25</v>
      </c>
      <c r="I713" s="1" t="s">
        <v>26</v>
      </c>
      <c r="J713" s="1" t="s">
        <v>2423</v>
      </c>
      <c r="K713" s="1" t="s">
        <v>121</v>
      </c>
      <c r="L713" s="1" t="s">
        <v>68</v>
      </c>
      <c r="M713" s="1" t="s">
        <v>2204</v>
      </c>
      <c r="N713" s="1" t="s">
        <v>31</v>
      </c>
      <c r="O713" s="1" t="s">
        <v>57</v>
      </c>
      <c r="P713" s="1" t="s">
        <v>2205</v>
      </c>
      <c r="Q713">
        <v>28.44</v>
      </c>
      <c r="R713">
        <v>3</v>
      </c>
      <c r="S713">
        <v>11.375999999999999</v>
      </c>
      <c r="T713" s="1" t="s">
        <v>96</v>
      </c>
    </row>
    <row r="714" spans="1:20" x14ac:dyDescent="0.25">
      <c r="A714" s="1" t="s">
        <v>2422</v>
      </c>
      <c r="B714" s="2">
        <v>42342</v>
      </c>
      <c r="C714" s="2">
        <v>42348</v>
      </c>
      <c r="D714" s="1" t="s">
        <v>125</v>
      </c>
      <c r="E714" s="1" t="s">
        <v>40</v>
      </c>
      <c r="F714" s="1" t="s">
        <v>41</v>
      </c>
      <c r="G714" s="1" t="s">
        <v>42</v>
      </c>
      <c r="H714" s="1" t="s">
        <v>25</v>
      </c>
      <c r="I714" s="1" t="s">
        <v>26</v>
      </c>
      <c r="J714" s="1" t="s">
        <v>2423</v>
      </c>
      <c r="K714" s="1" t="s">
        <v>121</v>
      </c>
      <c r="L714" s="1" t="s">
        <v>68</v>
      </c>
      <c r="M714" s="1" t="s">
        <v>495</v>
      </c>
      <c r="N714" s="1" t="s">
        <v>31</v>
      </c>
      <c r="O714" s="1" t="s">
        <v>36</v>
      </c>
      <c r="P714" s="1" t="s">
        <v>496</v>
      </c>
      <c r="Q714">
        <v>364.41</v>
      </c>
      <c r="R714">
        <v>5</v>
      </c>
      <c r="S714">
        <v>8.0980000000000008</v>
      </c>
      <c r="T714" s="1" t="s">
        <v>96</v>
      </c>
    </row>
    <row r="715" spans="1:20" x14ac:dyDescent="0.25">
      <c r="A715" s="1" t="s">
        <v>2422</v>
      </c>
      <c r="B715" s="2">
        <v>42342</v>
      </c>
      <c r="C715" s="2">
        <v>42348</v>
      </c>
      <c r="D715" s="1" t="s">
        <v>125</v>
      </c>
      <c r="E715" s="1" t="s">
        <v>40</v>
      </c>
      <c r="F715" s="1" t="s">
        <v>41</v>
      </c>
      <c r="G715" s="1" t="s">
        <v>42</v>
      </c>
      <c r="H715" s="1" t="s">
        <v>25</v>
      </c>
      <c r="I715" s="1" t="s">
        <v>26</v>
      </c>
      <c r="J715" s="1" t="s">
        <v>2423</v>
      </c>
      <c r="K715" s="1" t="s">
        <v>121</v>
      </c>
      <c r="L715" s="1" t="s">
        <v>68</v>
      </c>
      <c r="M715" s="1" t="s">
        <v>329</v>
      </c>
      <c r="N715" s="1" t="s">
        <v>31</v>
      </c>
      <c r="O715" s="1" t="s">
        <v>36</v>
      </c>
      <c r="P715" s="1" t="s">
        <v>330</v>
      </c>
      <c r="Q715">
        <v>361.76400000000001</v>
      </c>
      <c r="R715">
        <v>2</v>
      </c>
      <c r="S715">
        <v>68.333200000000005</v>
      </c>
      <c r="T715" s="1" t="s">
        <v>96</v>
      </c>
    </row>
    <row r="716" spans="1:20" x14ac:dyDescent="0.25">
      <c r="A716" s="1" t="s">
        <v>2424</v>
      </c>
      <c r="B716" s="2">
        <v>43062</v>
      </c>
      <c r="C716" s="2">
        <v>43063</v>
      </c>
      <c r="D716" s="1" t="s">
        <v>117</v>
      </c>
      <c r="E716" s="1" t="s">
        <v>87</v>
      </c>
      <c r="F716" s="1" t="s">
        <v>2146</v>
      </c>
      <c r="G716" s="1" t="s">
        <v>2147</v>
      </c>
      <c r="H716" s="1" t="s">
        <v>25</v>
      </c>
      <c r="I716" s="1" t="s">
        <v>26</v>
      </c>
      <c r="J716" s="1" t="s">
        <v>66</v>
      </c>
      <c r="K716" s="1" t="s">
        <v>67</v>
      </c>
      <c r="L716" s="1" t="s">
        <v>68</v>
      </c>
      <c r="M716" s="1" t="s">
        <v>2425</v>
      </c>
      <c r="N716" s="1" t="s">
        <v>31</v>
      </c>
      <c r="O716" s="1" t="s">
        <v>57</v>
      </c>
      <c r="P716" s="1" t="s">
        <v>2426</v>
      </c>
      <c r="Q716">
        <v>24.047999999999998</v>
      </c>
      <c r="R716">
        <v>9</v>
      </c>
      <c r="S716">
        <v>7.2144000000000004</v>
      </c>
      <c r="T716" s="1" t="s">
        <v>34</v>
      </c>
    </row>
    <row r="717" spans="1:20" x14ac:dyDescent="0.25">
      <c r="A717" s="1" t="s">
        <v>2427</v>
      </c>
      <c r="B717" s="2">
        <v>42342</v>
      </c>
      <c r="C717" s="2">
        <v>42347</v>
      </c>
      <c r="D717" s="1" t="s">
        <v>50</v>
      </c>
      <c r="E717" s="1" t="s">
        <v>22</v>
      </c>
      <c r="F717" s="1" t="s">
        <v>1681</v>
      </c>
      <c r="G717" s="1" t="s">
        <v>1682</v>
      </c>
      <c r="H717" s="1" t="s">
        <v>25</v>
      </c>
      <c r="I717" s="1" t="s">
        <v>26</v>
      </c>
      <c r="J717" s="1" t="s">
        <v>173</v>
      </c>
      <c r="K717" s="1" t="s">
        <v>121</v>
      </c>
      <c r="L717" s="1" t="s">
        <v>68</v>
      </c>
      <c r="M717" s="1" t="s">
        <v>2428</v>
      </c>
      <c r="N717" s="1" t="s">
        <v>31</v>
      </c>
      <c r="O717" s="1" t="s">
        <v>36</v>
      </c>
      <c r="P717" s="1" t="s">
        <v>2429</v>
      </c>
      <c r="Q717">
        <v>384.17399999999998</v>
      </c>
      <c r="R717">
        <v>7</v>
      </c>
      <c r="S717">
        <v>29.880199999999999</v>
      </c>
      <c r="T717" s="1" t="s">
        <v>96</v>
      </c>
    </row>
    <row r="718" spans="1:20" x14ac:dyDescent="0.25">
      <c r="A718" s="1" t="s">
        <v>2430</v>
      </c>
      <c r="B718" s="2">
        <v>43015</v>
      </c>
      <c r="C718" s="2">
        <v>43019</v>
      </c>
      <c r="D718" s="1" t="s">
        <v>79</v>
      </c>
      <c r="E718" s="1" t="s">
        <v>40</v>
      </c>
      <c r="F718" s="1" t="s">
        <v>2431</v>
      </c>
      <c r="G718" s="1" t="s">
        <v>2432</v>
      </c>
      <c r="H718" s="1" t="s">
        <v>100</v>
      </c>
      <c r="I718" s="1" t="s">
        <v>26</v>
      </c>
      <c r="J718" s="1" t="s">
        <v>1527</v>
      </c>
      <c r="K718" s="1" t="s">
        <v>1036</v>
      </c>
      <c r="L718" s="1" t="s">
        <v>29</v>
      </c>
      <c r="M718" s="1" t="s">
        <v>1259</v>
      </c>
      <c r="N718" s="1" t="s">
        <v>31</v>
      </c>
      <c r="O718" s="1" t="s">
        <v>46</v>
      </c>
      <c r="P718" s="1" t="s">
        <v>1063</v>
      </c>
      <c r="Q718">
        <v>154.76400000000001</v>
      </c>
      <c r="R718">
        <v>3</v>
      </c>
      <c r="S718">
        <v>-36.111600000000003</v>
      </c>
      <c r="T718" s="1" t="s">
        <v>48</v>
      </c>
    </row>
    <row r="719" spans="1:20" x14ac:dyDescent="0.25">
      <c r="A719" s="1" t="s">
        <v>2433</v>
      </c>
      <c r="B719" s="2">
        <v>42128</v>
      </c>
      <c r="C719" s="2">
        <v>42129</v>
      </c>
      <c r="D719" s="1" t="s">
        <v>117</v>
      </c>
      <c r="E719" s="1" t="s">
        <v>87</v>
      </c>
      <c r="F719" s="1" t="s">
        <v>984</v>
      </c>
      <c r="G719" s="1" t="s">
        <v>985</v>
      </c>
      <c r="H719" s="1" t="s">
        <v>90</v>
      </c>
      <c r="I719" s="1" t="s">
        <v>26</v>
      </c>
      <c r="J719" s="1" t="s">
        <v>2434</v>
      </c>
      <c r="K719" s="1" t="s">
        <v>134</v>
      </c>
      <c r="L719" s="1" t="s">
        <v>93</v>
      </c>
      <c r="M719" s="1" t="s">
        <v>927</v>
      </c>
      <c r="N719" s="1" t="s">
        <v>31</v>
      </c>
      <c r="O719" s="1" t="s">
        <v>57</v>
      </c>
      <c r="P719" s="1" t="s">
        <v>316</v>
      </c>
      <c r="Q719">
        <v>22.288</v>
      </c>
      <c r="R719">
        <v>7</v>
      </c>
      <c r="S719">
        <v>-8.9152000000000005</v>
      </c>
      <c r="T719" s="1" t="s">
        <v>161</v>
      </c>
    </row>
    <row r="720" spans="1:20" x14ac:dyDescent="0.25">
      <c r="A720" s="1" t="s">
        <v>2435</v>
      </c>
      <c r="B720" s="2">
        <v>42884</v>
      </c>
      <c r="C720" s="2">
        <v>42891</v>
      </c>
      <c r="D720" s="1" t="s">
        <v>39</v>
      </c>
      <c r="E720" s="1" t="s">
        <v>40</v>
      </c>
      <c r="F720" s="1" t="s">
        <v>1431</v>
      </c>
      <c r="G720" s="1" t="s">
        <v>1432</v>
      </c>
      <c r="H720" s="1" t="s">
        <v>25</v>
      </c>
      <c r="I720" s="1" t="s">
        <v>26</v>
      </c>
      <c r="J720" s="1" t="s">
        <v>101</v>
      </c>
      <c r="K720" s="1" t="s">
        <v>92</v>
      </c>
      <c r="L720" s="1" t="s">
        <v>93</v>
      </c>
      <c r="M720" s="1" t="s">
        <v>2436</v>
      </c>
      <c r="N720" s="1" t="s">
        <v>31</v>
      </c>
      <c r="O720" s="1" t="s">
        <v>57</v>
      </c>
      <c r="P720" s="1" t="s">
        <v>2437</v>
      </c>
      <c r="Q720">
        <v>65.424000000000007</v>
      </c>
      <c r="R720">
        <v>4</v>
      </c>
      <c r="S720">
        <v>-52.339199999999998</v>
      </c>
      <c r="T720" s="1" t="s">
        <v>161</v>
      </c>
    </row>
    <row r="721" spans="1:20" x14ac:dyDescent="0.25">
      <c r="A721" s="1" t="s">
        <v>2438</v>
      </c>
      <c r="B721" s="2">
        <v>41752</v>
      </c>
      <c r="C721" s="2">
        <v>41756</v>
      </c>
      <c r="D721" s="1" t="s">
        <v>79</v>
      </c>
      <c r="E721" s="1" t="s">
        <v>40</v>
      </c>
      <c r="F721" s="1" t="s">
        <v>2439</v>
      </c>
      <c r="G721" s="1" t="s">
        <v>2440</v>
      </c>
      <c r="H721" s="1" t="s">
        <v>100</v>
      </c>
      <c r="I721" s="1" t="s">
        <v>26</v>
      </c>
      <c r="J721" s="1" t="s">
        <v>347</v>
      </c>
      <c r="K721" s="1" t="s">
        <v>231</v>
      </c>
      <c r="L721" s="1" t="s">
        <v>68</v>
      </c>
      <c r="M721" s="1" t="s">
        <v>329</v>
      </c>
      <c r="N721" s="1" t="s">
        <v>31</v>
      </c>
      <c r="O721" s="1" t="s">
        <v>36</v>
      </c>
      <c r="P721" s="1" t="s">
        <v>330</v>
      </c>
      <c r="Q721">
        <v>281.37200000000001</v>
      </c>
      <c r="R721">
        <v>2</v>
      </c>
      <c r="S721">
        <v>-12.0588</v>
      </c>
      <c r="T721" s="1" t="s">
        <v>113</v>
      </c>
    </row>
    <row r="722" spans="1:20" x14ac:dyDescent="0.25">
      <c r="A722" s="1" t="s">
        <v>2438</v>
      </c>
      <c r="B722" s="2">
        <v>41752</v>
      </c>
      <c r="C722" s="2">
        <v>41756</v>
      </c>
      <c r="D722" s="1" t="s">
        <v>79</v>
      </c>
      <c r="E722" s="1" t="s">
        <v>40</v>
      </c>
      <c r="F722" s="1" t="s">
        <v>2439</v>
      </c>
      <c r="G722" s="1" t="s">
        <v>2440</v>
      </c>
      <c r="H722" s="1" t="s">
        <v>100</v>
      </c>
      <c r="I722" s="1" t="s">
        <v>26</v>
      </c>
      <c r="J722" s="1" t="s">
        <v>347</v>
      </c>
      <c r="K722" s="1" t="s">
        <v>231</v>
      </c>
      <c r="L722" s="1" t="s">
        <v>68</v>
      </c>
      <c r="M722" s="1" t="s">
        <v>329</v>
      </c>
      <c r="N722" s="1" t="s">
        <v>31</v>
      </c>
      <c r="O722" s="1" t="s">
        <v>36</v>
      </c>
      <c r="P722" s="1" t="s">
        <v>330</v>
      </c>
      <c r="Q722">
        <v>281.37200000000001</v>
      </c>
      <c r="R722">
        <v>2</v>
      </c>
      <c r="S722">
        <v>-12.0588</v>
      </c>
      <c r="T722" s="1" t="s">
        <v>113</v>
      </c>
    </row>
    <row r="723" spans="1:20" x14ac:dyDescent="0.25">
      <c r="A723" s="1" t="s">
        <v>2438</v>
      </c>
      <c r="B723" s="2">
        <v>41752</v>
      </c>
      <c r="C723" s="2">
        <v>41756</v>
      </c>
      <c r="D723" s="1" t="s">
        <v>79</v>
      </c>
      <c r="E723" s="1" t="s">
        <v>40</v>
      </c>
      <c r="F723" s="1" t="s">
        <v>2439</v>
      </c>
      <c r="G723" s="1" t="s">
        <v>2440</v>
      </c>
      <c r="H723" s="1" t="s">
        <v>100</v>
      </c>
      <c r="I723" s="1" t="s">
        <v>26</v>
      </c>
      <c r="J723" s="1" t="s">
        <v>347</v>
      </c>
      <c r="K723" s="1" t="s">
        <v>231</v>
      </c>
      <c r="L723" s="1" t="s">
        <v>68</v>
      </c>
      <c r="M723" s="1" t="s">
        <v>977</v>
      </c>
      <c r="N723" s="1" t="s">
        <v>31</v>
      </c>
      <c r="O723" s="1" t="s">
        <v>57</v>
      </c>
      <c r="P723" s="1" t="s">
        <v>978</v>
      </c>
      <c r="Q723">
        <v>22.335999999999999</v>
      </c>
      <c r="R723">
        <v>4</v>
      </c>
      <c r="S723">
        <v>7.8175999999999997</v>
      </c>
      <c r="T723" s="1" t="s">
        <v>113</v>
      </c>
    </row>
    <row r="724" spans="1:20" x14ac:dyDescent="0.25">
      <c r="A724" s="1" t="s">
        <v>2441</v>
      </c>
      <c r="B724" s="2">
        <v>42253</v>
      </c>
      <c r="C724" s="2">
        <v>42260</v>
      </c>
      <c r="D724" s="1" t="s">
        <v>39</v>
      </c>
      <c r="E724" s="1" t="s">
        <v>40</v>
      </c>
      <c r="F724" s="1" t="s">
        <v>882</v>
      </c>
      <c r="G724" s="1" t="s">
        <v>883</v>
      </c>
      <c r="H724" s="1" t="s">
        <v>100</v>
      </c>
      <c r="I724" s="1" t="s">
        <v>26</v>
      </c>
      <c r="J724" s="1" t="s">
        <v>173</v>
      </c>
      <c r="K724" s="1" t="s">
        <v>121</v>
      </c>
      <c r="L724" s="1" t="s">
        <v>68</v>
      </c>
      <c r="M724" s="1" t="s">
        <v>855</v>
      </c>
      <c r="N724" s="1" t="s">
        <v>31</v>
      </c>
      <c r="O724" s="1" t="s">
        <v>36</v>
      </c>
      <c r="P724" s="1" t="s">
        <v>856</v>
      </c>
      <c r="Q724">
        <v>271.76400000000001</v>
      </c>
      <c r="R724">
        <v>2</v>
      </c>
      <c r="S724">
        <v>60.392000000000003</v>
      </c>
      <c r="T724" s="1" t="s">
        <v>77</v>
      </c>
    </row>
    <row r="725" spans="1:20" x14ac:dyDescent="0.25">
      <c r="A725" s="1" t="s">
        <v>2442</v>
      </c>
      <c r="B725" s="2">
        <v>42271</v>
      </c>
      <c r="C725" s="2">
        <v>42275</v>
      </c>
      <c r="D725" s="1" t="s">
        <v>79</v>
      </c>
      <c r="E725" s="1" t="s">
        <v>40</v>
      </c>
      <c r="F725" s="1" t="s">
        <v>2443</v>
      </c>
      <c r="G725" s="1" t="s">
        <v>2444</v>
      </c>
      <c r="H725" s="1" t="s">
        <v>100</v>
      </c>
      <c r="I725" s="1" t="s">
        <v>26</v>
      </c>
      <c r="J725" s="1" t="s">
        <v>2445</v>
      </c>
      <c r="K725" s="1" t="s">
        <v>801</v>
      </c>
      <c r="L725" s="1" t="s">
        <v>93</v>
      </c>
      <c r="M725" s="1" t="s">
        <v>1532</v>
      </c>
      <c r="N725" s="1" t="s">
        <v>31</v>
      </c>
      <c r="O725" s="1" t="s">
        <v>36</v>
      </c>
      <c r="P725" s="1" t="s">
        <v>1533</v>
      </c>
      <c r="Q725">
        <v>1408.1</v>
      </c>
      <c r="R725">
        <v>10</v>
      </c>
      <c r="S725">
        <v>394.26799999999997</v>
      </c>
      <c r="T725" s="1" t="s">
        <v>77</v>
      </c>
    </row>
    <row r="726" spans="1:20" x14ac:dyDescent="0.25">
      <c r="A726" s="1" t="s">
        <v>2446</v>
      </c>
      <c r="B726" s="2">
        <v>42919</v>
      </c>
      <c r="C726" s="2">
        <v>42922</v>
      </c>
      <c r="D726" s="1" t="s">
        <v>21</v>
      </c>
      <c r="E726" s="1" t="s">
        <v>22</v>
      </c>
      <c r="F726" s="1" t="s">
        <v>1224</v>
      </c>
      <c r="G726" s="1" t="s">
        <v>1225</v>
      </c>
      <c r="H726" s="1" t="s">
        <v>100</v>
      </c>
      <c r="I726" s="1" t="s">
        <v>26</v>
      </c>
      <c r="J726" s="1" t="s">
        <v>815</v>
      </c>
      <c r="K726" s="1" t="s">
        <v>231</v>
      </c>
      <c r="L726" s="1" t="s">
        <v>68</v>
      </c>
      <c r="M726" s="1" t="s">
        <v>454</v>
      </c>
      <c r="N726" s="1" t="s">
        <v>31</v>
      </c>
      <c r="O726" s="1" t="s">
        <v>46</v>
      </c>
      <c r="P726" s="1" t="s">
        <v>455</v>
      </c>
      <c r="Q726">
        <v>215.148</v>
      </c>
      <c r="R726">
        <v>2</v>
      </c>
      <c r="S726">
        <v>-103.98820000000001</v>
      </c>
      <c r="T726" s="1" t="s">
        <v>71</v>
      </c>
    </row>
    <row r="727" spans="1:20" x14ac:dyDescent="0.25">
      <c r="A727" s="1" t="s">
        <v>2447</v>
      </c>
      <c r="B727" s="2">
        <v>43077</v>
      </c>
      <c r="C727" s="2">
        <v>43078</v>
      </c>
      <c r="D727" s="1" t="s">
        <v>117</v>
      </c>
      <c r="E727" s="1" t="s">
        <v>87</v>
      </c>
      <c r="F727" s="1" t="s">
        <v>1574</v>
      </c>
      <c r="G727" s="1" t="s">
        <v>1575</v>
      </c>
      <c r="H727" s="1" t="s">
        <v>25</v>
      </c>
      <c r="I727" s="1" t="s">
        <v>26</v>
      </c>
      <c r="J727" s="1" t="s">
        <v>2448</v>
      </c>
      <c r="K727" s="1" t="s">
        <v>54</v>
      </c>
      <c r="L727" s="1" t="s">
        <v>55</v>
      </c>
      <c r="M727" s="1" t="s">
        <v>2449</v>
      </c>
      <c r="N727" s="1" t="s">
        <v>31</v>
      </c>
      <c r="O727" s="1" t="s">
        <v>57</v>
      </c>
      <c r="P727" s="1" t="s">
        <v>2450</v>
      </c>
      <c r="Q727">
        <v>128.9</v>
      </c>
      <c r="R727">
        <v>2</v>
      </c>
      <c r="S727">
        <v>15.468</v>
      </c>
      <c r="T727" s="1" t="s">
        <v>96</v>
      </c>
    </row>
    <row r="728" spans="1:20" x14ac:dyDescent="0.25">
      <c r="A728" s="1" t="s">
        <v>2451</v>
      </c>
      <c r="B728" s="2">
        <v>42274</v>
      </c>
      <c r="C728" s="2">
        <v>42276</v>
      </c>
      <c r="D728" s="1" t="s">
        <v>63</v>
      </c>
      <c r="E728" s="1" t="s">
        <v>87</v>
      </c>
      <c r="F728" s="1" t="s">
        <v>1309</v>
      </c>
      <c r="G728" s="1" t="s">
        <v>1310</v>
      </c>
      <c r="H728" s="1" t="s">
        <v>25</v>
      </c>
      <c r="I728" s="1" t="s">
        <v>26</v>
      </c>
      <c r="J728" s="1" t="s">
        <v>133</v>
      </c>
      <c r="K728" s="1" t="s">
        <v>134</v>
      </c>
      <c r="L728" s="1" t="s">
        <v>93</v>
      </c>
      <c r="M728" s="1" t="s">
        <v>648</v>
      </c>
      <c r="N728" s="1" t="s">
        <v>31</v>
      </c>
      <c r="O728" s="1" t="s">
        <v>57</v>
      </c>
      <c r="P728" s="1" t="s">
        <v>649</v>
      </c>
      <c r="Q728">
        <v>24.288</v>
      </c>
      <c r="R728">
        <v>3</v>
      </c>
      <c r="S728">
        <v>-12.751200000000001</v>
      </c>
      <c r="T728" s="1" t="s">
        <v>77</v>
      </c>
    </row>
    <row r="729" spans="1:20" x14ac:dyDescent="0.25">
      <c r="A729" s="1" t="s">
        <v>2452</v>
      </c>
      <c r="B729" s="2">
        <v>43038</v>
      </c>
      <c r="C729" s="2">
        <v>43038</v>
      </c>
      <c r="D729" s="1" t="s">
        <v>425</v>
      </c>
      <c r="E729" s="1" t="s">
        <v>426</v>
      </c>
      <c r="F729" s="1" t="s">
        <v>1582</v>
      </c>
      <c r="G729" s="1" t="s">
        <v>1583</v>
      </c>
      <c r="H729" s="1" t="s">
        <v>25</v>
      </c>
      <c r="I729" s="1" t="s">
        <v>26</v>
      </c>
      <c r="J729" s="1" t="s">
        <v>1739</v>
      </c>
      <c r="K729" s="1" t="s">
        <v>92</v>
      </c>
      <c r="L729" s="1" t="s">
        <v>93</v>
      </c>
      <c r="M729" s="1" t="s">
        <v>648</v>
      </c>
      <c r="N729" s="1" t="s">
        <v>31</v>
      </c>
      <c r="O729" s="1" t="s">
        <v>57</v>
      </c>
      <c r="P729" s="1" t="s">
        <v>649</v>
      </c>
      <c r="Q729">
        <v>16.192</v>
      </c>
      <c r="R729">
        <v>2</v>
      </c>
      <c r="S729">
        <v>-8.5007999999999999</v>
      </c>
      <c r="T729" s="1" t="s">
        <v>48</v>
      </c>
    </row>
    <row r="730" spans="1:20" x14ac:dyDescent="0.25">
      <c r="A730" s="1" t="s">
        <v>2452</v>
      </c>
      <c r="B730" s="2">
        <v>43038</v>
      </c>
      <c r="C730" s="2">
        <v>43038</v>
      </c>
      <c r="D730" s="1" t="s">
        <v>425</v>
      </c>
      <c r="E730" s="1" t="s">
        <v>426</v>
      </c>
      <c r="F730" s="1" t="s">
        <v>1582</v>
      </c>
      <c r="G730" s="1" t="s">
        <v>1583</v>
      </c>
      <c r="H730" s="1" t="s">
        <v>25</v>
      </c>
      <c r="I730" s="1" t="s">
        <v>26</v>
      </c>
      <c r="J730" s="1" t="s">
        <v>1739</v>
      </c>
      <c r="K730" s="1" t="s">
        <v>92</v>
      </c>
      <c r="L730" s="1" t="s">
        <v>93</v>
      </c>
      <c r="M730" s="1" t="s">
        <v>454</v>
      </c>
      <c r="N730" s="1" t="s">
        <v>31</v>
      </c>
      <c r="O730" s="1" t="s">
        <v>46</v>
      </c>
      <c r="P730" s="1" t="s">
        <v>455</v>
      </c>
      <c r="Q730">
        <v>251.006</v>
      </c>
      <c r="R730">
        <v>2</v>
      </c>
      <c r="S730">
        <v>-68.130200000000002</v>
      </c>
      <c r="T730" s="1" t="s">
        <v>48</v>
      </c>
    </row>
    <row r="731" spans="1:20" x14ac:dyDescent="0.25">
      <c r="A731" s="1" t="s">
        <v>2453</v>
      </c>
      <c r="B731" s="2">
        <v>42994</v>
      </c>
      <c r="C731" s="2">
        <v>42996</v>
      </c>
      <c r="D731" s="1" t="s">
        <v>63</v>
      </c>
      <c r="E731" s="1" t="s">
        <v>87</v>
      </c>
      <c r="F731" s="1" t="s">
        <v>1625</v>
      </c>
      <c r="G731" s="1" t="s">
        <v>1626</v>
      </c>
      <c r="H731" s="1" t="s">
        <v>25</v>
      </c>
      <c r="I731" s="1" t="s">
        <v>26</v>
      </c>
      <c r="J731" s="1" t="s">
        <v>66</v>
      </c>
      <c r="K731" s="1" t="s">
        <v>67</v>
      </c>
      <c r="L731" s="1" t="s">
        <v>68</v>
      </c>
      <c r="M731" s="1" t="s">
        <v>2126</v>
      </c>
      <c r="N731" s="1" t="s">
        <v>31</v>
      </c>
      <c r="O731" s="1" t="s">
        <v>57</v>
      </c>
      <c r="P731" s="1" t="s">
        <v>2127</v>
      </c>
      <c r="Q731">
        <v>22.512</v>
      </c>
      <c r="R731">
        <v>3</v>
      </c>
      <c r="S731">
        <v>2.2511999999999999</v>
      </c>
      <c r="T731" s="1" t="s">
        <v>77</v>
      </c>
    </row>
    <row r="732" spans="1:20" x14ac:dyDescent="0.25">
      <c r="A732" s="1" t="s">
        <v>2454</v>
      </c>
      <c r="B732" s="2">
        <v>42257</v>
      </c>
      <c r="C732" s="2">
        <v>42261</v>
      </c>
      <c r="D732" s="1" t="s">
        <v>79</v>
      </c>
      <c r="E732" s="1" t="s">
        <v>40</v>
      </c>
      <c r="F732" s="1" t="s">
        <v>1598</v>
      </c>
      <c r="G732" s="1" t="s">
        <v>1599</v>
      </c>
      <c r="H732" s="1" t="s">
        <v>90</v>
      </c>
      <c r="I732" s="1" t="s">
        <v>26</v>
      </c>
      <c r="J732" s="1" t="s">
        <v>2455</v>
      </c>
      <c r="K732" s="1" t="s">
        <v>434</v>
      </c>
      <c r="L732" s="1" t="s">
        <v>68</v>
      </c>
      <c r="M732" s="1" t="s">
        <v>277</v>
      </c>
      <c r="N732" s="1" t="s">
        <v>31</v>
      </c>
      <c r="O732" s="1" t="s">
        <v>32</v>
      </c>
      <c r="P732" s="1" t="s">
        <v>278</v>
      </c>
      <c r="Q732">
        <v>361.96</v>
      </c>
      <c r="R732">
        <v>2</v>
      </c>
      <c r="S732">
        <v>83.250799999999998</v>
      </c>
      <c r="T732" s="1" t="s">
        <v>77</v>
      </c>
    </row>
    <row r="733" spans="1:20" x14ac:dyDescent="0.25">
      <c r="A733" s="1" t="s">
        <v>2456</v>
      </c>
      <c r="B733" s="2">
        <v>42718</v>
      </c>
      <c r="C733" s="2">
        <v>42723</v>
      </c>
      <c r="D733" s="1" t="s">
        <v>50</v>
      </c>
      <c r="E733" s="1" t="s">
        <v>40</v>
      </c>
      <c r="F733" s="1" t="s">
        <v>1337</v>
      </c>
      <c r="G733" s="1" t="s">
        <v>1338</v>
      </c>
      <c r="H733" s="1" t="s">
        <v>25</v>
      </c>
      <c r="I733" s="1" t="s">
        <v>26</v>
      </c>
      <c r="J733" s="1" t="s">
        <v>477</v>
      </c>
      <c r="K733" s="1" t="s">
        <v>478</v>
      </c>
      <c r="L733" s="1" t="s">
        <v>29</v>
      </c>
      <c r="M733" s="1" t="s">
        <v>1983</v>
      </c>
      <c r="N733" s="1" t="s">
        <v>31</v>
      </c>
      <c r="O733" s="1" t="s">
        <v>57</v>
      </c>
      <c r="P733" s="1" t="s">
        <v>1984</v>
      </c>
      <c r="Q733">
        <v>133.38</v>
      </c>
      <c r="R733">
        <v>6</v>
      </c>
      <c r="S733">
        <v>58.687199999999997</v>
      </c>
      <c r="T733" s="1" t="s">
        <v>96</v>
      </c>
    </row>
    <row r="734" spans="1:20" x14ac:dyDescent="0.25">
      <c r="A734" s="1" t="s">
        <v>2457</v>
      </c>
      <c r="B734" s="2">
        <v>42705</v>
      </c>
      <c r="C734" s="2">
        <v>42709</v>
      </c>
      <c r="D734" s="1" t="s">
        <v>79</v>
      </c>
      <c r="E734" s="1" t="s">
        <v>40</v>
      </c>
      <c r="F734" s="1" t="s">
        <v>1355</v>
      </c>
      <c r="G734" s="1" t="s">
        <v>1356</v>
      </c>
      <c r="H734" s="1" t="s">
        <v>25</v>
      </c>
      <c r="I734" s="1" t="s">
        <v>26</v>
      </c>
      <c r="J734" s="1" t="s">
        <v>328</v>
      </c>
      <c r="K734" s="1" t="s">
        <v>54</v>
      </c>
      <c r="L734" s="1" t="s">
        <v>55</v>
      </c>
      <c r="M734" s="1" t="s">
        <v>1147</v>
      </c>
      <c r="N734" s="1" t="s">
        <v>31</v>
      </c>
      <c r="O734" s="1" t="s">
        <v>57</v>
      </c>
      <c r="P734" s="1" t="s">
        <v>1148</v>
      </c>
      <c r="Q734">
        <v>16.739999999999998</v>
      </c>
      <c r="R734">
        <v>2</v>
      </c>
      <c r="S734">
        <v>4.3524000000000003</v>
      </c>
      <c r="T734" s="1" t="s">
        <v>96</v>
      </c>
    </row>
    <row r="735" spans="1:20" x14ac:dyDescent="0.25">
      <c r="A735" s="1" t="s">
        <v>2458</v>
      </c>
      <c r="B735" s="2">
        <v>42797</v>
      </c>
      <c r="C735" s="2">
        <v>42804</v>
      </c>
      <c r="D735" s="1" t="s">
        <v>39</v>
      </c>
      <c r="E735" s="1" t="s">
        <v>40</v>
      </c>
      <c r="F735" s="1" t="s">
        <v>2063</v>
      </c>
      <c r="G735" s="1" t="s">
        <v>2064</v>
      </c>
      <c r="H735" s="1" t="s">
        <v>25</v>
      </c>
      <c r="I735" s="1" t="s">
        <v>26</v>
      </c>
      <c r="J735" s="1" t="s">
        <v>2459</v>
      </c>
      <c r="K735" s="1" t="s">
        <v>289</v>
      </c>
      <c r="L735" s="1" t="s">
        <v>93</v>
      </c>
      <c r="M735" s="1" t="s">
        <v>420</v>
      </c>
      <c r="N735" s="1" t="s">
        <v>31</v>
      </c>
      <c r="O735" s="1" t="s">
        <v>36</v>
      </c>
      <c r="P735" s="1" t="s">
        <v>421</v>
      </c>
      <c r="Q735">
        <v>180.98</v>
      </c>
      <c r="R735">
        <v>1</v>
      </c>
      <c r="S735">
        <v>47.0548</v>
      </c>
      <c r="T735" s="1" t="s">
        <v>195</v>
      </c>
    </row>
    <row r="736" spans="1:20" x14ac:dyDescent="0.25">
      <c r="A736" s="1" t="s">
        <v>2460</v>
      </c>
      <c r="B736" s="2">
        <v>42712</v>
      </c>
      <c r="C736" s="2">
        <v>42718</v>
      </c>
      <c r="D736" s="1" t="s">
        <v>125</v>
      </c>
      <c r="E736" s="1" t="s">
        <v>40</v>
      </c>
      <c r="F736" s="1" t="s">
        <v>1111</v>
      </c>
      <c r="G736" s="1" t="s">
        <v>1112</v>
      </c>
      <c r="H736" s="1" t="s">
        <v>90</v>
      </c>
      <c r="I736" s="1" t="s">
        <v>26</v>
      </c>
      <c r="J736" s="1" t="s">
        <v>328</v>
      </c>
      <c r="K736" s="1" t="s">
        <v>54</v>
      </c>
      <c r="L736" s="1" t="s">
        <v>55</v>
      </c>
      <c r="M736" s="1" t="s">
        <v>1671</v>
      </c>
      <c r="N736" s="1" t="s">
        <v>31</v>
      </c>
      <c r="O736" s="1" t="s">
        <v>46</v>
      </c>
      <c r="P736" s="1" t="s">
        <v>1672</v>
      </c>
      <c r="Q736">
        <v>1421.664</v>
      </c>
      <c r="R736">
        <v>6</v>
      </c>
      <c r="S736">
        <v>-195.47880000000001</v>
      </c>
      <c r="T736" s="1" t="s">
        <v>96</v>
      </c>
    </row>
    <row r="737" spans="1:20" x14ac:dyDescent="0.25">
      <c r="A737" s="1" t="s">
        <v>2461</v>
      </c>
      <c r="B737" s="2">
        <v>41736</v>
      </c>
      <c r="C737" s="2">
        <v>41739</v>
      </c>
      <c r="D737" s="1" t="s">
        <v>21</v>
      </c>
      <c r="E737" s="1" t="s">
        <v>87</v>
      </c>
      <c r="F737" s="1" t="s">
        <v>847</v>
      </c>
      <c r="G737" s="1" t="s">
        <v>848</v>
      </c>
      <c r="H737" s="1" t="s">
        <v>25</v>
      </c>
      <c r="I737" s="1" t="s">
        <v>26</v>
      </c>
      <c r="J737" s="1" t="s">
        <v>2462</v>
      </c>
      <c r="K737" s="1" t="s">
        <v>1276</v>
      </c>
      <c r="L737" s="1" t="s">
        <v>29</v>
      </c>
      <c r="M737" s="1" t="s">
        <v>1408</v>
      </c>
      <c r="N737" s="1" t="s">
        <v>31</v>
      </c>
      <c r="O737" s="1" t="s">
        <v>57</v>
      </c>
      <c r="P737" s="1" t="s">
        <v>1409</v>
      </c>
      <c r="Q737">
        <v>8.9600000000000009</v>
      </c>
      <c r="R737">
        <v>2</v>
      </c>
      <c r="S737">
        <v>2.7776000000000001</v>
      </c>
      <c r="T737" s="1" t="s">
        <v>113</v>
      </c>
    </row>
    <row r="738" spans="1:20" x14ac:dyDescent="0.25">
      <c r="A738" s="1" t="s">
        <v>2463</v>
      </c>
      <c r="B738" s="2">
        <v>41878</v>
      </c>
      <c r="C738" s="2">
        <v>41880</v>
      </c>
      <c r="D738" s="1" t="s">
        <v>63</v>
      </c>
      <c r="E738" s="1" t="s">
        <v>87</v>
      </c>
      <c r="F738" s="1" t="s">
        <v>2464</v>
      </c>
      <c r="G738" s="1" t="s">
        <v>2465</v>
      </c>
      <c r="H738" s="1" t="s">
        <v>90</v>
      </c>
      <c r="I738" s="1" t="s">
        <v>26</v>
      </c>
      <c r="J738" s="1" t="s">
        <v>878</v>
      </c>
      <c r="K738" s="1" t="s">
        <v>716</v>
      </c>
      <c r="L738" s="1" t="s">
        <v>29</v>
      </c>
      <c r="M738" s="1" t="s">
        <v>1348</v>
      </c>
      <c r="N738" s="1" t="s">
        <v>31</v>
      </c>
      <c r="O738" s="1" t="s">
        <v>57</v>
      </c>
      <c r="P738" s="1" t="s">
        <v>1349</v>
      </c>
      <c r="Q738">
        <v>29.12</v>
      </c>
      <c r="R738">
        <v>4</v>
      </c>
      <c r="S738">
        <v>12.521599999999999</v>
      </c>
      <c r="T738" s="1" t="s">
        <v>253</v>
      </c>
    </row>
    <row r="739" spans="1:20" x14ac:dyDescent="0.25">
      <c r="A739" s="1" t="s">
        <v>2463</v>
      </c>
      <c r="B739" s="2">
        <v>41878</v>
      </c>
      <c r="C739" s="2">
        <v>41880</v>
      </c>
      <c r="D739" s="1" t="s">
        <v>63</v>
      </c>
      <c r="E739" s="1" t="s">
        <v>87</v>
      </c>
      <c r="F739" s="1" t="s">
        <v>2464</v>
      </c>
      <c r="G739" s="1" t="s">
        <v>2465</v>
      </c>
      <c r="H739" s="1" t="s">
        <v>90</v>
      </c>
      <c r="I739" s="1" t="s">
        <v>26</v>
      </c>
      <c r="J739" s="1" t="s">
        <v>878</v>
      </c>
      <c r="K739" s="1" t="s">
        <v>716</v>
      </c>
      <c r="L739" s="1" t="s">
        <v>29</v>
      </c>
      <c r="M739" s="1" t="s">
        <v>1991</v>
      </c>
      <c r="N739" s="1" t="s">
        <v>31</v>
      </c>
      <c r="O739" s="1" t="s">
        <v>46</v>
      </c>
      <c r="P739" s="1" t="s">
        <v>1992</v>
      </c>
      <c r="Q739">
        <v>1202.94</v>
      </c>
      <c r="R739">
        <v>3</v>
      </c>
      <c r="S739">
        <v>300.73500000000001</v>
      </c>
      <c r="T739" s="1" t="s">
        <v>253</v>
      </c>
    </row>
    <row r="740" spans="1:20" x14ac:dyDescent="0.25">
      <c r="A740" s="1" t="s">
        <v>2466</v>
      </c>
      <c r="B740" s="2">
        <v>42187</v>
      </c>
      <c r="C740" s="2">
        <v>42191</v>
      </c>
      <c r="D740" s="1" t="s">
        <v>79</v>
      </c>
      <c r="E740" s="1" t="s">
        <v>40</v>
      </c>
      <c r="F740" s="1" t="s">
        <v>2467</v>
      </c>
      <c r="G740" s="1" t="s">
        <v>2468</v>
      </c>
      <c r="H740" s="1" t="s">
        <v>25</v>
      </c>
      <c r="I740" s="1" t="s">
        <v>26</v>
      </c>
      <c r="J740" s="1" t="s">
        <v>2469</v>
      </c>
      <c r="K740" s="1" t="s">
        <v>134</v>
      </c>
      <c r="L740" s="1" t="s">
        <v>93</v>
      </c>
      <c r="M740" s="1" t="s">
        <v>381</v>
      </c>
      <c r="N740" s="1" t="s">
        <v>31</v>
      </c>
      <c r="O740" s="1" t="s">
        <v>36</v>
      </c>
      <c r="P740" s="1" t="s">
        <v>382</v>
      </c>
      <c r="Q740">
        <v>408.42200000000003</v>
      </c>
      <c r="R740">
        <v>2</v>
      </c>
      <c r="S740">
        <v>-5.8346</v>
      </c>
      <c r="T740" s="1" t="s">
        <v>71</v>
      </c>
    </row>
    <row r="741" spans="1:20" x14ac:dyDescent="0.25">
      <c r="A741" s="1" t="s">
        <v>2466</v>
      </c>
      <c r="B741" s="2">
        <v>42187</v>
      </c>
      <c r="C741" s="2">
        <v>42191</v>
      </c>
      <c r="D741" s="1" t="s">
        <v>79</v>
      </c>
      <c r="E741" s="1" t="s">
        <v>40</v>
      </c>
      <c r="F741" s="1" t="s">
        <v>2467</v>
      </c>
      <c r="G741" s="1" t="s">
        <v>2468</v>
      </c>
      <c r="H741" s="1" t="s">
        <v>25</v>
      </c>
      <c r="I741" s="1" t="s">
        <v>26</v>
      </c>
      <c r="J741" s="1" t="s">
        <v>2469</v>
      </c>
      <c r="K741" s="1" t="s">
        <v>134</v>
      </c>
      <c r="L741" s="1" t="s">
        <v>93</v>
      </c>
      <c r="M741" s="1" t="s">
        <v>1617</v>
      </c>
      <c r="N741" s="1" t="s">
        <v>31</v>
      </c>
      <c r="O741" s="1" t="s">
        <v>36</v>
      </c>
      <c r="P741" s="1" t="s">
        <v>1618</v>
      </c>
      <c r="Q741">
        <v>382.11599999999999</v>
      </c>
      <c r="R741">
        <v>6</v>
      </c>
      <c r="S741">
        <v>-92.799599999999998</v>
      </c>
      <c r="T741" s="1" t="s">
        <v>71</v>
      </c>
    </row>
    <row r="742" spans="1:20" x14ac:dyDescent="0.25">
      <c r="A742" s="1" t="s">
        <v>2470</v>
      </c>
      <c r="B742" s="2">
        <v>43002</v>
      </c>
      <c r="C742" s="2">
        <v>43006</v>
      </c>
      <c r="D742" s="1" t="s">
        <v>79</v>
      </c>
      <c r="E742" s="1" t="s">
        <v>40</v>
      </c>
      <c r="F742" s="1" t="s">
        <v>578</v>
      </c>
      <c r="G742" s="1" t="s">
        <v>579</v>
      </c>
      <c r="H742" s="1" t="s">
        <v>90</v>
      </c>
      <c r="I742" s="1" t="s">
        <v>26</v>
      </c>
      <c r="J742" s="1" t="s">
        <v>2471</v>
      </c>
      <c r="K742" s="1" t="s">
        <v>166</v>
      </c>
      <c r="L742" s="1" t="s">
        <v>93</v>
      </c>
      <c r="M742" s="1" t="s">
        <v>855</v>
      </c>
      <c r="N742" s="1" t="s">
        <v>31</v>
      </c>
      <c r="O742" s="1" t="s">
        <v>36</v>
      </c>
      <c r="P742" s="1" t="s">
        <v>856</v>
      </c>
      <c r="Q742">
        <v>603.91999999999996</v>
      </c>
      <c r="R742">
        <v>4</v>
      </c>
      <c r="S742">
        <v>181.17599999999999</v>
      </c>
      <c r="T742" s="1" t="s">
        <v>77</v>
      </c>
    </row>
    <row r="743" spans="1:20" x14ac:dyDescent="0.25">
      <c r="A743" s="1" t="s">
        <v>2472</v>
      </c>
      <c r="B743" s="2">
        <v>42590</v>
      </c>
      <c r="C743" s="2">
        <v>42597</v>
      </c>
      <c r="D743" s="1" t="s">
        <v>39</v>
      </c>
      <c r="E743" s="1" t="s">
        <v>40</v>
      </c>
      <c r="F743" s="1" t="s">
        <v>2473</v>
      </c>
      <c r="G743" s="1" t="s">
        <v>2474</v>
      </c>
      <c r="H743" s="1" t="s">
        <v>100</v>
      </c>
      <c r="I743" s="1" t="s">
        <v>26</v>
      </c>
      <c r="J743" s="1" t="s">
        <v>53</v>
      </c>
      <c r="K743" s="1" t="s">
        <v>54</v>
      </c>
      <c r="L743" s="1" t="s">
        <v>55</v>
      </c>
      <c r="M743" s="1" t="s">
        <v>1077</v>
      </c>
      <c r="N743" s="1" t="s">
        <v>31</v>
      </c>
      <c r="O743" s="1" t="s">
        <v>46</v>
      </c>
      <c r="P743" s="1" t="s">
        <v>1078</v>
      </c>
      <c r="Q743">
        <v>513.024</v>
      </c>
      <c r="R743">
        <v>2</v>
      </c>
      <c r="S743">
        <v>12.8256</v>
      </c>
      <c r="T743" s="1" t="s">
        <v>253</v>
      </c>
    </row>
    <row r="744" spans="1:20" x14ac:dyDescent="0.25">
      <c r="A744" s="1" t="s">
        <v>2475</v>
      </c>
      <c r="B744" s="2">
        <v>41810</v>
      </c>
      <c r="C744" s="2">
        <v>41814</v>
      </c>
      <c r="D744" s="1" t="s">
        <v>79</v>
      </c>
      <c r="E744" s="1" t="s">
        <v>40</v>
      </c>
      <c r="F744" s="1" t="s">
        <v>2476</v>
      </c>
      <c r="G744" s="1" t="s">
        <v>2477</v>
      </c>
      <c r="H744" s="1" t="s">
        <v>25</v>
      </c>
      <c r="I744" s="1" t="s">
        <v>26</v>
      </c>
      <c r="J744" s="1" t="s">
        <v>2478</v>
      </c>
      <c r="K744" s="1" t="s">
        <v>92</v>
      </c>
      <c r="L744" s="1" t="s">
        <v>93</v>
      </c>
      <c r="M744" s="1" t="s">
        <v>2479</v>
      </c>
      <c r="N744" s="1" t="s">
        <v>31</v>
      </c>
      <c r="O744" s="1" t="s">
        <v>32</v>
      </c>
      <c r="P744" s="1" t="s">
        <v>2480</v>
      </c>
      <c r="Q744">
        <v>193.06559999999999</v>
      </c>
      <c r="R744">
        <v>4</v>
      </c>
      <c r="S744">
        <v>-19.874400000000001</v>
      </c>
      <c r="T744" s="1" t="s">
        <v>59</v>
      </c>
    </row>
    <row r="745" spans="1:20" x14ac:dyDescent="0.25">
      <c r="A745" s="1" t="s">
        <v>2481</v>
      </c>
      <c r="B745" s="2">
        <v>42982</v>
      </c>
      <c r="C745" s="2">
        <v>42984</v>
      </c>
      <c r="D745" s="1" t="s">
        <v>63</v>
      </c>
      <c r="E745" s="1" t="s">
        <v>87</v>
      </c>
      <c r="F745" s="1" t="s">
        <v>828</v>
      </c>
      <c r="G745" s="1" t="s">
        <v>829</v>
      </c>
      <c r="H745" s="1" t="s">
        <v>90</v>
      </c>
      <c r="I745" s="1" t="s">
        <v>26</v>
      </c>
      <c r="J745" s="1" t="s">
        <v>133</v>
      </c>
      <c r="K745" s="1" t="s">
        <v>134</v>
      </c>
      <c r="L745" s="1" t="s">
        <v>93</v>
      </c>
      <c r="M745" s="1" t="s">
        <v>2482</v>
      </c>
      <c r="N745" s="1" t="s">
        <v>31</v>
      </c>
      <c r="O745" s="1" t="s">
        <v>32</v>
      </c>
      <c r="P745" s="1" t="s">
        <v>2483</v>
      </c>
      <c r="Q745">
        <v>825.17399999999998</v>
      </c>
      <c r="R745">
        <v>9</v>
      </c>
      <c r="S745">
        <v>-117.88200000000001</v>
      </c>
      <c r="T745" s="1" t="s">
        <v>77</v>
      </c>
    </row>
    <row r="746" spans="1:20" x14ac:dyDescent="0.25">
      <c r="A746" s="1" t="s">
        <v>2484</v>
      </c>
      <c r="B746" s="2">
        <v>42177</v>
      </c>
      <c r="C746" s="2">
        <v>42180</v>
      </c>
      <c r="D746" s="1" t="s">
        <v>21</v>
      </c>
      <c r="E746" s="1" t="s">
        <v>87</v>
      </c>
      <c r="F746" s="1" t="s">
        <v>2485</v>
      </c>
      <c r="G746" s="1" t="s">
        <v>2486</v>
      </c>
      <c r="H746" s="1" t="s">
        <v>100</v>
      </c>
      <c r="I746" s="1" t="s">
        <v>26</v>
      </c>
      <c r="J746" s="1" t="s">
        <v>179</v>
      </c>
      <c r="K746" s="1" t="s">
        <v>134</v>
      </c>
      <c r="L746" s="1" t="s">
        <v>93</v>
      </c>
      <c r="M746" s="1" t="s">
        <v>1883</v>
      </c>
      <c r="N746" s="1" t="s">
        <v>31</v>
      </c>
      <c r="O746" s="1" t="s">
        <v>46</v>
      </c>
      <c r="P746" s="1" t="s">
        <v>1884</v>
      </c>
      <c r="Q746">
        <v>796.42499999999995</v>
      </c>
      <c r="R746">
        <v>7</v>
      </c>
      <c r="S746">
        <v>-525.64049999999997</v>
      </c>
      <c r="T746" s="1" t="s">
        <v>59</v>
      </c>
    </row>
    <row r="747" spans="1:20" x14ac:dyDescent="0.25">
      <c r="A747" s="1" t="s">
        <v>2487</v>
      </c>
      <c r="B747" s="2">
        <v>42631</v>
      </c>
      <c r="C747" s="2">
        <v>42633</v>
      </c>
      <c r="D747" s="1" t="s">
        <v>63</v>
      </c>
      <c r="E747" s="1" t="s">
        <v>87</v>
      </c>
      <c r="F747" s="1" t="s">
        <v>739</v>
      </c>
      <c r="G747" s="1" t="s">
        <v>740</v>
      </c>
      <c r="H747" s="1" t="s">
        <v>25</v>
      </c>
      <c r="I747" s="1" t="s">
        <v>26</v>
      </c>
      <c r="J747" s="1" t="s">
        <v>347</v>
      </c>
      <c r="K747" s="1" t="s">
        <v>231</v>
      </c>
      <c r="L747" s="1" t="s">
        <v>68</v>
      </c>
      <c r="M747" s="1" t="s">
        <v>1912</v>
      </c>
      <c r="N747" s="1" t="s">
        <v>31</v>
      </c>
      <c r="O747" s="1" t="s">
        <v>57</v>
      </c>
      <c r="P747" s="1" t="s">
        <v>1913</v>
      </c>
      <c r="Q747">
        <v>5.3520000000000003</v>
      </c>
      <c r="R747">
        <v>3</v>
      </c>
      <c r="S747">
        <v>1.6055999999999999</v>
      </c>
      <c r="T747" s="1" t="s">
        <v>77</v>
      </c>
    </row>
    <row r="748" spans="1:20" x14ac:dyDescent="0.25">
      <c r="A748" s="1" t="s">
        <v>2487</v>
      </c>
      <c r="B748" s="2">
        <v>42631</v>
      </c>
      <c r="C748" s="2">
        <v>42633</v>
      </c>
      <c r="D748" s="1" t="s">
        <v>63</v>
      </c>
      <c r="E748" s="1" t="s">
        <v>87</v>
      </c>
      <c r="F748" s="1" t="s">
        <v>739</v>
      </c>
      <c r="G748" s="1" t="s">
        <v>740</v>
      </c>
      <c r="H748" s="1" t="s">
        <v>25</v>
      </c>
      <c r="I748" s="1" t="s">
        <v>26</v>
      </c>
      <c r="J748" s="1" t="s">
        <v>347</v>
      </c>
      <c r="K748" s="1" t="s">
        <v>231</v>
      </c>
      <c r="L748" s="1" t="s">
        <v>68</v>
      </c>
      <c r="M748" s="1" t="s">
        <v>590</v>
      </c>
      <c r="N748" s="1" t="s">
        <v>31</v>
      </c>
      <c r="O748" s="1" t="s">
        <v>36</v>
      </c>
      <c r="P748" s="1" t="s">
        <v>591</v>
      </c>
      <c r="Q748">
        <v>99.372</v>
      </c>
      <c r="R748">
        <v>2</v>
      </c>
      <c r="S748">
        <v>-7.0979999999999999</v>
      </c>
      <c r="T748" s="1" t="s">
        <v>77</v>
      </c>
    </row>
    <row r="749" spans="1:20" x14ac:dyDescent="0.25">
      <c r="A749" s="1" t="s">
        <v>2488</v>
      </c>
      <c r="B749" s="2">
        <v>43038</v>
      </c>
      <c r="C749" s="2">
        <v>43040</v>
      </c>
      <c r="D749" s="1" t="s">
        <v>63</v>
      </c>
      <c r="E749" s="1" t="s">
        <v>87</v>
      </c>
      <c r="F749" s="1" t="s">
        <v>2489</v>
      </c>
      <c r="G749" s="1" t="s">
        <v>2490</v>
      </c>
      <c r="H749" s="1" t="s">
        <v>100</v>
      </c>
      <c r="I749" s="1" t="s">
        <v>26</v>
      </c>
      <c r="J749" s="1" t="s">
        <v>635</v>
      </c>
      <c r="K749" s="1" t="s">
        <v>28</v>
      </c>
      <c r="L749" s="1" t="s">
        <v>29</v>
      </c>
      <c r="M749" s="1" t="s">
        <v>1765</v>
      </c>
      <c r="N749" s="1" t="s">
        <v>31</v>
      </c>
      <c r="O749" s="1" t="s">
        <v>36</v>
      </c>
      <c r="P749" s="1" t="s">
        <v>1766</v>
      </c>
      <c r="Q749">
        <v>33.94</v>
      </c>
      <c r="R749">
        <v>1</v>
      </c>
      <c r="S749">
        <v>9.1638000000000002</v>
      </c>
      <c r="T749" s="1" t="s">
        <v>48</v>
      </c>
    </row>
    <row r="750" spans="1:20" x14ac:dyDescent="0.25">
      <c r="A750" s="1" t="s">
        <v>2491</v>
      </c>
      <c r="B750" s="2">
        <v>42458</v>
      </c>
      <c r="C750" s="2">
        <v>42462</v>
      </c>
      <c r="D750" s="1" t="s">
        <v>79</v>
      </c>
      <c r="E750" s="1" t="s">
        <v>22</v>
      </c>
      <c r="F750" s="1" t="s">
        <v>1282</v>
      </c>
      <c r="G750" s="1" t="s">
        <v>1283</v>
      </c>
      <c r="H750" s="1" t="s">
        <v>100</v>
      </c>
      <c r="I750" s="1" t="s">
        <v>26</v>
      </c>
      <c r="J750" s="1" t="s">
        <v>133</v>
      </c>
      <c r="K750" s="1" t="s">
        <v>134</v>
      </c>
      <c r="L750" s="1" t="s">
        <v>93</v>
      </c>
      <c r="M750" s="1" t="s">
        <v>329</v>
      </c>
      <c r="N750" s="1" t="s">
        <v>31</v>
      </c>
      <c r="O750" s="1" t="s">
        <v>36</v>
      </c>
      <c r="P750" s="1" t="s">
        <v>330</v>
      </c>
      <c r="Q750">
        <v>844.11599999999999</v>
      </c>
      <c r="R750">
        <v>6</v>
      </c>
      <c r="S750">
        <v>-36.176400000000001</v>
      </c>
      <c r="T750" s="1" t="s">
        <v>195</v>
      </c>
    </row>
    <row r="751" spans="1:20" x14ac:dyDescent="0.25">
      <c r="A751" s="1" t="s">
        <v>2492</v>
      </c>
      <c r="B751" s="2">
        <v>42622</v>
      </c>
      <c r="C751" s="2">
        <v>42627</v>
      </c>
      <c r="D751" s="1" t="s">
        <v>50</v>
      </c>
      <c r="E751" s="1" t="s">
        <v>22</v>
      </c>
      <c r="F751" s="1" t="s">
        <v>2301</v>
      </c>
      <c r="G751" s="1" t="s">
        <v>2302</v>
      </c>
      <c r="H751" s="1" t="s">
        <v>100</v>
      </c>
      <c r="I751" s="1" t="s">
        <v>26</v>
      </c>
      <c r="J751" s="1" t="s">
        <v>1739</v>
      </c>
      <c r="K751" s="1" t="s">
        <v>92</v>
      </c>
      <c r="L751" s="1" t="s">
        <v>93</v>
      </c>
      <c r="M751" s="1" t="s">
        <v>2126</v>
      </c>
      <c r="N751" s="1" t="s">
        <v>31</v>
      </c>
      <c r="O751" s="1" t="s">
        <v>57</v>
      </c>
      <c r="P751" s="1" t="s">
        <v>2127</v>
      </c>
      <c r="Q751">
        <v>15.007999999999999</v>
      </c>
      <c r="R751">
        <v>4</v>
      </c>
      <c r="S751">
        <v>-12.006399999999999</v>
      </c>
      <c r="T751" s="1" t="s">
        <v>77</v>
      </c>
    </row>
    <row r="752" spans="1:20" x14ac:dyDescent="0.25">
      <c r="A752" s="1" t="s">
        <v>2493</v>
      </c>
      <c r="B752" s="2">
        <v>42576</v>
      </c>
      <c r="C752" s="2">
        <v>42580</v>
      </c>
      <c r="D752" s="1" t="s">
        <v>79</v>
      </c>
      <c r="E752" s="1" t="s">
        <v>40</v>
      </c>
      <c r="F752" s="1" t="s">
        <v>2494</v>
      </c>
      <c r="G752" s="1" t="s">
        <v>2495</v>
      </c>
      <c r="H752" s="1" t="s">
        <v>25</v>
      </c>
      <c r="I752" s="1" t="s">
        <v>26</v>
      </c>
      <c r="J752" s="1" t="s">
        <v>477</v>
      </c>
      <c r="K752" s="1" t="s">
        <v>478</v>
      </c>
      <c r="L752" s="1" t="s">
        <v>29</v>
      </c>
      <c r="M752" s="1" t="s">
        <v>435</v>
      </c>
      <c r="N752" s="1" t="s">
        <v>31</v>
      </c>
      <c r="O752" s="1" t="s">
        <v>46</v>
      </c>
      <c r="P752" s="1" t="s">
        <v>436</v>
      </c>
      <c r="Q752">
        <v>2430.08</v>
      </c>
      <c r="R752">
        <v>8</v>
      </c>
      <c r="S752">
        <v>388.81279999999998</v>
      </c>
      <c r="T752" s="1" t="s">
        <v>71</v>
      </c>
    </row>
    <row r="753" spans="1:20" x14ac:dyDescent="0.25">
      <c r="A753" s="1" t="s">
        <v>2496</v>
      </c>
      <c r="B753" s="2">
        <v>42348</v>
      </c>
      <c r="C753" s="2">
        <v>42354</v>
      </c>
      <c r="D753" s="1" t="s">
        <v>125</v>
      </c>
      <c r="E753" s="1" t="s">
        <v>40</v>
      </c>
      <c r="F753" s="1" t="s">
        <v>2497</v>
      </c>
      <c r="G753" s="1" t="s">
        <v>2498</v>
      </c>
      <c r="H753" s="1" t="s">
        <v>90</v>
      </c>
      <c r="I753" s="1" t="s">
        <v>26</v>
      </c>
      <c r="J753" s="1" t="s">
        <v>477</v>
      </c>
      <c r="K753" s="1" t="s">
        <v>289</v>
      </c>
      <c r="L753" s="1" t="s">
        <v>93</v>
      </c>
      <c r="M753" s="1" t="s">
        <v>1991</v>
      </c>
      <c r="N753" s="1" t="s">
        <v>31</v>
      </c>
      <c r="O753" s="1" t="s">
        <v>46</v>
      </c>
      <c r="P753" s="1" t="s">
        <v>1992</v>
      </c>
      <c r="Q753">
        <v>801.96</v>
      </c>
      <c r="R753">
        <v>2</v>
      </c>
      <c r="S753">
        <v>200.49</v>
      </c>
      <c r="T753" s="1" t="s">
        <v>96</v>
      </c>
    </row>
    <row r="754" spans="1:20" x14ac:dyDescent="0.25">
      <c r="A754" s="1" t="s">
        <v>2496</v>
      </c>
      <c r="B754" s="2">
        <v>42348</v>
      </c>
      <c r="C754" s="2">
        <v>42354</v>
      </c>
      <c r="D754" s="1" t="s">
        <v>125</v>
      </c>
      <c r="E754" s="1" t="s">
        <v>40</v>
      </c>
      <c r="F754" s="1" t="s">
        <v>2497</v>
      </c>
      <c r="G754" s="1" t="s">
        <v>2498</v>
      </c>
      <c r="H754" s="1" t="s">
        <v>90</v>
      </c>
      <c r="I754" s="1" t="s">
        <v>26</v>
      </c>
      <c r="J754" s="1" t="s">
        <v>477</v>
      </c>
      <c r="K754" s="1" t="s">
        <v>289</v>
      </c>
      <c r="L754" s="1" t="s">
        <v>93</v>
      </c>
      <c r="M754" s="1" t="s">
        <v>1279</v>
      </c>
      <c r="N754" s="1" t="s">
        <v>31</v>
      </c>
      <c r="O754" s="1" t="s">
        <v>36</v>
      </c>
      <c r="P754" s="1" t="s">
        <v>1280</v>
      </c>
      <c r="Q754">
        <v>191.96</v>
      </c>
      <c r="R754">
        <v>2</v>
      </c>
      <c r="S754">
        <v>32.633200000000002</v>
      </c>
      <c r="T754" s="1" t="s">
        <v>96</v>
      </c>
    </row>
    <row r="755" spans="1:20" x14ac:dyDescent="0.25">
      <c r="A755" s="1" t="s">
        <v>2499</v>
      </c>
      <c r="B755" s="2">
        <v>41891</v>
      </c>
      <c r="C755" s="2">
        <v>41896</v>
      </c>
      <c r="D755" s="1" t="s">
        <v>50</v>
      </c>
      <c r="E755" s="1" t="s">
        <v>22</v>
      </c>
      <c r="F755" s="1" t="s">
        <v>1170</v>
      </c>
      <c r="G755" s="1" t="s">
        <v>1171</v>
      </c>
      <c r="H755" s="1" t="s">
        <v>25</v>
      </c>
      <c r="I755" s="1" t="s">
        <v>26</v>
      </c>
      <c r="J755" s="1" t="s">
        <v>66</v>
      </c>
      <c r="K755" s="1" t="s">
        <v>67</v>
      </c>
      <c r="L755" s="1" t="s">
        <v>68</v>
      </c>
      <c r="M755" s="1" t="s">
        <v>1348</v>
      </c>
      <c r="N755" s="1" t="s">
        <v>31</v>
      </c>
      <c r="O755" s="1" t="s">
        <v>57</v>
      </c>
      <c r="P755" s="1" t="s">
        <v>1349</v>
      </c>
      <c r="Q755">
        <v>17.472000000000001</v>
      </c>
      <c r="R755">
        <v>3</v>
      </c>
      <c r="S755">
        <v>5.0232000000000001</v>
      </c>
      <c r="T755" s="1" t="s">
        <v>77</v>
      </c>
    </row>
    <row r="756" spans="1:20" x14ac:dyDescent="0.25">
      <c r="A756" s="1" t="s">
        <v>2500</v>
      </c>
      <c r="B756" s="2">
        <v>41960</v>
      </c>
      <c r="C756" s="2">
        <v>41967</v>
      </c>
      <c r="D756" s="1" t="s">
        <v>39</v>
      </c>
      <c r="E756" s="1" t="s">
        <v>40</v>
      </c>
      <c r="F756" s="1" t="s">
        <v>2501</v>
      </c>
      <c r="G756" s="1" t="s">
        <v>2502</v>
      </c>
      <c r="H756" s="1" t="s">
        <v>25</v>
      </c>
      <c r="I756" s="1" t="s">
        <v>26</v>
      </c>
      <c r="J756" s="1" t="s">
        <v>66</v>
      </c>
      <c r="K756" s="1" t="s">
        <v>67</v>
      </c>
      <c r="L756" s="1" t="s">
        <v>68</v>
      </c>
      <c r="M756" s="1" t="s">
        <v>625</v>
      </c>
      <c r="N756" s="1" t="s">
        <v>31</v>
      </c>
      <c r="O756" s="1" t="s">
        <v>36</v>
      </c>
      <c r="P756" s="1" t="s">
        <v>626</v>
      </c>
      <c r="Q756">
        <v>657.93</v>
      </c>
      <c r="R756">
        <v>5</v>
      </c>
      <c r="S756">
        <v>-93.99</v>
      </c>
      <c r="T756" s="1" t="s">
        <v>34</v>
      </c>
    </row>
    <row r="757" spans="1:20" x14ac:dyDescent="0.25">
      <c r="A757" s="1" t="s">
        <v>2503</v>
      </c>
      <c r="B757" s="2">
        <v>42968</v>
      </c>
      <c r="C757" s="2">
        <v>42974</v>
      </c>
      <c r="D757" s="1" t="s">
        <v>125</v>
      </c>
      <c r="E757" s="1" t="s">
        <v>40</v>
      </c>
      <c r="F757" s="1" t="s">
        <v>2387</v>
      </c>
      <c r="G757" s="1" t="s">
        <v>2388</v>
      </c>
      <c r="H757" s="1" t="s">
        <v>100</v>
      </c>
      <c r="I757" s="1" t="s">
        <v>26</v>
      </c>
      <c r="J757" s="1" t="s">
        <v>157</v>
      </c>
      <c r="K757" s="1" t="s">
        <v>1089</v>
      </c>
      <c r="L757" s="1" t="s">
        <v>68</v>
      </c>
      <c r="M757" s="1" t="s">
        <v>1268</v>
      </c>
      <c r="N757" s="1" t="s">
        <v>31</v>
      </c>
      <c r="O757" s="1" t="s">
        <v>57</v>
      </c>
      <c r="P757" s="1" t="s">
        <v>1269</v>
      </c>
      <c r="Q757">
        <v>25.16</v>
      </c>
      <c r="R757">
        <v>2</v>
      </c>
      <c r="S757">
        <v>8.5543999999999993</v>
      </c>
      <c r="T757" s="1" t="s">
        <v>253</v>
      </c>
    </row>
    <row r="758" spans="1:20" x14ac:dyDescent="0.25">
      <c r="A758" s="1" t="s">
        <v>2503</v>
      </c>
      <c r="B758" s="2">
        <v>42968</v>
      </c>
      <c r="C758" s="2">
        <v>42974</v>
      </c>
      <c r="D758" s="1" t="s">
        <v>125</v>
      </c>
      <c r="E758" s="1" t="s">
        <v>40</v>
      </c>
      <c r="F758" s="1" t="s">
        <v>2387</v>
      </c>
      <c r="G758" s="1" t="s">
        <v>2388</v>
      </c>
      <c r="H758" s="1" t="s">
        <v>100</v>
      </c>
      <c r="I758" s="1" t="s">
        <v>26</v>
      </c>
      <c r="J758" s="1" t="s">
        <v>157</v>
      </c>
      <c r="K758" s="1" t="s">
        <v>1089</v>
      </c>
      <c r="L758" s="1" t="s">
        <v>68</v>
      </c>
      <c r="M758" s="1" t="s">
        <v>1192</v>
      </c>
      <c r="N758" s="1" t="s">
        <v>31</v>
      </c>
      <c r="O758" s="1" t="s">
        <v>57</v>
      </c>
      <c r="P758" s="1" t="s">
        <v>1193</v>
      </c>
      <c r="Q758">
        <v>91.92</v>
      </c>
      <c r="R758">
        <v>4</v>
      </c>
      <c r="S758">
        <v>31.252800000000001</v>
      </c>
      <c r="T758" s="1" t="s">
        <v>253</v>
      </c>
    </row>
    <row r="759" spans="1:20" x14ac:dyDescent="0.25">
      <c r="A759" s="1" t="s">
        <v>2504</v>
      </c>
      <c r="B759" s="2">
        <v>43058</v>
      </c>
      <c r="C759" s="2">
        <v>43060</v>
      </c>
      <c r="D759" s="1" t="s">
        <v>63</v>
      </c>
      <c r="E759" s="1" t="s">
        <v>87</v>
      </c>
      <c r="F759" s="1" t="s">
        <v>2073</v>
      </c>
      <c r="G759" s="1" t="s">
        <v>2074</v>
      </c>
      <c r="H759" s="1" t="s">
        <v>90</v>
      </c>
      <c r="I759" s="1" t="s">
        <v>26</v>
      </c>
      <c r="J759" s="1" t="s">
        <v>245</v>
      </c>
      <c r="K759" s="1" t="s">
        <v>92</v>
      </c>
      <c r="L759" s="1" t="s">
        <v>93</v>
      </c>
      <c r="M759" s="1" t="s">
        <v>1254</v>
      </c>
      <c r="N759" s="1" t="s">
        <v>31</v>
      </c>
      <c r="O759" s="1" t="s">
        <v>46</v>
      </c>
      <c r="P759" s="1" t="s">
        <v>1255</v>
      </c>
      <c r="Q759">
        <v>718.11599999999999</v>
      </c>
      <c r="R759">
        <v>6</v>
      </c>
      <c r="S759">
        <v>-71.811599999999999</v>
      </c>
      <c r="T759" s="1" t="s">
        <v>34</v>
      </c>
    </row>
    <row r="760" spans="1:20" x14ac:dyDescent="0.25">
      <c r="A760" s="1" t="s">
        <v>2505</v>
      </c>
      <c r="B760" s="2">
        <v>41896</v>
      </c>
      <c r="C760" s="2">
        <v>41901</v>
      </c>
      <c r="D760" s="1" t="s">
        <v>50</v>
      </c>
      <c r="E760" s="1" t="s">
        <v>40</v>
      </c>
      <c r="F760" s="1" t="s">
        <v>2506</v>
      </c>
      <c r="G760" s="1" t="s">
        <v>2507</v>
      </c>
      <c r="H760" s="1" t="s">
        <v>25</v>
      </c>
      <c r="I760" s="1" t="s">
        <v>26</v>
      </c>
      <c r="J760" s="1" t="s">
        <v>2508</v>
      </c>
      <c r="K760" s="1" t="s">
        <v>667</v>
      </c>
      <c r="L760" s="1" t="s">
        <v>29</v>
      </c>
      <c r="M760" s="1" t="s">
        <v>1518</v>
      </c>
      <c r="N760" s="1" t="s">
        <v>31</v>
      </c>
      <c r="O760" s="1" t="s">
        <v>57</v>
      </c>
      <c r="P760" s="1" t="s">
        <v>1519</v>
      </c>
      <c r="Q760">
        <v>142.4</v>
      </c>
      <c r="R760">
        <v>5</v>
      </c>
      <c r="S760">
        <v>52.688000000000002</v>
      </c>
      <c r="T760" s="1" t="s">
        <v>77</v>
      </c>
    </row>
    <row r="761" spans="1:20" x14ac:dyDescent="0.25">
      <c r="A761" s="1" t="s">
        <v>2509</v>
      </c>
      <c r="B761" s="2">
        <v>42874</v>
      </c>
      <c r="C761" s="2">
        <v>42876</v>
      </c>
      <c r="D761" s="1" t="s">
        <v>63</v>
      </c>
      <c r="E761" s="1" t="s">
        <v>22</v>
      </c>
      <c r="F761" s="1" t="s">
        <v>1820</v>
      </c>
      <c r="G761" s="1" t="s">
        <v>1821</v>
      </c>
      <c r="H761" s="1" t="s">
        <v>100</v>
      </c>
      <c r="I761" s="1" t="s">
        <v>26</v>
      </c>
      <c r="J761" s="1" t="s">
        <v>328</v>
      </c>
      <c r="K761" s="1" t="s">
        <v>54</v>
      </c>
      <c r="L761" s="1" t="s">
        <v>55</v>
      </c>
      <c r="M761" s="1" t="s">
        <v>590</v>
      </c>
      <c r="N761" s="1" t="s">
        <v>31</v>
      </c>
      <c r="O761" s="1" t="s">
        <v>36</v>
      </c>
      <c r="P761" s="1" t="s">
        <v>591</v>
      </c>
      <c r="Q761">
        <v>681.40800000000002</v>
      </c>
      <c r="R761">
        <v>12</v>
      </c>
      <c r="S761">
        <v>42.588000000000001</v>
      </c>
      <c r="T761" s="1" t="s">
        <v>161</v>
      </c>
    </row>
    <row r="762" spans="1:20" x14ac:dyDescent="0.25">
      <c r="A762" s="1" t="s">
        <v>2510</v>
      </c>
      <c r="B762" s="2">
        <v>42684</v>
      </c>
      <c r="C762" s="2">
        <v>42688</v>
      </c>
      <c r="D762" s="1" t="s">
        <v>79</v>
      </c>
      <c r="E762" s="1" t="s">
        <v>40</v>
      </c>
      <c r="F762" s="1" t="s">
        <v>1240</v>
      </c>
      <c r="G762" s="1" t="s">
        <v>1241</v>
      </c>
      <c r="H762" s="1" t="s">
        <v>100</v>
      </c>
      <c r="I762" s="1" t="s">
        <v>26</v>
      </c>
      <c r="J762" s="1" t="s">
        <v>878</v>
      </c>
      <c r="K762" s="1" t="s">
        <v>231</v>
      </c>
      <c r="L762" s="1" t="s">
        <v>68</v>
      </c>
      <c r="M762" s="1" t="s">
        <v>1421</v>
      </c>
      <c r="N762" s="1" t="s">
        <v>31</v>
      </c>
      <c r="O762" s="1" t="s">
        <v>57</v>
      </c>
      <c r="P762" s="1" t="s">
        <v>1422</v>
      </c>
      <c r="Q762">
        <v>148.28800000000001</v>
      </c>
      <c r="R762">
        <v>7</v>
      </c>
      <c r="S762">
        <v>29.657599999999999</v>
      </c>
      <c r="T762" s="1" t="s">
        <v>34</v>
      </c>
    </row>
    <row r="763" spans="1:20" x14ac:dyDescent="0.25">
      <c r="A763" s="1" t="s">
        <v>2511</v>
      </c>
      <c r="B763" s="2">
        <v>42075</v>
      </c>
      <c r="C763" s="2">
        <v>42080</v>
      </c>
      <c r="D763" s="1" t="s">
        <v>50</v>
      </c>
      <c r="E763" s="1" t="s">
        <v>40</v>
      </c>
      <c r="F763" s="1" t="s">
        <v>2381</v>
      </c>
      <c r="G763" s="1" t="s">
        <v>2382</v>
      </c>
      <c r="H763" s="1" t="s">
        <v>90</v>
      </c>
      <c r="I763" s="1" t="s">
        <v>26</v>
      </c>
      <c r="J763" s="1" t="s">
        <v>2512</v>
      </c>
      <c r="K763" s="1" t="s">
        <v>44</v>
      </c>
      <c r="L763" s="1" t="s">
        <v>29</v>
      </c>
      <c r="M763" s="1" t="s">
        <v>152</v>
      </c>
      <c r="N763" s="1" t="s">
        <v>31</v>
      </c>
      <c r="O763" s="1" t="s">
        <v>57</v>
      </c>
      <c r="P763" s="1" t="s">
        <v>153</v>
      </c>
      <c r="Q763">
        <v>30.88</v>
      </c>
      <c r="R763">
        <v>4</v>
      </c>
      <c r="S763">
        <v>3.86</v>
      </c>
      <c r="T763" s="1" t="s">
        <v>195</v>
      </c>
    </row>
    <row r="764" spans="1:20" x14ac:dyDescent="0.25">
      <c r="A764" s="1" t="s">
        <v>2511</v>
      </c>
      <c r="B764" s="2">
        <v>42075</v>
      </c>
      <c r="C764" s="2">
        <v>42080</v>
      </c>
      <c r="D764" s="1" t="s">
        <v>50</v>
      </c>
      <c r="E764" s="1" t="s">
        <v>40</v>
      </c>
      <c r="F764" s="1" t="s">
        <v>2381</v>
      </c>
      <c r="G764" s="1" t="s">
        <v>2382</v>
      </c>
      <c r="H764" s="1" t="s">
        <v>90</v>
      </c>
      <c r="I764" s="1" t="s">
        <v>26</v>
      </c>
      <c r="J764" s="1" t="s">
        <v>2512</v>
      </c>
      <c r="K764" s="1" t="s">
        <v>44</v>
      </c>
      <c r="L764" s="1" t="s">
        <v>29</v>
      </c>
      <c r="M764" s="1" t="s">
        <v>2513</v>
      </c>
      <c r="N764" s="1" t="s">
        <v>31</v>
      </c>
      <c r="O764" s="1" t="s">
        <v>57</v>
      </c>
      <c r="P764" s="1" t="s">
        <v>2514</v>
      </c>
      <c r="Q764">
        <v>6.4080000000000004</v>
      </c>
      <c r="R764">
        <v>3</v>
      </c>
      <c r="S764">
        <v>1.4418</v>
      </c>
      <c r="T764" s="1" t="s">
        <v>195</v>
      </c>
    </row>
    <row r="765" spans="1:20" x14ac:dyDescent="0.25">
      <c r="A765" s="1" t="s">
        <v>2515</v>
      </c>
      <c r="B765" s="2">
        <v>43045</v>
      </c>
      <c r="C765" s="2">
        <v>43050</v>
      </c>
      <c r="D765" s="1" t="s">
        <v>50</v>
      </c>
      <c r="E765" s="1" t="s">
        <v>40</v>
      </c>
      <c r="F765" s="1" t="s">
        <v>2516</v>
      </c>
      <c r="G765" s="1" t="s">
        <v>2517</v>
      </c>
      <c r="H765" s="1" t="s">
        <v>25</v>
      </c>
      <c r="I765" s="1" t="s">
        <v>26</v>
      </c>
      <c r="J765" s="1" t="s">
        <v>66</v>
      </c>
      <c r="K765" s="1" t="s">
        <v>67</v>
      </c>
      <c r="L765" s="1" t="s">
        <v>68</v>
      </c>
      <c r="M765" s="1" t="s">
        <v>1617</v>
      </c>
      <c r="N765" s="1" t="s">
        <v>31</v>
      </c>
      <c r="O765" s="1" t="s">
        <v>36</v>
      </c>
      <c r="P765" s="1" t="s">
        <v>1618</v>
      </c>
      <c r="Q765">
        <v>127.372</v>
      </c>
      <c r="R765">
        <v>2</v>
      </c>
      <c r="S765">
        <v>-30.933199999999999</v>
      </c>
      <c r="T765" s="1" t="s">
        <v>34</v>
      </c>
    </row>
    <row r="766" spans="1:20" x14ac:dyDescent="0.25">
      <c r="A766" s="1" t="s">
        <v>2518</v>
      </c>
      <c r="B766" s="2">
        <v>42343</v>
      </c>
      <c r="C766" s="2">
        <v>42347</v>
      </c>
      <c r="D766" s="1" t="s">
        <v>79</v>
      </c>
      <c r="E766" s="1" t="s">
        <v>40</v>
      </c>
      <c r="F766" s="1" t="s">
        <v>2519</v>
      </c>
      <c r="G766" s="1" t="s">
        <v>2520</v>
      </c>
      <c r="H766" s="1" t="s">
        <v>90</v>
      </c>
      <c r="I766" s="1" t="s">
        <v>26</v>
      </c>
      <c r="J766" s="1" t="s">
        <v>639</v>
      </c>
      <c r="K766" s="1" t="s">
        <v>54</v>
      </c>
      <c r="L766" s="1" t="s">
        <v>55</v>
      </c>
      <c r="M766" s="1" t="s">
        <v>830</v>
      </c>
      <c r="N766" s="1" t="s">
        <v>31</v>
      </c>
      <c r="O766" s="1" t="s">
        <v>57</v>
      </c>
      <c r="P766" s="1" t="s">
        <v>831</v>
      </c>
      <c r="Q766">
        <v>44.46</v>
      </c>
      <c r="R766">
        <v>2</v>
      </c>
      <c r="S766">
        <v>14.671799999999999</v>
      </c>
      <c r="T766" s="1" t="s">
        <v>96</v>
      </c>
    </row>
    <row r="767" spans="1:20" x14ac:dyDescent="0.25">
      <c r="A767" s="1" t="s">
        <v>2521</v>
      </c>
      <c r="B767" s="2">
        <v>42194</v>
      </c>
      <c r="C767" s="2">
        <v>42199</v>
      </c>
      <c r="D767" s="1" t="s">
        <v>50</v>
      </c>
      <c r="E767" s="1" t="s">
        <v>40</v>
      </c>
      <c r="F767" s="1" t="s">
        <v>1502</v>
      </c>
      <c r="G767" s="1" t="s">
        <v>1503</v>
      </c>
      <c r="H767" s="1" t="s">
        <v>25</v>
      </c>
      <c r="I767" s="1" t="s">
        <v>26</v>
      </c>
      <c r="J767" s="1" t="s">
        <v>2522</v>
      </c>
      <c r="K767" s="1" t="s">
        <v>1089</v>
      </c>
      <c r="L767" s="1" t="s">
        <v>68</v>
      </c>
      <c r="M767" s="1" t="s">
        <v>358</v>
      </c>
      <c r="N767" s="1" t="s">
        <v>31</v>
      </c>
      <c r="O767" s="1" t="s">
        <v>57</v>
      </c>
      <c r="P767" s="1" t="s">
        <v>359</v>
      </c>
      <c r="Q767">
        <v>181.96</v>
      </c>
      <c r="R767">
        <v>2</v>
      </c>
      <c r="S767">
        <v>20.015599999999999</v>
      </c>
      <c r="T767" s="1" t="s">
        <v>71</v>
      </c>
    </row>
    <row r="768" spans="1:20" x14ac:dyDescent="0.25">
      <c r="A768" s="1" t="s">
        <v>2523</v>
      </c>
      <c r="B768" s="2">
        <v>42307</v>
      </c>
      <c r="C768" s="2">
        <v>42310</v>
      </c>
      <c r="D768" s="1" t="s">
        <v>21</v>
      </c>
      <c r="E768" s="1" t="s">
        <v>22</v>
      </c>
      <c r="F768" s="1" t="s">
        <v>1535</v>
      </c>
      <c r="G768" s="1" t="s">
        <v>1536</v>
      </c>
      <c r="H768" s="1" t="s">
        <v>90</v>
      </c>
      <c r="I768" s="1" t="s">
        <v>26</v>
      </c>
      <c r="J768" s="1" t="s">
        <v>265</v>
      </c>
      <c r="K768" s="1" t="s">
        <v>180</v>
      </c>
      <c r="L768" s="1" t="s">
        <v>55</v>
      </c>
      <c r="M768" s="1" t="s">
        <v>2524</v>
      </c>
      <c r="N768" s="1" t="s">
        <v>31</v>
      </c>
      <c r="O768" s="1" t="s">
        <v>57</v>
      </c>
      <c r="P768" s="1" t="s">
        <v>2525</v>
      </c>
      <c r="Q768">
        <v>15.488</v>
      </c>
      <c r="R768">
        <v>4</v>
      </c>
      <c r="S768">
        <v>3.6783999999999999</v>
      </c>
      <c r="T768" s="1" t="s">
        <v>48</v>
      </c>
    </row>
    <row r="769" spans="1:20" x14ac:dyDescent="0.25">
      <c r="A769" s="1" t="s">
        <v>2526</v>
      </c>
      <c r="B769" s="2">
        <v>42327</v>
      </c>
      <c r="C769" s="2">
        <v>42329</v>
      </c>
      <c r="D769" s="1" t="s">
        <v>63</v>
      </c>
      <c r="E769" s="1" t="s">
        <v>22</v>
      </c>
      <c r="F769" s="1" t="s">
        <v>2276</v>
      </c>
      <c r="G769" s="1" t="s">
        <v>2277</v>
      </c>
      <c r="H769" s="1" t="s">
        <v>100</v>
      </c>
      <c r="I769" s="1" t="s">
        <v>26</v>
      </c>
      <c r="J769" s="1" t="s">
        <v>191</v>
      </c>
      <c r="K769" s="1" t="s">
        <v>192</v>
      </c>
      <c r="L769" s="1" t="s">
        <v>55</v>
      </c>
      <c r="M769" s="1" t="s">
        <v>2196</v>
      </c>
      <c r="N769" s="1" t="s">
        <v>31</v>
      </c>
      <c r="O769" s="1" t="s">
        <v>57</v>
      </c>
      <c r="P769" s="1" t="s">
        <v>2197</v>
      </c>
      <c r="Q769">
        <v>141.96</v>
      </c>
      <c r="R769">
        <v>2</v>
      </c>
      <c r="S769">
        <v>22.7136</v>
      </c>
      <c r="T769" s="1" t="s">
        <v>34</v>
      </c>
    </row>
    <row r="770" spans="1:20" x14ac:dyDescent="0.25">
      <c r="A770" s="1" t="s">
        <v>2527</v>
      </c>
      <c r="B770" s="2">
        <v>43093</v>
      </c>
      <c r="C770" s="2">
        <v>43098</v>
      </c>
      <c r="D770" s="1" t="s">
        <v>50</v>
      </c>
      <c r="E770" s="1" t="s">
        <v>40</v>
      </c>
      <c r="F770" s="1" t="s">
        <v>1613</v>
      </c>
      <c r="G770" s="1" t="s">
        <v>1614</v>
      </c>
      <c r="H770" s="1" t="s">
        <v>90</v>
      </c>
      <c r="I770" s="1" t="s">
        <v>26</v>
      </c>
      <c r="J770" s="1" t="s">
        <v>894</v>
      </c>
      <c r="K770" s="1" t="s">
        <v>121</v>
      </c>
      <c r="L770" s="1" t="s">
        <v>68</v>
      </c>
      <c r="M770" s="1" t="s">
        <v>967</v>
      </c>
      <c r="N770" s="1" t="s">
        <v>31</v>
      </c>
      <c r="O770" s="1" t="s">
        <v>57</v>
      </c>
      <c r="P770" s="1" t="s">
        <v>968</v>
      </c>
      <c r="Q770">
        <v>37.93</v>
      </c>
      <c r="R770">
        <v>1</v>
      </c>
      <c r="S770">
        <v>6.8273999999999999</v>
      </c>
      <c r="T770" s="1" t="s">
        <v>96</v>
      </c>
    </row>
    <row r="771" spans="1:20" x14ac:dyDescent="0.25">
      <c r="A771" s="1" t="s">
        <v>2528</v>
      </c>
      <c r="B771" s="2">
        <v>42378</v>
      </c>
      <c r="C771" s="2">
        <v>42382</v>
      </c>
      <c r="D771" s="1" t="s">
        <v>79</v>
      </c>
      <c r="E771" s="1" t="s">
        <v>22</v>
      </c>
      <c r="F771" s="1" t="s">
        <v>2529</v>
      </c>
      <c r="G771" s="1" t="s">
        <v>2530</v>
      </c>
      <c r="H771" s="1" t="s">
        <v>90</v>
      </c>
      <c r="I771" s="1" t="s">
        <v>26</v>
      </c>
      <c r="J771" s="1" t="s">
        <v>2531</v>
      </c>
      <c r="K771" s="1" t="s">
        <v>231</v>
      </c>
      <c r="L771" s="1" t="s">
        <v>68</v>
      </c>
      <c r="M771" s="1" t="s">
        <v>2204</v>
      </c>
      <c r="N771" s="1" t="s">
        <v>31</v>
      </c>
      <c r="O771" s="1" t="s">
        <v>57</v>
      </c>
      <c r="P771" s="1" t="s">
        <v>2205</v>
      </c>
      <c r="Q771">
        <v>15.167999999999999</v>
      </c>
      <c r="R771">
        <v>2</v>
      </c>
      <c r="S771">
        <v>3.7919999999999998</v>
      </c>
      <c r="T771" s="1" t="s">
        <v>169</v>
      </c>
    </row>
    <row r="772" spans="1:20" x14ac:dyDescent="0.25">
      <c r="A772" s="1" t="s">
        <v>2532</v>
      </c>
      <c r="B772" s="2">
        <v>41966</v>
      </c>
      <c r="C772" s="2">
        <v>41970</v>
      </c>
      <c r="D772" s="1" t="s">
        <v>79</v>
      </c>
      <c r="E772" s="1" t="s">
        <v>40</v>
      </c>
      <c r="F772" s="1" t="s">
        <v>2087</v>
      </c>
      <c r="G772" s="1" t="s">
        <v>2088</v>
      </c>
      <c r="H772" s="1" t="s">
        <v>90</v>
      </c>
      <c r="I772" s="1" t="s">
        <v>26</v>
      </c>
      <c r="J772" s="1" t="s">
        <v>2533</v>
      </c>
      <c r="K772" s="1" t="s">
        <v>92</v>
      </c>
      <c r="L772" s="1" t="s">
        <v>93</v>
      </c>
      <c r="M772" s="1" t="s">
        <v>927</v>
      </c>
      <c r="N772" s="1" t="s">
        <v>31</v>
      </c>
      <c r="O772" s="1" t="s">
        <v>57</v>
      </c>
      <c r="P772" s="1" t="s">
        <v>316</v>
      </c>
      <c r="Q772">
        <v>6.3680000000000003</v>
      </c>
      <c r="R772">
        <v>2</v>
      </c>
      <c r="S772">
        <v>-2.5472000000000001</v>
      </c>
      <c r="T772" s="1" t="s">
        <v>34</v>
      </c>
    </row>
    <row r="773" spans="1:20" x14ac:dyDescent="0.25">
      <c r="A773" s="1" t="s">
        <v>2534</v>
      </c>
      <c r="B773" s="2">
        <v>43023</v>
      </c>
      <c r="C773" s="2">
        <v>43025</v>
      </c>
      <c r="D773" s="1" t="s">
        <v>63</v>
      </c>
      <c r="E773" s="1" t="s">
        <v>87</v>
      </c>
      <c r="F773" s="1" t="s">
        <v>2535</v>
      </c>
      <c r="G773" s="1" t="s">
        <v>2536</v>
      </c>
      <c r="H773" s="1" t="s">
        <v>90</v>
      </c>
      <c r="I773" s="1" t="s">
        <v>26</v>
      </c>
      <c r="J773" s="1" t="s">
        <v>53</v>
      </c>
      <c r="K773" s="1" t="s">
        <v>54</v>
      </c>
      <c r="L773" s="1" t="s">
        <v>55</v>
      </c>
      <c r="M773" s="1" t="s">
        <v>304</v>
      </c>
      <c r="N773" s="1" t="s">
        <v>31</v>
      </c>
      <c r="O773" s="1" t="s">
        <v>46</v>
      </c>
      <c r="P773" s="1" t="s">
        <v>305</v>
      </c>
      <c r="Q773">
        <v>510.24</v>
      </c>
      <c r="R773">
        <v>3</v>
      </c>
      <c r="S773">
        <v>6.3780000000000001</v>
      </c>
      <c r="T773" s="1" t="s">
        <v>48</v>
      </c>
    </row>
    <row r="774" spans="1:20" x14ac:dyDescent="0.25">
      <c r="A774" s="1" t="s">
        <v>2537</v>
      </c>
      <c r="B774" s="2">
        <v>42846</v>
      </c>
      <c r="C774" s="2">
        <v>42849</v>
      </c>
      <c r="D774" s="1" t="s">
        <v>21</v>
      </c>
      <c r="E774" s="1" t="s">
        <v>87</v>
      </c>
      <c r="F774" s="1" t="s">
        <v>1468</v>
      </c>
      <c r="G774" s="1" t="s">
        <v>1469</v>
      </c>
      <c r="H774" s="1" t="s">
        <v>25</v>
      </c>
      <c r="I774" s="1" t="s">
        <v>26</v>
      </c>
      <c r="J774" s="1" t="s">
        <v>191</v>
      </c>
      <c r="K774" s="1" t="s">
        <v>192</v>
      </c>
      <c r="L774" s="1" t="s">
        <v>55</v>
      </c>
      <c r="M774" s="1" t="s">
        <v>1017</v>
      </c>
      <c r="N774" s="1" t="s">
        <v>31</v>
      </c>
      <c r="O774" s="1" t="s">
        <v>57</v>
      </c>
      <c r="P774" s="1" t="s">
        <v>1018</v>
      </c>
      <c r="Q774">
        <v>162.6</v>
      </c>
      <c r="R774">
        <v>3</v>
      </c>
      <c r="S774">
        <v>34.146000000000001</v>
      </c>
      <c r="T774" s="1" t="s">
        <v>113</v>
      </c>
    </row>
    <row r="775" spans="1:20" x14ac:dyDescent="0.25">
      <c r="A775" s="1" t="s">
        <v>2538</v>
      </c>
      <c r="B775" s="2">
        <v>41981</v>
      </c>
      <c r="C775" s="2">
        <v>41983</v>
      </c>
      <c r="D775" s="1" t="s">
        <v>63</v>
      </c>
      <c r="E775" s="1" t="s">
        <v>22</v>
      </c>
      <c r="F775" s="1" t="s">
        <v>1806</v>
      </c>
      <c r="G775" s="1" t="s">
        <v>1807</v>
      </c>
      <c r="H775" s="1" t="s">
        <v>25</v>
      </c>
      <c r="I775" s="1" t="s">
        <v>26</v>
      </c>
      <c r="J775" s="1" t="s">
        <v>970</v>
      </c>
      <c r="K775" s="1" t="s">
        <v>192</v>
      </c>
      <c r="L775" s="1" t="s">
        <v>55</v>
      </c>
      <c r="M775" s="1" t="s">
        <v>394</v>
      </c>
      <c r="N775" s="1" t="s">
        <v>31</v>
      </c>
      <c r="O775" s="1" t="s">
        <v>36</v>
      </c>
      <c r="P775" s="1" t="s">
        <v>395</v>
      </c>
      <c r="Q775">
        <v>603.91999999999996</v>
      </c>
      <c r="R775">
        <v>5</v>
      </c>
      <c r="S775">
        <v>45.293999999999997</v>
      </c>
      <c r="T775" s="1" t="s">
        <v>96</v>
      </c>
    </row>
    <row r="776" spans="1:20" x14ac:dyDescent="0.25">
      <c r="A776" s="1" t="s">
        <v>2539</v>
      </c>
      <c r="B776" s="2">
        <v>42724</v>
      </c>
      <c r="C776" s="2">
        <v>42728</v>
      </c>
      <c r="D776" s="1" t="s">
        <v>79</v>
      </c>
      <c r="E776" s="1" t="s">
        <v>40</v>
      </c>
      <c r="F776" s="1" t="s">
        <v>2540</v>
      </c>
      <c r="G776" s="1" t="s">
        <v>2541</v>
      </c>
      <c r="H776" s="1" t="s">
        <v>100</v>
      </c>
      <c r="I776" s="1" t="s">
        <v>26</v>
      </c>
      <c r="J776" s="1" t="s">
        <v>477</v>
      </c>
      <c r="K776" s="1" t="s">
        <v>478</v>
      </c>
      <c r="L776" s="1" t="s">
        <v>29</v>
      </c>
      <c r="M776" s="1" t="s">
        <v>379</v>
      </c>
      <c r="N776" s="1" t="s">
        <v>31</v>
      </c>
      <c r="O776" s="1" t="s">
        <v>57</v>
      </c>
      <c r="P776" s="1" t="s">
        <v>380</v>
      </c>
      <c r="Q776">
        <v>18.920000000000002</v>
      </c>
      <c r="R776">
        <v>4</v>
      </c>
      <c r="S776">
        <v>7.3788</v>
      </c>
      <c r="T776" s="1" t="s">
        <v>96</v>
      </c>
    </row>
    <row r="777" spans="1:20" x14ac:dyDescent="0.25">
      <c r="A777" s="1" t="s">
        <v>2542</v>
      </c>
      <c r="B777" s="2">
        <v>42800</v>
      </c>
      <c r="C777" s="2">
        <v>42805</v>
      </c>
      <c r="D777" s="1" t="s">
        <v>50</v>
      </c>
      <c r="E777" s="1" t="s">
        <v>22</v>
      </c>
      <c r="F777" s="1" t="s">
        <v>2543</v>
      </c>
      <c r="G777" s="1" t="s">
        <v>2544</v>
      </c>
      <c r="H777" s="1" t="s">
        <v>25</v>
      </c>
      <c r="I777" s="1" t="s">
        <v>26</v>
      </c>
      <c r="J777" s="1" t="s">
        <v>173</v>
      </c>
      <c r="K777" s="1" t="s">
        <v>121</v>
      </c>
      <c r="L777" s="1" t="s">
        <v>68</v>
      </c>
      <c r="M777" s="1" t="s">
        <v>1180</v>
      </c>
      <c r="N777" s="1" t="s">
        <v>31</v>
      </c>
      <c r="O777" s="1" t="s">
        <v>57</v>
      </c>
      <c r="P777" s="1" t="s">
        <v>1181</v>
      </c>
      <c r="Q777">
        <v>71.97</v>
      </c>
      <c r="R777">
        <v>3</v>
      </c>
      <c r="S777">
        <v>16.553100000000001</v>
      </c>
      <c r="T777" s="1" t="s">
        <v>195</v>
      </c>
    </row>
    <row r="778" spans="1:20" x14ac:dyDescent="0.25">
      <c r="A778" s="1" t="s">
        <v>2545</v>
      </c>
      <c r="B778" s="2">
        <v>42636</v>
      </c>
      <c r="C778" s="2">
        <v>42641</v>
      </c>
      <c r="D778" s="1" t="s">
        <v>50</v>
      </c>
      <c r="E778" s="1" t="s">
        <v>22</v>
      </c>
      <c r="F778" s="1" t="s">
        <v>1049</v>
      </c>
      <c r="G778" s="1" t="s">
        <v>1050</v>
      </c>
      <c r="H778" s="1" t="s">
        <v>25</v>
      </c>
      <c r="I778" s="1" t="s">
        <v>26</v>
      </c>
      <c r="J778" s="1" t="s">
        <v>347</v>
      </c>
      <c r="K778" s="1" t="s">
        <v>667</v>
      </c>
      <c r="L778" s="1" t="s">
        <v>29</v>
      </c>
      <c r="M778" s="1" t="s">
        <v>1747</v>
      </c>
      <c r="N778" s="1" t="s">
        <v>31</v>
      </c>
      <c r="O778" s="1" t="s">
        <v>36</v>
      </c>
      <c r="P778" s="1" t="s">
        <v>1748</v>
      </c>
      <c r="Q778">
        <v>368.97</v>
      </c>
      <c r="R778">
        <v>3</v>
      </c>
      <c r="S778">
        <v>81.173400000000001</v>
      </c>
      <c r="T778" s="1" t="s">
        <v>77</v>
      </c>
    </row>
    <row r="779" spans="1:20" x14ac:dyDescent="0.25">
      <c r="A779" s="1" t="s">
        <v>2546</v>
      </c>
      <c r="B779" s="2">
        <v>42974</v>
      </c>
      <c r="C779" s="2">
        <v>42976</v>
      </c>
      <c r="D779" s="1" t="s">
        <v>63</v>
      </c>
      <c r="E779" s="1" t="s">
        <v>22</v>
      </c>
      <c r="F779" s="1" t="s">
        <v>332</v>
      </c>
      <c r="G779" s="1" t="s">
        <v>333</v>
      </c>
      <c r="H779" s="1" t="s">
        <v>90</v>
      </c>
      <c r="I779" s="1" t="s">
        <v>26</v>
      </c>
      <c r="J779" s="1" t="s">
        <v>2448</v>
      </c>
      <c r="K779" s="1" t="s">
        <v>54</v>
      </c>
      <c r="L779" s="1" t="s">
        <v>55</v>
      </c>
      <c r="M779" s="1" t="s">
        <v>1400</v>
      </c>
      <c r="N779" s="1" t="s">
        <v>31</v>
      </c>
      <c r="O779" s="1" t="s">
        <v>57</v>
      </c>
      <c r="P779" s="1" t="s">
        <v>1401</v>
      </c>
      <c r="Q779">
        <v>198.46</v>
      </c>
      <c r="R779">
        <v>2</v>
      </c>
      <c r="S779">
        <v>99.23</v>
      </c>
      <c r="T779" s="1" t="s">
        <v>253</v>
      </c>
    </row>
    <row r="780" spans="1:20" x14ac:dyDescent="0.25">
      <c r="A780" s="1" t="s">
        <v>2546</v>
      </c>
      <c r="B780" s="2">
        <v>42974</v>
      </c>
      <c r="C780" s="2">
        <v>42976</v>
      </c>
      <c r="D780" s="1" t="s">
        <v>63</v>
      </c>
      <c r="E780" s="1" t="s">
        <v>22</v>
      </c>
      <c r="F780" s="1" t="s">
        <v>332</v>
      </c>
      <c r="G780" s="1" t="s">
        <v>333</v>
      </c>
      <c r="H780" s="1" t="s">
        <v>90</v>
      </c>
      <c r="I780" s="1" t="s">
        <v>26</v>
      </c>
      <c r="J780" s="1" t="s">
        <v>2448</v>
      </c>
      <c r="K780" s="1" t="s">
        <v>54</v>
      </c>
      <c r="L780" s="1" t="s">
        <v>55</v>
      </c>
      <c r="M780" s="1" t="s">
        <v>466</v>
      </c>
      <c r="N780" s="1" t="s">
        <v>31</v>
      </c>
      <c r="O780" s="1" t="s">
        <v>36</v>
      </c>
      <c r="P780" s="1" t="s">
        <v>467</v>
      </c>
      <c r="Q780">
        <v>230.28</v>
      </c>
      <c r="R780">
        <v>3</v>
      </c>
      <c r="S780">
        <v>23.027999999999999</v>
      </c>
      <c r="T780" s="1" t="s">
        <v>253</v>
      </c>
    </row>
    <row r="781" spans="1:20" x14ac:dyDescent="0.25">
      <c r="A781" s="1" t="s">
        <v>2547</v>
      </c>
      <c r="B781" s="2">
        <v>42432</v>
      </c>
      <c r="C781" s="2">
        <v>42435</v>
      </c>
      <c r="D781" s="1" t="s">
        <v>21</v>
      </c>
      <c r="E781" s="1" t="s">
        <v>87</v>
      </c>
      <c r="F781" s="1" t="s">
        <v>2308</v>
      </c>
      <c r="G781" s="1" t="s">
        <v>2309</v>
      </c>
      <c r="H781" s="1" t="s">
        <v>90</v>
      </c>
      <c r="I781" s="1" t="s">
        <v>26</v>
      </c>
      <c r="J781" s="1" t="s">
        <v>2548</v>
      </c>
      <c r="K781" s="1" t="s">
        <v>92</v>
      </c>
      <c r="L781" s="1" t="s">
        <v>93</v>
      </c>
      <c r="M781" s="1" t="s">
        <v>2549</v>
      </c>
      <c r="N781" s="1" t="s">
        <v>31</v>
      </c>
      <c r="O781" s="1" t="s">
        <v>36</v>
      </c>
      <c r="P781" s="1" t="s">
        <v>2550</v>
      </c>
      <c r="Q781">
        <v>563.42999999999995</v>
      </c>
      <c r="R781">
        <v>5</v>
      </c>
      <c r="S781">
        <v>-56.343000000000004</v>
      </c>
      <c r="T781" s="1" t="s">
        <v>195</v>
      </c>
    </row>
    <row r="782" spans="1:20" x14ac:dyDescent="0.25">
      <c r="A782" s="1" t="s">
        <v>2551</v>
      </c>
      <c r="B782" s="2">
        <v>42265</v>
      </c>
      <c r="C782" s="2">
        <v>42270</v>
      </c>
      <c r="D782" s="1" t="s">
        <v>50</v>
      </c>
      <c r="E782" s="1" t="s">
        <v>40</v>
      </c>
      <c r="F782" s="1" t="s">
        <v>1080</v>
      </c>
      <c r="G782" s="1" t="s">
        <v>1081</v>
      </c>
      <c r="H782" s="1" t="s">
        <v>90</v>
      </c>
      <c r="I782" s="1" t="s">
        <v>26</v>
      </c>
      <c r="J782" s="1" t="s">
        <v>53</v>
      </c>
      <c r="K782" s="1" t="s">
        <v>54</v>
      </c>
      <c r="L782" s="1" t="s">
        <v>55</v>
      </c>
      <c r="M782" s="1" t="s">
        <v>1482</v>
      </c>
      <c r="N782" s="1" t="s">
        <v>31</v>
      </c>
      <c r="O782" s="1" t="s">
        <v>57</v>
      </c>
      <c r="P782" s="1" t="s">
        <v>1483</v>
      </c>
      <c r="Q782">
        <v>24.4</v>
      </c>
      <c r="R782">
        <v>2</v>
      </c>
      <c r="S782">
        <v>10.247999999999999</v>
      </c>
      <c r="T782" s="1" t="s">
        <v>77</v>
      </c>
    </row>
    <row r="783" spans="1:20" x14ac:dyDescent="0.25">
      <c r="A783" s="1" t="s">
        <v>2552</v>
      </c>
      <c r="B783" s="2">
        <v>42595</v>
      </c>
      <c r="C783" s="2">
        <v>42600</v>
      </c>
      <c r="D783" s="1" t="s">
        <v>50</v>
      </c>
      <c r="E783" s="1" t="s">
        <v>22</v>
      </c>
      <c r="F783" s="1" t="s">
        <v>1726</v>
      </c>
      <c r="G783" s="1" t="s">
        <v>1727</v>
      </c>
      <c r="H783" s="1" t="s">
        <v>90</v>
      </c>
      <c r="I783" s="1" t="s">
        <v>26</v>
      </c>
      <c r="J783" s="1" t="s">
        <v>2553</v>
      </c>
      <c r="K783" s="1" t="s">
        <v>238</v>
      </c>
      <c r="L783" s="1" t="s">
        <v>93</v>
      </c>
      <c r="M783" s="1" t="s">
        <v>542</v>
      </c>
      <c r="N783" s="1" t="s">
        <v>31</v>
      </c>
      <c r="O783" s="1" t="s">
        <v>32</v>
      </c>
      <c r="P783" s="1" t="s">
        <v>543</v>
      </c>
      <c r="Q783">
        <v>241.96</v>
      </c>
      <c r="R783">
        <v>2</v>
      </c>
      <c r="S783">
        <v>24.196000000000002</v>
      </c>
      <c r="T783" s="1" t="s">
        <v>253</v>
      </c>
    </row>
    <row r="784" spans="1:20" x14ac:dyDescent="0.25">
      <c r="A784" s="1" t="s">
        <v>2554</v>
      </c>
      <c r="B784" s="2">
        <v>42450</v>
      </c>
      <c r="C784" s="2">
        <v>42454</v>
      </c>
      <c r="D784" s="1" t="s">
        <v>79</v>
      </c>
      <c r="E784" s="1" t="s">
        <v>40</v>
      </c>
      <c r="F784" s="1" t="s">
        <v>2253</v>
      </c>
      <c r="G784" s="1" t="s">
        <v>2254</v>
      </c>
      <c r="H784" s="1" t="s">
        <v>90</v>
      </c>
      <c r="I784" s="1" t="s">
        <v>26</v>
      </c>
      <c r="J784" s="1" t="s">
        <v>101</v>
      </c>
      <c r="K784" s="1" t="s">
        <v>92</v>
      </c>
      <c r="L784" s="1" t="s">
        <v>93</v>
      </c>
      <c r="M784" s="1" t="s">
        <v>1567</v>
      </c>
      <c r="N784" s="1" t="s">
        <v>31</v>
      </c>
      <c r="O784" s="1" t="s">
        <v>46</v>
      </c>
      <c r="P784" s="1" t="s">
        <v>1568</v>
      </c>
      <c r="Q784">
        <v>99.372</v>
      </c>
      <c r="R784">
        <v>2</v>
      </c>
      <c r="S784">
        <v>-1.4196</v>
      </c>
      <c r="T784" s="1" t="s">
        <v>195</v>
      </c>
    </row>
    <row r="785" spans="1:20" x14ac:dyDescent="0.25">
      <c r="A785" s="1" t="s">
        <v>2555</v>
      </c>
      <c r="B785" s="2">
        <v>41989</v>
      </c>
      <c r="C785" s="2">
        <v>41993</v>
      </c>
      <c r="D785" s="1" t="s">
        <v>79</v>
      </c>
      <c r="E785" s="1" t="s">
        <v>22</v>
      </c>
      <c r="F785" s="1" t="s">
        <v>2556</v>
      </c>
      <c r="G785" s="1" t="s">
        <v>2557</v>
      </c>
      <c r="H785" s="1" t="s">
        <v>90</v>
      </c>
      <c r="I785" s="1" t="s">
        <v>26</v>
      </c>
      <c r="J785" s="1" t="s">
        <v>2050</v>
      </c>
      <c r="K785" s="1" t="s">
        <v>44</v>
      </c>
      <c r="L785" s="1" t="s">
        <v>29</v>
      </c>
      <c r="M785" s="1" t="s">
        <v>1532</v>
      </c>
      <c r="N785" s="1" t="s">
        <v>31</v>
      </c>
      <c r="O785" s="1" t="s">
        <v>36</v>
      </c>
      <c r="P785" s="1" t="s">
        <v>1533</v>
      </c>
      <c r="Q785">
        <v>1013.832</v>
      </c>
      <c r="R785">
        <v>9</v>
      </c>
      <c r="S785">
        <v>101.3832</v>
      </c>
      <c r="T785" s="1" t="s">
        <v>96</v>
      </c>
    </row>
    <row r="786" spans="1:20" x14ac:dyDescent="0.25">
      <c r="A786" s="1" t="s">
        <v>2558</v>
      </c>
      <c r="B786" s="2">
        <v>42721</v>
      </c>
      <c r="C786" s="2">
        <v>42725</v>
      </c>
      <c r="D786" s="1" t="s">
        <v>79</v>
      </c>
      <c r="E786" s="1" t="s">
        <v>40</v>
      </c>
      <c r="F786" s="1" t="s">
        <v>2559</v>
      </c>
      <c r="G786" s="1" t="s">
        <v>2560</v>
      </c>
      <c r="H786" s="1" t="s">
        <v>25</v>
      </c>
      <c r="I786" s="1" t="s">
        <v>26</v>
      </c>
      <c r="J786" s="1" t="s">
        <v>328</v>
      </c>
      <c r="K786" s="1" t="s">
        <v>54</v>
      </c>
      <c r="L786" s="1" t="s">
        <v>55</v>
      </c>
      <c r="M786" s="1" t="s">
        <v>612</v>
      </c>
      <c r="N786" s="1" t="s">
        <v>31</v>
      </c>
      <c r="O786" s="1" t="s">
        <v>46</v>
      </c>
      <c r="P786" s="1" t="s">
        <v>613</v>
      </c>
      <c r="Q786">
        <v>2003.52</v>
      </c>
      <c r="R786">
        <v>6</v>
      </c>
      <c r="S786">
        <v>-325.572</v>
      </c>
      <c r="T786" s="1" t="s">
        <v>96</v>
      </c>
    </row>
    <row r="787" spans="1:20" x14ac:dyDescent="0.25">
      <c r="A787" s="1" t="s">
        <v>2561</v>
      </c>
      <c r="B787" s="2">
        <v>42127</v>
      </c>
      <c r="C787" s="2">
        <v>42132</v>
      </c>
      <c r="D787" s="1" t="s">
        <v>50</v>
      </c>
      <c r="E787" s="1" t="s">
        <v>40</v>
      </c>
      <c r="F787" s="1" t="s">
        <v>2230</v>
      </c>
      <c r="G787" s="1" t="s">
        <v>2231</v>
      </c>
      <c r="H787" s="1" t="s">
        <v>100</v>
      </c>
      <c r="I787" s="1" t="s">
        <v>26</v>
      </c>
      <c r="J787" s="1" t="s">
        <v>2562</v>
      </c>
      <c r="K787" s="1" t="s">
        <v>54</v>
      </c>
      <c r="L787" s="1" t="s">
        <v>55</v>
      </c>
      <c r="M787" s="1" t="s">
        <v>1853</v>
      </c>
      <c r="N787" s="1" t="s">
        <v>31</v>
      </c>
      <c r="O787" s="1" t="s">
        <v>57</v>
      </c>
      <c r="P787" s="1" t="s">
        <v>1854</v>
      </c>
      <c r="Q787">
        <v>665.88</v>
      </c>
      <c r="R787">
        <v>6</v>
      </c>
      <c r="S787">
        <v>106.5408</v>
      </c>
      <c r="T787" s="1" t="s">
        <v>161</v>
      </c>
    </row>
    <row r="788" spans="1:20" x14ac:dyDescent="0.25">
      <c r="A788" s="1" t="s">
        <v>2563</v>
      </c>
      <c r="B788" s="2">
        <v>41666</v>
      </c>
      <c r="C788" s="2">
        <v>41672</v>
      </c>
      <c r="D788" s="1" t="s">
        <v>125</v>
      </c>
      <c r="E788" s="1" t="s">
        <v>40</v>
      </c>
      <c r="F788" s="1" t="s">
        <v>2564</v>
      </c>
      <c r="G788" s="1" t="s">
        <v>2565</v>
      </c>
      <c r="H788" s="1" t="s">
        <v>25</v>
      </c>
      <c r="I788" s="1" t="s">
        <v>26</v>
      </c>
      <c r="J788" s="1" t="s">
        <v>639</v>
      </c>
      <c r="K788" s="1" t="s">
        <v>54</v>
      </c>
      <c r="L788" s="1" t="s">
        <v>55</v>
      </c>
      <c r="M788" s="1" t="s">
        <v>2566</v>
      </c>
      <c r="N788" s="1" t="s">
        <v>31</v>
      </c>
      <c r="O788" s="1" t="s">
        <v>46</v>
      </c>
      <c r="P788" s="1" t="s">
        <v>2567</v>
      </c>
      <c r="Q788">
        <v>333</v>
      </c>
      <c r="R788">
        <v>3</v>
      </c>
      <c r="S788">
        <v>-16.649999999999999</v>
      </c>
      <c r="T788" s="1" t="s">
        <v>169</v>
      </c>
    </row>
    <row r="789" spans="1:20" x14ac:dyDescent="0.25">
      <c r="A789" s="1" t="s">
        <v>2568</v>
      </c>
      <c r="B789" s="2">
        <v>43043</v>
      </c>
      <c r="C789" s="2">
        <v>43044</v>
      </c>
      <c r="D789" s="1" t="s">
        <v>117</v>
      </c>
      <c r="E789" s="1" t="s">
        <v>87</v>
      </c>
      <c r="F789" s="1" t="s">
        <v>351</v>
      </c>
      <c r="G789" s="1" t="s">
        <v>352</v>
      </c>
      <c r="H789" s="1" t="s">
        <v>90</v>
      </c>
      <c r="I789" s="1" t="s">
        <v>26</v>
      </c>
      <c r="J789" s="1" t="s">
        <v>2569</v>
      </c>
      <c r="K789" s="1" t="s">
        <v>1036</v>
      </c>
      <c r="L789" s="1" t="s">
        <v>29</v>
      </c>
      <c r="M789" s="1" t="s">
        <v>410</v>
      </c>
      <c r="N789" s="1" t="s">
        <v>31</v>
      </c>
      <c r="O789" s="1" t="s">
        <v>46</v>
      </c>
      <c r="P789" s="1" t="s">
        <v>411</v>
      </c>
      <c r="Q789">
        <v>523.76400000000001</v>
      </c>
      <c r="R789">
        <v>3</v>
      </c>
      <c r="S789">
        <v>-192.04679999999999</v>
      </c>
      <c r="T789" s="1" t="s">
        <v>34</v>
      </c>
    </row>
    <row r="790" spans="1:20" x14ac:dyDescent="0.25">
      <c r="A790" s="1" t="s">
        <v>2570</v>
      </c>
      <c r="B790" s="2">
        <v>42657</v>
      </c>
      <c r="C790" s="2">
        <v>42663</v>
      </c>
      <c r="D790" s="1" t="s">
        <v>125</v>
      </c>
      <c r="E790" s="1" t="s">
        <v>40</v>
      </c>
      <c r="F790" s="1" t="s">
        <v>2571</v>
      </c>
      <c r="G790" s="1" t="s">
        <v>2572</v>
      </c>
      <c r="H790" s="1" t="s">
        <v>25</v>
      </c>
      <c r="I790" s="1" t="s">
        <v>26</v>
      </c>
      <c r="J790" s="1" t="s">
        <v>606</v>
      </c>
      <c r="K790" s="1" t="s">
        <v>1036</v>
      </c>
      <c r="L790" s="1" t="s">
        <v>29</v>
      </c>
      <c r="M790" s="1" t="s">
        <v>2573</v>
      </c>
      <c r="N790" s="1" t="s">
        <v>31</v>
      </c>
      <c r="O790" s="1" t="s">
        <v>36</v>
      </c>
      <c r="P790" s="1" t="s">
        <v>2574</v>
      </c>
      <c r="Q790">
        <v>102.592</v>
      </c>
      <c r="R790">
        <v>1</v>
      </c>
      <c r="S790">
        <v>10.2592</v>
      </c>
      <c r="T790" s="1" t="s">
        <v>48</v>
      </c>
    </row>
    <row r="791" spans="1:20" x14ac:dyDescent="0.25">
      <c r="A791" s="1" t="s">
        <v>2575</v>
      </c>
      <c r="B791" s="2">
        <v>42320</v>
      </c>
      <c r="C791" s="2">
        <v>42327</v>
      </c>
      <c r="D791" s="1" t="s">
        <v>39</v>
      </c>
      <c r="E791" s="1" t="s">
        <v>40</v>
      </c>
      <c r="F791" s="1" t="s">
        <v>2576</v>
      </c>
      <c r="G791" s="1" t="s">
        <v>2577</v>
      </c>
      <c r="H791" s="1" t="s">
        <v>90</v>
      </c>
      <c r="I791" s="1" t="s">
        <v>26</v>
      </c>
      <c r="J791" s="1" t="s">
        <v>2512</v>
      </c>
      <c r="K791" s="1" t="s">
        <v>44</v>
      </c>
      <c r="L791" s="1" t="s">
        <v>29</v>
      </c>
      <c r="M791" s="1" t="s">
        <v>2578</v>
      </c>
      <c r="N791" s="1" t="s">
        <v>31</v>
      </c>
      <c r="O791" s="1" t="s">
        <v>36</v>
      </c>
      <c r="P791" s="1" t="s">
        <v>2579</v>
      </c>
      <c r="Q791">
        <v>523.91999999999996</v>
      </c>
      <c r="R791">
        <v>5</v>
      </c>
      <c r="S791">
        <v>-72.039000000000001</v>
      </c>
      <c r="T791" s="1" t="s">
        <v>34</v>
      </c>
    </row>
    <row r="792" spans="1:20" x14ac:dyDescent="0.25">
      <c r="A792" s="1" t="s">
        <v>2575</v>
      </c>
      <c r="B792" s="2">
        <v>42320</v>
      </c>
      <c r="C792" s="2">
        <v>42327</v>
      </c>
      <c r="D792" s="1" t="s">
        <v>39</v>
      </c>
      <c r="E792" s="1" t="s">
        <v>40</v>
      </c>
      <c r="F792" s="1" t="s">
        <v>2576</v>
      </c>
      <c r="G792" s="1" t="s">
        <v>2577</v>
      </c>
      <c r="H792" s="1" t="s">
        <v>90</v>
      </c>
      <c r="I792" s="1" t="s">
        <v>26</v>
      </c>
      <c r="J792" s="1" t="s">
        <v>2512</v>
      </c>
      <c r="K792" s="1" t="s">
        <v>44</v>
      </c>
      <c r="L792" s="1" t="s">
        <v>29</v>
      </c>
      <c r="M792" s="1" t="s">
        <v>298</v>
      </c>
      <c r="N792" s="1" t="s">
        <v>31</v>
      </c>
      <c r="O792" s="1" t="s">
        <v>36</v>
      </c>
      <c r="P792" s="1" t="s">
        <v>299</v>
      </c>
      <c r="Q792">
        <v>146.136</v>
      </c>
      <c r="R792">
        <v>3</v>
      </c>
      <c r="S792">
        <v>16.440300000000001</v>
      </c>
      <c r="T792" s="1" t="s">
        <v>34</v>
      </c>
    </row>
    <row r="793" spans="1:20" x14ac:dyDescent="0.25">
      <c r="A793" s="1" t="s">
        <v>2580</v>
      </c>
      <c r="B793" s="2">
        <v>42262</v>
      </c>
      <c r="C793" s="2">
        <v>42266</v>
      </c>
      <c r="D793" s="1" t="s">
        <v>79</v>
      </c>
      <c r="E793" s="1" t="s">
        <v>40</v>
      </c>
      <c r="F793" s="1" t="s">
        <v>2235</v>
      </c>
      <c r="G793" s="1" t="s">
        <v>2236</v>
      </c>
      <c r="H793" s="1" t="s">
        <v>25</v>
      </c>
      <c r="I793" s="1" t="s">
        <v>26</v>
      </c>
      <c r="J793" s="1" t="s">
        <v>2462</v>
      </c>
      <c r="K793" s="1" t="s">
        <v>1276</v>
      </c>
      <c r="L793" s="1" t="s">
        <v>29</v>
      </c>
      <c r="M793" s="1" t="s">
        <v>1991</v>
      </c>
      <c r="N793" s="1" t="s">
        <v>31</v>
      </c>
      <c r="O793" s="1" t="s">
        <v>46</v>
      </c>
      <c r="P793" s="1" t="s">
        <v>1992</v>
      </c>
      <c r="Q793">
        <v>801.96</v>
      </c>
      <c r="R793">
        <v>2</v>
      </c>
      <c r="S793">
        <v>200.49</v>
      </c>
      <c r="T793" s="1" t="s">
        <v>77</v>
      </c>
    </row>
    <row r="794" spans="1:20" x14ac:dyDescent="0.25">
      <c r="A794" s="1" t="s">
        <v>2580</v>
      </c>
      <c r="B794" s="2">
        <v>42262</v>
      </c>
      <c r="C794" s="2">
        <v>42266</v>
      </c>
      <c r="D794" s="1" t="s">
        <v>79</v>
      </c>
      <c r="E794" s="1" t="s">
        <v>40</v>
      </c>
      <c r="F794" s="1" t="s">
        <v>2235</v>
      </c>
      <c r="G794" s="1" t="s">
        <v>2236</v>
      </c>
      <c r="H794" s="1" t="s">
        <v>25</v>
      </c>
      <c r="I794" s="1" t="s">
        <v>26</v>
      </c>
      <c r="J794" s="1" t="s">
        <v>2462</v>
      </c>
      <c r="K794" s="1" t="s">
        <v>1276</v>
      </c>
      <c r="L794" s="1" t="s">
        <v>29</v>
      </c>
      <c r="M794" s="1" t="s">
        <v>656</v>
      </c>
      <c r="N794" s="1" t="s">
        <v>31</v>
      </c>
      <c r="O794" s="1" t="s">
        <v>36</v>
      </c>
      <c r="P794" s="1" t="s">
        <v>657</v>
      </c>
      <c r="Q794">
        <v>1056.8599999999999</v>
      </c>
      <c r="R794">
        <v>7</v>
      </c>
      <c r="S794">
        <v>306.48939999999999</v>
      </c>
      <c r="T794" s="1" t="s">
        <v>77</v>
      </c>
    </row>
    <row r="795" spans="1:20" x14ac:dyDescent="0.25">
      <c r="A795" s="1" t="s">
        <v>2581</v>
      </c>
      <c r="B795" s="2">
        <v>43017</v>
      </c>
      <c r="C795" s="2">
        <v>43022</v>
      </c>
      <c r="D795" s="1" t="s">
        <v>50</v>
      </c>
      <c r="E795" s="1" t="s">
        <v>40</v>
      </c>
      <c r="F795" s="1" t="s">
        <v>2154</v>
      </c>
      <c r="G795" s="1" t="s">
        <v>2155</v>
      </c>
      <c r="H795" s="1" t="s">
        <v>25</v>
      </c>
      <c r="I795" s="1" t="s">
        <v>26</v>
      </c>
      <c r="J795" s="1" t="s">
        <v>173</v>
      </c>
      <c r="K795" s="1" t="s">
        <v>121</v>
      </c>
      <c r="L795" s="1" t="s">
        <v>68</v>
      </c>
      <c r="M795" s="1" t="s">
        <v>1636</v>
      </c>
      <c r="N795" s="1" t="s">
        <v>31</v>
      </c>
      <c r="O795" s="1" t="s">
        <v>32</v>
      </c>
      <c r="P795" s="1" t="s">
        <v>1637</v>
      </c>
      <c r="Q795">
        <v>314.35199999999998</v>
      </c>
      <c r="R795">
        <v>3</v>
      </c>
      <c r="S795">
        <v>-15.717599999999999</v>
      </c>
      <c r="T795" s="1" t="s">
        <v>48</v>
      </c>
    </row>
    <row r="796" spans="1:20" x14ac:dyDescent="0.25">
      <c r="A796" s="1" t="s">
        <v>2582</v>
      </c>
      <c r="B796" s="2">
        <v>42862</v>
      </c>
      <c r="C796" s="2">
        <v>42866</v>
      </c>
      <c r="D796" s="1" t="s">
        <v>79</v>
      </c>
      <c r="E796" s="1" t="s">
        <v>40</v>
      </c>
      <c r="F796" s="1" t="s">
        <v>1588</v>
      </c>
      <c r="G796" s="1" t="s">
        <v>1589</v>
      </c>
      <c r="H796" s="1" t="s">
        <v>90</v>
      </c>
      <c r="I796" s="1" t="s">
        <v>26</v>
      </c>
      <c r="J796" s="1" t="s">
        <v>288</v>
      </c>
      <c r="K796" s="1" t="s">
        <v>289</v>
      </c>
      <c r="L796" s="1" t="s">
        <v>93</v>
      </c>
      <c r="M796" s="1" t="s">
        <v>381</v>
      </c>
      <c r="N796" s="1" t="s">
        <v>31</v>
      </c>
      <c r="O796" s="1" t="s">
        <v>36</v>
      </c>
      <c r="P796" s="1" t="s">
        <v>382</v>
      </c>
      <c r="Q796">
        <v>1458.65</v>
      </c>
      <c r="R796">
        <v>5</v>
      </c>
      <c r="S796">
        <v>423.00850000000003</v>
      </c>
      <c r="T796" s="1" t="s">
        <v>161</v>
      </c>
    </row>
    <row r="797" spans="1:20" x14ac:dyDescent="0.25">
      <c r="A797" s="1" t="s">
        <v>2582</v>
      </c>
      <c r="B797" s="2">
        <v>42862</v>
      </c>
      <c r="C797" s="2">
        <v>42866</v>
      </c>
      <c r="D797" s="1" t="s">
        <v>79</v>
      </c>
      <c r="E797" s="1" t="s">
        <v>40</v>
      </c>
      <c r="F797" s="1" t="s">
        <v>1588</v>
      </c>
      <c r="G797" s="1" t="s">
        <v>1589</v>
      </c>
      <c r="H797" s="1" t="s">
        <v>90</v>
      </c>
      <c r="I797" s="1" t="s">
        <v>26</v>
      </c>
      <c r="J797" s="1" t="s">
        <v>288</v>
      </c>
      <c r="K797" s="1" t="s">
        <v>289</v>
      </c>
      <c r="L797" s="1" t="s">
        <v>93</v>
      </c>
      <c r="M797" s="1" t="s">
        <v>2008</v>
      </c>
      <c r="N797" s="1" t="s">
        <v>31</v>
      </c>
      <c r="O797" s="1" t="s">
        <v>36</v>
      </c>
      <c r="P797" s="1" t="s">
        <v>2009</v>
      </c>
      <c r="Q797">
        <v>26.64</v>
      </c>
      <c r="R797">
        <v>1</v>
      </c>
      <c r="S797">
        <v>7.4592000000000001</v>
      </c>
      <c r="T797" s="1" t="s">
        <v>161</v>
      </c>
    </row>
    <row r="798" spans="1:20" x14ac:dyDescent="0.25">
      <c r="A798" s="1" t="s">
        <v>2582</v>
      </c>
      <c r="B798" s="2">
        <v>42862</v>
      </c>
      <c r="C798" s="2">
        <v>42866</v>
      </c>
      <c r="D798" s="1" t="s">
        <v>79</v>
      </c>
      <c r="E798" s="1" t="s">
        <v>40</v>
      </c>
      <c r="F798" s="1" t="s">
        <v>1588</v>
      </c>
      <c r="G798" s="1" t="s">
        <v>1589</v>
      </c>
      <c r="H798" s="1" t="s">
        <v>90</v>
      </c>
      <c r="I798" s="1" t="s">
        <v>26</v>
      </c>
      <c r="J798" s="1" t="s">
        <v>288</v>
      </c>
      <c r="K798" s="1" t="s">
        <v>289</v>
      </c>
      <c r="L798" s="1" t="s">
        <v>93</v>
      </c>
      <c r="M798" s="1" t="s">
        <v>580</v>
      </c>
      <c r="N798" s="1" t="s">
        <v>31</v>
      </c>
      <c r="O798" s="1" t="s">
        <v>36</v>
      </c>
      <c r="P798" s="1" t="s">
        <v>581</v>
      </c>
      <c r="Q798">
        <v>476.8</v>
      </c>
      <c r="R798">
        <v>2</v>
      </c>
      <c r="S798">
        <v>119.2</v>
      </c>
      <c r="T798" s="1" t="s">
        <v>161</v>
      </c>
    </row>
    <row r="799" spans="1:20" x14ac:dyDescent="0.25">
      <c r="A799" s="1" t="s">
        <v>2583</v>
      </c>
      <c r="B799" s="2">
        <v>42322</v>
      </c>
      <c r="C799" s="2">
        <v>42327</v>
      </c>
      <c r="D799" s="1" t="s">
        <v>50</v>
      </c>
      <c r="E799" s="1" t="s">
        <v>40</v>
      </c>
      <c r="F799" s="1" t="s">
        <v>2584</v>
      </c>
      <c r="G799" s="1" t="s">
        <v>2585</v>
      </c>
      <c r="H799" s="1" t="s">
        <v>25</v>
      </c>
      <c r="I799" s="1" t="s">
        <v>26</v>
      </c>
      <c r="J799" s="1" t="s">
        <v>741</v>
      </c>
      <c r="K799" s="1" t="s">
        <v>200</v>
      </c>
      <c r="L799" s="1" t="s">
        <v>68</v>
      </c>
      <c r="M799" s="1" t="s">
        <v>308</v>
      </c>
      <c r="N799" s="1" t="s">
        <v>31</v>
      </c>
      <c r="O799" s="1" t="s">
        <v>57</v>
      </c>
      <c r="P799" s="1" t="s">
        <v>2586</v>
      </c>
      <c r="Q799">
        <v>76.14</v>
      </c>
      <c r="R799">
        <v>3</v>
      </c>
      <c r="S799">
        <v>26.649000000000001</v>
      </c>
      <c r="T799" s="1" t="s">
        <v>34</v>
      </c>
    </row>
    <row r="800" spans="1:20" x14ac:dyDescent="0.25">
      <c r="A800" s="1" t="s">
        <v>2587</v>
      </c>
      <c r="B800" s="2">
        <v>41967</v>
      </c>
      <c r="C800" s="2">
        <v>41967</v>
      </c>
      <c r="D800" s="1" t="s">
        <v>425</v>
      </c>
      <c r="E800" s="1" t="s">
        <v>426</v>
      </c>
      <c r="F800" s="1" t="s">
        <v>2588</v>
      </c>
      <c r="G800" s="1" t="s">
        <v>2589</v>
      </c>
      <c r="H800" s="1" t="s">
        <v>90</v>
      </c>
      <c r="I800" s="1" t="s">
        <v>26</v>
      </c>
      <c r="J800" s="1" t="s">
        <v>347</v>
      </c>
      <c r="K800" s="1" t="s">
        <v>231</v>
      </c>
      <c r="L800" s="1" t="s">
        <v>68</v>
      </c>
      <c r="M800" s="1" t="s">
        <v>1306</v>
      </c>
      <c r="N800" s="1" t="s">
        <v>31</v>
      </c>
      <c r="O800" s="1" t="s">
        <v>36</v>
      </c>
      <c r="P800" s="1" t="s">
        <v>1307</v>
      </c>
      <c r="Q800">
        <v>611.05799999999999</v>
      </c>
      <c r="R800">
        <v>3</v>
      </c>
      <c r="S800">
        <v>-34.9176</v>
      </c>
      <c r="T800" s="1" t="s">
        <v>34</v>
      </c>
    </row>
    <row r="801" spans="1:20" x14ac:dyDescent="0.25">
      <c r="A801" s="1" t="s">
        <v>2590</v>
      </c>
      <c r="B801" s="2">
        <v>41846</v>
      </c>
      <c r="C801" s="2">
        <v>41853</v>
      </c>
      <c r="D801" s="1" t="s">
        <v>39</v>
      </c>
      <c r="E801" s="1" t="s">
        <v>40</v>
      </c>
      <c r="F801" s="1" t="s">
        <v>126</v>
      </c>
      <c r="G801" s="1" t="s">
        <v>127</v>
      </c>
      <c r="H801" s="1" t="s">
        <v>25</v>
      </c>
      <c r="I801" s="1" t="s">
        <v>26</v>
      </c>
      <c r="J801" s="1" t="s">
        <v>1339</v>
      </c>
      <c r="K801" s="1" t="s">
        <v>1340</v>
      </c>
      <c r="L801" s="1" t="s">
        <v>55</v>
      </c>
      <c r="M801" s="1" t="s">
        <v>405</v>
      </c>
      <c r="N801" s="1" t="s">
        <v>31</v>
      </c>
      <c r="O801" s="1" t="s">
        <v>36</v>
      </c>
      <c r="P801" s="1" t="s">
        <v>406</v>
      </c>
      <c r="Q801">
        <v>674.35199999999998</v>
      </c>
      <c r="R801">
        <v>3</v>
      </c>
      <c r="S801">
        <v>-109.5822</v>
      </c>
      <c r="T801" s="1" t="s">
        <v>71</v>
      </c>
    </row>
    <row r="802" spans="1:20" x14ac:dyDescent="0.25">
      <c r="A802" s="1" t="s">
        <v>2590</v>
      </c>
      <c r="B802" s="2">
        <v>41846</v>
      </c>
      <c r="C802" s="2">
        <v>41853</v>
      </c>
      <c r="D802" s="1" t="s">
        <v>39</v>
      </c>
      <c r="E802" s="1" t="s">
        <v>40</v>
      </c>
      <c r="F802" s="1" t="s">
        <v>126</v>
      </c>
      <c r="G802" s="1" t="s">
        <v>127</v>
      </c>
      <c r="H802" s="1" t="s">
        <v>25</v>
      </c>
      <c r="I802" s="1" t="s">
        <v>26</v>
      </c>
      <c r="J802" s="1" t="s">
        <v>1339</v>
      </c>
      <c r="K802" s="1" t="s">
        <v>1340</v>
      </c>
      <c r="L802" s="1" t="s">
        <v>55</v>
      </c>
      <c r="M802" s="1" t="s">
        <v>1204</v>
      </c>
      <c r="N802" s="1" t="s">
        <v>31</v>
      </c>
      <c r="O802" s="1" t="s">
        <v>57</v>
      </c>
      <c r="P802" s="1" t="s">
        <v>1205</v>
      </c>
      <c r="Q802">
        <v>134.01</v>
      </c>
      <c r="R802">
        <v>9</v>
      </c>
      <c r="S802">
        <v>36.182699999999997</v>
      </c>
      <c r="T802" s="1" t="s">
        <v>71</v>
      </c>
    </row>
    <row r="803" spans="1:20" x14ac:dyDescent="0.25">
      <c r="A803" s="1" t="s">
        <v>2591</v>
      </c>
      <c r="B803" s="2">
        <v>41798</v>
      </c>
      <c r="C803" s="2">
        <v>41802</v>
      </c>
      <c r="D803" s="1" t="s">
        <v>79</v>
      </c>
      <c r="E803" s="1" t="s">
        <v>40</v>
      </c>
      <c r="F803" s="1" t="s">
        <v>2592</v>
      </c>
      <c r="G803" s="1" t="s">
        <v>2593</v>
      </c>
      <c r="H803" s="1" t="s">
        <v>90</v>
      </c>
      <c r="I803" s="1" t="s">
        <v>26</v>
      </c>
      <c r="J803" s="1" t="s">
        <v>2405</v>
      </c>
      <c r="K803" s="1" t="s">
        <v>141</v>
      </c>
      <c r="L803" s="1" t="s">
        <v>29</v>
      </c>
      <c r="M803" s="1" t="s">
        <v>590</v>
      </c>
      <c r="N803" s="1" t="s">
        <v>31</v>
      </c>
      <c r="O803" s="1" t="s">
        <v>36</v>
      </c>
      <c r="P803" s="1" t="s">
        <v>591</v>
      </c>
      <c r="Q803">
        <v>170.352</v>
      </c>
      <c r="R803">
        <v>3</v>
      </c>
      <c r="S803">
        <v>10.647</v>
      </c>
      <c r="T803" s="1" t="s">
        <v>59</v>
      </c>
    </row>
    <row r="804" spans="1:20" x14ac:dyDescent="0.25">
      <c r="A804" s="1" t="s">
        <v>2594</v>
      </c>
      <c r="B804" s="2">
        <v>41940</v>
      </c>
      <c r="C804" s="2">
        <v>41943</v>
      </c>
      <c r="D804" s="1" t="s">
        <v>21</v>
      </c>
      <c r="E804" s="1" t="s">
        <v>87</v>
      </c>
      <c r="F804" s="1" t="s">
        <v>1317</v>
      </c>
      <c r="G804" s="1" t="s">
        <v>1318</v>
      </c>
      <c r="H804" s="1" t="s">
        <v>90</v>
      </c>
      <c r="I804" s="1" t="s">
        <v>26</v>
      </c>
      <c r="J804" s="1" t="s">
        <v>53</v>
      </c>
      <c r="K804" s="1" t="s">
        <v>54</v>
      </c>
      <c r="L804" s="1" t="s">
        <v>55</v>
      </c>
      <c r="M804" s="1" t="s">
        <v>542</v>
      </c>
      <c r="N804" s="1" t="s">
        <v>31</v>
      </c>
      <c r="O804" s="1" t="s">
        <v>32</v>
      </c>
      <c r="P804" s="1" t="s">
        <v>543</v>
      </c>
      <c r="Q804">
        <v>616.99800000000005</v>
      </c>
      <c r="R804">
        <v>6</v>
      </c>
      <c r="S804">
        <v>-36.293999999999997</v>
      </c>
      <c r="T804" s="1" t="s">
        <v>48</v>
      </c>
    </row>
    <row r="805" spans="1:20" x14ac:dyDescent="0.25">
      <c r="A805" s="1" t="s">
        <v>2595</v>
      </c>
      <c r="B805" s="2">
        <v>42268</v>
      </c>
      <c r="C805" s="2">
        <v>42268</v>
      </c>
      <c r="D805" s="1" t="s">
        <v>425</v>
      </c>
      <c r="E805" s="1" t="s">
        <v>426</v>
      </c>
      <c r="F805" s="1" t="s">
        <v>2596</v>
      </c>
      <c r="G805" s="1" t="s">
        <v>2597</v>
      </c>
      <c r="H805" s="1" t="s">
        <v>100</v>
      </c>
      <c r="I805" s="1" t="s">
        <v>26</v>
      </c>
      <c r="J805" s="1" t="s">
        <v>2398</v>
      </c>
      <c r="K805" s="1" t="s">
        <v>434</v>
      </c>
      <c r="L805" s="1" t="s">
        <v>68</v>
      </c>
      <c r="M805" s="1" t="s">
        <v>181</v>
      </c>
      <c r="N805" s="1" t="s">
        <v>31</v>
      </c>
      <c r="O805" s="1" t="s">
        <v>57</v>
      </c>
      <c r="P805" s="1" t="s">
        <v>182</v>
      </c>
      <c r="Q805">
        <v>85.3</v>
      </c>
      <c r="R805">
        <v>2</v>
      </c>
      <c r="S805">
        <v>14.500999999999999</v>
      </c>
      <c r="T805" s="1" t="s">
        <v>77</v>
      </c>
    </row>
    <row r="806" spans="1:20" x14ac:dyDescent="0.25">
      <c r="A806" s="1" t="s">
        <v>2598</v>
      </c>
      <c r="B806" s="2">
        <v>42892</v>
      </c>
      <c r="C806" s="2">
        <v>42896</v>
      </c>
      <c r="D806" s="1" t="s">
        <v>79</v>
      </c>
      <c r="E806" s="1" t="s">
        <v>40</v>
      </c>
      <c r="F806" s="1" t="s">
        <v>2599</v>
      </c>
      <c r="G806" s="1" t="s">
        <v>2600</v>
      </c>
      <c r="H806" s="1" t="s">
        <v>100</v>
      </c>
      <c r="I806" s="1" t="s">
        <v>26</v>
      </c>
      <c r="J806" s="1" t="s">
        <v>328</v>
      </c>
      <c r="K806" s="1" t="s">
        <v>54</v>
      </c>
      <c r="L806" s="1" t="s">
        <v>55</v>
      </c>
      <c r="M806" s="1" t="s">
        <v>2601</v>
      </c>
      <c r="N806" s="1" t="s">
        <v>31</v>
      </c>
      <c r="O806" s="1" t="s">
        <v>57</v>
      </c>
      <c r="P806" s="1" t="s">
        <v>2602</v>
      </c>
      <c r="Q806">
        <v>4.95</v>
      </c>
      <c r="R806">
        <v>1</v>
      </c>
      <c r="S806">
        <v>2.1779999999999999</v>
      </c>
      <c r="T806" s="1" t="s">
        <v>59</v>
      </c>
    </row>
    <row r="807" spans="1:20" x14ac:dyDescent="0.25">
      <c r="A807" s="1" t="s">
        <v>2603</v>
      </c>
      <c r="B807" s="2">
        <v>42783</v>
      </c>
      <c r="C807" s="2">
        <v>42788</v>
      </c>
      <c r="D807" s="1" t="s">
        <v>50</v>
      </c>
      <c r="E807" s="1" t="s">
        <v>40</v>
      </c>
      <c r="F807" s="1" t="s">
        <v>1237</v>
      </c>
      <c r="G807" s="1" t="s">
        <v>1238</v>
      </c>
      <c r="H807" s="1" t="s">
        <v>100</v>
      </c>
      <c r="I807" s="1" t="s">
        <v>26</v>
      </c>
      <c r="J807" s="1" t="s">
        <v>133</v>
      </c>
      <c r="K807" s="1" t="s">
        <v>134</v>
      </c>
      <c r="L807" s="1" t="s">
        <v>93</v>
      </c>
      <c r="M807" s="1" t="s">
        <v>1077</v>
      </c>
      <c r="N807" s="1" t="s">
        <v>31</v>
      </c>
      <c r="O807" s="1" t="s">
        <v>46</v>
      </c>
      <c r="P807" s="1" t="s">
        <v>1078</v>
      </c>
      <c r="Q807">
        <v>480.96</v>
      </c>
      <c r="R807">
        <v>3</v>
      </c>
      <c r="S807">
        <v>-269.33760000000001</v>
      </c>
      <c r="T807" s="1" t="s">
        <v>297</v>
      </c>
    </row>
    <row r="808" spans="1:20" x14ac:dyDescent="0.25">
      <c r="A808" s="1" t="s">
        <v>2604</v>
      </c>
      <c r="B808" s="2">
        <v>42336</v>
      </c>
      <c r="C808" s="2">
        <v>42341</v>
      </c>
      <c r="D808" s="1" t="s">
        <v>50</v>
      </c>
      <c r="E808" s="1" t="s">
        <v>40</v>
      </c>
      <c r="F808" s="1" t="s">
        <v>221</v>
      </c>
      <c r="G808" s="1" t="s">
        <v>222</v>
      </c>
      <c r="H808" s="1" t="s">
        <v>25</v>
      </c>
      <c r="I808" s="1" t="s">
        <v>26</v>
      </c>
      <c r="J808" s="1" t="s">
        <v>2605</v>
      </c>
      <c r="K808" s="1" t="s">
        <v>134</v>
      </c>
      <c r="L808" s="1" t="s">
        <v>93</v>
      </c>
      <c r="M808" s="1" t="s">
        <v>2606</v>
      </c>
      <c r="N808" s="1" t="s">
        <v>31</v>
      </c>
      <c r="O808" s="1" t="s">
        <v>57</v>
      </c>
      <c r="P808" s="1" t="s">
        <v>2607</v>
      </c>
      <c r="Q808">
        <v>151.96</v>
      </c>
      <c r="R808">
        <v>5</v>
      </c>
      <c r="S808">
        <v>-182.352</v>
      </c>
      <c r="T808" s="1" t="s">
        <v>34</v>
      </c>
    </row>
    <row r="809" spans="1:20" x14ac:dyDescent="0.25">
      <c r="A809" s="1" t="s">
        <v>2608</v>
      </c>
      <c r="B809" s="2">
        <v>42300</v>
      </c>
      <c r="C809" s="2">
        <v>42304</v>
      </c>
      <c r="D809" s="1" t="s">
        <v>79</v>
      </c>
      <c r="E809" s="1" t="s">
        <v>22</v>
      </c>
      <c r="F809" s="1" t="s">
        <v>2609</v>
      </c>
      <c r="G809" s="1" t="s">
        <v>2610</v>
      </c>
      <c r="H809" s="1" t="s">
        <v>25</v>
      </c>
      <c r="I809" s="1" t="s">
        <v>26</v>
      </c>
      <c r="J809" s="1" t="s">
        <v>639</v>
      </c>
      <c r="K809" s="1" t="s">
        <v>54</v>
      </c>
      <c r="L809" s="1" t="s">
        <v>55</v>
      </c>
      <c r="M809" s="1" t="s">
        <v>2334</v>
      </c>
      <c r="N809" s="1" t="s">
        <v>31</v>
      </c>
      <c r="O809" s="1" t="s">
        <v>36</v>
      </c>
      <c r="P809" s="1" t="s">
        <v>2335</v>
      </c>
      <c r="Q809">
        <v>240.78399999999999</v>
      </c>
      <c r="R809">
        <v>1</v>
      </c>
      <c r="S809">
        <v>27.088200000000001</v>
      </c>
      <c r="T809" s="1" t="s">
        <v>48</v>
      </c>
    </row>
    <row r="810" spans="1:20" x14ac:dyDescent="0.25">
      <c r="A810" s="1" t="s">
        <v>2608</v>
      </c>
      <c r="B810" s="2">
        <v>42300</v>
      </c>
      <c r="C810" s="2">
        <v>42304</v>
      </c>
      <c r="D810" s="1" t="s">
        <v>79</v>
      </c>
      <c r="E810" s="1" t="s">
        <v>22</v>
      </c>
      <c r="F810" s="1" t="s">
        <v>2609</v>
      </c>
      <c r="G810" s="1" t="s">
        <v>2610</v>
      </c>
      <c r="H810" s="1" t="s">
        <v>25</v>
      </c>
      <c r="I810" s="1" t="s">
        <v>26</v>
      </c>
      <c r="J810" s="1" t="s">
        <v>639</v>
      </c>
      <c r="K810" s="1" t="s">
        <v>54</v>
      </c>
      <c r="L810" s="1" t="s">
        <v>55</v>
      </c>
      <c r="M810" s="1" t="s">
        <v>1102</v>
      </c>
      <c r="N810" s="1" t="s">
        <v>31</v>
      </c>
      <c r="O810" s="1" t="s">
        <v>36</v>
      </c>
      <c r="P810" s="1" t="s">
        <v>1103</v>
      </c>
      <c r="Q810">
        <v>191.96799999999999</v>
      </c>
      <c r="R810">
        <v>7</v>
      </c>
      <c r="S810">
        <v>16.7972</v>
      </c>
      <c r="T810" s="1" t="s">
        <v>48</v>
      </c>
    </row>
    <row r="811" spans="1:20" x14ac:dyDescent="0.25">
      <c r="A811" s="1" t="s">
        <v>2608</v>
      </c>
      <c r="B811" s="2">
        <v>42300</v>
      </c>
      <c r="C811" s="2">
        <v>42304</v>
      </c>
      <c r="D811" s="1" t="s">
        <v>79</v>
      </c>
      <c r="E811" s="1" t="s">
        <v>22</v>
      </c>
      <c r="F811" s="1" t="s">
        <v>2609</v>
      </c>
      <c r="G811" s="1" t="s">
        <v>2610</v>
      </c>
      <c r="H811" s="1" t="s">
        <v>25</v>
      </c>
      <c r="I811" s="1" t="s">
        <v>26</v>
      </c>
      <c r="J811" s="1" t="s">
        <v>639</v>
      </c>
      <c r="K811" s="1" t="s">
        <v>54</v>
      </c>
      <c r="L811" s="1" t="s">
        <v>55</v>
      </c>
      <c r="M811" s="1" t="s">
        <v>1486</v>
      </c>
      <c r="N811" s="1" t="s">
        <v>31</v>
      </c>
      <c r="O811" s="1" t="s">
        <v>36</v>
      </c>
      <c r="P811" s="1" t="s">
        <v>1487</v>
      </c>
      <c r="Q811">
        <v>842.35199999999998</v>
      </c>
      <c r="R811">
        <v>3</v>
      </c>
      <c r="S811">
        <v>42.117600000000003</v>
      </c>
      <c r="T811" s="1" t="s">
        <v>48</v>
      </c>
    </row>
    <row r="812" spans="1:20" x14ac:dyDescent="0.25">
      <c r="A812" s="1" t="s">
        <v>2611</v>
      </c>
      <c r="B812" s="2">
        <v>42170</v>
      </c>
      <c r="C812" s="2">
        <v>42175</v>
      </c>
      <c r="D812" s="1" t="s">
        <v>50</v>
      </c>
      <c r="E812" s="1" t="s">
        <v>40</v>
      </c>
      <c r="F812" s="1" t="s">
        <v>2612</v>
      </c>
      <c r="G812" s="1" t="s">
        <v>2613</v>
      </c>
      <c r="H812" s="1" t="s">
        <v>25</v>
      </c>
      <c r="I812" s="1" t="s">
        <v>26</v>
      </c>
      <c r="J812" s="1" t="s">
        <v>2033</v>
      </c>
      <c r="K812" s="1" t="s">
        <v>520</v>
      </c>
      <c r="L812" s="1" t="s">
        <v>55</v>
      </c>
      <c r="M812" s="1" t="s">
        <v>2606</v>
      </c>
      <c r="N812" s="1" t="s">
        <v>31</v>
      </c>
      <c r="O812" s="1" t="s">
        <v>57</v>
      </c>
      <c r="P812" s="1" t="s">
        <v>2607</v>
      </c>
      <c r="Q812">
        <v>364.70400000000001</v>
      </c>
      <c r="R812">
        <v>6</v>
      </c>
      <c r="S812">
        <v>-36.470399999999998</v>
      </c>
      <c r="T812" s="1" t="s">
        <v>59</v>
      </c>
    </row>
    <row r="813" spans="1:20" x14ac:dyDescent="0.25">
      <c r="A813" s="1" t="s">
        <v>2611</v>
      </c>
      <c r="B813" s="2">
        <v>42170</v>
      </c>
      <c r="C813" s="2">
        <v>42175</v>
      </c>
      <c r="D813" s="1" t="s">
        <v>50</v>
      </c>
      <c r="E813" s="1" t="s">
        <v>40</v>
      </c>
      <c r="F813" s="1" t="s">
        <v>2612</v>
      </c>
      <c r="G813" s="1" t="s">
        <v>2613</v>
      </c>
      <c r="H813" s="1" t="s">
        <v>25</v>
      </c>
      <c r="I813" s="1" t="s">
        <v>26</v>
      </c>
      <c r="J813" s="1" t="s">
        <v>2033</v>
      </c>
      <c r="K813" s="1" t="s">
        <v>520</v>
      </c>
      <c r="L813" s="1" t="s">
        <v>55</v>
      </c>
      <c r="M813" s="1" t="s">
        <v>2614</v>
      </c>
      <c r="N813" s="1" t="s">
        <v>31</v>
      </c>
      <c r="O813" s="1" t="s">
        <v>57</v>
      </c>
      <c r="P813" s="1" t="s">
        <v>2615</v>
      </c>
      <c r="Q813">
        <v>40.256</v>
      </c>
      <c r="R813">
        <v>4</v>
      </c>
      <c r="S813">
        <v>11.070399999999999</v>
      </c>
      <c r="T813" s="1" t="s">
        <v>59</v>
      </c>
    </row>
    <row r="814" spans="1:20" x14ac:dyDescent="0.25">
      <c r="A814" s="1" t="s">
        <v>2616</v>
      </c>
      <c r="B814" s="2">
        <v>42698</v>
      </c>
      <c r="C814" s="2">
        <v>42704</v>
      </c>
      <c r="D814" s="1" t="s">
        <v>125</v>
      </c>
      <c r="E814" s="1" t="s">
        <v>40</v>
      </c>
      <c r="F814" s="1" t="s">
        <v>2617</v>
      </c>
      <c r="G814" s="1" t="s">
        <v>2618</v>
      </c>
      <c r="H814" s="1" t="s">
        <v>90</v>
      </c>
      <c r="I814" s="1" t="s">
        <v>26</v>
      </c>
      <c r="J814" s="1" t="s">
        <v>53</v>
      </c>
      <c r="K814" s="1" t="s">
        <v>54</v>
      </c>
      <c r="L814" s="1" t="s">
        <v>55</v>
      </c>
      <c r="M814" s="1" t="s">
        <v>851</v>
      </c>
      <c r="N814" s="1" t="s">
        <v>31</v>
      </c>
      <c r="O814" s="1" t="s">
        <v>36</v>
      </c>
      <c r="P814" s="1" t="s">
        <v>852</v>
      </c>
      <c r="Q814">
        <v>1684.752</v>
      </c>
      <c r="R814">
        <v>6</v>
      </c>
      <c r="S814">
        <v>210.59399999999999</v>
      </c>
      <c r="T814" s="1" t="s">
        <v>34</v>
      </c>
    </row>
    <row r="815" spans="1:20" x14ac:dyDescent="0.25">
      <c r="A815" s="1" t="s">
        <v>2619</v>
      </c>
      <c r="B815" s="2">
        <v>42099</v>
      </c>
      <c r="C815" s="2">
        <v>42104</v>
      </c>
      <c r="D815" s="1" t="s">
        <v>50</v>
      </c>
      <c r="E815" s="1" t="s">
        <v>40</v>
      </c>
      <c r="F815" s="1" t="s">
        <v>2620</v>
      </c>
      <c r="G815" s="1" t="s">
        <v>2621</v>
      </c>
      <c r="H815" s="1" t="s">
        <v>100</v>
      </c>
      <c r="I815" s="1" t="s">
        <v>26</v>
      </c>
      <c r="J815" s="1" t="s">
        <v>66</v>
      </c>
      <c r="K815" s="1" t="s">
        <v>67</v>
      </c>
      <c r="L815" s="1" t="s">
        <v>68</v>
      </c>
      <c r="M815" s="1" t="s">
        <v>1831</v>
      </c>
      <c r="N815" s="1" t="s">
        <v>31</v>
      </c>
      <c r="O815" s="1" t="s">
        <v>57</v>
      </c>
      <c r="P815" s="1" t="s">
        <v>1832</v>
      </c>
      <c r="Q815">
        <v>547.13599999999997</v>
      </c>
      <c r="R815">
        <v>4</v>
      </c>
      <c r="S815">
        <v>-68.391999999999996</v>
      </c>
      <c r="T815" s="1" t="s">
        <v>113</v>
      </c>
    </row>
    <row r="816" spans="1:20" x14ac:dyDescent="0.25">
      <c r="A816" s="1" t="s">
        <v>2619</v>
      </c>
      <c r="B816" s="2">
        <v>42099</v>
      </c>
      <c r="C816" s="2">
        <v>42104</v>
      </c>
      <c r="D816" s="1" t="s">
        <v>50</v>
      </c>
      <c r="E816" s="1" t="s">
        <v>40</v>
      </c>
      <c r="F816" s="1" t="s">
        <v>2620</v>
      </c>
      <c r="G816" s="1" t="s">
        <v>2621</v>
      </c>
      <c r="H816" s="1" t="s">
        <v>100</v>
      </c>
      <c r="I816" s="1" t="s">
        <v>26</v>
      </c>
      <c r="J816" s="1" t="s">
        <v>66</v>
      </c>
      <c r="K816" s="1" t="s">
        <v>67</v>
      </c>
      <c r="L816" s="1" t="s">
        <v>68</v>
      </c>
      <c r="M816" s="1" t="s">
        <v>1595</v>
      </c>
      <c r="N816" s="1" t="s">
        <v>31</v>
      </c>
      <c r="O816" s="1" t="s">
        <v>57</v>
      </c>
      <c r="P816" s="1" t="s">
        <v>1596</v>
      </c>
      <c r="Q816">
        <v>7.5839999999999996</v>
      </c>
      <c r="R816">
        <v>1</v>
      </c>
      <c r="S816">
        <v>2.37</v>
      </c>
      <c r="T816" s="1" t="s">
        <v>113</v>
      </c>
    </row>
    <row r="817" spans="1:20" x14ac:dyDescent="0.25">
      <c r="A817" s="1" t="s">
        <v>2619</v>
      </c>
      <c r="B817" s="2">
        <v>42099</v>
      </c>
      <c r="C817" s="2">
        <v>42104</v>
      </c>
      <c r="D817" s="1" t="s">
        <v>50</v>
      </c>
      <c r="E817" s="1" t="s">
        <v>40</v>
      </c>
      <c r="F817" s="1" t="s">
        <v>2620</v>
      </c>
      <c r="G817" s="1" t="s">
        <v>2621</v>
      </c>
      <c r="H817" s="1" t="s">
        <v>100</v>
      </c>
      <c r="I817" s="1" t="s">
        <v>26</v>
      </c>
      <c r="J817" s="1" t="s">
        <v>66</v>
      </c>
      <c r="K817" s="1" t="s">
        <v>67</v>
      </c>
      <c r="L817" s="1" t="s">
        <v>68</v>
      </c>
      <c r="M817" s="1" t="s">
        <v>2622</v>
      </c>
      <c r="N817" s="1" t="s">
        <v>31</v>
      </c>
      <c r="O817" s="1" t="s">
        <v>32</v>
      </c>
      <c r="P817" s="1" t="s">
        <v>2623</v>
      </c>
      <c r="Q817">
        <v>352.45</v>
      </c>
      <c r="R817">
        <v>5</v>
      </c>
      <c r="S817">
        <v>-211.47</v>
      </c>
      <c r="T817" s="1" t="s">
        <v>113</v>
      </c>
    </row>
    <row r="818" spans="1:20" x14ac:dyDescent="0.25">
      <c r="A818" s="1" t="s">
        <v>2624</v>
      </c>
      <c r="B818" s="2">
        <v>42996</v>
      </c>
      <c r="C818" s="2">
        <v>43003</v>
      </c>
      <c r="D818" s="1" t="s">
        <v>39</v>
      </c>
      <c r="E818" s="1" t="s">
        <v>40</v>
      </c>
      <c r="F818" s="1" t="s">
        <v>2625</v>
      </c>
      <c r="G818" s="1" t="s">
        <v>2626</v>
      </c>
      <c r="H818" s="1" t="s">
        <v>90</v>
      </c>
      <c r="I818" s="1" t="s">
        <v>26</v>
      </c>
      <c r="J818" s="1" t="s">
        <v>173</v>
      </c>
      <c r="K818" s="1" t="s">
        <v>121</v>
      </c>
      <c r="L818" s="1" t="s">
        <v>68</v>
      </c>
      <c r="M818" s="1" t="s">
        <v>1099</v>
      </c>
      <c r="N818" s="1" t="s">
        <v>31</v>
      </c>
      <c r="O818" s="1" t="s">
        <v>57</v>
      </c>
      <c r="P818" s="1" t="s">
        <v>1100</v>
      </c>
      <c r="Q818">
        <v>9.82</v>
      </c>
      <c r="R818">
        <v>2</v>
      </c>
      <c r="S818">
        <v>3.2406000000000001</v>
      </c>
      <c r="T818" s="1" t="s">
        <v>77</v>
      </c>
    </row>
    <row r="819" spans="1:20" x14ac:dyDescent="0.25">
      <c r="A819" s="1" t="s">
        <v>2627</v>
      </c>
      <c r="B819" s="2">
        <v>42934</v>
      </c>
      <c r="C819" s="2">
        <v>42939</v>
      </c>
      <c r="D819" s="1" t="s">
        <v>50</v>
      </c>
      <c r="E819" s="1" t="s">
        <v>40</v>
      </c>
      <c r="F819" s="1" t="s">
        <v>2516</v>
      </c>
      <c r="G819" s="1" t="s">
        <v>2517</v>
      </c>
      <c r="H819" s="1" t="s">
        <v>25</v>
      </c>
      <c r="I819" s="1" t="s">
        <v>26</v>
      </c>
      <c r="J819" s="1" t="s">
        <v>519</v>
      </c>
      <c r="K819" s="1" t="s">
        <v>520</v>
      </c>
      <c r="L819" s="1" t="s">
        <v>55</v>
      </c>
      <c r="M819" s="1" t="s">
        <v>1077</v>
      </c>
      <c r="N819" s="1" t="s">
        <v>31</v>
      </c>
      <c r="O819" s="1" t="s">
        <v>46</v>
      </c>
      <c r="P819" s="1" t="s">
        <v>1078</v>
      </c>
      <c r="Q819">
        <v>801.6</v>
      </c>
      <c r="R819">
        <v>5</v>
      </c>
      <c r="S819">
        <v>-448.89600000000002</v>
      </c>
      <c r="T819" s="1" t="s">
        <v>71</v>
      </c>
    </row>
    <row r="820" spans="1:20" x14ac:dyDescent="0.25">
      <c r="A820" s="1" t="s">
        <v>2627</v>
      </c>
      <c r="B820" s="2">
        <v>42934</v>
      </c>
      <c r="C820" s="2">
        <v>42939</v>
      </c>
      <c r="D820" s="1" t="s">
        <v>50</v>
      </c>
      <c r="E820" s="1" t="s">
        <v>40</v>
      </c>
      <c r="F820" s="1" t="s">
        <v>2516</v>
      </c>
      <c r="G820" s="1" t="s">
        <v>2517</v>
      </c>
      <c r="H820" s="1" t="s">
        <v>25</v>
      </c>
      <c r="I820" s="1" t="s">
        <v>26</v>
      </c>
      <c r="J820" s="1" t="s">
        <v>519</v>
      </c>
      <c r="K820" s="1" t="s">
        <v>520</v>
      </c>
      <c r="L820" s="1" t="s">
        <v>55</v>
      </c>
      <c r="M820" s="1" t="s">
        <v>104</v>
      </c>
      <c r="N820" s="1" t="s">
        <v>31</v>
      </c>
      <c r="O820" s="1" t="s">
        <v>36</v>
      </c>
      <c r="P820" s="1" t="s">
        <v>105</v>
      </c>
      <c r="Q820">
        <v>161.56800000000001</v>
      </c>
      <c r="R820">
        <v>2</v>
      </c>
      <c r="S820">
        <v>10.098000000000001</v>
      </c>
      <c r="T820" s="1" t="s">
        <v>71</v>
      </c>
    </row>
    <row r="821" spans="1:20" x14ac:dyDescent="0.25">
      <c r="A821" s="1" t="s">
        <v>2627</v>
      </c>
      <c r="B821" s="2">
        <v>42934</v>
      </c>
      <c r="C821" s="2">
        <v>42939</v>
      </c>
      <c r="D821" s="1" t="s">
        <v>50</v>
      </c>
      <c r="E821" s="1" t="s">
        <v>40</v>
      </c>
      <c r="F821" s="1" t="s">
        <v>2516</v>
      </c>
      <c r="G821" s="1" t="s">
        <v>2517</v>
      </c>
      <c r="H821" s="1" t="s">
        <v>25</v>
      </c>
      <c r="I821" s="1" t="s">
        <v>26</v>
      </c>
      <c r="J821" s="1" t="s">
        <v>519</v>
      </c>
      <c r="K821" s="1" t="s">
        <v>520</v>
      </c>
      <c r="L821" s="1" t="s">
        <v>55</v>
      </c>
      <c r="M821" s="1" t="s">
        <v>142</v>
      </c>
      <c r="N821" s="1" t="s">
        <v>31</v>
      </c>
      <c r="O821" s="1" t="s">
        <v>36</v>
      </c>
      <c r="P821" s="1" t="s">
        <v>143</v>
      </c>
      <c r="Q821">
        <v>311.976</v>
      </c>
      <c r="R821">
        <v>3</v>
      </c>
      <c r="S821">
        <v>-42.896700000000003</v>
      </c>
      <c r="T821" s="1" t="s">
        <v>71</v>
      </c>
    </row>
    <row r="822" spans="1:20" x14ac:dyDescent="0.25">
      <c r="A822" s="1" t="s">
        <v>2628</v>
      </c>
      <c r="B822" s="2">
        <v>41899</v>
      </c>
      <c r="C822" s="2">
        <v>41903</v>
      </c>
      <c r="D822" s="1" t="s">
        <v>79</v>
      </c>
      <c r="E822" s="1" t="s">
        <v>40</v>
      </c>
      <c r="F822" s="1" t="s">
        <v>1449</v>
      </c>
      <c r="G822" s="1" t="s">
        <v>1450</v>
      </c>
      <c r="H822" s="1" t="s">
        <v>25</v>
      </c>
      <c r="I822" s="1" t="s">
        <v>26</v>
      </c>
      <c r="J822" s="1" t="s">
        <v>191</v>
      </c>
      <c r="K822" s="1" t="s">
        <v>192</v>
      </c>
      <c r="L822" s="1" t="s">
        <v>55</v>
      </c>
      <c r="M822" s="1" t="s">
        <v>1989</v>
      </c>
      <c r="N822" s="1" t="s">
        <v>31</v>
      </c>
      <c r="O822" s="1" t="s">
        <v>57</v>
      </c>
      <c r="P822" s="1" t="s">
        <v>1990</v>
      </c>
      <c r="Q822">
        <v>35.340000000000003</v>
      </c>
      <c r="R822">
        <v>2</v>
      </c>
      <c r="S822">
        <v>13.4292</v>
      </c>
      <c r="T822" s="1" t="s">
        <v>77</v>
      </c>
    </row>
    <row r="823" spans="1:20" x14ac:dyDescent="0.25">
      <c r="A823" s="1" t="s">
        <v>2629</v>
      </c>
      <c r="B823" s="2">
        <v>42443</v>
      </c>
      <c r="C823" s="2">
        <v>42446</v>
      </c>
      <c r="D823" s="1" t="s">
        <v>21</v>
      </c>
      <c r="E823" s="1" t="s">
        <v>87</v>
      </c>
      <c r="F823" s="1" t="s">
        <v>972</v>
      </c>
      <c r="G823" s="1" t="s">
        <v>973</v>
      </c>
      <c r="H823" s="1" t="s">
        <v>25</v>
      </c>
      <c r="I823" s="1" t="s">
        <v>26</v>
      </c>
      <c r="J823" s="1" t="s">
        <v>2630</v>
      </c>
      <c r="K823" s="1" t="s">
        <v>92</v>
      </c>
      <c r="L823" s="1" t="s">
        <v>93</v>
      </c>
      <c r="M823" s="1" t="s">
        <v>810</v>
      </c>
      <c r="N823" s="1" t="s">
        <v>31</v>
      </c>
      <c r="O823" s="1" t="s">
        <v>32</v>
      </c>
      <c r="P823" s="1" t="s">
        <v>811</v>
      </c>
      <c r="Q823">
        <v>241.33199999999999</v>
      </c>
      <c r="R823">
        <v>5</v>
      </c>
      <c r="S823">
        <v>-14.196</v>
      </c>
      <c r="T823" s="1" t="s">
        <v>195</v>
      </c>
    </row>
    <row r="824" spans="1:20" x14ac:dyDescent="0.25">
      <c r="A824" s="1" t="s">
        <v>2631</v>
      </c>
      <c r="B824" s="2">
        <v>42171</v>
      </c>
      <c r="C824" s="2">
        <v>42175</v>
      </c>
      <c r="D824" s="1" t="s">
        <v>79</v>
      </c>
      <c r="E824" s="1" t="s">
        <v>40</v>
      </c>
      <c r="F824" s="1" t="s">
        <v>2584</v>
      </c>
      <c r="G824" s="1" t="s">
        <v>2585</v>
      </c>
      <c r="H824" s="1" t="s">
        <v>25</v>
      </c>
      <c r="I824" s="1" t="s">
        <v>26</v>
      </c>
      <c r="J824" s="1" t="s">
        <v>1717</v>
      </c>
      <c r="K824" s="1" t="s">
        <v>92</v>
      </c>
      <c r="L824" s="1" t="s">
        <v>93</v>
      </c>
      <c r="M824" s="1" t="s">
        <v>1141</v>
      </c>
      <c r="N824" s="1" t="s">
        <v>31</v>
      </c>
      <c r="O824" s="1" t="s">
        <v>36</v>
      </c>
      <c r="P824" s="1" t="s">
        <v>1142</v>
      </c>
      <c r="Q824">
        <v>197.37200000000001</v>
      </c>
      <c r="R824">
        <v>2</v>
      </c>
      <c r="S824">
        <v>-25.3764</v>
      </c>
      <c r="T824" s="1" t="s">
        <v>59</v>
      </c>
    </row>
    <row r="825" spans="1:20" x14ac:dyDescent="0.25">
      <c r="A825" s="1" t="s">
        <v>2632</v>
      </c>
      <c r="B825" s="2">
        <v>42714</v>
      </c>
      <c r="C825" s="2">
        <v>42714</v>
      </c>
      <c r="D825" s="1" t="s">
        <v>425</v>
      </c>
      <c r="E825" s="1" t="s">
        <v>426</v>
      </c>
      <c r="F825" s="1" t="s">
        <v>2633</v>
      </c>
      <c r="G825" s="1" t="s">
        <v>2634</v>
      </c>
      <c r="H825" s="1" t="s">
        <v>25</v>
      </c>
      <c r="I825" s="1" t="s">
        <v>26</v>
      </c>
      <c r="J825" s="1" t="s">
        <v>2635</v>
      </c>
      <c r="K825" s="1" t="s">
        <v>110</v>
      </c>
      <c r="L825" s="1" t="s">
        <v>93</v>
      </c>
      <c r="M825" s="1" t="s">
        <v>575</v>
      </c>
      <c r="N825" s="1" t="s">
        <v>31</v>
      </c>
      <c r="O825" s="1" t="s">
        <v>36</v>
      </c>
      <c r="P825" s="1" t="s">
        <v>576</v>
      </c>
      <c r="Q825">
        <v>1424.9</v>
      </c>
      <c r="R825">
        <v>5</v>
      </c>
      <c r="S825">
        <v>356.22500000000002</v>
      </c>
      <c r="T825" s="1" t="s">
        <v>96</v>
      </c>
    </row>
    <row r="826" spans="1:20" x14ac:dyDescent="0.25">
      <c r="A826" s="1" t="s">
        <v>2636</v>
      </c>
      <c r="B826" s="2">
        <v>42873</v>
      </c>
      <c r="C826" s="2">
        <v>42878</v>
      </c>
      <c r="D826" s="1" t="s">
        <v>50</v>
      </c>
      <c r="E826" s="1" t="s">
        <v>40</v>
      </c>
      <c r="F826" s="1" t="s">
        <v>2637</v>
      </c>
      <c r="G826" s="1" t="s">
        <v>2638</v>
      </c>
      <c r="H826" s="1" t="s">
        <v>25</v>
      </c>
      <c r="I826" s="1" t="s">
        <v>26</v>
      </c>
      <c r="J826" s="1" t="s">
        <v>173</v>
      </c>
      <c r="K826" s="1" t="s">
        <v>121</v>
      </c>
      <c r="L826" s="1" t="s">
        <v>68</v>
      </c>
      <c r="M826" s="1" t="s">
        <v>1348</v>
      </c>
      <c r="N826" s="1" t="s">
        <v>31</v>
      </c>
      <c r="O826" s="1" t="s">
        <v>57</v>
      </c>
      <c r="P826" s="1" t="s">
        <v>1349</v>
      </c>
      <c r="Q826">
        <v>14.56</v>
      </c>
      <c r="R826">
        <v>2</v>
      </c>
      <c r="S826">
        <v>6.2607999999999997</v>
      </c>
      <c r="T826" s="1" t="s">
        <v>161</v>
      </c>
    </row>
    <row r="827" spans="1:20" x14ac:dyDescent="0.25">
      <c r="A827" s="1" t="s">
        <v>2639</v>
      </c>
      <c r="B827" s="2">
        <v>42692</v>
      </c>
      <c r="C827" s="2">
        <v>42696</v>
      </c>
      <c r="D827" s="1" t="s">
        <v>79</v>
      </c>
      <c r="E827" s="1" t="s">
        <v>40</v>
      </c>
      <c r="F827" s="1" t="s">
        <v>98</v>
      </c>
      <c r="G827" s="1" t="s">
        <v>99</v>
      </c>
      <c r="H827" s="1" t="s">
        <v>100</v>
      </c>
      <c r="I827" s="1" t="s">
        <v>26</v>
      </c>
      <c r="J827" s="1" t="s">
        <v>1185</v>
      </c>
      <c r="K827" s="1" t="s">
        <v>92</v>
      </c>
      <c r="L827" s="1" t="s">
        <v>93</v>
      </c>
      <c r="M827" s="1" t="s">
        <v>251</v>
      </c>
      <c r="N827" s="1" t="s">
        <v>31</v>
      </c>
      <c r="O827" s="1" t="s">
        <v>36</v>
      </c>
      <c r="P827" s="1" t="s">
        <v>252</v>
      </c>
      <c r="Q827">
        <v>255.108</v>
      </c>
      <c r="R827">
        <v>6</v>
      </c>
      <c r="S827">
        <v>-18.222000000000001</v>
      </c>
      <c r="T827" s="1" t="s">
        <v>34</v>
      </c>
    </row>
    <row r="828" spans="1:20" x14ac:dyDescent="0.25">
      <c r="A828" s="1" t="s">
        <v>2640</v>
      </c>
      <c r="B828" s="2">
        <v>41733</v>
      </c>
      <c r="C828" s="2">
        <v>41738</v>
      </c>
      <c r="D828" s="1" t="s">
        <v>50</v>
      </c>
      <c r="E828" s="1" t="s">
        <v>40</v>
      </c>
      <c r="F828" s="1" t="s">
        <v>1162</v>
      </c>
      <c r="G828" s="1" t="s">
        <v>1163</v>
      </c>
      <c r="H828" s="1" t="s">
        <v>25</v>
      </c>
      <c r="I828" s="1" t="s">
        <v>26</v>
      </c>
      <c r="J828" s="1" t="s">
        <v>288</v>
      </c>
      <c r="K828" s="1" t="s">
        <v>289</v>
      </c>
      <c r="L828" s="1" t="s">
        <v>93</v>
      </c>
      <c r="M828" s="1" t="s">
        <v>620</v>
      </c>
      <c r="N828" s="1" t="s">
        <v>31</v>
      </c>
      <c r="O828" s="1" t="s">
        <v>57</v>
      </c>
      <c r="P828" s="1" t="s">
        <v>621</v>
      </c>
      <c r="Q828">
        <v>5.47</v>
      </c>
      <c r="R828">
        <v>1</v>
      </c>
      <c r="S828">
        <v>2.3521000000000001</v>
      </c>
      <c r="T828" s="1" t="s">
        <v>113</v>
      </c>
    </row>
    <row r="829" spans="1:20" x14ac:dyDescent="0.25">
      <c r="A829" s="1" t="s">
        <v>2641</v>
      </c>
      <c r="B829" s="2">
        <v>42547</v>
      </c>
      <c r="C829" s="2">
        <v>42554</v>
      </c>
      <c r="D829" s="1" t="s">
        <v>39</v>
      </c>
      <c r="E829" s="1" t="s">
        <v>40</v>
      </c>
      <c r="F829" s="1" t="s">
        <v>2642</v>
      </c>
      <c r="G829" s="1" t="s">
        <v>2643</v>
      </c>
      <c r="H829" s="1" t="s">
        <v>25</v>
      </c>
      <c r="I829" s="1" t="s">
        <v>26</v>
      </c>
      <c r="J829" s="1" t="s">
        <v>328</v>
      </c>
      <c r="K829" s="1" t="s">
        <v>54</v>
      </c>
      <c r="L829" s="1" t="s">
        <v>55</v>
      </c>
      <c r="M829" s="1" t="s">
        <v>1718</v>
      </c>
      <c r="N829" s="1" t="s">
        <v>31</v>
      </c>
      <c r="O829" s="1" t="s">
        <v>57</v>
      </c>
      <c r="P829" s="1" t="s">
        <v>1719</v>
      </c>
      <c r="Q829">
        <v>22.14</v>
      </c>
      <c r="R829">
        <v>3</v>
      </c>
      <c r="S829">
        <v>6.4206000000000003</v>
      </c>
      <c r="T829" s="1" t="s">
        <v>59</v>
      </c>
    </row>
    <row r="830" spans="1:20" x14ac:dyDescent="0.25">
      <c r="A830" s="1" t="s">
        <v>2644</v>
      </c>
      <c r="B830" s="2">
        <v>42519</v>
      </c>
      <c r="C830" s="2">
        <v>42523</v>
      </c>
      <c r="D830" s="1" t="s">
        <v>79</v>
      </c>
      <c r="E830" s="1" t="s">
        <v>40</v>
      </c>
      <c r="F830" s="1" t="s">
        <v>2645</v>
      </c>
      <c r="G830" s="1" t="s">
        <v>2646</v>
      </c>
      <c r="H830" s="1" t="s">
        <v>25</v>
      </c>
      <c r="I830" s="1" t="s">
        <v>26</v>
      </c>
      <c r="J830" s="1" t="s">
        <v>2647</v>
      </c>
      <c r="K830" s="1" t="s">
        <v>141</v>
      </c>
      <c r="L830" s="1" t="s">
        <v>29</v>
      </c>
      <c r="M830" s="1" t="s">
        <v>2648</v>
      </c>
      <c r="N830" s="1" t="s">
        <v>31</v>
      </c>
      <c r="O830" s="1" t="s">
        <v>57</v>
      </c>
      <c r="P830" s="1" t="s">
        <v>2649</v>
      </c>
      <c r="Q830">
        <v>44.76</v>
      </c>
      <c r="R830">
        <v>3</v>
      </c>
      <c r="S830">
        <v>14.547000000000001</v>
      </c>
      <c r="T830" s="1" t="s">
        <v>161</v>
      </c>
    </row>
    <row r="831" spans="1:20" x14ac:dyDescent="0.25">
      <c r="A831" s="1" t="s">
        <v>2650</v>
      </c>
      <c r="B831" s="2">
        <v>42785</v>
      </c>
      <c r="C831" s="2">
        <v>42786</v>
      </c>
      <c r="D831" s="1" t="s">
        <v>117</v>
      </c>
      <c r="E831" s="1" t="s">
        <v>87</v>
      </c>
      <c r="F831" s="1" t="s">
        <v>2651</v>
      </c>
      <c r="G831" s="1" t="s">
        <v>2652</v>
      </c>
      <c r="H831" s="1" t="s">
        <v>100</v>
      </c>
      <c r="I831" s="1" t="s">
        <v>26</v>
      </c>
      <c r="J831" s="1" t="s">
        <v>53</v>
      </c>
      <c r="K831" s="1" t="s">
        <v>54</v>
      </c>
      <c r="L831" s="1" t="s">
        <v>55</v>
      </c>
      <c r="M831" s="1" t="s">
        <v>1204</v>
      </c>
      <c r="N831" s="1" t="s">
        <v>31</v>
      </c>
      <c r="O831" s="1" t="s">
        <v>57</v>
      </c>
      <c r="P831" s="1" t="s">
        <v>1205</v>
      </c>
      <c r="Q831">
        <v>44.67</v>
      </c>
      <c r="R831">
        <v>3</v>
      </c>
      <c r="S831">
        <v>12.0609</v>
      </c>
      <c r="T831" s="1" t="s">
        <v>297</v>
      </c>
    </row>
    <row r="832" spans="1:20" x14ac:dyDescent="0.25">
      <c r="A832" s="1" t="s">
        <v>2653</v>
      </c>
      <c r="B832" s="2">
        <v>42458</v>
      </c>
      <c r="C832" s="2">
        <v>42462</v>
      </c>
      <c r="D832" s="1" t="s">
        <v>79</v>
      </c>
      <c r="E832" s="1" t="s">
        <v>40</v>
      </c>
      <c r="F832" s="1" t="s">
        <v>2654</v>
      </c>
      <c r="G832" s="1" t="s">
        <v>2655</v>
      </c>
      <c r="H832" s="1" t="s">
        <v>25</v>
      </c>
      <c r="I832" s="1" t="s">
        <v>26</v>
      </c>
      <c r="J832" s="1" t="s">
        <v>173</v>
      </c>
      <c r="K832" s="1" t="s">
        <v>121</v>
      </c>
      <c r="L832" s="1" t="s">
        <v>68</v>
      </c>
      <c r="M832" s="1" t="s">
        <v>84</v>
      </c>
      <c r="N832" s="1" t="s">
        <v>31</v>
      </c>
      <c r="O832" s="1" t="s">
        <v>57</v>
      </c>
      <c r="P832" s="1" t="s">
        <v>85</v>
      </c>
      <c r="Q832">
        <v>414</v>
      </c>
      <c r="R832">
        <v>8</v>
      </c>
      <c r="S832">
        <v>124.2</v>
      </c>
      <c r="T832" s="1" t="s">
        <v>195</v>
      </c>
    </row>
    <row r="833" spans="1:20" x14ac:dyDescent="0.25">
      <c r="A833" s="1" t="s">
        <v>2656</v>
      </c>
      <c r="B833" s="2">
        <v>42665</v>
      </c>
      <c r="C833" s="2">
        <v>42667</v>
      </c>
      <c r="D833" s="1" t="s">
        <v>63</v>
      </c>
      <c r="E833" s="1" t="s">
        <v>87</v>
      </c>
      <c r="F833" s="1" t="s">
        <v>2657</v>
      </c>
      <c r="G833" s="1" t="s">
        <v>2658</v>
      </c>
      <c r="H833" s="1" t="s">
        <v>25</v>
      </c>
      <c r="I833" s="1" t="s">
        <v>26</v>
      </c>
      <c r="J833" s="1" t="s">
        <v>635</v>
      </c>
      <c r="K833" s="1" t="s">
        <v>716</v>
      </c>
      <c r="L833" s="1" t="s">
        <v>29</v>
      </c>
      <c r="M833" s="1" t="s">
        <v>2659</v>
      </c>
      <c r="N833" s="1" t="s">
        <v>31</v>
      </c>
      <c r="O833" s="1" t="s">
        <v>57</v>
      </c>
      <c r="P833" s="1" t="s">
        <v>2660</v>
      </c>
      <c r="Q833">
        <v>39.92</v>
      </c>
      <c r="R833">
        <v>4</v>
      </c>
      <c r="S833">
        <v>11.1776</v>
      </c>
      <c r="T833" s="1" t="s">
        <v>48</v>
      </c>
    </row>
    <row r="834" spans="1:20" x14ac:dyDescent="0.25">
      <c r="A834" s="1" t="s">
        <v>2661</v>
      </c>
      <c r="B834" s="2">
        <v>41996</v>
      </c>
      <c r="C834" s="2">
        <v>42000</v>
      </c>
      <c r="D834" s="1" t="s">
        <v>79</v>
      </c>
      <c r="E834" s="1" t="s">
        <v>40</v>
      </c>
      <c r="F834" s="1" t="s">
        <v>2662</v>
      </c>
      <c r="G834" s="1" t="s">
        <v>2663</v>
      </c>
      <c r="H834" s="1" t="s">
        <v>90</v>
      </c>
      <c r="I834" s="1" t="s">
        <v>26</v>
      </c>
      <c r="J834" s="1" t="s">
        <v>173</v>
      </c>
      <c r="K834" s="1" t="s">
        <v>121</v>
      </c>
      <c r="L834" s="1" t="s">
        <v>68</v>
      </c>
      <c r="M834" s="1" t="s">
        <v>1249</v>
      </c>
      <c r="N834" s="1" t="s">
        <v>31</v>
      </c>
      <c r="O834" s="1" t="s">
        <v>46</v>
      </c>
      <c r="P834" s="1" t="s">
        <v>1250</v>
      </c>
      <c r="Q834">
        <v>53.316000000000003</v>
      </c>
      <c r="R834">
        <v>2</v>
      </c>
      <c r="S834">
        <v>-19.549199999999999</v>
      </c>
      <c r="T834" s="1" t="s">
        <v>96</v>
      </c>
    </row>
    <row r="835" spans="1:20" x14ac:dyDescent="0.25">
      <c r="A835" s="1" t="s">
        <v>2664</v>
      </c>
      <c r="B835" s="2">
        <v>43084</v>
      </c>
      <c r="C835" s="2">
        <v>43089</v>
      </c>
      <c r="D835" s="1" t="s">
        <v>50</v>
      </c>
      <c r="E835" s="1" t="s">
        <v>40</v>
      </c>
      <c r="F835" s="1" t="s">
        <v>2665</v>
      </c>
      <c r="G835" s="1" t="s">
        <v>2666</v>
      </c>
      <c r="H835" s="1" t="s">
        <v>100</v>
      </c>
      <c r="I835" s="1" t="s">
        <v>26</v>
      </c>
      <c r="J835" s="1" t="s">
        <v>191</v>
      </c>
      <c r="K835" s="1" t="s">
        <v>192</v>
      </c>
      <c r="L835" s="1" t="s">
        <v>55</v>
      </c>
      <c r="M835" s="1" t="s">
        <v>694</v>
      </c>
      <c r="N835" s="1" t="s">
        <v>31</v>
      </c>
      <c r="O835" s="1" t="s">
        <v>57</v>
      </c>
      <c r="P835" s="1" t="s">
        <v>695</v>
      </c>
      <c r="Q835">
        <v>22.77</v>
      </c>
      <c r="R835">
        <v>3</v>
      </c>
      <c r="S835">
        <v>9.7911000000000001</v>
      </c>
      <c r="T835" s="1" t="s">
        <v>96</v>
      </c>
    </row>
    <row r="836" spans="1:20" x14ac:dyDescent="0.25">
      <c r="A836" s="1" t="s">
        <v>2667</v>
      </c>
      <c r="B836" s="2">
        <v>42558</v>
      </c>
      <c r="C836" s="2">
        <v>42560</v>
      </c>
      <c r="D836" s="1" t="s">
        <v>63</v>
      </c>
      <c r="E836" s="1" t="s">
        <v>22</v>
      </c>
      <c r="F836" s="1" t="s">
        <v>2133</v>
      </c>
      <c r="G836" s="1" t="s">
        <v>2134</v>
      </c>
      <c r="H836" s="1" t="s">
        <v>25</v>
      </c>
      <c r="I836" s="1" t="s">
        <v>26</v>
      </c>
      <c r="J836" s="1" t="s">
        <v>53</v>
      </c>
      <c r="K836" s="1" t="s">
        <v>54</v>
      </c>
      <c r="L836" s="1" t="s">
        <v>55</v>
      </c>
      <c r="M836" s="1" t="s">
        <v>114</v>
      </c>
      <c r="N836" s="1" t="s">
        <v>31</v>
      </c>
      <c r="O836" s="1" t="s">
        <v>36</v>
      </c>
      <c r="P836" s="1" t="s">
        <v>115</v>
      </c>
      <c r="Q836">
        <v>287.96800000000002</v>
      </c>
      <c r="R836">
        <v>4</v>
      </c>
      <c r="S836">
        <v>-3.5996000000000001</v>
      </c>
      <c r="T836" s="1" t="s">
        <v>71</v>
      </c>
    </row>
    <row r="837" spans="1:20" x14ac:dyDescent="0.25">
      <c r="A837" s="1" t="s">
        <v>2668</v>
      </c>
      <c r="B837" s="2">
        <v>42477</v>
      </c>
      <c r="C837" s="2">
        <v>42481</v>
      </c>
      <c r="D837" s="1" t="s">
        <v>79</v>
      </c>
      <c r="E837" s="1" t="s">
        <v>40</v>
      </c>
      <c r="F837" s="1" t="s">
        <v>1331</v>
      </c>
      <c r="G837" s="1" t="s">
        <v>1332</v>
      </c>
      <c r="H837" s="1" t="s">
        <v>25</v>
      </c>
      <c r="I837" s="1" t="s">
        <v>26</v>
      </c>
      <c r="J837" s="1" t="s">
        <v>2060</v>
      </c>
      <c r="K837" s="1" t="s">
        <v>54</v>
      </c>
      <c r="L837" s="1" t="s">
        <v>55</v>
      </c>
      <c r="M837" s="1" t="s">
        <v>898</v>
      </c>
      <c r="N837" s="1" t="s">
        <v>31</v>
      </c>
      <c r="O837" s="1" t="s">
        <v>32</v>
      </c>
      <c r="P837" s="1" t="s">
        <v>899</v>
      </c>
      <c r="Q837">
        <v>257.49900000000002</v>
      </c>
      <c r="R837">
        <v>3</v>
      </c>
      <c r="S837">
        <v>24.235199999999999</v>
      </c>
      <c r="T837" s="1" t="s">
        <v>113</v>
      </c>
    </row>
    <row r="838" spans="1:20" x14ac:dyDescent="0.25">
      <c r="A838" s="1" t="s">
        <v>2669</v>
      </c>
      <c r="B838" s="2">
        <v>42477</v>
      </c>
      <c r="C838" s="2">
        <v>42482</v>
      </c>
      <c r="D838" s="1" t="s">
        <v>50</v>
      </c>
      <c r="E838" s="1" t="s">
        <v>40</v>
      </c>
      <c r="F838" s="1" t="s">
        <v>2670</v>
      </c>
      <c r="G838" s="1" t="s">
        <v>2671</v>
      </c>
      <c r="H838" s="1" t="s">
        <v>90</v>
      </c>
      <c r="I838" s="1" t="s">
        <v>26</v>
      </c>
      <c r="J838" s="1" t="s">
        <v>157</v>
      </c>
      <c r="K838" s="1" t="s">
        <v>141</v>
      </c>
      <c r="L838" s="1" t="s">
        <v>29</v>
      </c>
      <c r="M838" s="1" t="s">
        <v>2672</v>
      </c>
      <c r="N838" s="1" t="s">
        <v>31</v>
      </c>
      <c r="O838" s="1" t="s">
        <v>57</v>
      </c>
      <c r="P838" s="1" t="s">
        <v>2673</v>
      </c>
      <c r="Q838">
        <v>79.12</v>
      </c>
      <c r="R838">
        <v>5</v>
      </c>
      <c r="S838">
        <v>13.846</v>
      </c>
      <c r="T838" s="1" t="s">
        <v>113</v>
      </c>
    </row>
    <row r="839" spans="1:20" x14ac:dyDescent="0.25">
      <c r="A839" s="1" t="s">
        <v>2674</v>
      </c>
      <c r="B839" s="2">
        <v>41968</v>
      </c>
      <c r="C839" s="2">
        <v>41970</v>
      </c>
      <c r="D839" s="1" t="s">
        <v>63</v>
      </c>
      <c r="E839" s="1" t="s">
        <v>22</v>
      </c>
      <c r="F839" s="1" t="s">
        <v>2675</v>
      </c>
      <c r="G839" s="1" t="s">
        <v>2676</v>
      </c>
      <c r="H839" s="1" t="s">
        <v>25</v>
      </c>
      <c r="I839" s="1" t="s">
        <v>26</v>
      </c>
      <c r="J839" s="1" t="s">
        <v>2677</v>
      </c>
      <c r="K839" s="1" t="s">
        <v>1645</v>
      </c>
      <c r="L839" s="1" t="s">
        <v>68</v>
      </c>
      <c r="M839" s="1" t="s">
        <v>943</v>
      </c>
      <c r="N839" s="1" t="s">
        <v>31</v>
      </c>
      <c r="O839" s="1" t="s">
        <v>57</v>
      </c>
      <c r="P839" s="1" t="s">
        <v>944</v>
      </c>
      <c r="Q839">
        <v>52.96</v>
      </c>
      <c r="R839">
        <v>2</v>
      </c>
      <c r="S839">
        <v>20.1248</v>
      </c>
      <c r="T839" s="1" t="s">
        <v>34</v>
      </c>
    </row>
    <row r="840" spans="1:20" x14ac:dyDescent="0.25">
      <c r="A840" s="1" t="s">
        <v>2678</v>
      </c>
      <c r="B840" s="2">
        <v>42125</v>
      </c>
      <c r="C840" s="2">
        <v>42129</v>
      </c>
      <c r="D840" s="1" t="s">
        <v>79</v>
      </c>
      <c r="E840" s="1" t="s">
        <v>40</v>
      </c>
      <c r="F840" s="1" t="s">
        <v>2679</v>
      </c>
      <c r="G840" s="1" t="s">
        <v>2680</v>
      </c>
      <c r="H840" s="1" t="s">
        <v>90</v>
      </c>
      <c r="I840" s="1" t="s">
        <v>26</v>
      </c>
      <c r="J840" s="1" t="s">
        <v>303</v>
      </c>
      <c r="K840" s="1" t="s">
        <v>44</v>
      </c>
      <c r="L840" s="1" t="s">
        <v>29</v>
      </c>
      <c r="M840" s="1" t="s">
        <v>943</v>
      </c>
      <c r="N840" s="1" t="s">
        <v>31</v>
      </c>
      <c r="O840" s="1" t="s">
        <v>57</v>
      </c>
      <c r="P840" s="1" t="s">
        <v>944</v>
      </c>
      <c r="Q840">
        <v>63.552</v>
      </c>
      <c r="R840">
        <v>3</v>
      </c>
      <c r="S840">
        <v>14.299200000000001</v>
      </c>
      <c r="T840" s="1" t="s">
        <v>161</v>
      </c>
    </row>
    <row r="841" spans="1:20" x14ac:dyDescent="0.25">
      <c r="A841" s="1" t="s">
        <v>2681</v>
      </c>
      <c r="B841" s="2">
        <v>42071</v>
      </c>
      <c r="C841" s="2">
        <v>42075</v>
      </c>
      <c r="D841" s="1" t="s">
        <v>79</v>
      </c>
      <c r="E841" s="1" t="s">
        <v>40</v>
      </c>
      <c r="F841" s="1" t="s">
        <v>2682</v>
      </c>
      <c r="G841" s="1" t="s">
        <v>2683</v>
      </c>
      <c r="H841" s="1" t="s">
        <v>25</v>
      </c>
      <c r="I841" s="1" t="s">
        <v>26</v>
      </c>
      <c r="J841" s="1" t="s">
        <v>2684</v>
      </c>
      <c r="K841" s="1" t="s">
        <v>238</v>
      </c>
      <c r="L841" s="1" t="s">
        <v>93</v>
      </c>
      <c r="M841" s="1" t="s">
        <v>2400</v>
      </c>
      <c r="N841" s="1" t="s">
        <v>31</v>
      </c>
      <c r="O841" s="1" t="s">
        <v>32</v>
      </c>
      <c r="P841" s="1" t="s">
        <v>2401</v>
      </c>
      <c r="Q841">
        <v>512.94000000000005</v>
      </c>
      <c r="R841">
        <v>3</v>
      </c>
      <c r="S841">
        <v>97.458600000000004</v>
      </c>
      <c r="T841" s="1" t="s">
        <v>195</v>
      </c>
    </row>
    <row r="842" spans="1:20" x14ac:dyDescent="0.25">
      <c r="A842" s="1" t="s">
        <v>2681</v>
      </c>
      <c r="B842" s="2">
        <v>42071</v>
      </c>
      <c r="C842" s="2">
        <v>42075</v>
      </c>
      <c r="D842" s="1" t="s">
        <v>79</v>
      </c>
      <c r="E842" s="1" t="s">
        <v>40</v>
      </c>
      <c r="F842" s="1" t="s">
        <v>2682</v>
      </c>
      <c r="G842" s="1" t="s">
        <v>2683</v>
      </c>
      <c r="H842" s="1" t="s">
        <v>25</v>
      </c>
      <c r="I842" s="1" t="s">
        <v>26</v>
      </c>
      <c r="J842" s="1" t="s">
        <v>2684</v>
      </c>
      <c r="K842" s="1" t="s">
        <v>238</v>
      </c>
      <c r="L842" s="1" t="s">
        <v>93</v>
      </c>
      <c r="M842" s="1" t="s">
        <v>1747</v>
      </c>
      <c r="N842" s="1" t="s">
        <v>31</v>
      </c>
      <c r="O842" s="1" t="s">
        <v>36</v>
      </c>
      <c r="P842" s="1" t="s">
        <v>1748</v>
      </c>
      <c r="Q842">
        <v>860.93</v>
      </c>
      <c r="R842">
        <v>7</v>
      </c>
      <c r="S842">
        <v>189.40459999999999</v>
      </c>
      <c r="T842" s="1" t="s">
        <v>195</v>
      </c>
    </row>
    <row r="843" spans="1:20" x14ac:dyDescent="0.25">
      <c r="A843" s="1" t="s">
        <v>2681</v>
      </c>
      <c r="B843" s="2">
        <v>42071</v>
      </c>
      <c r="C843" s="2">
        <v>42075</v>
      </c>
      <c r="D843" s="1" t="s">
        <v>79</v>
      </c>
      <c r="E843" s="1" t="s">
        <v>40</v>
      </c>
      <c r="F843" s="1" t="s">
        <v>2682</v>
      </c>
      <c r="G843" s="1" t="s">
        <v>2683</v>
      </c>
      <c r="H843" s="1" t="s">
        <v>25</v>
      </c>
      <c r="I843" s="1" t="s">
        <v>26</v>
      </c>
      <c r="J843" s="1" t="s">
        <v>2684</v>
      </c>
      <c r="K843" s="1" t="s">
        <v>238</v>
      </c>
      <c r="L843" s="1" t="s">
        <v>93</v>
      </c>
      <c r="M843" s="1" t="s">
        <v>1796</v>
      </c>
      <c r="N843" s="1" t="s">
        <v>31</v>
      </c>
      <c r="O843" s="1" t="s">
        <v>57</v>
      </c>
      <c r="P843" s="1" t="s">
        <v>1797</v>
      </c>
      <c r="Q843">
        <v>373.08</v>
      </c>
      <c r="R843">
        <v>6</v>
      </c>
      <c r="S843">
        <v>82.077600000000004</v>
      </c>
      <c r="T843" s="1" t="s">
        <v>195</v>
      </c>
    </row>
    <row r="844" spans="1:20" x14ac:dyDescent="0.25">
      <c r="A844" s="1" t="s">
        <v>2685</v>
      </c>
      <c r="B844" s="2">
        <v>42202</v>
      </c>
      <c r="C844" s="2">
        <v>42205</v>
      </c>
      <c r="D844" s="1" t="s">
        <v>21</v>
      </c>
      <c r="E844" s="1" t="s">
        <v>22</v>
      </c>
      <c r="F844" s="1" t="s">
        <v>469</v>
      </c>
      <c r="G844" s="1" t="s">
        <v>470</v>
      </c>
      <c r="H844" s="1" t="s">
        <v>90</v>
      </c>
      <c r="I844" s="1" t="s">
        <v>26</v>
      </c>
      <c r="J844" s="1" t="s">
        <v>2686</v>
      </c>
      <c r="K844" s="1" t="s">
        <v>44</v>
      </c>
      <c r="L844" s="1" t="s">
        <v>29</v>
      </c>
      <c r="M844" s="1" t="s">
        <v>348</v>
      </c>
      <c r="N844" s="1" t="s">
        <v>31</v>
      </c>
      <c r="O844" s="1" t="s">
        <v>32</v>
      </c>
      <c r="P844" s="1" t="s">
        <v>349</v>
      </c>
      <c r="Q844">
        <v>231.92</v>
      </c>
      <c r="R844">
        <v>5</v>
      </c>
      <c r="S844">
        <v>5.798</v>
      </c>
      <c r="T844" s="1" t="s">
        <v>71</v>
      </c>
    </row>
    <row r="845" spans="1:20" x14ac:dyDescent="0.25">
      <c r="A845" s="1" t="s">
        <v>2687</v>
      </c>
      <c r="B845" s="2">
        <v>41923</v>
      </c>
      <c r="C845" s="2">
        <v>41928</v>
      </c>
      <c r="D845" s="1" t="s">
        <v>50</v>
      </c>
      <c r="E845" s="1" t="s">
        <v>40</v>
      </c>
      <c r="F845" s="1" t="s">
        <v>2431</v>
      </c>
      <c r="G845" s="1" t="s">
        <v>2432</v>
      </c>
      <c r="H845" s="1" t="s">
        <v>100</v>
      </c>
      <c r="I845" s="1" t="s">
        <v>26</v>
      </c>
      <c r="J845" s="1" t="s">
        <v>191</v>
      </c>
      <c r="K845" s="1" t="s">
        <v>192</v>
      </c>
      <c r="L845" s="1" t="s">
        <v>55</v>
      </c>
      <c r="M845" s="1" t="s">
        <v>1496</v>
      </c>
      <c r="N845" s="1" t="s">
        <v>31</v>
      </c>
      <c r="O845" s="1" t="s">
        <v>57</v>
      </c>
      <c r="P845" s="1" t="s">
        <v>1497</v>
      </c>
      <c r="Q845">
        <v>63.47</v>
      </c>
      <c r="R845">
        <v>11</v>
      </c>
      <c r="S845">
        <v>19.041</v>
      </c>
      <c r="T845" s="1" t="s">
        <v>48</v>
      </c>
    </row>
    <row r="846" spans="1:20" x14ac:dyDescent="0.25">
      <c r="A846" s="1" t="s">
        <v>2688</v>
      </c>
      <c r="B846" s="2">
        <v>42432</v>
      </c>
      <c r="C846" s="2">
        <v>42437</v>
      </c>
      <c r="D846" s="1" t="s">
        <v>50</v>
      </c>
      <c r="E846" s="1" t="s">
        <v>40</v>
      </c>
      <c r="F846" s="1" t="s">
        <v>1152</v>
      </c>
      <c r="G846" s="1" t="s">
        <v>1153</v>
      </c>
      <c r="H846" s="1" t="s">
        <v>25</v>
      </c>
      <c r="I846" s="1" t="s">
        <v>26</v>
      </c>
      <c r="J846" s="1" t="s">
        <v>245</v>
      </c>
      <c r="K846" s="1" t="s">
        <v>92</v>
      </c>
      <c r="L846" s="1" t="s">
        <v>93</v>
      </c>
      <c r="M846" s="1" t="s">
        <v>435</v>
      </c>
      <c r="N846" s="1" t="s">
        <v>31</v>
      </c>
      <c r="O846" s="1" t="s">
        <v>46</v>
      </c>
      <c r="P846" s="1" t="s">
        <v>436</v>
      </c>
      <c r="Q846">
        <v>637.89599999999996</v>
      </c>
      <c r="R846">
        <v>3</v>
      </c>
      <c r="S846">
        <v>-127.5792</v>
      </c>
      <c r="T846" s="1" t="s">
        <v>195</v>
      </c>
    </row>
    <row r="847" spans="1:20" x14ac:dyDescent="0.25">
      <c r="A847" s="1" t="s">
        <v>2689</v>
      </c>
      <c r="B847" s="2">
        <v>42736</v>
      </c>
      <c r="C847" s="2">
        <v>42740</v>
      </c>
      <c r="D847" s="1" t="s">
        <v>79</v>
      </c>
      <c r="E847" s="1" t="s">
        <v>40</v>
      </c>
      <c r="F847" s="1" t="s">
        <v>197</v>
      </c>
      <c r="G847" s="1" t="s">
        <v>198</v>
      </c>
      <c r="H847" s="1" t="s">
        <v>25</v>
      </c>
      <c r="I847" s="1" t="s">
        <v>26</v>
      </c>
      <c r="J847" s="1" t="s">
        <v>53</v>
      </c>
      <c r="K847" s="1" t="s">
        <v>54</v>
      </c>
      <c r="L847" s="1" t="s">
        <v>55</v>
      </c>
      <c r="M847" s="1" t="s">
        <v>2690</v>
      </c>
      <c r="N847" s="1" t="s">
        <v>31</v>
      </c>
      <c r="O847" s="1" t="s">
        <v>57</v>
      </c>
      <c r="P847" s="1" t="s">
        <v>2691</v>
      </c>
      <c r="Q847">
        <v>474.43</v>
      </c>
      <c r="R847">
        <v>11</v>
      </c>
      <c r="S847">
        <v>199.26060000000001</v>
      </c>
      <c r="T847" s="1" t="s">
        <v>169</v>
      </c>
    </row>
    <row r="848" spans="1:20" x14ac:dyDescent="0.25">
      <c r="A848" s="1" t="s">
        <v>2692</v>
      </c>
      <c r="B848" s="2">
        <v>41812</v>
      </c>
      <c r="C848" s="2">
        <v>41817</v>
      </c>
      <c r="D848" s="1" t="s">
        <v>50</v>
      </c>
      <c r="E848" s="1" t="s">
        <v>40</v>
      </c>
      <c r="F848" s="1" t="s">
        <v>2693</v>
      </c>
      <c r="G848" s="1" t="s">
        <v>2694</v>
      </c>
      <c r="H848" s="1" t="s">
        <v>25</v>
      </c>
      <c r="I848" s="1" t="s">
        <v>26</v>
      </c>
      <c r="J848" s="1" t="s">
        <v>1146</v>
      </c>
      <c r="K848" s="1" t="s">
        <v>67</v>
      </c>
      <c r="L848" s="1" t="s">
        <v>68</v>
      </c>
      <c r="M848" s="1" t="s">
        <v>255</v>
      </c>
      <c r="N848" s="1" t="s">
        <v>31</v>
      </c>
      <c r="O848" s="1" t="s">
        <v>36</v>
      </c>
      <c r="P848" s="1" t="s">
        <v>256</v>
      </c>
      <c r="Q848">
        <v>170.05799999999999</v>
      </c>
      <c r="R848">
        <v>3</v>
      </c>
      <c r="S848">
        <v>-4.8587999999999996</v>
      </c>
      <c r="T848" s="1" t="s">
        <v>59</v>
      </c>
    </row>
    <row r="849" spans="1:20" x14ac:dyDescent="0.25">
      <c r="A849" s="1" t="s">
        <v>2692</v>
      </c>
      <c r="B849" s="2">
        <v>41812</v>
      </c>
      <c r="C849" s="2">
        <v>41817</v>
      </c>
      <c r="D849" s="1" t="s">
        <v>50</v>
      </c>
      <c r="E849" s="1" t="s">
        <v>40</v>
      </c>
      <c r="F849" s="1" t="s">
        <v>2693</v>
      </c>
      <c r="G849" s="1" t="s">
        <v>2694</v>
      </c>
      <c r="H849" s="1" t="s">
        <v>25</v>
      </c>
      <c r="I849" s="1" t="s">
        <v>26</v>
      </c>
      <c r="J849" s="1" t="s">
        <v>1146</v>
      </c>
      <c r="K849" s="1" t="s">
        <v>67</v>
      </c>
      <c r="L849" s="1" t="s">
        <v>68</v>
      </c>
      <c r="M849" s="1" t="s">
        <v>35</v>
      </c>
      <c r="N849" s="1" t="s">
        <v>31</v>
      </c>
      <c r="O849" s="1" t="s">
        <v>36</v>
      </c>
      <c r="P849" s="1" t="s">
        <v>37</v>
      </c>
      <c r="Q849">
        <v>853.93</v>
      </c>
      <c r="R849">
        <v>5</v>
      </c>
      <c r="S849">
        <v>0</v>
      </c>
      <c r="T849" s="1" t="s">
        <v>59</v>
      </c>
    </row>
    <row r="850" spans="1:20" x14ac:dyDescent="0.25">
      <c r="A850" s="1" t="s">
        <v>2695</v>
      </c>
      <c r="B850" s="2">
        <v>43035</v>
      </c>
      <c r="C850" s="2">
        <v>43036</v>
      </c>
      <c r="D850" s="1" t="s">
        <v>117</v>
      </c>
      <c r="E850" s="1" t="s">
        <v>87</v>
      </c>
      <c r="F850" s="1" t="s">
        <v>2696</v>
      </c>
      <c r="G850" s="1" t="s">
        <v>2697</v>
      </c>
      <c r="H850" s="1" t="s">
        <v>90</v>
      </c>
      <c r="I850" s="1" t="s">
        <v>26</v>
      </c>
      <c r="J850" s="1" t="s">
        <v>328</v>
      </c>
      <c r="K850" s="1" t="s">
        <v>54</v>
      </c>
      <c r="L850" s="1" t="s">
        <v>55</v>
      </c>
      <c r="M850" s="1" t="s">
        <v>1636</v>
      </c>
      <c r="N850" s="1" t="s">
        <v>31</v>
      </c>
      <c r="O850" s="1" t="s">
        <v>32</v>
      </c>
      <c r="P850" s="1" t="s">
        <v>1637</v>
      </c>
      <c r="Q850">
        <v>556.66499999999996</v>
      </c>
      <c r="R850">
        <v>5</v>
      </c>
      <c r="S850">
        <v>6.5490000000000004</v>
      </c>
      <c r="T850" s="1" t="s">
        <v>48</v>
      </c>
    </row>
    <row r="851" spans="1:20" x14ac:dyDescent="0.25">
      <c r="A851" s="1" t="s">
        <v>2698</v>
      </c>
      <c r="B851" s="2">
        <v>43093</v>
      </c>
      <c r="C851" s="2">
        <v>43097</v>
      </c>
      <c r="D851" s="1" t="s">
        <v>79</v>
      </c>
      <c r="E851" s="1" t="s">
        <v>40</v>
      </c>
      <c r="F851" s="1" t="s">
        <v>2305</v>
      </c>
      <c r="G851" s="1" t="s">
        <v>2306</v>
      </c>
      <c r="H851" s="1" t="s">
        <v>25</v>
      </c>
      <c r="I851" s="1" t="s">
        <v>26</v>
      </c>
      <c r="J851" s="1" t="s">
        <v>1405</v>
      </c>
      <c r="K851" s="1" t="s">
        <v>1406</v>
      </c>
      <c r="L851" s="1" t="s">
        <v>29</v>
      </c>
      <c r="M851" s="1" t="s">
        <v>1892</v>
      </c>
      <c r="N851" s="1" t="s">
        <v>31</v>
      </c>
      <c r="O851" s="1" t="s">
        <v>36</v>
      </c>
      <c r="P851" s="1" t="s">
        <v>1893</v>
      </c>
      <c r="Q851">
        <v>232.88</v>
      </c>
      <c r="R851">
        <v>4</v>
      </c>
      <c r="S851">
        <v>60.5488</v>
      </c>
      <c r="T851" s="1" t="s">
        <v>96</v>
      </c>
    </row>
    <row r="852" spans="1:20" x14ac:dyDescent="0.25">
      <c r="A852" s="1" t="s">
        <v>2699</v>
      </c>
      <c r="B852" s="2">
        <v>42002</v>
      </c>
      <c r="C852" s="2">
        <v>42006</v>
      </c>
      <c r="D852" s="1" t="s">
        <v>79</v>
      </c>
      <c r="E852" s="1" t="s">
        <v>40</v>
      </c>
      <c r="F852" s="1" t="s">
        <v>787</v>
      </c>
      <c r="G852" s="1" t="s">
        <v>788</v>
      </c>
      <c r="H852" s="1" t="s">
        <v>90</v>
      </c>
      <c r="I852" s="1" t="s">
        <v>26</v>
      </c>
      <c r="J852" s="1" t="s">
        <v>328</v>
      </c>
      <c r="K852" s="1" t="s">
        <v>54</v>
      </c>
      <c r="L852" s="1" t="s">
        <v>55</v>
      </c>
      <c r="M852" s="1" t="s">
        <v>2237</v>
      </c>
      <c r="N852" s="1" t="s">
        <v>31</v>
      </c>
      <c r="O852" s="1" t="s">
        <v>57</v>
      </c>
      <c r="P852" s="1" t="s">
        <v>2238</v>
      </c>
      <c r="Q852">
        <v>24.9</v>
      </c>
      <c r="R852">
        <v>5</v>
      </c>
      <c r="S852">
        <v>8.2170000000000005</v>
      </c>
      <c r="T852" s="1" t="s">
        <v>96</v>
      </c>
    </row>
    <row r="853" spans="1:20" x14ac:dyDescent="0.25">
      <c r="A853" s="1" t="s">
        <v>2699</v>
      </c>
      <c r="B853" s="2">
        <v>42002</v>
      </c>
      <c r="C853" s="2">
        <v>42006</v>
      </c>
      <c r="D853" s="1" t="s">
        <v>79</v>
      </c>
      <c r="E853" s="1" t="s">
        <v>40</v>
      </c>
      <c r="F853" s="1" t="s">
        <v>787</v>
      </c>
      <c r="G853" s="1" t="s">
        <v>788</v>
      </c>
      <c r="H853" s="1" t="s">
        <v>90</v>
      </c>
      <c r="I853" s="1" t="s">
        <v>26</v>
      </c>
      <c r="J853" s="1" t="s">
        <v>328</v>
      </c>
      <c r="K853" s="1" t="s">
        <v>54</v>
      </c>
      <c r="L853" s="1" t="s">
        <v>55</v>
      </c>
      <c r="M853" s="1" t="s">
        <v>2409</v>
      </c>
      <c r="N853" s="1" t="s">
        <v>31</v>
      </c>
      <c r="O853" s="1" t="s">
        <v>57</v>
      </c>
      <c r="P853" s="1" t="s">
        <v>2410</v>
      </c>
      <c r="Q853">
        <v>70.56</v>
      </c>
      <c r="R853">
        <v>6</v>
      </c>
      <c r="S853">
        <v>23.990400000000001</v>
      </c>
      <c r="T853" s="1" t="s">
        <v>96</v>
      </c>
    </row>
    <row r="854" spans="1:20" x14ac:dyDescent="0.25">
      <c r="A854" s="1" t="s">
        <v>2700</v>
      </c>
      <c r="B854" s="2">
        <v>42180</v>
      </c>
      <c r="C854" s="2">
        <v>42185</v>
      </c>
      <c r="D854" s="1" t="s">
        <v>50</v>
      </c>
      <c r="E854" s="1" t="s">
        <v>40</v>
      </c>
      <c r="F854" s="1" t="s">
        <v>2211</v>
      </c>
      <c r="G854" s="1" t="s">
        <v>2212</v>
      </c>
      <c r="H854" s="1" t="s">
        <v>25</v>
      </c>
      <c r="I854" s="1" t="s">
        <v>26</v>
      </c>
      <c r="J854" s="1" t="s">
        <v>328</v>
      </c>
      <c r="K854" s="1" t="s">
        <v>54</v>
      </c>
      <c r="L854" s="1" t="s">
        <v>55</v>
      </c>
      <c r="M854" s="1" t="s">
        <v>640</v>
      </c>
      <c r="N854" s="1" t="s">
        <v>31</v>
      </c>
      <c r="O854" s="1" t="s">
        <v>57</v>
      </c>
      <c r="P854" s="1" t="s">
        <v>641</v>
      </c>
      <c r="Q854">
        <v>204.85</v>
      </c>
      <c r="R854">
        <v>5</v>
      </c>
      <c r="S854">
        <v>57.357999999999997</v>
      </c>
      <c r="T854" s="1" t="s">
        <v>59</v>
      </c>
    </row>
    <row r="855" spans="1:20" x14ac:dyDescent="0.25">
      <c r="A855" s="1" t="s">
        <v>2701</v>
      </c>
      <c r="B855" s="2">
        <v>42910</v>
      </c>
      <c r="C855" s="2">
        <v>42912</v>
      </c>
      <c r="D855" s="1" t="s">
        <v>63</v>
      </c>
      <c r="E855" s="1" t="s">
        <v>22</v>
      </c>
      <c r="F855" s="1" t="s">
        <v>2702</v>
      </c>
      <c r="G855" s="1" t="s">
        <v>2703</v>
      </c>
      <c r="H855" s="1" t="s">
        <v>25</v>
      </c>
      <c r="I855" s="1" t="s">
        <v>26</v>
      </c>
      <c r="J855" s="1" t="s">
        <v>173</v>
      </c>
      <c r="K855" s="1" t="s">
        <v>121</v>
      </c>
      <c r="L855" s="1" t="s">
        <v>68</v>
      </c>
      <c r="M855" s="1" t="s">
        <v>920</v>
      </c>
      <c r="N855" s="1" t="s">
        <v>31</v>
      </c>
      <c r="O855" s="1" t="s">
        <v>57</v>
      </c>
      <c r="P855" s="1" t="s">
        <v>921</v>
      </c>
      <c r="Q855">
        <v>276.69</v>
      </c>
      <c r="R855">
        <v>3</v>
      </c>
      <c r="S855">
        <v>49.804200000000002</v>
      </c>
      <c r="T855" s="1" t="s">
        <v>59</v>
      </c>
    </row>
    <row r="856" spans="1:20" x14ac:dyDescent="0.25">
      <c r="A856" s="1" t="s">
        <v>2701</v>
      </c>
      <c r="B856" s="2">
        <v>42910</v>
      </c>
      <c r="C856" s="2">
        <v>42912</v>
      </c>
      <c r="D856" s="1" t="s">
        <v>63</v>
      </c>
      <c r="E856" s="1" t="s">
        <v>22</v>
      </c>
      <c r="F856" s="1" t="s">
        <v>2702</v>
      </c>
      <c r="G856" s="1" t="s">
        <v>2703</v>
      </c>
      <c r="H856" s="1" t="s">
        <v>25</v>
      </c>
      <c r="I856" s="1" t="s">
        <v>26</v>
      </c>
      <c r="J856" s="1" t="s">
        <v>173</v>
      </c>
      <c r="K856" s="1" t="s">
        <v>121</v>
      </c>
      <c r="L856" s="1" t="s">
        <v>68</v>
      </c>
      <c r="M856" s="1" t="s">
        <v>356</v>
      </c>
      <c r="N856" s="1" t="s">
        <v>31</v>
      </c>
      <c r="O856" s="1" t="s">
        <v>36</v>
      </c>
      <c r="P856" s="1" t="s">
        <v>357</v>
      </c>
      <c r="Q856">
        <v>172.76400000000001</v>
      </c>
      <c r="R856">
        <v>2</v>
      </c>
      <c r="S856">
        <v>32.633200000000002</v>
      </c>
      <c r="T856" s="1" t="s">
        <v>59</v>
      </c>
    </row>
    <row r="857" spans="1:20" x14ac:dyDescent="0.25">
      <c r="A857" s="1" t="s">
        <v>2704</v>
      </c>
      <c r="B857" s="2">
        <v>41911</v>
      </c>
      <c r="C857" s="2">
        <v>41915</v>
      </c>
      <c r="D857" s="1" t="s">
        <v>79</v>
      </c>
      <c r="E857" s="1" t="s">
        <v>40</v>
      </c>
      <c r="F857" s="1" t="s">
        <v>2345</v>
      </c>
      <c r="G857" s="1" t="s">
        <v>2346</v>
      </c>
      <c r="H857" s="1" t="s">
        <v>90</v>
      </c>
      <c r="I857" s="1" t="s">
        <v>26</v>
      </c>
      <c r="J857" s="1" t="s">
        <v>66</v>
      </c>
      <c r="K857" s="1" t="s">
        <v>67</v>
      </c>
      <c r="L857" s="1" t="s">
        <v>68</v>
      </c>
      <c r="M857" s="1" t="s">
        <v>1561</v>
      </c>
      <c r="N857" s="1" t="s">
        <v>31</v>
      </c>
      <c r="O857" s="1" t="s">
        <v>46</v>
      </c>
      <c r="P857" s="1" t="s">
        <v>1562</v>
      </c>
      <c r="Q857">
        <v>409.27199999999999</v>
      </c>
      <c r="R857">
        <v>2</v>
      </c>
      <c r="S857">
        <v>-81.854399999999998</v>
      </c>
      <c r="T857" s="1" t="s">
        <v>77</v>
      </c>
    </row>
    <row r="858" spans="1:20" x14ac:dyDescent="0.25">
      <c r="A858" s="1" t="s">
        <v>2704</v>
      </c>
      <c r="B858" s="2">
        <v>41911</v>
      </c>
      <c r="C858" s="2">
        <v>41915</v>
      </c>
      <c r="D858" s="1" t="s">
        <v>79</v>
      </c>
      <c r="E858" s="1" t="s">
        <v>40</v>
      </c>
      <c r="F858" s="1" t="s">
        <v>2345</v>
      </c>
      <c r="G858" s="1" t="s">
        <v>2346</v>
      </c>
      <c r="H858" s="1" t="s">
        <v>90</v>
      </c>
      <c r="I858" s="1" t="s">
        <v>26</v>
      </c>
      <c r="J858" s="1" t="s">
        <v>66</v>
      </c>
      <c r="K858" s="1" t="s">
        <v>67</v>
      </c>
      <c r="L858" s="1" t="s">
        <v>68</v>
      </c>
      <c r="M858" s="1" t="s">
        <v>1040</v>
      </c>
      <c r="N858" s="1" t="s">
        <v>31</v>
      </c>
      <c r="O858" s="1" t="s">
        <v>46</v>
      </c>
      <c r="P858" s="1" t="s">
        <v>1041</v>
      </c>
      <c r="Q858">
        <v>67.176000000000002</v>
      </c>
      <c r="R858">
        <v>1</v>
      </c>
      <c r="S858">
        <v>-20.152799999999999</v>
      </c>
      <c r="T858" s="1" t="s">
        <v>77</v>
      </c>
    </row>
    <row r="859" spans="1:20" x14ac:dyDescent="0.25">
      <c r="A859" s="1" t="s">
        <v>2705</v>
      </c>
      <c r="B859" s="2">
        <v>42328</v>
      </c>
      <c r="C859" s="2">
        <v>42332</v>
      </c>
      <c r="D859" s="1" t="s">
        <v>79</v>
      </c>
      <c r="E859" s="1" t="s">
        <v>40</v>
      </c>
      <c r="F859" s="1" t="s">
        <v>221</v>
      </c>
      <c r="G859" s="1" t="s">
        <v>222</v>
      </c>
      <c r="H859" s="1" t="s">
        <v>25</v>
      </c>
      <c r="I859" s="1" t="s">
        <v>26</v>
      </c>
      <c r="J859" s="1" t="s">
        <v>1470</v>
      </c>
      <c r="K859" s="1" t="s">
        <v>54</v>
      </c>
      <c r="L859" s="1" t="s">
        <v>55</v>
      </c>
      <c r="M859" s="1" t="s">
        <v>580</v>
      </c>
      <c r="N859" s="1" t="s">
        <v>31</v>
      </c>
      <c r="O859" s="1" t="s">
        <v>36</v>
      </c>
      <c r="P859" s="1" t="s">
        <v>581</v>
      </c>
      <c r="Q859">
        <v>572.16</v>
      </c>
      <c r="R859">
        <v>3</v>
      </c>
      <c r="S859">
        <v>35.76</v>
      </c>
      <c r="T859" s="1" t="s">
        <v>34</v>
      </c>
    </row>
    <row r="860" spans="1:20" x14ac:dyDescent="0.25">
      <c r="A860" s="1" t="s">
        <v>2706</v>
      </c>
      <c r="B860" s="2">
        <v>42610</v>
      </c>
      <c r="C860" s="2">
        <v>42613</v>
      </c>
      <c r="D860" s="1" t="s">
        <v>21</v>
      </c>
      <c r="E860" s="1" t="s">
        <v>87</v>
      </c>
      <c r="F860" s="1" t="s">
        <v>2298</v>
      </c>
      <c r="G860" s="1" t="s">
        <v>2299</v>
      </c>
      <c r="H860" s="1" t="s">
        <v>25</v>
      </c>
      <c r="I860" s="1" t="s">
        <v>26</v>
      </c>
      <c r="J860" s="1" t="s">
        <v>1739</v>
      </c>
      <c r="K860" s="1" t="s">
        <v>92</v>
      </c>
      <c r="L860" s="1" t="s">
        <v>93</v>
      </c>
      <c r="M860" s="1" t="s">
        <v>1476</v>
      </c>
      <c r="N860" s="1" t="s">
        <v>31</v>
      </c>
      <c r="O860" s="1" t="s">
        <v>32</v>
      </c>
      <c r="P860" s="1" t="s">
        <v>1477</v>
      </c>
      <c r="Q860">
        <v>156.37280000000001</v>
      </c>
      <c r="R860">
        <v>2</v>
      </c>
      <c r="S860">
        <v>-52.890799999999999</v>
      </c>
      <c r="T860" s="1" t="s">
        <v>253</v>
      </c>
    </row>
    <row r="861" spans="1:20" x14ac:dyDescent="0.25">
      <c r="A861" s="1" t="s">
        <v>2707</v>
      </c>
      <c r="B861" s="2">
        <v>43054</v>
      </c>
      <c r="C861" s="2">
        <v>43059</v>
      </c>
      <c r="D861" s="1" t="s">
        <v>50</v>
      </c>
      <c r="E861" s="1" t="s">
        <v>40</v>
      </c>
      <c r="F861" s="1" t="s">
        <v>2682</v>
      </c>
      <c r="G861" s="1" t="s">
        <v>2683</v>
      </c>
      <c r="H861" s="1" t="s">
        <v>25</v>
      </c>
      <c r="I861" s="1" t="s">
        <v>26</v>
      </c>
      <c r="J861" s="1" t="s">
        <v>2708</v>
      </c>
      <c r="K861" s="1" t="s">
        <v>44</v>
      </c>
      <c r="L861" s="1" t="s">
        <v>29</v>
      </c>
      <c r="M861" s="1" t="s">
        <v>705</v>
      </c>
      <c r="N861" s="1" t="s">
        <v>31</v>
      </c>
      <c r="O861" s="1" t="s">
        <v>57</v>
      </c>
      <c r="P861" s="1" t="s">
        <v>706</v>
      </c>
      <c r="Q861">
        <v>220.06399999999999</v>
      </c>
      <c r="R861">
        <v>4</v>
      </c>
      <c r="S861">
        <v>55.015999999999998</v>
      </c>
      <c r="T861" s="1" t="s">
        <v>34</v>
      </c>
    </row>
    <row r="862" spans="1:20" x14ac:dyDescent="0.25">
      <c r="A862" s="1" t="s">
        <v>2707</v>
      </c>
      <c r="B862" s="2">
        <v>43054</v>
      </c>
      <c r="C862" s="2">
        <v>43059</v>
      </c>
      <c r="D862" s="1" t="s">
        <v>50</v>
      </c>
      <c r="E862" s="1" t="s">
        <v>40</v>
      </c>
      <c r="F862" s="1" t="s">
        <v>2682</v>
      </c>
      <c r="G862" s="1" t="s">
        <v>2683</v>
      </c>
      <c r="H862" s="1" t="s">
        <v>25</v>
      </c>
      <c r="I862" s="1" t="s">
        <v>26</v>
      </c>
      <c r="J862" s="1" t="s">
        <v>2708</v>
      </c>
      <c r="K862" s="1" t="s">
        <v>44</v>
      </c>
      <c r="L862" s="1" t="s">
        <v>29</v>
      </c>
      <c r="M862" s="1" t="s">
        <v>1391</v>
      </c>
      <c r="N862" s="1" t="s">
        <v>31</v>
      </c>
      <c r="O862" s="1" t="s">
        <v>57</v>
      </c>
      <c r="P862" s="1" t="s">
        <v>1392</v>
      </c>
      <c r="Q862">
        <v>339.13600000000002</v>
      </c>
      <c r="R862">
        <v>4</v>
      </c>
      <c r="S862">
        <v>0</v>
      </c>
      <c r="T862" s="1" t="s">
        <v>34</v>
      </c>
    </row>
    <row r="863" spans="1:20" x14ac:dyDescent="0.25">
      <c r="A863" s="1" t="s">
        <v>2709</v>
      </c>
      <c r="B863" s="2">
        <v>41870</v>
      </c>
      <c r="C863" s="2">
        <v>41877</v>
      </c>
      <c r="D863" s="1" t="s">
        <v>39</v>
      </c>
      <c r="E863" s="1" t="s">
        <v>40</v>
      </c>
      <c r="F863" s="1" t="s">
        <v>2710</v>
      </c>
      <c r="G863" s="1" t="s">
        <v>2711</v>
      </c>
      <c r="H863" s="1" t="s">
        <v>25</v>
      </c>
      <c r="I863" s="1" t="s">
        <v>26</v>
      </c>
      <c r="J863" s="1" t="s">
        <v>1057</v>
      </c>
      <c r="K863" s="1" t="s">
        <v>1058</v>
      </c>
      <c r="L863" s="1" t="s">
        <v>29</v>
      </c>
      <c r="M863" s="1" t="s">
        <v>2712</v>
      </c>
      <c r="N863" s="1" t="s">
        <v>31</v>
      </c>
      <c r="O863" s="1" t="s">
        <v>32</v>
      </c>
      <c r="P863" s="1" t="s">
        <v>2713</v>
      </c>
      <c r="Q863">
        <v>638.82000000000005</v>
      </c>
      <c r="R863">
        <v>9</v>
      </c>
      <c r="S863">
        <v>172.48140000000001</v>
      </c>
      <c r="T863" s="1" t="s">
        <v>253</v>
      </c>
    </row>
    <row r="864" spans="1:20" x14ac:dyDescent="0.25">
      <c r="A864" s="1" t="s">
        <v>2714</v>
      </c>
      <c r="B864" s="2">
        <v>43090</v>
      </c>
      <c r="C864" s="2">
        <v>43090</v>
      </c>
      <c r="D864" s="1" t="s">
        <v>425</v>
      </c>
      <c r="E864" s="1" t="s">
        <v>426</v>
      </c>
      <c r="F864" s="1" t="s">
        <v>671</v>
      </c>
      <c r="G864" s="1" t="s">
        <v>672</v>
      </c>
      <c r="H864" s="1" t="s">
        <v>100</v>
      </c>
      <c r="I864" s="1" t="s">
        <v>26</v>
      </c>
      <c r="J864" s="1" t="s">
        <v>2715</v>
      </c>
      <c r="K864" s="1" t="s">
        <v>841</v>
      </c>
      <c r="L864" s="1" t="s">
        <v>93</v>
      </c>
      <c r="M864" s="1" t="s">
        <v>927</v>
      </c>
      <c r="N864" s="1" t="s">
        <v>31</v>
      </c>
      <c r="O864" s="1" t="s">
        <v>57</v>
      </c>
      <c r="P864" s="1" t="s">
        <v>316</v>
      </c>
      <c r="Q864">
        <v>15.92</v>
      </c>
      <c r="R864">
        <v>2</v>
      </c>
      <c r="S864">
        <v>7.0048000000000004</v>
      </c>
      <c r="T864" s="1" t="s">
        <v>96</v>
      </c>
    </row>
    <row r="865" spans="1:20" x14ac:dyDescent="0.25">
      <c r="A865" s="1" t="s">
        <v>2716</v>
      </c>
      <c r="B865" s="2">
        <v>42254</v>
      </c>
      <c r="C865" s="2">
        <v>42254</v>
      </c>
      <c r="D865" s="1" t="s">
        <v>425</v>
      </c>
      <c r="E865" s="1" t="s">
        <v>426</v>
      </c>
      <c r="F865" s="1" t="s">
        <v>1403</v>
      </c>
      <c r="G865" s="1" t="s">
        <v>1404</v>
      </c>
      <c r="H865" s="1" t="s">
        <v>25</v>
      </c>
      <c r="I865" s="1" t="s">
        <v>26</v>
      </c>
      <c r="J865" s="1" t="s">
        <v>173</v>
      </c>
      <c r="K865" s="1" t="s">
        <v>121</v>
      </c>
      <c r="L865" s="1" t="s">
        <v>68</v>
      </c>
      <c r="M865" s="1" t="s">
        <v>2286</v>
      </c>
      <c r="N865" s="1" t="s">
        <v>31</v>
      </c>
      <c r="O865" s="1" t="s">
        <v>46</v>
      </c>
      <c r="P865" s="1" t="s">
        <v>2287</v>
      </c>
      <c r="Q865">
        <v>27.414000000000001</v>
      </c>
      <c r="R865">
        <v>3</v>
      </c>
      <c r="S865">
        <v>-14.1639</v>
      </c>
      <c r="T865" s="1" t="s">
        <v>77</v>
      </c>
    </row>
    <row r="866" spans="1:20" x14ac:dyDescent="0.25">
      <c r="A866" s="1" t="s">
        <v>2717</v>
      </c>
      <c r="B866" s="2">
        <v>42363</v>
      </c>
      <c r="C866" s="2">
        <v>42370</v>
      </c>
      <c r="D866" s="1" t="s">
        <v>39</v>
      </c>
      <c r="E866" s="1" t="s">
        <v>40</v>
      </c>
      <c r="F866" s="1" t="s">
        <v>2718</v>
      </c>
      <c r="G866" s="1" t="s">
        <v>2719</v>
      </c>
      <c r="H866" s="1" t="s">
        <v>90</v>
      </c>
      <c r="I866" s="1" t="s">
        <v>26</v>
      </c>
      <c r="J866" s="1" t="s">
        <v>288</v>
      </c>
      <c r="K866" s="1" t="s">
        <v>289</v>
      </c>
      <c r="L866" s="1" t="s">
        <v>93</v>
      </c>
      <c r="M866" s="1" t="s">
        <v>2720</v>
      </c>
      <c r="N866" s="1" t="s">
        <v>31</v>
      </c>
      <c r="O866" s="1" t="s">
        <v>32</v>
      </c>
      <c r="P866" s="1" t="s">
        <v>2721</v>
      </c>
      <c r="Q866">
        <v>160.97999999999999</v>
      </c>
      <c r="R866">
        <v>1</v>
      </c>
      <c r="S866">
        <v>20.927399999999999</v>
      </c>
      <c r="T866" s="1" t="s">
        <v>96</v>
      </c>
    </row>
    <row r="867" spans="1:20" x14ac:dyDescent="0.25">
      <c r="A867" s="1" t="s">
        <v>2722</v>
      </c>
      <c r="B867" s="2">
        <v>42943</v>
      </c>
      <c r="C867" s="2">
        <v>42947</v>
      </c>
      <c r="D867" s="1" t="s">
        <v>79</v>
      </c>
      <c r="E867" s="1" t="s">
        <v>22</v>
      </c>
      <c r="F867" s="1" t="s">
        <v>2723</v>
      </c>
      <c r="G867" s="1" t="s">
        <v>2724</v>
      </c>
      <c r="H867" s="1" t="s">
        <v>25</v>
      </c>
      <c r="I867" s="1" t="s">
        <v>26</v>
      </c>
      <c r="J867" s="1" t="s">
        <v>606</v>
      </c>
      <c r="K867" s="1" t="s">
        <v>44</v>
      </c>
      <c r="L867" s="1" t="s">
        <v>29</v>
      </c>
      <c r="M867" s="1" t="s">
        <v>967</v>
      </c>
      <c r="N867" s="1" t="s">
        <v>31</v>
      </c>
      <c r="O867" s="1" t="s">
        <v>57</v>
      </c>
      <c r="P867" s="1" t="s">
        <v>968</v>
      </c>
      <c r="Q867">
        <v>91.031999999999996</v>
      </c>
      <c r="R867">
        <v>3</v>
      </c>
      <c r="S867">
        <v>-2.2757999999999998</v>
      </c>
      <c r="T867" s="1" t="s">
        <v>71</v>
      </c>
    </row>
    <row r="868" spans="1:20" x14ac:dyDescent="0.25">
      <c r="A868" s="1" t="s">
        <v>2725</v>
      </c>
      <c r="B868" s="2">
        <v>43070</v>
      </c>
      <c r="C868" s="2">
        <v>43073</v>
      </c>
      <c r="D868" s="1" t="s">
        <v>21</v>
      </c>
      <c r="E868" s="1" t="s">
        <v>87</v>
      </c>
      <c r="F868" s="1" t="s">
        <v>708</v>
      </c>
      <c r="G868" s="1" t="s">
        <v>709</v>
      </c>
      <c r="H868" s="1" t="s">
        <v>25</v>
      </c>
      <c r="I868" s="1" t="s">
        <v>26</v>
      </c>
      <c r="J868" s="1" t="s">
        <v>66</v>
      </c>
      <c r="K868" s="1" t="s">
        <v>67</v>
      </c>
      <c r="L868" s="1" t="s">
        <v>68</v>
      </c>
      <c r="M868" s="1" t="s">
        <v>2672</v>
      </c>
      <c r="N868" s="1" t="s">
        <v>31</v>
      </c>
      <c r="O868" s="1" t="s">
        <v>57</v>
      </c>
      <c r="P868" s="1" t="s">
        <v>2673</v>
      </c>
      <c r="Q868">
        <v>79.12</v>
      </c>
      <c r="R868">
        <v>5</v>
      </c>
      <c r="S868">
        <v>13.846</v>
      </c>
      <c r="T868" s="1" t="s">
        <v>96</v>
      </c>
    </row>
    <row r="869" spans="1:20" x14ac:dyDescent="0.25">
      <c r="A869" s="1" t="s">
        <v>2726</v>
      </c>
      <c r="B869" s="2">
        <v>42765</v>
      </c>
      <c r="C869" s="2">
        <v>42772</v>
      </c>
      <c r="D869" s="1" t="s">
        <v>39</v>
      </c>
      <c r="E869" s="1" t="s">
        <v>40</v>
      </c>
      <c r="F869" s="1" t="s">
        <v>684</v>
      </c>
      <c r="G869" s="1" t="s">
        <v>685</v>
      </c>
      <c r="H869" s="1" t="s">
        <v>100</v>
      </c>
      <c r="I869" s="1" t="s">
        <v>26</v>
      </c>
      <c r="J869" s="1" t="s">
        <v>328</v>
      </c>
      <c r="K869" s="1" t="s">
        <v>54</v>
      </c>
      <c r="L869" s="1" t="s">
        <v>55</v>
      </c>
      <c r="M869" s="1" t="s">
        <v>159</v>
      </c>
      <c r="N869" s="1" t="s">
        <v>31</v>
      </c>
      <c r="O869" s="1" t="s">
        <v>36</v>
      </c>
      <c r="P869" s="1" t="s">
        <v>160</v>
      </c>
      <c r="Q869">
        <v>120.78400000000001</v>
      </c>
      <c r="R869">
        <v>1</v>
      </c>
      <c r="S869">
        <v>-13.588200000000001</v>
      </c>
      <c r="T869" s="1" t="s">
        <v>169</v>
      </c>
    </row>
    <row r="870" spans="1:20" x14ac:dyDescent="0.25">
      <c r="A870" s="1" t="s">
        <v>2727</v>
      </c>
      <c r="B870" s="2">
        <v>42336</v>
      </c>
      <c r="C870" s="2">
        <v>42342</v>
      </c>
      <c r="D870" s="1" t="s">
        <v>125</v>
      </c>
      <c r="E870" s="1" t="s">
        <v>40</v>
      </c>
      <c r="F870" s="1" t="s">
        <v>2298</v>
      </c>
      <c r="G870" s="1" t="s">
        <v>2299</v>
      </c>
      <c r="H870" s="1" t="s">
        <v>25</v>
      </c>
      <c r="I870" s="1" t="s">
        <v>26</v>
      </c>
      <c r="J870" s="1" t="s">
        <v>2728</v>
      </c>
      <c r="K870" s="1" t="s">
        <v>121</v>
      </c>
      <c r="L870" s="1" t="s">
        <v>68</v>
      </c>
      <c r="M870" s="1" t="s">
        <v>308</v>
      </c>
      <c r="N870" s="1" t="s">
        <v>31</v>
      </c>
      <c r="O870" s="1" t="s">
        <v>57</v>
      </c>
      <c r="P870" s="1" t="s">
        <v>309</v>
      </c>
      <c r="Q870">
        <v>322.58999999999997</v>
      </c>
      <c r="R870">
        <v>3</v>
      </c>
      <c r="S870">
        <v>64.518000000000001</v>
      </c>
      <c r="T870" s="1" t="s">
        <v>34</v>
      </c>
    </row>
    <row r="871" spans="1:20" x14ac:dyDescent="0.25">
      <c r="A871" s="1" t="s">
        <v>2729</v>
      </c>
      <c r="B871" s="2">
        <v>41923</v>
      </c>
      <c r="C871" s="2">
        <v>41925</v>
      </c>
      <c r="D871" s="1" t="s">
        <v>63</v>
      </c>
      <c r="E871" s="1" t="s">
        <v>87</v>
      </c>
      <c r="F871" s="1" t="s">
        <v>335</v>
      </c>
      <c r="G871" s="1" t="s">
        <v>336</v>
      </c>
      <c r="H871" s="1" t="s">
        <v>25</v>
      </c>
      <c r="I871" s="1" t="s">
        <v>26</v>
      </c>
      <c r="J871" s="1" t="s">
        <v>1185</v>
      </c>
      <c r="K871" s="1" t="s">
        <v>54</v>
      </c>
      <c r="L871" s="1" t="s">
        <v>55</v>
      </c>
      <c r="M871" s="1" t="s">
        <v>2730</v>
      </c>
      <c r="N871" s="1" t="s">
        <v>31</v>
      </c>
      <c r="O871" s="1" t="s">
        <v>36</v>
      </c>
      <c r="P871" s="1" t="s">
        <v>2731</v>
      </c>
      <c r="Q871">
        <v>433.56799999999998</v>
      </c>
      <c r="R871">
        <v>2</v>
      </c>
      <c r="S871">
        <v>-65.035200000000003</v>
      </c>
      <c r="T871" s="1" t="s">
        <v>48</v>
      </c>
    </row>
    <row r="872" spans="1:20" x14ac:dyDescent="0.25">
      <c r="A872" s="1" t="s">
        <v>2732</v>
      </c>
      <c r="B872" s="2">
        <v>42709</v>
      </c>
      <c r="C872" s="2">
        <v>42711</v>
      </c>
      <c r="D872" s="1" t="s">
        <v>63</v>
      </c>
      <c r="E872" s="1" t="s">
        <v>87</v>
      </c>
      <c r="F872" s="1" t="s">
        <v>2003</v>
      </c>
      <c r="G872" s="1" t="s">
        <v>2004</v>
      </c>
      <c r="H872" s="1" t="s">
        <v>90</v>
      </c>
      <c r="I872" s="1" t="s">
        <v>26</v>
      </c>
      <c r="J872" s="1" t="s">
        <v>237</v>
      </c>
      <c r="K872" s="1" t="s">
        <v>434</v>
      </c>
      <c r="L872" s="1" t="s">
        <v>68</v>
      </c>
      <c r="M872" s="1" t="s">
        <v>2733</v>
      </c>
      <c r="N872" s="1" t="s">
        <v>31</v>
      </c>
      <c r="O872" s="1" t="s">
        <v>32</v>
      </c>
      <c r="P872" s="1" t="s">
        <v>2734</v>
      </c>
      <c r="Q872">
        <v>81.94</v>
      </c>
      <c r="R872">
        <v>1</v>
      </c>
      <c r="S872">
        <v>20.484999999999999</v>
      </c>
      <c r="T872" s="1" t="s">
        <v>96</v>
      </c>
    </row>
    <row r="873" spans="1:20" x14ac:dyDescent="0.25">
      <c r="A873" s="1" t="s">
        <v>2735</v>
      </c>
      <c r="B873" s="2">
        <v>42324</v>
      </c>
      <c r="C873" s="2">
        <v>42328</v>
      </c>
      <c r="D873" s="1" t="s">
        <v>79</v>
      </c>
      <c r="E873" s="1" t="s">
        <v>40</v>
      </c>
      <c r="F873" s="1" t="s">
        <v>269</v>
      </c>
      <c r="G873" s="1" t="s">
        <v>270</v>
      </c>
      <c r="H873" s="1" t="s">
        <v>90</v>
      </c>
      <c r="I873" s="1" t="s">
        <v>26</v>
      </c>
      <c r="J873" s="1" t="s">
        <v>2736</v>
      </c>
      <c r="K873" s="1" t="s">
        <v>2280</v>
      </c>
      <c r="L873" s="1" t="s">
        <v>55</v>
      </c>
      <c r="M873" s="1" t="s">
        <v>45</v>
      </c>
      <c r="N873" s="1" t="s">
        <v>31</v>
      </c>
      <c r="O873" s="1" t="s">
        <v>46</v>
      </c>
      <c r="P873" s="1" t="s">
        <v>47</v>
      </c>
      <c r="Q873">
        <v>696.42</v>
      </c>
      <c r="R873">
        <v>2</v>
      </c>
      <c r="S873">
        <v>160.17660000000001</v>
      </c>
      <c r="T873" s="1" t="s">
        <v>34</v>
      </c>
    </row>
    <row r="874" spans="1:20" x14ac:dyDescent="0.25">
      <c r="A874" s="1" t="s">
        <v>2737</v>
      </c>
      <c r="B874" s="2">
        <v>42468</v>
      </c>
      <c r="C874" s="2">
        <v>42474</v>
      </c>
      <c r="D874" s="1" t="s">
        <v>125</v>
      </c>
      <c r="E874" s="1" t="s">
        <v>40</v>
      </c>
      <c r="F874" s="1" t="s">
        <v>1654</v>
      </c>
      <c r="G874" s="1" t="s">
        <v>1655</v>
      </c>
      <c r="H874" s="1" t="s">
        <v>25</v>
      </c>
      <c r="I874" s="1" t="s">
        <v>26</v>
      </c>
      <c r="J874" s="1" t="s">
        <v>53</v>
      </c>
      <c r="K874" s="1" t="s">
        <v>54</v>
      </c>
      <c r="L874" s="1" t="s">
        <v>55</v>
      </c>
      <c r="M874" s="1" t="s">
        <v>802</v>
      </c>
      <c r="N874" s="1" t="s">
        <v>31</v>
      </c>
      <c r="O874" s="1" t="s">
        <v>57</v>
      </c>
      <c r="P874" s="1" t="s">
        <v>803</v>
      </c>
      <c r="Q874">
        <v>24.7</v>
      </c>
      <c r="R874">
        <v>5</v>
      </c>
      <c r="S874">
        <v>10.374000000000001</v>
      </c>
      <c r="T874" s="1" t="s">
        <v>113</v>
      </c>
    </row>
    <row r="875" spans="1:20" x14ac:dyDescent="0.25">
      <c r="A875" s="1" t="s">
        <v>2738</v>
      </c>
      <c r="B875" s="2">
        <v>41943</v>
      </c>
      <c r="C875" s="2">
        <v>41945</v>
      </c>
      <c r="D875" s="1" t="s">
        <v>63</v>
      </c>
      <c r="E875" s="1" t="s">
        <v>22</v>
      </c>
      <c r="F875" s="1" t="s">
        <v>1639</v>
      </c>
      <c r="G875" s="1" t="s">
        <v>1640</v>
      </c>
      <c r="H875" s="1" t="s">
        <v>25</v>
      </c>
      <c r="I875" s="1" t="s">
        <v>26</v>
      </c>
      <c r="J875" s="1" t="s">
        <v>2739</v>
      </c>
      <c r="K875" s="1" t="s">
        <v>1645</v>
      </c>
      <c r="L875" s="1" t="s">
        <v>68</v>
      </c>
      <c r="M875" s="1" t="s">
        <v>1718</v>
      </c>
      <c r="N875" s="1" t="s">
        <v>31</v>
      </c>
      <c r="O875" s="1" t="s">
        <v>57</v>
      </c>
      <c r="P875" s="1" t="s">
        <v>1719</v>
      </c>
      <c r="Q875">
        <v>14.76</v>
      </c>
      <c r="R875">
        <v>2</v>
      </c>
      <c r="S875">
        <v>4.2804000000000002</v>
      </c>
      <c r="T875" s="1" t="s">
        <v>48</v>
      </c>
    </row>
    <row r="876" spans="1:20" x14ac:dyDescent="0.25">
      <c r="A876" s="1" t="s">
        <v>2738</v>
      </c>
      <c r="B876" s="2">
        <v>41943</v>
      </c>
      <c r="C876" s="2">
        <v>41945</v>
      </c>
      <c r="D876" s="1" t="s">
        <v>63</v>
      </c>
      <c r="E876" s="1" t="s">
        <v>22</v>
      </c>
      <c r="F876" s="1" t="s">
        <v>1639</v>
      </c>
      <c r="G876" s="1" t="s">
        <v>1640</v>
      </c>
      <c r="H876" s="1" t="s">
        <v>25</v>
      </c>
      <c r="I876" s="1" t="s">
        <v>26</v>
      </c>
      <c r="J876" s="1" t="s">
        <v>2739</v>
      </c>
      <c r="K876" s="1" t="s">
        <v>1645</v>
      </c>
      <c r="L876" s="1" t="s">
        <v>68</v>
      </c>
      <c r="M876" s="1" t="s">
        <v>422</v>
      </c>
      <c r="N876" s="1" t="s">
        <v>31</v>
      </c>
      <c r="O876" s="1" t="s">
        <v>57</v>
      </c>
      <c r="P876" s="1" t="s">
        <v>423</v>
      </c>
      <c r="Q876">
        <v>17.670000000000002</v>
      </c>
      <c r="R876">
        <v>3</v>
      </c>
      <c r="S876">
        <v>7.7747999999999999</v>
      </c>
      <c r="T876" s="1" t="s">
        <v>48</v>
      </c>
    </row>
    <row r="877" spans="1:20" x14ac:dyDescent="0.25">
      <c r="A877" s="1" t="s">
        <v>2738</v>
      </c>
      <c r="B877" s="2">
        <v>41943</v>
      </c>
      <c r="C877" s="2">
        <v>41945</v>
      </c>
      <c r="D877" s="1" t="s">
        <v>63</v>
      </c>
      <c r="E877" s="1" t="s">
        <v>22</v>
      </c>
      <c r="F877" s="1" t="s">
        <v>1639</v>
      </c>
      <c r="G877" s="1" t="s">
        <v>1640</v>
      </c>
      <c r="H877" s="1" t="s">
        <v>25</v>
      </c>
      <c r="I877" s="1" t="s">
        <v>26</v>
      </c>
      <c r="J877" s="1" t="s">
        <v>2739</v>
      </c>
      <c r="K877" s="1" t="s">
        <v>1645</v>
      </c>
      <c r="L877" s="1" t="s">
        <v>68</v>
      </c>
      <c r="M877" s="1" t="s">
        <v>2273</v>
      </c>
      <c r="N877" s="1" t="s">
        <v>31</v>
      </c>
      <c r="O877" s="1" t="s">
        <v>36</v>
      </c>
      <c r="P877" s="1" t="s">
        <v>2274</v>
      </c>
      <c r="Q877">
        <v>1604.9</v>
      </c>
      <c r="R877">
        <v>5</v>
      </c>
      <c r="S877">
        <v>481.47</v>
      </c>
      <c r="T877" s="1" t="s">
        <v>48</v>
      </c>
    </row>
    <row r="878" spans="1:20" x14ac:dyDescent="0.25">
      <c r="A878" s="1" t="s">
        <v>2738</v>
      </c>
      <c r="B878" s="2">
        <v>41943</v>
      </c>
      <c r="C878" s="2">
        <v>41945</v>
      </c>
      <c r="D878" s="1" t="s">
        <v>63</v>
      </c>
      <c r="E878" s="1" t="s">
        <v>22</v>
      </c>
      <c r="F878" s="1" t="s">
        <v>1639</v>
      </c>
      <c r="G878" s="1" t="s">
        <v>1640</v>
      </c>
      <c r="H878" s="1" t="s">
        <v>25</v>
      </c>
      <c r="I878" s="1" t="s">
        <v>26</v>
      </c>
      <c r="J878" s="1" t="s">
        <v>2739</v>
      </c>
      <c r="K878" s="1" t="s">
        <v>1645</v>
      </c>
      <c r="L878" s="1" t="s">
        <v>68</v>
      </c>
      <c r="M878" s="1" t="s">
        <v>1723</v>
      </c>
      <c r="N878" s="1" t="s">
        <v>31</v>
      </c>
      <c r="O878" s="1" t="s">
        <v>46</v>
      </c>
      <c r="P878" s="1" t="s">
        <v>1724</v>
      </c>
      <c r="Q878">
        <v>385.68599999999998</v>
      </c>
      <c r="R878">
        <v>1</v>
      </c>
      <c r="S878">
        <v>-60.607799999999997</v>
      </c>
      <c r="T878" s="1" t="s">
        <v>48</v>
      </c>
    </row>
    <row r="879" spans="1:20" x14ac:dyDescent="0.25">
      <c r="A879" s="1" t="s">
        <v>2740</v>
      </c>
      <c r="B879" s="2">
        <v>42826</v>
      </c>
      <c r="C879" s="2">
        <v>42828</v>
      </c>
      <c r="D879" s="1" t="s">
        <v>63</v>
      </c>
      <c r="E879" s="1" t="s">
        <v>87</v>
      </c>
      <c r="F879" s="1" t="s">
        <v>2741</v>
      </c>
      <c r="G879" s="1" t="s">
        <v>2742</v>
      </c>
      <c r="H879" s="1" t="s">
        <v>90</v>
      </c>
      <c r="I879" s="1" t="s">
        <v>26</v>
      </c>
      <c r="J879" s="1" t="s">
        <v>328</v>
      </c>
      <c r="K879" s="1" t="s">
        <v>54</v>
      </c>
      <c r="L879" s="1" t="s">
        <v>55</v>
      </c>
      <c r="M879" s="1" t="s">
        <v>2743</v>
      </c>
      <c r="N879" s="1" t="s">
        <v>31</v>
      </c>
      <c r="O879" s="1" t="s">
        <v>32</v>
      </c>
      <c r="P879" s="1" t="s">
        <v>2744</v>
      </c>
      <c r="Q879">
        <v>482.66399999999999</v>
      </c>
      <c r="R879">
        <v>8</v>
      </c>
      <c r="S879">
        <v>85.176000000000002</v>
      </c>
      <c r="T879" s="1" t="s">
        <v>113</v>
      </c>
    </row>
    <row r="880" spans="1:20" x14ac:dyDescent="0.25">
      <c r="A880" s="1" t="s">
        <v>2745</v>
      </c>
      <c r="B880" s="2">
        <v>42897</v>
      </c>
      <c r="C880" s="2">
        <v>42899</v>
      </c>
      <c r="D880" s="1" t="s">
        <v>63</v>
      </c>
      <c r="E880" s="1" t="s">
        <v>22</v>
      </c>
      <c r="F880" s="1" t="s">
        <v>2019</v>
      </c>
      <c r="G880" s="1" t="s">
        <v>2020</v>
      </c>
      <c r="H880" s="1" t="s">
        <v>25</v>
      </c>
      <c r="I880" s="1" t="s">
        <v>26</v>
      </c>
      <c r="J880" s="1" t="s">
        <v>191</v>
      </c>
      <c r="K880" s="1" t="s">
        <v>192</v>
      </c>
      <c r="L880" s="1" t="s">
        <v>55</v>
      </c>
      <c r="M880" s="1" t="s">
        <v>860</v>
      </c>
      <c r="N880" s="1" t="s">
        <v>31</v>
      </c>
      <c r="O880" s="1" t="s">
        <v>32</v>
      </c>
      <c r="P880" s="1" t="s">
        <v>861</v>
      </c>
      <c r="Q880">
        <v>174.42</v>
      </c>
      <c r="R880">
        <v>3</v>
      </c>
      <c r="S880">
        <v>41.860799999999998</v>
      </c>
      <c r="T880" s="1" t="s">
        <v>59</v>
      </c>
    </row>
    <row r="881" spans="1:20" x14ac:dyDescent="0.25">
      <c r="A881" s="1" t="s">
        <v>2746</v>
      </c>
      <c r="B881" s="2">
        <v>41986</v>
      </c>
      <c r="C881" s="2">
        <v>41990</v>
      </c>
      <c r="D881" s="1" t="s">
        <v>79</v>
      </c>
      <c r="E881" s="1" t="s">
        <v>40</v>
      </c>
      <c r="F881" s="1" t="s">
        <v>623</v>
      </c>
      <c r="G881" s="1" t="s">
        <v>624</v>
      </c>
      <c r="H881" s="1" t="s">
        <v>90</v>
      </c>
      <c r="I881" s="1" t="s">
        <v>26</v>
      </c>
      <c r="J881" s="1" t="s">
        <v>133</v>
      </c>
      <c r="K881" s="1" t="s">
        <v>134</v>
      </c>
      <c r="L881" s="1" t="s">
        <v>93</v>
      </c>
      <c r="M881" s="1" t="s">
        <v>2747</v>
      </c>
      <c r="N881" s="1" t="s">
        <v>31</v>
      </c>
      <c r="O881" s="1" t="s">
        <v>57</v>
      </c>
      <c r="P881" s="1" t="s">
        <v>2748</v>
      </c>
      <c r="Q881">
        <v>94.427999999999997</v>
      </c>
      <c r="R881">
        <v>3</v>
      </c>
      <c r="S881">
        <v>-42.492600000000003</v>
      </c>
      <c r="T881" s="1" t="s">
        <v>96</v>
      </c>
    </row>
    <row r="882" spans="1:20" x14ac:dyDescent="0.25">
      <c r="A882" s="1" t="s">
        <v>2749</v>
      </c>
      <c r="B882" s="2">
        <v>42009</v>
      </c>
      <c r="C882" s="2">
        <v>42014</v>
      </c>
      <c r="D882" s="1" t="s">
        <v>50</v>
      </c>
      <c r="E882" s="1" t="s">
        <v>40</v>
      </c>
      <c r="F882" s="1" t="s">
        <v>2750</v>
      </c>
      <c r="G882" s="1" t="s">
        <v>2751</v>
      </c>
      <c r="H882" s="1" t="s">
        <v>100</v>
      </c>
      <c r="I882" s="1" t="s">
        <v>26</v>
      </c>
      <c r="J882" s="1" t="s">
        <v>191</v>
      </c>
      <c r="K882" s="1" t="s">
        <v>192</v>
      </c>
      <c r="L882" s="1" t="s">
        <v>55</v>
      </c>
      <c r="M882" s="1" t="s">
        <v>488</v>
      </c>
      <c r="N882" s="1" t="s">
        <v>31</v>
      </c>
      <c r="O882" s="1" t="s">
        <v>36</v>
      </c>
      <c r="P882" s="1" t="s">
        <v>489</v>
      </c>
      <c r="Q882">
        <v>61.584000000000003</v>
      </c>
      <c r="R882">
        <v>1</v>
      </c>
      <c r="S882">
        <v>-6.9282000000000004</v>
      </c>
      <c r="T882" s="1" t="s">
        <v>169</v>
      </c>
    </row>
    <row r="883" spans="1:20" x14ac:dyDescent="0.25">
      <c r="A883" s="1" t="s">
        <v>2752</v>
      </c>
      <c r="B883" s="2">
        <v>42921</v>
      </c>
      <c r="C883" s="2">
        <v>42926</v>
      </c>
      <c r="D883" s="1" t="s">
        <v>50</v>
      </c>
      <c r="E883" s="1" t="s">
        <v>40</v>
      </c>
      <c r="F883" s="1" t="s">
        <v>1105</v>
      </c>
      <c r="G883" s="1" t="s">
        <v>1106</v>
      </c>
      <c r="H883" s="1" t="s">
        <v>90</v>
      </c>
      <c r="I883" s="1" t="s">
        <v>26</v>
      </c>
      <c r="J883" s="1" t="s">
        <v>1739</v>
      </c>
      <c r="K883" s="1" t="s">
        <v>92</v>
      </c>
      <c r="L883" s="1" t="s">
        <v>93</v>
      </c>
      <c r="M883" s="1" t="s">
        <v>920</v>
      </c>
      <c r="N883" s="1" t="s">
        <v>31</v>
      </c>
      <c r="O883" s="1" t="s">
        <v>57</v>
      </c>
      <c r="P883" s="1" t="s">
        <v>921</v>
      </c>
      <c r="Q883">
        <v>332.02800000000002</v>
      </c>
      <c r="R883">
        <v>9</v>
      </c>
      <c r="S883">
        <v>-348.62939999999998</v>
      </c>
      <c r="T883" s="1" t="s">
        <v>71</v>
      </c>
    </row>
    <row r="884" spans="1:20" x14ac:dyDescent="0.25">
      <c r="A884" s="1" t="s">
        <v>2753</v>
      </c>
      <c r="B884" s="2">
        <v>43067</v>
      </c>
      <c r="C884" s="2">
        <v>43073</v>
      </c>
      <c r="D884" s="1" t="s">
        <v>125</v>
      </c>
      <c r="E884" s="1" t="s">
        <v>40</v>
      </c>
      <c r="F884" s="1" t="s">
        <v>215</v>
      </c>
      <c r="G884" s="1" t="s">
        <v>216</v>
      </c>
      <c r="H884" s="1" t="s">
        <v>100</v>
      </c>
      <c r="I884" s="1" t="s">
        <v>26</v>
      </c>
      <c r="J884" s="1" t="s">
        <v>2754</v>
      </c>
      <c r="K884" s="1" t="s">
        <v>1089</v>
      </c>
      <c r="L884" s="1" t="s">
        <v>68</v>
      </c>
      <c r="M884" s="1" t="s">
        <v>313</v>
      </c>
      <c r="N884" s="1" t="s">
        <v>31</v>
      </c>
      <c r="O884" s="1" t="s">
        <v>57</v>
      </c>
      <c r="P884" s="1" t="s">
        <v>314</v>
      </c>
      <c r="Q884">
        <v>1049.2</v>
      </c>
      <c r="R884">
        <v>5</v>
      </c>
      <c r="S884">
        <v>272.79199999999997</v>
      </c>
      <c r="T884" s="1" t="s">
        <v>34</v>
      </c>
    </row>
    <row r="885" spans="1:20" x14ac:dyDescent="0.25">
      <c r="A885" s="1" t="s">
        <v>2753</v>
      </c>
      <c r="B885" s="2">
        <v>43067</v>
      </c>
      <c r="C885" s="2">
        <v>43073</v>
      </c>
      <c r="D885" s="1" t="s">
        <v>125</v>
      </c>
      <c r="E885" s="1" t="s">
        <v>40</v>
      </c>
      <c r="F885" s="1" t="s">
        <v>215</v>
      </c>
      <c r="G885" s="1" t="s">
        <v>216</v>
      </c>
      <c r="H885" s="1" t="s">
        <v>100</v>
      </c>
      <c r="I885" s="1" t="s">
        <v>26</v>
      </c>
      <c r="J885" s="1" t="s">
        <v>2754</v>
      </c>
      <c r="K885" s="1" t="s">
        <v>1089</v>
      </c>
      <c r="L885" s="1" t="s">
        <v>68</v>
      </c>
      <c r="M885" s="1" t="s">
        <v>1311</v>
      </c>
      <c r="N885" s="1" t="s">
        <v>31</v>
      </c>
      <c r="O885" s="1" t="s">
        <v>57</v>
      </c>
      <c r="P885" s="1" t="s">
        <v>1312</v>
      </c>
      <c r="Q885">
        <v>20.9</v>
      </c>
      <c r="R885">
        <v>5</v>
      </c>
      <c r="S885">
        <v>7.524</v>
      </c>
      <c r="T885" s="1" t="s">
        <v>34</v>
      </c>
    </row>
    <row r="886" spans="1:20" x14ac:dyDescent="0.25">
      <c r="A886" s="1" t="s">
        <v>2755</v>
      </c>
      <c r="B886" s="2">
        <v>42705</v>
      </c>
      <c r="C886" s="2">
        <v>42709</v>
      </c>
      <c r="D886" s="1" t="s">
        <v>79</v>
      </c>
      <c r="E886" s="1" t="s">
        <v>22</v>
      </c>
      <c r="F886" s="1" t="s">
        <v>2756</v>
      </c>
      <c r="G886" s="1" t="s">
        <v>2757</v>
      </c>
      <c r="H886" s="1" t="s">
        <v>25</v>
      </c>
      <c r="I886" s="1" t="s">
        <v>26</v>
      </c>
      <c r="J886" s="1" t="s">
        <v>1580</v>
      </c>
      <c r="K886" s="1" t="s">
        <v>430</v>
      </c>
      <c r="L886" s="1" t="s">
        <v>68</v>
      </c>
      <c r="M886" s="1" t="s">
        <v>625</v>
      </c>
      <c r="N886" s="1" t="s">
        <v>31</v>
      </c>
      <c r="O886" s="1" t="s">
        <v>36</v>
      </c>
      <c r="P886" s="1" t="s">
        <v>626</v>
      </c>
      <c r="Q886">
        <v>751.92</v>
      </c>
      <c r="R886">
        <v>4</v>
      </c>
      <c r="S886">
        <v>150.38399999999999</v>
      </c>
      <c r="T886" s="1" t="s">
        <v>96</v>
      </c>
    </row>
    <row r="887" spans="1:20" x14ac:dyDescent="0.25">
      <c r="A887" s="1" t="s">
        <v>2758</v>
      </c>
      <c r="B887" s="2">
        <v>41901</v>
      </c>
      <c r="C887" s="2">
        <v>41901</v>
      </c>
      <c r="D887" s="1" t="s">
        <v>425</v>
      </c>
      <c r="E887" s="1" t="s">
        <v>426</v>
      </c>
      <c r="F887" s="1" t="s">
        <v>2759</v>
      </c>
      <c r="G887" s="1" t="s">
        <v>2760</v>
      </c>
      <c r="H887" s="1" t="s">
        <v>90</v>
      </c>
      <c r="I887" s="1" t="s">
        <v>26</v>
      </c>
      <c r="J887" s="1" t="s">
        <v>173</v>
      </c>
      <c r="K887" s="1" t="s">
        <v>121</v>
      </c>
      <c r="L887" s="1" t="s">
        <v>68</v>
      </c>
      <c r="M887" s="1" t="s">
        <v>1532</v>
      </c>
      <c r="N887" s="1" t="s">
        <v>31</v>
      </c>
      <c r="O887" s="1" t="s">
        <v>36</v>
      </c>
      <c r="P887" s="1" t="s">
        <v>1533</v>
      </c>
      <c r="Q887">
        <v>887.10299999999995</v>
      </c>
      <c r="R887">
        <v>7</v>
      </c>
      <c r="S887">
        <v>177.42060000000001</v>
      </c>
      <c r="T887" s="1" t="s">
        <v>77</v>
      </c>
    </row>
    <row r="888" spans="1:20" x14ac:dyDescent="0.25">
      <c r="A888" s="1" t="s">
        <v>2761</v>
      </c>
      <c r="B888" s="2">
        <v>43021</v>
      </c>
      <c r="C888" s="2">
        <v>43024</v>
      </c>
      <c r="D888" s="1" t="s">
        <v>21</v>
      </c>
      <c r="E888" s="1" t="s">
        <v>87</v>
      </c>
      <c r="F888" s="1" t="s">
        <v>1428</v>
      </c>
      <c r="G888" s="1" t="s">
        <v>1429</v>
      </c>
      <c r="H888" s="1" t="s">
        <v>25</v>
      </c>
      <c r="I888" s="1" t="s">
        <v>26</v>
      </c>
      <c r="J888" s="1" t="s">
        <v>2728</v>
      </c>
      <c r="K888" s="1" t="s">
        <v>134</v>
      </c>
      <c r="L888" s="1" t="s">
        <v>93</v>
      </c>
      <c r="M888" s="1" t="s">
        <v>895</v>
      </c>
      <c r="N888" s="1" t="s">
        <v>31</v>
      </c>
      <c r="O888" s="1" t="s">
        <v>57</v>
      </c>
      <c r="P888" s="1" t="s">
        <v>896</v>
      </c>
      <c r="Q888">
        <v>10.476000000000001</v>
      </c>
      <c r="R888">
        <v>3</v>
      </c>
      <c r="S888">
        <v>-6.8094000000000001</v>
      </c>
      <c r="T888" s="1" t="s">
        <v>48</v>
      </c>
    </row>
    <row r="889" spans="1:20" x14ac:dyDescent="0.25">
      <c r="A889" s="1" t="s">
        <v>2762</v>
      </c>
      <c r="B889" s="2">
        <v>42443</v>
      </c>
      <c r="C889" s="2">
        <v>42445</v>
      </c>
      <c r="D889" s="1" t="s">
        <v>63</v>
      </c>
      <c r="E889" s="1" t="s">
        <v>87</v>
      </c>
      <c r="F889" s="1" t="s">
        <v>2625</v>
      </c>
      <c r="G889" s="1" t="s">
        <v>2626</v>
      </c>
      <c r="H889" s="1" t="s">
        <v>90</v>
      </c>
      <c r="I889" s="1" t="s">
        <v>26</v>
      </c>
      <c r="J889" s="1" t="s">
        <v>191</v>
      </c>
      <c r="K889" s="1" t="s">
        <v>192</v>
      </c>
      <c r="L889" s="1" t="s">
        <v>55</v>
      </c>
      <c r="M889" s="1" t="s">
        <v>1028</v>
      </c>
      <c r="N889" s="1" t="s">
        <v>31</v>
      </c>
      <c r="O889" s="1" t="s">
        <v>36</v>
      </c>
      <c r="P889" s="1" t="s">
        <v>1029</v>
      </c>
      <c r="Q889">
        <v>196.78399999999999</v>
      </c>
      <c r="R889">
        <v>2</v>
      </c>
      <c r="S889">
        <v>-22.138200000000001</v>
      </c>
      <c r="T889" s="1" t="s">
        <v>195</v>
      </c>
    </row>
    <row r="890" spans="1:20" x14ac:dyDescent="0.25">
      <c r="A890" s="1" t="s">
        <v>2763</v>
      </c>
      <c r="B890" s="2">
        <v>42679</v>
      </c>
      <c r="C890" s="2">
        <v>42683</v>
      </c>
      <c r="D890" s="1" t="s">
        <v>79</v>
      </c>
      <c r="E890" s="1" t="s">
        <v>40</v>
      </c>
      <c r="F890" s="1" t="s">
        <v>2063</v>
      </c>
      <c r="G890" s="1" t="s">
        <v>2064</v>
      </c>
      <c r="H890" s="1" t="s">
        <v>25</v>
      </c>
      <c r="I890" s="1" t="s">
        <v>26</v>
      </c>
      <c r="J890" s="1" t="s">
        <v>101</v>
      </c>
      <c r="K890" s="1" t="s">
        <v>92</v>
      </c>
      <c r="L890" s="1" t="s">
        <v>93</v>
      </c>
      <c r="M890" s="1" t="s">
        <v>731</v>
      </c>
      <c r="N890" s="1" t="s">
        <v>31</v>
      </c>
      <c r="O890" s="1" t="s">
        <v>46</v>
      </c>
      <c r="P890" s="1" t="s">
        <v>732</v>
      </c>
      <c r="Q890">
        <v>863.12800000000004</v>
      </c>
      <c r="R890">
        <v>8</v>
      </c>
      <c r="S890">
        <v>-160.29519999999999</v>
      </c>
      <c r="T890" s="1" t="s">
        <v>34</v>
      </c>
    </row>
    <row r="891" spans="1:20" x14ac:dyDescent="0.25">
      <c r="A891" s="1" t="s">
        <v>2763</v>
      </c>
      <c r="B891" s="2">
        <v>42679</v>
      </c>
      <c r="C891" s="2">
        <v>42683</v>
      </c>
      <c r="D891" s="1" t="s">
        <v>79</v>
      </c>
      <c r="E891" s="1" t="s">
        <v>40</v>
      </c>
      <c r="F891" s="1" t="s">
        <v>2063</v>
      </c>
      <c r="G891" s="1" t="s">
        <v>2064</v>
      </c>
      <c r="H891" s="1" t="s">
        <v>25</v>
      </c>
      <c r="I891" s="1" t="s">
        <v>26</v>
      </c>
      <c r="J891" s="1" t="s">
        <v>101</v>
      </c>
      <c r="K891" s="1" t="s">
        <v>92</v>
      </c>
      <c r="L891" s="1" t="s">
        <v>93</v>
      </c>
      <c r="M891" s="1" t="s">
        <v>1869</v>
      </c>
      <c r="N891" s="1" t="s">
        <v>31</v>
      </c>
      <c r="O891" s="1" t="s">
        <v>32</v>
      </c>
      <c r="P891" s="1" t="s">
        <v>1870</v>
      </c>
      <c r="Q891">
        <v>956.66480000000001</v>
      </c>
      <c r="R891">
        <v>7</v>
      </c>
      <c r="S891">
        <v>-225.0976</v>
      </c>
      <c r="T891" s="1" t="s">
        <v>34</v>
      </c>
    </row>
    <row r="892" spans="1:20" x14ac:dyDescent="0.25">
      <c r="A892" s="1" t="s">
        <v>2764</v>
      </c>
      <c r="B892" s="2">
        <v>42911</v>
      </c>
      <c r="C892" s="2">
        <v>42915</v>
      </c>
      <c r="D892" s="1" t="s">
        <v>79</v>
      </c>
      <c r="E892" s="1" t="s">
        <v>22</v>
      </c>
      <c r="F892" s="1" t="s">
        <v>1639</v>
      </c>
      <c r="G892" s="1" t="s">
        <v>1640</v>
      </c>
      <c r="H892" s="1" t="s">
        <v>25</v>
      </c>
      <c r="I892" s="1" t="s">
        <v>26</v>
      </c>
      <c r="J892" s="1" t="s">
        <v>191</v>
      </c>
      <c r="K892" s="1" t="s">
        <v>192</v>
      </c>
      <c r="L892" s="1" t="s">
        <v>55</v>
      </c>
      <c r="M892" s="1" t="s">
        <v>699</v>
      </c>
      <c r="N892" s="1" t="s">
        <v>31</v>
      </c>
      <c r="O892" s="1" t="s">
        <v>46</v>
      </c>
      <c r="P892" s="1" t="s">
        <v>700</v>
      </c>
      <c r="Q892">
        <v>871.4</v>
      </c>
      <c r="R892">
        <v>4</v>
      </c>
      <c r="S892">
        <v>148.13800000000001</v>
      </c>
      <c r="T892" s="1" t="s">
        <v>59</v>
      </c>
    </row>
    <row r="893" spans="1:20" x14ac:dyDescent="0.25">
      <c r="A893" s="1" t="s">
        <v>2765</v>
      </c>
      <c r="B893" s="2">
        <v>42334</v>
      </c>
      <c r="C893" s="2">
        <v>42338</v>
      </c>
      <c r="D893" s="1" t="s">
        <v>79</v>
      </c>
      <c r="E893" s="1" t="s">
        <v>40</v>
      </c>
      <c r="F893" s="1" t="s">
        <v>2766</v>
      </c>
      <c r="G893" s="1" t="s">
        <v>2767</v>
      </c>
      <c r="H893" s="1" t="s">
        <v>90</v>
      </c>
      <c r="I893" s="1" t="s">
        <v>26</v>
      </c>
      <c r="J893" s="1" t="s">
        <v>477</v>
      </c>
      <c r="K893" s="1" t="s">
        <v>141</v>
      </c>
      <c r="L893" s="1" t="s">
        <v>29</v>
      </c>
      <c r="M893" s="1" t="s">
        <v>2747</v>
      </c>
      <c r="N893" s="1" t="s">
        <v>31</v>
      </c>
      <c r="O893" s="1" t="s">
        <v>57</v>
      </c>
      <c r="P893" s="1" t="s">
        <v>2748</v>
      </c>
      <c r="Q893">
        <v>692.47199999999998</v>
      </c>
      <c r="R893">
        <v>11</v>
      </c>
      <c r="S893">
        <v>190.4298</v>
      </c>
      <c r="T893" s="1" t="s">
        <v>34</v>
      </c>
    </row>
    <row r="894" spans="1:20" x14ac:dyDescent="0.25">
      <c r="A894" s="1" t="s">
        <v>2768</v>
      </c>
      <c r="B894" s="2">
        <v>42698</v>
      </c>
      <c r="C894" s="2">
        <v>42701</v>
      </c>
      <c r="D894" s="1" t="s">
        <v>21</v>
      </c>
      <c r="E894" s="1" t="s">
        <v>22</v>
      </c>
      <c r="F894" s="1" t="s">
        <v>984</v>
      </c>
      <c r="G894" s="1" t="s">
        <v>985</v>
      </c>
      <c r="H894" s="1" t="s">
        <v>90</v>
      </c>
      <c r="I894" s="1" t="s">
        <v>26</v>
      </c>
      <c r="J894" s="1" t="s">
        <v>2754</v>
      </c>
      <c r="K894" s="1" t="s">
        <v>1089</v>
      </c>
      <c r="L894" s="1" t="s">
        <v>68</v>
      </c>
      <c r="M894" s="1" t="s">
        <v>879</v>
      </c>
      <c r="N894" s="1" t="s">
        <v>31</v>
      </c>
      <c r="O894" s="1" t="s">
        <v>57</v>
      </c>
      <c r="P894" s="1" t="s">
        <v>880</v>
      </c>
      <c r="Q894">
        <v>207.76</v>
      </c>
      <c r="R894">
        <v>4</v>
      </c>
      <c r="S894">
        <v>85.181600000000003</v>
      </c>
      <c r="T894" s="1" t="s">
        <v>34</v>
      </c>
    </row>
    <row r="895" spans="1:20" x14ac:dyDescent="0.25">
      <c r="A895" s="1" t="s">
        <v>2769</v>
      </c>
      <c r="B895" s="2">
        <v>42476</v>
      </c>
      <c r="C895" s="2">
        <v>42480</v>
      </c>
      <c r="D895" s="1" t="s">
        <v>79</v>
      </c>
      <c r="E895" s="1" t="s">
        <v>40</v>
      </c>
      <c r="F895" s="1" t="s">
        <v>2759</v>
      </c>
      <c r="G895" s="1" t="s">
        <v>2760</v>
      </c>
      <c r="H895" s="1" t="s">
        <v>90</v>
      </c>
      <c r="I895" s="1" t="s">
        <v>26</v>
      </c>
      <c r="J895" s="1" t="s">
        <v>2060</v>
      </c>
      <c r="K895" s="1" t="s">
        <v>362</v>
      </c>
      <c r="L895" s="1" t="s">
        <v>68</v>
      </c>
      <c r="M895" s="1" t="s">
        <v>2237</v>
      </c>
      <c r="N895" s="1" t="s">
        <v>31</v>
      </c>
      <c r="O895" s="1" t="s">
        <v>57</v>
      </c>
      <c r="P895" s="1" t="s">
        <v>2238</v>
      </c>
      <c r="Q895">
        <v>9.9600000000000009</v>
      </c>
      <c r="R895">
        <v>2</v>
      </c>
      <c r="S895">
        <v>3.2867999999999999</v>
      </c>
      <c r="T895" s="1" t="s">
        <v>113</v>
      </c>
    </row>
    <row r="896" spans="1:20" x14ac:dyDescent="0.25">
      <c r="A896" s="1" t="s">
        <v>2770</v>
      </c>
      <c r="B896" s="2">
        <v>41957</v>
      </c>
      <c r="C896" s="2">
        <v>41961</v>
      </c>
      <c r="D896" s="1" t="s">
        <v>79</v>
      </c>
      <c r="E896" s="1" t="s">
        <v>40</v>
      </c>
      <c r="F896" s="1" t="s">
        <v>2771</v>
      </c>
      <c r="G896" s="1" t="s">
        <v>2772</v>
      </c>
      <c r="H896" s="1" t="s">
        <v>100</v>
      </c>
      <c r="I896" s="1" t="s">
        <v>26</v>
      </c>
      <c r="J896" s="1" t="s">
        <v>173</v>
      </c>
      <c r="K896" s="1" t="s">
        <v>121</v>
      </c>
      <c r="L896" s="1" t="s">
        <v>68</v>
      </c>
      <c r="M896" s="1" t="s">
        <v>2218</v>
      </c>
      <c r="N896" s="1" t="s">
        <v>31</v>
      </c>
      <c r="O896" s="1" t="s">
        <v>36</v>
      </c>
      <c r="P896" s="1" t="s">
        <v>2219</v>
      </c>
      <c r="Q896">
        <v>69.263999999999996</v>
      </c>
      <c r="R896">
        <v>2</v>
      </c>
      <c r="S896">
        <v>14.622400000000001</v>
      </c>
      <c r="T896" s="1" t="s">
        <v>34</v>
      </c>
    </row>
    <row r="897" spans="1:20" x14ac:dyDescent="0.25">
      <c r="A897" s="1" t="s">
        <v>2773</v>
      </c>
      <c r="B897" s="2">
        <v>42329</v>
      </c>
      <c r="C897" s="2">
        <v>42334</v>
      </c>
      <c r="D897" s="1" t="s">
        <v>50</v>
      </c>
      <c r="E897" s="1" t="s">
        <v>22</v>
      </c>
      <c r="F897" s="1" t="s">
        <v>2774</v>
      </c>
      <c r="G897" s="1" t="s">
        <v>2775</v>
      </c>
      <c r="H897" s="1" t="s">
        <v>90</v>
      </c>
      <c r="I897" s="1" t="s">
        <v>26</v>
      </c>
      <c r="J897" s="1" t="s">
        <v>2776</v>
      </c>
      <c r="K897" s="1" t="s">
        <v>92</v>
      </c>
      <c r="L897" s="1" t="s">
        <v>93</v>
      </c>
      <c r="M897" s="1" t="s">
        <v>1446</v>
      </c>
      <c r="N897" s="1" t="s">
        <v>31</v>
      </c>
      <c r="O897" s="1" t="s">
        <v>32</v>
      </c>
      <c r="P897" s="1" t="s">
        <v>1447</v>
      </c>
      <c r="Q897">
        <v>246.1328</v>
      </c>
      <c r="R897">
        <v>2</v>
      </c>
      <c r="S897">
        <v>-76.011600000000001</v>
      </c>
      <c r="T897" s="1" t="s">
        <v>34</v>
      </c>
    </row>
    <row r="898" spans="1:20" x14ac:dyDescent="0.25">
      <c r="A898" s="1" t="s">
        <v>2777</v>
      </c>
      <c r="B898" s="2">
        <v>43078</v>
      </c>
      <c r="C898" s="2">
        <v>43082</v>
      </c>
      <c r="D898" s="1" t="s">
        <v>79</v>
      </c>
      <c r="E898" s="1" t="s">
        <v>22</v>
      </c>
      <c r="F898" s="1" t="s">
        <v>1323</v>
      </c>
      <c r="G898" s="1" t="s">
        <v>1324</v>
      </c>
      <c r="H898" s="1" t="s">
        <v>100</v>
      </c>
      <c r="I898" s="1" t="s">
        <v>26</v>
      </c>
      <c r="J898" s="1" t="s">
        <v>53</v>
      </c>
      <c r="K898" s="1" t="s">
        <v>54</v>
      </c>
      <c r="L898" s="1" t="s">
        <v>55</v>
      </c>
      <c r="M898" s="1" t="s">
        <v>290</v>
      </c>
      <c r="N898" s="1" t="s">
        <v>31</v>
      </c>
      <c r="O898" s="1" t="s">
        <v>46</v>
      </c>
      <c r="P898" s="1" t="s">
        <v>291</v>
      </c>
      <c r="Q898">
        <v>896.32799999999997</v>
      </c>
      <c r="R898">
        <v>9</v>
      </c>
      <c r="S898">
        <v>22.408200000000001</v>
      </c>
      <c r="T898" s="1" t="s">
        <v>96</v>
      </c>
    </row>
    <row r="899" spans="1:20" x14ac:dyDescent="0.25">
      <c r="A899" s="1" t="s">
        <v>2778</v>
      </c>
      <c r="B899" s="2">
        <v>43030</v>
      </c>
      <c r="C899" s="2">
        <v>43035</v>
      </c>
      <c r="D899" s="1" t="s">
        <v>50</v>
      </c>
      <c r="E899" s="1" t="s">
        <v>40</v>
      </c>
      <c r="F899" s="1" t="s">
        <v>2356</v>
      </c>
      <c r="G899" s="1" t="s">
        <v>2357</v>
      </c>
      <c r="H899" s="1" t="s">
        <v>90</v>
      </c>
      <c r="I899" s="1" t="s">
        <v>26</v>
      </c>
      <c r="J899" s="1" t="s">
        <v>1516</v>
      </c>
      <c r="K899" s="1" t="s">
        <v>1517</v>
      </c>
      <c r="L899" s="1" t="s">
        <v>55</v>
      </c>
      <c r="M899" s="1" t="s">
        <v>317</v>
      </c>
      <c r="N899" s="1" t="s">
        <v>31</v>
      </c>
      <c r="O899" s="1" t="s">
        <v>46</v>
      </c>
      <c r="P899" s="1" t="s">
        <v>318</v>
      </c>
      <c r="Q899">
        <v>177.22499999999999</v>
      </c>
      <c r="R899">
        <v>5</v>
      </c>
      <c r="S899">
        <v>-120.51300000000001</v>
      </c>
      <c r="T899" s="1" t="s">
        <v>48</v>
      </c>
    </row>
    <row r="900" spans="1:20" x14ac:dyDescent="0.25">
      <c r="A900" s="1" t="s">
        <v>2779</v>
      </c>
      <c r="B900" s="2">
        <v>42919</v>
      </c>
      <c r="C900" s="2">
        <v>42926</v>
      </c>
      <c r="D900" s="1" t="s">
        <v>39</v>
      </c>
      <c r="E900" s="1" t="s">
        <v>40</v>
      </c>
      <c r="F900" s="1" t="s">
        <v>1300</v>
      </c>
      <c r="G900" s="1" t="s">
        <v>1301</v>
      </c>
      <c r="H900" s="1" t="s">
        <v>25</v>
      </c>
      <c r="I900" s="1" t="s">
        <v>26</v>
      </c>
      <c r="J900" s="1" t="s">
        <v>2780</v>
      </c>
      <c r="K900" s="1" t="s">
        <v>54</v>
      </c>
      <c r="L900" s="1" t="s">
        <v>55</v>
      </c>
      <c r="M900" s="1" t="s">
        <v>2690</v>
      </c>
      <c r="N900" s="1" t="s">
        <v>31</v>
      </c>
      <c r="O900" s="1" t="s">
        <v>57</v>
      </c>
      <c r="P900" s="1" t="s">
        <v>2691</v>
      </c>
      <c r="Q900">
        <v>129.38999999999999</v>
      </c>
      <c r="R900">
        <v>3</v>
      </c>
      <c r="S900">
        <v>54.343800000000002</v>
      </c>
      <c r="T900" s="1" t="s">
        <v>71</v>
      </c>
    </row>
    <row r="901" spans="1:20" x14ac:dyDescent="0.25">
      <c r="A901" s="1" t="s">
        <v>2781</v>
      </c>
      <c r="B901" s="2">
        <v>42970</v>
      </c>
      <c r="C901" s="2">
        <v>42973</v>
      </c>
      <c r="D901" s="1" t="s">
        <v>21</v>
      </c>
      <c r="E901" s="1" t="s">
        <v>22</v>
      </c>
      <c r="F901" s="1" t="s">
        <v>403</v>
      </c>
      <c r="G901" s="1" t="s">
        <v>404</v>
      </c>
      <c r="H901" s="1" t="s">
        <v>25</v>
      </c>
      <c r="I901" s="1" t="s">
        <v>26</v>
      </c>
      <c r="J901" s="1" t="s">
        <v>2340</v>
      </c>
      <c r="K901" s="1" t="s">
        <v>44</v>
      </c>
      <c r="L901" s="1" t="s">
        <v>29</v>
      </c>
      <c r="M901" s="1" t="s">
        <v>1071</v>
      </c>
      <c r="N901" s="1" t="s">
        <v>31</v>
      </c>
      <c r="O901" s="1" t="s">
        <v>57</v>
      </c>
      <c r="P901" s="1" t="s">
        <v>1072</v>
      </c>
      <c r="Q901">
        <v>2.7839999999999998</v>
      </c>
      <c r="R901">
        <v>2</v>
      </c>
      <c r="S901">
        <v>0.41760000000000003</v>
      </c>
      <c r="T901" s="1" t="s">
        <v>253</v>
      </c>
    </row>
    <row r="902" spans="1:20" x14ac:dyDescent="0.25">
      <c r="A902" s="1" t="s">
        <v>2782</v>
      </c>
      <c r="B902" s="2">
        <v>41938</v>
      </c>
      <c r="C902" s="2">
        <v>41942</v>
      </c>
      <c r="D902" s="1" t="s">
        <v>79</v>
      </c>
      <c r="E902" s="1" t="s">
        <v>22</v>
      </c>
      <c r="F902" s="1" t="s">
        <v>2783</v>
      </c>
      <c r="G902" s="1" t="s">
        <v>2784</v>
      </c>
      <c r="H902" s="1" t="s">
        <v>25</v>
      </c>
      <c r="I902" s="1" t="s">
        <v>26</v>
      </c>
      <c r="J902" s="1" t="s">
        <v>191</v>
      </c>
      <c r="K902" s="1" t="s">
        <v>192</v>
      </c>
      <c r="L902" s="1" t="s">
        <v>55</v>
      </c>
      <c r="M902" s="1" t="s">
        <v>585</v>
      </c>
      <c r="N902" s="1" t="s">
        <v>31</v>
      </c>
      <c r="O902" s="1" t="s">
        <v>57</v>
      </c>
      <c r="P902" s="1" t="s">
        <v>586</v>
      </c>
      <c r="Q902">
        <v>63.92</v>
      </c>
      <c r="R902">
        <v>4</v>
      </c>
      <c r="S902">
        <v>3.1960000000000002</v>
      </c>
      <c r="T902" s="1" t="s">
        <v>48</v>
      </c>
    </row>
    <row r="903" spans="1:20" x14ac:dyDescent="0.25">
      <c r="A903" s="1" t="s">
        <v>2785</v>
      </c>
      <c r="B903" s="2">
        <v>41947</v>
      </c>
      <c r="C903" s="2">
        <v>41954</v>
      </c>
      <c r="D903" s="1" t="s">
        <v>39</v>
      </c>
      <c r="E903" s="1" t="s">
        <v>40</v>
      </c>
      <c r="F903" s="1" t="s">
        <v>1730</v>
      </c>
      <c r="G903" s="1" t="s">
        <v>1731</v>
      </c>
      <c r="H903" s="1" t="s">
        <v>25</v>
      </c>
      <c r="I903" s="1" t="s">
        <v>26</v>
      </c>
      <c r="J903" s="1" t="s">
        <v>53</v>
      </c>
      <c r="K903" s="1" t="s">
        <v>54</v>
      </c>
      <c r="L903" s="1" t="s">
        <v>55</v>
      </c>
      <c r="M903" s="1" t="s">
        <v>454</v>
      </c>
      <c r="N903" s="1" t="s">
        <v>31</v>
      </c>
      <c r="O903" s="1" t="s">
        <v>46</v>
      </c>
      <c r="P903" s="1" t="s">
        <v>455</v>
      </c>
      <c r="Q903">
        <v>573.72799999999995</v>
      </c>
      <c r="R903">
        <v>4</v>
      </c>
      <c r="S903">
        <v>-64.544399999999996</v>
      </c>
      <c r="T903" s="1" t="s">
        <v>34</v>
      </c>
    </row>
    <row r="904" spans="1:20" x14ac:dyDescent="0.25">
      <c r="A904" s="1" t="s">
        <v>2786</v>
      </c>
      <c r="B904" s="2">
        <v>43076</v>
      </c>
      <c r="C904" s="2">
        <v>43080</v>
      </c>
      <c r="D904" s="1" t="s">
        <v>79</v>
      </c>
      <c r="E904" s="1" t="s">
        <v>40</v>
      </c>
      <c r="F904" s="1" t="s">
        <v>1444</v>
      </c>
      <c r="G904" s="1" t="s">
        <v>1445</v>
      </c>
      <c r="H904" s="1" t="s">
        <v>25</v>
      </c>
      <c r="I904" s="1" t="s">
        <v>26</v>
      </c>
      <c r="J904" s="1" t="s">
        <v>635</v>
      </c>
      <c r="K904" s="1" t="s">
        <v>716</v>
      </c>
      <c r="L904" s="1" t="s">
        <v>29</v>
      </c>
      <c r="M904" s="1" t="s">
        <v>2787</v>
      </c>
      <c r="N904" s="1" t="s">
        <v>31</v>
      </c>
      <c r="O904" s="1" t="s">
        <v>57</v>
      </c>
      <c r="P904" s="1" t="s">
        <v>2788</v>
      </c>
      <c r="Q904">
        <v>82.38</v>
      </c>
      <c r="R904">
        <v>6</v>
      </c>
      <c r="S904">
        <v>25.537800000000001</v>
      </c>
      <c r="T904" s="1" t="s">
        <v>96</v>
      </c>
    </row>
    <row r="905" spans="1:20" x14ac:dyDescent="0.25">
      <c r="A905" s="1" t="s">
        <v>2789</v>
      </c>
      <c r="B905" s="2">
        <v>42358</v>
      </c>
      <c r="C905" s="2">
        <v>42362</v>
      </c>
      <c r="D905" s="1" t="s">
        <v>79</v>
      </c>
      <c r="E905" s="1" t="s">
        <v>40</v>
      </c>
      <c r="F905" s="1" t="s">
        <v>2790</v>
      </c>
      <c r="G905" s="1" t="s">
        <v>2791</v>
      </c>
      <c r="H905" s="1" t="s">
        <v>25</v>
      </c>
      <c r="I905" s="1" t="s">
        <v>26</v>
      </c>
      <c r="J905" s="1" t="s">
        <v>2792</v>
      </c>
      <c r="K905" s="1" t="s">
        <v>520</v>
      </c>
      <c r="L905" s="1" t="s">
        <v>55</v>
      </c>
      <c r="M905" s="1" t="s">
        <v>1451</v>
      </c>
      <c r="N905" s="1" t="s">
        <v>31</v>
      </c>
      <c r="O905" s="1" t="s">
        <v>57</v>
      </c>
      <c r="P905" s="1" t="s">
        <v>1452</v>
      </c>
      <c r="Q905">
        <v>14.368</v>
      </c>
      <c r="R905">
        <v>2</v>
      </c>
      <c r="S905">
        <v>3.9512</v>
      </c>
      <c r="T905" s="1" t="s">
        <v>96</v>
      </c>
    </row>
    <row r="906" spans="1:20" x14ac:dyDescent="0.25">
      <c r="A906" s="1" t="s">
        <v>2793</v>
      </c>
      <c r="B906" s="2">
        <v>42631</v>
      </c>
      <c r="C906" s="2">
        <v>42638</v>
      </c>
      <c r="D906" s="1" t="s">
        <v>39</v>
      </c>
      <c r="E906" s="1" t="s">
        <v>40</v>
      </c>
      <c r="F906" s="1" t="s">
        <v>1684</v>
      </c>
      <c r="G906" s="1" t="s">
        <v>1685</v>
      </c>
      <c r="H906" s="1" t="s">
        <v>25</v>
      </c>
      <c r="I906" s="1" t="s">
        <v>26</v>
      </c>
      <c r="J906" s="1" t="s">
        <v>2794</v>
      </c>
      <c r="K906" s="1" t="s">
        <v>121</v>
      </c>
      <c r="L906" s="1" t="s">
        <v>68</v>
      </c>
      <c r="M906" s="1" t="s">
        <v>851</v>
      </c>
      <c r="N906" s="1" t="s">
        <v>31</v>
      </c>
      <c r="O906" s="1" t="s">
        <v>36</v>
      </c>
      <c r="P906" s="1" t="s">
        <v>852</v>
      </c>
      <c r="Q906">
        <v>631.78200000000004</v>
      </c>
      <c r="R906">
        <v>2</v>
      </c>
      <c r="S906">
        <v>140.39599999999999</v>
      </c>
      <c r="T906" s="1" t="s">
        <v>77</v>
      </c>
    </row>
    <row r="907" spans="1:20" x14ac:dyDescent="0.25">
      <c r="A907" s="1" t="s">
        <v>2793</v>
      </c>
      <c r="B907" s="2">
        <v>42631</v>
      </c>
      <c r="C907" s="2">
        <v>42638</v>
      </c>
      <c r="D907" s="1" t="s">
        <v>39</v>
      </c>
      <c r="E907" s="1" t="s">
        <v>40</v>
      </c>
      <c r="F907" s="1" t="s">
        <v>1684</v>
      </c>
      <c r="G907" s="1" t="s">
        <v>1685</v>
      </c>
      <c r="H907" s="1" t="s">
        <v>25</v>
      </c>
      <c r="I907" s="1" t="s">
        <v>26</v>
      </c>
      <c r="J907" s="1" t="s">
        <v>2794</v>
      </c>
      <c r="K907" s="1" t="s">
        <v>121</v>
      </c>
      <c r="L907" s="1" t="s">
        <v>68</v>
      </c>
      <c r="M907" s="1" t="s">
        <v>2795</v>
      </c>
      <c r="N907" s="1" t="s">
        <v>31</v>
      </c>
      <c r="O907" s="1" t="s">
        <v>57</v>
      </c>
      <c r="P907" s="1" t="s">
        <v>2796</v>
      </c>
      <c r="Q907">
        <v>60.72</v>
      </c>
      <c r="R907">
        <v>3</v>
      </c>
      <c r="S907">
        <v>26.1096</v>
      </c>
      <c r="T907" s="1" t="s">
        <v>77</v>
      </c>
    </row>
    <row r="908" spans="1:20" x14ac:dyDescent="0.25">
      <c r="A908" s="1" t="s">
        <v>2797</v>
      </c>
      <c r="B908" s="2">
        <v>43080</v>
      </c>
      <c r="C908" s="2">
        <v>43080</v>
      </c>
      <c r="D908" s="1" t="s">
        <v>425</v>
      </c>
      <c r="E908" s="1" t="s">
        <v>426</v>
      </c>
      <c r="F908" s="1" t="s">
        <v>2798</v>
      </c>
      <c r="G908" s="1" t="s">
        <v>2799</v>
      </c>
      <c r="H908" s="1" t="s">
        <v>25</v>
      </c>
      <c r="I908" s="1" t="s">
        <v>26</v>
      </c>
      <c r="J908" s="1" t="s">
        <v>179</v>
      </c>
      <c r="K908" s="1" t="s">
        <v>134</v>
      </c>
      <c r="L908" s="1" t="s">
        <v>93</v>
      </c>
      <c r="M908" s="1" t="s">
        <v>790</v>
      </c>
      <c r="N908" s="1" t="s">
        <v>31</v>
      </c>
      <c r="O908" s="1" t="s">
        <v>57</v>
      </c>
      <c r="P908" s="1" t="s">
        <v>791</v>
      </c>
      <c r="Q908">
        <v>77.72</v>
      </c>
      <c r="R908">
        <v>1</v>
      </c>
      <c r="S908">
        <v>-66.061999999999998</v>
      </c>
      <c r="T908" s="1" t="s">
        <v>96</v>
      </c>
    </row>
    <row r="909" spans="1:20" x14ac:dyDescent="0.25">
      <c r="A909" s="1" t="s">
        <v>2797</v>
      </c>
      <c r="B909" s="2">
        <v>43080</v>
      </c>
      <c r="C909" s="2">
        <v>43080</v>
      </c>
      <c r="D909" s="1" t="s">
        <v>425</v>
      </c>
      <c r="E909" s="1" t="s">
        <v>426</v>
      </c>
      <c r="F909" s="1" t="s">
        <v>2798</v>
      </c>
      <c r="G909" s="1" t="s">
        <v>2799</v>
      </c>
      <c r="H909" s="1" t="s">
        <v>25</v>
      </c>
      <c r="I909" s="1" t="s">
        <v>26</v>
      </c>
      <c r="J909" s="1" t="s">
        <v>179</v>
      </c>
      <c r="K909" s="1" t="s">
        <v>134</v>
      </c>
      <c r="L909" s="1" t="s">
        <v>93</v>
      </c>
      <c r="M909" s="1" t="s">
        <v>1095</v>
      </c>
      <c r="N909" s="1" t="s">
        <v>31</v>
      </c>
      <c r="O909" s="1" t="s">
        <v>36</v>
      </c>
      <c r="P909" s="1" t="s">
        <v>1096</v>
      </c>
      <c r="Q909">
        <v>520.46400000000006</v>
      </c>
      <c r="R909">
        <v>2</v>
      </c>
      <c r="S909">
        <v>-14.8704</v>
      </c>
      <c r="T909" s="1" t="s">
        <v>96</v>
      </c>
    </row>
    <row r="910" spans="1:20" x14ac:dyDescent="0.25">
      <c r="A910" s="1" t="s">
        <v>2800</v>
      </c>
      <c r="B910" s="2">
        <v>41754</v>
      </c>
      <c r="C910" s="2">
        <v>41759</v>
      </c>
      <c r="D910" s="1" t="s">
        <v>50</v>
      </c>
      <c r="E910" s="1" t="s">
        <v>40</v>
      </c>
      <c r="F910" s="1" t="s">
        <v>1266</v>
      </c>
      <c r="G910" s="1" t="s">
        <v>1267</v>
      </c>
      <c r="H910" s="1" t="s">
        <v>100</v>
      </c>
      <c r="I910" s="1" t="s">
        <v>26</v>
      </c>
      <c r="J910" s="1" t="s">
        <v>2801</v>
      </c>
      <c r="K910" s="1" t="s">
        <v>54</v>
      </c>
      <c r="L910" s="1" t="s">
        <v>55</v>
      </c>
      <c r="M910" s="1" t="s">
        <v>144</v>
      </c>
      <c r="N910" s="1" t="s">
        <v>31</v>
      </c>
      <c r="O910" s="1" t="s">
        <v>57</v>
      </c>
      <c r="P910" s="1" t="s">
        <v>145</v>
      </c>
      <c r="Q910">
        <v>303.25</v>
      </c>
      <c r="R910">
        <v>5</v>
      </c>
      <c r="S910">
        <v>63.682499999999997</v>
      </c>
      <c r="T910" s="1" t="s">
        <v>113</v>
      </c>
    </row>
    <row r="911" spans="1:20" x14ac:dyDescent="0.25">
      <c r="A911" s="1" t="s">
        <v>2800</v>
      </c>
      <c r="B911" s="2">
        <v>41754</v>
      </c>
      <c r="C911" s="2">
        <v>41759</v>
      </c>
      <c r="D911" s="1" t="s">
        <v>50</v>
      </c>
      <c r="E911" s="1" t="s">
        <v>40</v>
      </c>
      <c r="F911" s="1" t="s">
        <v>1266</v>
      </c>
      <c r="G911" s="1" t="s">
        <v>1267</v>
      </c>
      <c r="H911" s="1" t="s">
        <v>100</v>
      </c>
      <c r="I911" s="1" t="s">
        <v>26</v>
      </c>
      <c r="J911" s="1" t="s">
        <v>2801</v>
      </c>
      <c r="K911" s="1" t="s">
        <v>54</v>
      </c>
      <c r="L911" s="1" t="s">
        <v>55</v>
      </c>
      <c r="M911" s="1" t="s">
        <v>1095</v>
      </c>
      <c r="N911" s="1" t="s">
        <v>31</v>
      </c>
      <c r="O911" s="1" t="s">
        <v>36</v>
      </c>
      <c r="P911" s="1" t="s">
        <v>1096</v>
      </c>
      <c r="Q911">
        <v>1487.04</v>
      </c>
      <c r="R911">
        <v>5</v>
      </c>
      <c r="S911">
        <v>148.70400000000001</v>
      </c>
      <c r="T911" s="1" t="s">
        <v>113</v>
      </c>
    </row>
    <row r="912" spans="1:20" x14ac:dyDescent="0.25">
      <c r="A912" s="1" t="s">
        <v>2802</v>
      </c>
      <c r="B912" s="2">
        <v>42302</v>
      </c>
      <c r="C912" s="2">
        <v>42307</v>
      </c>
      <c r="D912" s="1" t="s">
        <v>50</v>
      </c>
      <c r="E912" s="1" t="s">
        <v>40</v>
      </c>
      <c r="F912" s="1" t="s">
        <v>1715</v>
      </c>
      <c r="G912" s="1" t="s">
        <v>1716</v>
      </c>
      <c r="H912" s="1" t="s">
        <v>25</v>
      </c>
      <c r="I912" s="1" t="s">
        <v>26</v>
      </c>
      <c r="J912" s="1" t="s">
        <v>328</v>
      </c>
      <c r="K912" s="1" t="s">
        <v>54</v>
      </c>
      <c r="L912" s="1" t="s">
        <v>55</v>
      </c>
      <c r="M912" s="1" t="s">
        <v>547</v>
      </c>
      <c r="N912" s="1" t="s">
        <v>31</v>
      </c>
      <c r="O912" s="1" t="s">
        <v>46</v>
      </c>
      <c r="P912" s="1" t="s">
        <v>548</v>
      </c>
      <c r="Q912">
        <v>253.17599999999999</v>
      </c>
      <c r="R912">
        <v>3</v>
      </c>
      <c r="S912">
        <v>-31.646999999999998</v>
      </c>
      <c r="T912" s="1" t="s">
        <v>48</v>
      </c>
    </row>
    <row r="913" spans="1:20" x14ac:dyDescent="0.25">
      <c r="A913" s="1" t="s">
        <v>2803</v>
      </c>
      <c r="B913" s="2">
        <v>42205</v>
      </c>
      <c r="C913" s="2">
        <v>42212</v>
      </c>
      <c r="D913" s="1" t="s">
        <v>39</v>
      </c>
      <c r="E913" s="1" t="s">
        <v>40</v>
      </c>
      <c r="F913" s="1" t="s">
        <v>1049</v>
      </c>
      <c r="G913" s="1" t="s">
        <v>1050</v>
      </c>
      <c r="H913" s="1" t="s">
        <v>25</v>
      </c>
      <c r="I913" s="1" t="s">
        <v>26</v>
      </c>
      <c r="J913" s="1" t="s">
        <v>2162</v>
      </c>
      <c r="K913" s="1" t="s">
        <v>134</v>
      </c>
      <c r="L913" s="1" t="s">
        <v>93</v>
      </c>
      <c r="M913" s="1" t="s">
        <v>2804</v>
      </c>
      <c r="N913" s="1" t="s">
        <v>31</v>
      </c>
      <c r="O913" s="1" t="s">
        <v>32</v>
      </c>
      <c r="P913" s="1" t="s">
        <v>2805</v>
      </c>
      <c r="Q913">
        <v>384.94400000000002</v>
      </c>
      <c r="R913">
        <v>4</v>
      </c>
      <c r="S913">
        <v>-126.4816</v>
      </c>
      <c r="T913" s="1" t="s">
        <v>71</v>
      </c>
    </row>
    <row r="914" spans="1:20" x14ac:dyDescent="0.25">
      <c r="A914" s="1" t="s">
        <v>2803</v>
      </c>
      <c r="B914" s="2">
        <v>42205</v>
      </c>
      <c r="C914" s="2">
        <v>42212</v>
      </c>
      <c r="D914" s="1" t="s">
        <v>39</v>
      </c>
      <c r="E914" s="1" t="s">
        <v>40</v>
      </c>
      <c r="F914" s="1" t="s">
        <v>1049</v>
      </c>
      <c r="G914" s="1" t="s">
        <v>1050</v>
      </c>
      <c r="H914" s="1" t="s">
        <v>25</v>
      </c>
      <c r="I914" s="1" t="s">
        <v>26</v>
      </c>
      <c r="J914" s="1" t="s">
        <v>2162</v>
      </c>
      <c r="K914" s="1" t="s">
        <v>134</v>
      </c>
      <c r="L914" s="1" t="s">
        <v>93</v>
      </c>
      <c r="M914" s="1" t="s">
        <v>102</v>
      </c>
      <c r="N914" s="1" t="s">
        <v>31</v>
      </c>
      <c r="O914" s="1" t="s">
        <v>32</v>
      </c>
      <c r="P914" s="1" t="s">
        <v>103</v>
      </c>
      <c r="Q914">
        <v>913.43</v>
      </c>
      <c r="R914">
        <v>5</v>
      </c>
      <c r="S914">
        <v>-52.195999999999998</v>
      </c>
      <c r="T914" s="1" t="s">
        <v>71</v>
      </c>
    </row>
    <row r="915" spans="1:20" x14ac:dyDescent="0.25">
      <c r="A915" s="1" t="s">
        <v>2806</v>
      </c>
      <c r="B915" s="2">
        <v>43059</v>
      </c>
      <c r="C915" s="2">
        <v>43061</v>
      </c>
      <c r="D915" s="1" t="s">
        <v>63</v>
      </c>
      <c r="E915" s="1" t="s">
        <v>87</v>
      </c>
      <c r="F915" s="1" t="s">
        <v>824</v>
      </c>
      <c r="G915" s="1" t="s">
        <v>825</v>
      </c>
      <c r="H915" s="1" t="s">
        <v>25</v>
      </c>
      <c r="I915" s="1" t="s">
        <v>26</v>
      </c>
      <c r="J915" s="1" t="s">
        <v>173</v>
      </c>
      <c r="K915" s="1" t="s">
        <v>121</v>
      </c>
      <c r="L915" s="1" t="s">
        <v>68</v>
      </c>
      <c r="M915" s="1" t="s">
        <v>1476</v>
      </c>
      <c r="N915" s="1" t="s">
        <v>31</v>
      </c>
      <c r="O915" s="1" t="s">
        <v>32</v>
      </c>
      <c r="P915" s="1" t="s">
        <v>1477</v>
      </c>
      <c r="Q915">
        <v>183.96799999999999</v>
      </c>
      <c r="R915">
        <v>2</v>
      </c>
      <c r="S915">
        <v>-25.2956</v>
      </c>
      <c r="T915" s="1" t="s">
        <v>34</v>
      </c>
    </row>
    <row r="916" spans="1:20" x14ac:dyDescent="0.25">
      <c r="A916" s="1" t="s">
        <v>2807</v>
      </c>
      <c r="B916" s="2">
        <v>41827</v>
      </c>
      <c r="C916" s="2">
        <v>41831</v>
      </c>
      <c r="D916" s="1" t="s">
        <v>79</v>
      </c>
      <c r="E916" s="1" t="s">
        <v>40</v>
      </c>
      <c r="F916" s="1" t="s">
        <v>2808</v>
      </c>
      <c r="G916" s="1" t="s">
        <v>2809</v>
      </c>
      <c r="H916" s="1" t="s">
        <v>25</v>
      </c>
      <c r="I916" s="1" t="s">
        <v>26</v>
      </c>
      <c r="J916" s="1" t="s">
        <v>66</v>
      </c>
      <c r="K916" s="1" t="s">
        <v>67</v>
      </c>
      <c r="L916" s="1" t="s">
        <v>68</v>
      </c>
      <c r="M916" s="1" t="s">
        <v>1028</v>
      </c>
      <c r="N916" s="1" t="s">
        <v>31</v>
      </c>
      <c r="O916" s="1" t="s">
        <v>36</v>
      </c>
      <c r="P916" s="1" t="s">
        <v>1029</v>
      </c>
      <c r="Q916">
        <v>172.18600000000001</v>
      </c>
      <c r="R916">
        <v>2</v>
      </c>
      <c r="S916">
        <v>-46.736199999999997</v>
      </c>
      <c r="T916" s="1" t="s">
        <v>71</v>
      </c>
    </row>
    <row r="917" spans="1:20" x14ac:dyDescent="0.25">
      <c r="A917" s="1" t="s">
        <v>2807</v>
      </c>
      <c r="B917" s="2">
        <v>41827</v>
      </c>
      <c r="C917" s="2">
        <v>41831</v>
      </c>
      <c r="D917" s="1" t="s">
        <v>79</v>
      </c>
      <c r="E917" s="1" t="s">
        <v>40</v>
      </c>
      <c r="F917" s="1" t="s">
        <v>2808</v>
      </c>
      <c r="G917" s="1" t="s">
        <v>2809</v>
      </c>
      <c r="H917" s="1" t="s">
        <v>25</v>
      </c>
      <c r="I917" s="1" t="s">
        <v>26</v>
      </c>
      <c r="J917" s="1" t="s">
        <v>66</v>
      </c>
      <c r="K917" s="1" t="s">
        <v>67</v>
      </c>
      <c r="L917" s="1" t="s">
        <v>68</v>
      </c>
      <c r="M917" s="1" t="s">
        <v>607</v>
      </c>
      <c r="N917" s="1" t="s">
        <v>31</v>
      </c>
      <c r="O917" s="1" t="s">
        <v>57</v>
      </c>
      <c r="P917" s="1" t="s">
        <v>608</v>
      </c>
      <c r="Q917">
        <v>69.007999999999996</v>
      </c>
      <c r="R917">
        <v>2</v>
      </c>
      <c r="S917">
        <v>12.0764</v>
      </c>
      <c r="T917" s="1" t="s">
        <v>71</v>
      </c>
    </row>
    <row r="918" spans="1:20" x14ac:dyDescent="0.25">
      <c r="A918" s="1" t="s">
        <v>2810</v>
      </c>
      <c r="B918" s="2">
        <v>42446</v>
      </c>
      <c r="C918" s="2">
        <v>42446</v>
      </c>
      <c r="D918" s="1" t="s">
        <v>425</v>
      </c>
      <c r="E918" s="1" t="s">
        <v>426</v>
      </c>
      <c r="F918" s="1" t="s">
        <v>2790</v>
      </c>
      <c r="G918" s="1" t="s">
        <v>2791</v>
      </c>
      <c r="H918" s="1" t="s">
        <v>25</v>
      </c>
      <c r="I918" s="1" t="s">
        <v>26</v>
      </c>
      <c r="J918" s="1" t="s">
        <v>157</v>
      </c>
      <c r="K918" s="1" t="s">
        <v>1089</v>
      </c>
      <c r="L918" s="1" t="s">
        <v>68</v>
      </c>
      <c r="M918" s="1" t="s">
        <v>790</v>
      </c>
      <c r="N918" s="1" t="s">
        <v>31</v>
      </c>
      <c r="O918" s="1" t="s">
        <v>57</v>
      </c>
      <c r="P918" s="1" t="s">
        <v>791</v>
      </c>
      <c r="Q918">
        <v>971.5</v>
      </c>
      <c r="R918">
        <v>5</v>
      </c>
      <c r="S918">
        <v>252.59</v>
      </c>
      <c r="T918" s="1" t="s">
        <v>195</v>
      </c>
    </row>
    <row r="919" spans="1:20" x14ac:dyDescent="0.25">
      <c r="A919" s="1" t="s">
        <v>2811</v>
      </c>
      <c r="B919" s="2">
        <v>41993</v>
      </c>
      <c r="C919" s="2">
        <v>42000</v>
      </c>
      <c r="D919" s="1" t="s">
        <v>39</v>
      </c>
      <c r="E919" s="1" t="s">
        <v>40</v>
      </c>
      <c r="F919" s="1" t="s">
        <v>2633</v>
      </c>
      <c r="G919" s="1" t="s">
        <v>2634</v>
      </c>
      <c r="H919" s="1" t="s">
        <v>25</v>
      </c>
      <c r="I919" s="1" t="s">
        <v>26</v>
      </c>
      <c r="J919" s="1" t="s">
        <v>2812</v>
      </c>
      <c r="K919" s="1" t="s">
        <v>231</v>
      </c>
      <c r="L919" s="1" t="s">
        <v>68</v>
      </c>
      <c r="M919" s="1" t="s">
        <v>218</v>
      </c>
      <c r="N919" s="1" t="s">
        <v>31</v>
      </c>
      <c r="O919" s="1" t="s">
        <v>57</v>
      </c>
      <c r="P919" s="1" t="s">
        <v>219</v>
      </c>
      <c r="Q919">
        <v>190.84800000000001</v>
      </c>
      <c r="R919">
        <v>3</v>
      </c>
      <c r="S919">
        <v>-21.470400000000001</v>
      </c>
      <c r="T919" s="1" t="s">
        <v>96</v>
      </c>
    </row>
    <row r="920" spans="1:20" x14ac:dyDescent="0.25">
      <c r="A920" s="1" t="s">
        <v>2813</v>
      </c>
      <c r="B920" s="2">
        <v>42873</v>
      </c>
      <c r="C920" s="2">
        <v>42874</v>
      </c>
      <c r="D920" s="1" t="s">
        <v>117</v>
      </c>
      <c r="E920" s="1" t="s">
        <v>87</v>
      </c>
      <c r="F920" s="1" t="s">
        <v>1167</v>
      </c>
      <c r="G920" s="1" t="s">
        <v>1168</v>
      </c>
      <c r="H920" s="1" t="s">
        <v>90</v>
      </c>
      <c r="I920" s="1" t="s">
        <v>26</v>
      </c>
      <c r="J920" s="1" t="s">
        <v>2814</v>
      </c>
      <c r="K920" s="1" t="s">
        <v>667</v>
      </c>
      <c r="L920" s="1" t="s">
        <v>29</v>
      </c>
      <c r="M920" s="1" t="s">
        <v>2815</v>
      </c>
      <c r="N920" s="1" t="s">
        <v>31</v>
      </c>
      <c r="O920" s="1" t="s">
        <v>32</v>
      </c>
      <c r="P920" s="1" t="s">
        <v>2816</v>
      </c>
      <c r="Q920">
        <v>302.94</v>
      </c>
      <c r="R920">
        <v>3</v>
      </c>
      <c r="S920">
        <v>75.734999999999999</v>
      </c>
      <c r="T920" s="1" t="s">
        <v>161</v>
      </c>
    </row>
    <row r="921" spans="1:20" x14ac:dyDescent="0.25">
      <c r="A921" s="1" t="s">
        <v>2817</v>
      </c>
      <c r="B921" s="2">
        <v>42815</v>
      </c>
      <c r="C921" s="2">
        <v>42821</v>
      </c>
      <c r="D921" s="1" t="s">
        <v>125</v>
      </c>
      <c r="E921" s="1" t="s">
        <v>40</v>
      </c>
      <c r="F921" s="1" t="s">
        <v>2226</v>
      </c>
      <c r="G921" s="1" t="s">
        <v>2227</v>
      </c>
      <c r="H921" s="1" t="s">
        <v>25</v>
      </c>
      <c r="I921" s="1" t="s">
        <v>26</v>
      </c>
      <c r="J921" s="1" t="s">
        <v>2021</v>
      </c>
      <c r="K921" s="1" t="s">
        <v>1522</v>
      </c>
      <c r="L921" s="1" t="s">
        <v>93</v>
      </c>
      <c r="M921" s="1" t="s">
        <v>2334</v>
      </c>
      <c r="N921" s="1" t="s">
        <v>31</v>
      </c>
      <c r="O921" s="1" t="s">
        <v>36</v>
      </c>
      <c r="P921" s="1" t="s">
        <v>2335</v>
      </c>
      <c r="Q921">
        <v>1805.88</v>
      </c>
      <c r="R921">
        <v>6</v>
      </c>
      <c r="S921">
        <v>523.70519999999999</v>
      </c>
      <c r="T921" s="1" t="s">
        <v>195</v>
      </c>
    </row>
    <row r="922" spans="1:20" x14ac:dyDescent="0.25">
      <c r="A922" s="1" t="s">
        <v>2818</v>
      </c>
      <c r="B922" s="2">
        <v>42677</v>
      </c>
      <c r="C922" s="2">
        <v>42682</v>
      </c>
      <c r="D922" s="1" t="s">
        <v>50</v>
      </c>
      <c r="E922" s="1" t="s">
        <v>22</v>
      </c>
      <c r="F922" s="1" t="s">
        <v>1065</v>
      </c>
      <c r="G922" s="1" t="s">
        <v>1066</v>
      </c>
      <c r="H922" s="1" t="s">
        <v>25</v>
      </c>
      <c r="I922" s="1" t="s">
        <v>26</v>
      </c>
      <c r="J922" s="1" t="s">
        <v>27</v>
      </c>
      <c r="K922" s="1" t="s">
        <v>28</v>
      </c>
      <c r="L922" s="1" t="s">
        <v>29</v>
      </c>
      <c r="M922" s="1" t="s">
        <v>959</v>
      </c>
      <c r="N922" s="1" t="s">
        <v>31</v>
      </c>
      <c r="O922" s="1" t="s">
        <v>57</v>
      </c>
      <c r="P922" s="1" t="s">
        <v>960</v>
      </c>
      <c r="Q922">
        <v>24.1</v>
      </c>
      <c r="R922">
        <v>5</v>
      </c>
      <c r="S922">
        <v>9.1579999999999995</v>
      </c>
      <c r="T922" s="1" t="s">
        <v>34</v>
      </c>
    </row>
    <row r="923" spans="1:20" x14ac:dyDescent="0.25">
      <c r="A923" s="1" t="s">
        <v>2818</v>
      </c>
      <c r="B923" s="2">
        <v>42677</v>
      </c>
      <c r="C923" s="2">
        <v>42682</v>
      </c>
      <c r="D923" s="1" t="s">
        <v>50</v>
      </c>
      <c r="E923" s="1" t="s">
        <v>22</v>
      </c>
      <c r="F923" s="1" t="s">
        <v>1065</v>
      </c>
      <c r="G923" s="1" t="s">
        <v>1066</v>
      </c>
      <c r="H923" s="1" t="s">
        <v>25</v>
      </c>
      <c r="I923" s="1" t="s">
        <v>26</v>
      </c>
      <c r="J923" s="1" t="s">
        <v>27</v>
      </c>
      <c r="K923" s="1" t="s">
        <v>28</v>
      </c>
      <c r="L923" s="1" t="s">
        <v>29</v>
      </c>
      <c r="M923" s="1" t="s">
        <v>2819</v>
      </c>
      <c r="N923" s="1" t="s">
        <v>31</v>
      </c>
      <c r="O923" s="1" t="s">
        <v>46</v>
      </c>
      <c r="P923" s="1" t="s">
        <v>2820</v>
      </c>
      <c r="Q923">
        <v>842.94</v>
      </c>
      <c r="R923">
        <v>3</v>
      </c>
      <c r="S923">
        <v>160.15860000000001</v>
      </c>
      <c r="T923" s="1" t="s">
        <v>34</v>
      </c>
    </row>
    <row r="924" spans="1:20" x14ac:dyDescent="0.25">
      <c r="A924" s="1" t="s">
        <v>2821</v>
      </c>
      <c r="B924" s="2">
        <v>42174</v>
      </c>
      <c r="C924" s="2">
        <v>42178</v>
      </c>
      <c r="D924" s="1" t="s">
        <v>79</v>
      </c>
      <c r="E924" s="1" t="s">
        <v>40</v>
      </c>
      <c r="F924" s="1" t="s">
        <v>326</v>
      </c>
      <c r="G924" s="1" t="s">
        <v>327</v>
      </c>
      <c r="H924" s="1" t="s">
        <v>25</v>
      </c>
      <c r="I924" s="1" t="s">
        <v>26</v>
      </c>
      <c r="J924" s="1" t="s">
        <v>53</v>
      </c>
      <c r="K924" s="1" t="s">
        <v>54</v>
      </c>
      <c r="L924" s="1" t="s">
        <v>55</v>
      </c>
      <c r="M924" s="1" t="s">
        <v>677</v>
      </c>
      <c r="N924" s="1" t="s">
        <v>31</v>
      </c>
      <c r="O924" s="1" t="s">
        <v>57</v>
      </c>
      <c r="P924" s="1" t="s">
        <v>678</v>
      </c>
      <c r="Q924">
        <v>12.56</v>
      </c>
      <c r="R924">
        <v>2</v>
      </c>
      <c r="S924">
        <v>4.0191999999999997</v>
      </c>
      <c r="T924" s="1" t="s">
        <v>59</v>
      </c>
    </row>
    <row r="925" spans="1:20" x14ac:dyDescent="0.25">
      <c r="A925" s="1" t="s">
        <v>2822</v>
      </c>
      <c r="B925" s="2">
        <v>42555</v>
      </c>
      <c r="C925" s="2">
        <v>42557</v>
      </c>
      <c r="D925" s="1" t="s">
        <v>63</v>
      </c>
      <c r="E925" s="1" t="s">
        <v>87</v>
      </c>
      <c r="F925" s="1" t="s">
        <v>2693</v>
      </c>
      <c r="G925" s="1" t="s">
        <v>2694</v>
      </c>
      <c r="H925" s="1" t="s">
        <v>25</v>
      </c>
      <c r="I925" s="1" t="s">
        <v>26</v>
      </c>
      <c r="J925" s="1" t="s">
        <v>328</v>
      </c>
      <c r="K925" s="1" t="s">
        <v>54</v>
      </c>
      <c r="L925" s="1" t="s">
        <v>55</v>
      </c>
      <c r="M925" s="1" t="s">
        <v>661</v>
      </c>
      <c r="N925" s="1" t="s">
        <v>31</v>
      </c>
      <c r="O925" s="1" t="s">
        <v>57</v>
      </c>
      <c r="P925" s="1" t="s">
        <v>662</v>
      </c>
      <c r="Q925">
        <v>25.4</v>
      </c>
      <c r="R925">
        <v>5</v>
      </c>
      <c r="S925">
        <v>8.6359999999999992</v>
      </c>
      <c r="T925" s="1" t="s">
        <v>71</v>
      </c>
    </row>
    <row r="926" spans="1:20" x14ac:dyDescent="0.25">
      <c r="A926" s="1" t="s">
        <v>2822</v>
      </c>
      <c r="B926" s="2">
        <v>42555</v>
      </c>
      <c r="C926" s="2">
        <v>42557</v>
      </c>
      <c r="D926" s="1" t="s">
        <v>63</v>
      </c>
      <c r="E926" s="1" t="s">
        <v>87</v>
      </c>
      <c r="F926" s="1" t="s">
        <v>2693</v>
      </c>
      <c r="G926" s="1" t="s">
        <v>2694</v>
      </c>
      <c r="H926" s="1" t="s">
        <v>25</v>
      </c>
      <c r="I926" s="1" t="s">
        <v>26</v>
      </c>
      <c r="J926" s="1" t="s">
        <v>328</v>
      </c>
      <c r="K926" s="1" t="s">
        <v>54</v>
      </c>
      <c r="L926" s="1" t="s">
        <v>55</v>
      </c>
      <c r="M926" s="1" t="s">
        <v>999</v>
      </c>
      <c r="N926" s="1" t="s">
        <v>31</v>
      </c>
      <c r="O926" s="1" t="s">
        <v>32</v>
      </c>
      <c r="P926" s="1" t="s">
        <v>1000</v>
      </c>
      <c r="Q926">
        <v>1279.165</v>
      </c>
      <c r="R926">
        <v>5</v>
      </c>
      <c r="S926">
        <v>225.73500000000001</v>
      </c>
      <c r="T926" s="1" t="s">
        <v>71</v>
      </c>
    </row>
    <row r="927" spans="1:20" x14ac:dyDescent="0.25">
      <c r="A927" s="1" t="s">
        <v>2823</v>
      </c>
      <c r="B927" s="2">
        <v>42250</v>
      </c>
      <c r="C927" s="2">
        <v>42255</v>
      </c>
      <c r="D927" s="1" t="s">
        <v>50</v>
      </c>
      <c r="E927" s="1" t="s">
        <v>40</v>
      </c>
      <c r="F927" s="1" t="s">
        <v>2824</v>
      </c>
      <c r="G927" s="1" t="s">
        <v>2825</v>
      </c>
      <c r="H927" s="1" t="s">
        <v>100</v>
      </c>
      <c r="I927" s="1" t="s">
        <v>26</v>
      </c>
      <c r="J927" s="1" t="s">
        <v>328</v>
      </c>
      <c r="K927" s="1" t="s">
        <v>54</v>
      </c>
      <c r="L927" s="1" t="s">
        <v>55</v>
      </c>
      <c r="M927" s="1" t="s">
        <v>495</v>
      </c>
      <c r="N927" s="1" t="s">
        <v>31</v>
      </c>
      <c r="O927" s="1" t="s">
        <v>36</v>
      </c>
      <c r="P927" s="1" t="s">
        <v>496</v>
      </c>
      <c r="Q927">
        <v>129.56800000000001</v>
      </c>
      <c r="R927">
        <v>2</v>
      </c>
      <c r="S927">
        <v>-12.956799999999999</v>
      </c>
      <c r="T927" s="1" t="s">
        <v>77</v>
      </c>
    </row>
    <row r="928" spans="1:20" x14ac:dyDescent="0.25">
      <c r="A928" s="1" t="s">
        <v>2826</v>
      </c>
      <c r="B928" s="2">
        <v>43006</v>
      </c>
      <c r="C928" s="2">
        <v>43009</v>
      </c>
      <c r="D928" s="1" t="s">
        <v>21</v>
      </c>
      <c r="E928" s="1" t="s">
        <v>87</v>
      </c>
      <c r="F928" s="1" t="s">
        <v>765</v>
      </c>
      <c r="G928" s="1" t="s">
        <v>766</v>
      </c>
      <c r="H928" s="1" t="s">
        <v>100</v>
      </c>
      <c r="I928" s="1" t="s">
        <v>26</v>
      </c>
      <c r="J928" s="1" t="s">
        <v>179</v>
      </c>
      <c r="K928" s="1" t="s">
        <v>180</v>
      </c>
      <c r="L928" s="1" t="s">
        <v>55</v>
      </c>
      <c r="M928" s="1" t="s">
        <v>640</v>
      </c>
      <c r="N928" s="1" t="s">
        <v>31</v>
      </c>
      <c r="O928" s="1" t="s">
        <v>57</v>
      </c>
      <c r="P928" s="1" t="s">
        <v>641</v>
      </c>
      <c r="Q928">
        <v>32.776000000000003</v>
      </c>
      <c r="R928">
        <v>1</v>
      </c>
      <c r="S928">
        <v>3.2776000000000001</v>
      </c>
      <c r="T928" s="1" t="s">
        <v>77</v>
      </c>
    </row>
    <row r="929" spans="1:20" x14ac:dyDescent="0.25">
      <c r="A929" s="1" t="s">
        <v>2827</v>
      </c>
      <c r="B929" s="2">
        <v>43063</v>
      </c>
      <c r="C929" s="2">
        <v>43070</v>
      </c>
      <c r="D929" s="1" t="s">
        <v>39</v>
      </c>
      <c r="E929" s="1" t="s">
        <v>40</v>
      </c>
      <c r="F929" s="1" t="s">
        <v>1674</v>
      </c>
      <c r="G929" s="1" t="s">
        <v>1675</v>
      </c>
      <c r="H929" s="1" t="s">
        <v>25</v>
      </c>
      <c r="I929" s="1" t="s">
        <v>26</v>
      </c>
      <c r="J929" s="1" t="s">
        <v>173</v>
      </c>
      <c r="K929" s="1" t="s">
        <v>121</v>
      </c>
      <c r="L929" s="1" t="s">
        <v>68</v>
      </c>
      <c r="M929" s="1" t="s">
        <v>1869</v>
      </c>
      <c r="N929" s="1" t="s">
        <v>31</v>
      </c>
      <c r="O929" s="1" t="s">
        <v>32</v>
      </c>
      <c r="P929" s="1" t="s">
        <v>1870</v>
      </c>
      <c r="Q929">
        <v>321.56799999999998</v>
      </c>
      <c r="R929">
        <v>2</v>
      </c>
      <c r="S929">
        <v>-16.078399999999998</v>
      </c>
      <c r="T929" s="1" t="s">
        <v>34</v>
      </c>
    </row>
    <row r="930" spans="1:20" x14ac:dyDescent="0.25">
      <c r="A930" s="1" t="s">
        <v>2828</v>
      </c>
      <c r="B930" s="2">
        <v>42863</v>
      </c>
      <c r="C930" s="2">
        <v>42867</v>
      </c>
      <c r="D930" s="1" t="s">
        <v>79</v>
      </c>
      <c r="E930" s="1" t="s">
        <v>40</v>
      </c>
      <c r="F930" s="1" t="s">
        <v>397</v>
      </c>
      <c r="G930" s="1" t="s">
        <v>398</v>
      </c>
      <c r="H930" s="1" t="s">
        <v>90</v>
      </c>
      <c r="I930" s="1" t="s">
        <v>26</v>
      </c>
      <c r="J930" s="1" t="s">
        <v>66</v>
      </c>
      <c r="K930" s="1" t="s">
        <v>67</v>
      </c>
      <c r="L930" s="1" t="s">
        <v>68</v>
      </c>
      <c r="M930" s="1" t="s">
        <v>2428</v>
      </c>
      <c r="N930" s="1" t="s">
        <v>31</v>
      </c>
      <c r="O930" s="1" t="s">
        <v>36</v>
      </c>
      <c r="P930" s="1" t="s">
        <v>2429</v>
      </c>
      <c r="Q930">
        <v>128.05799999999999</v>
      </c>
      <c r="R930">
        <v>3</v>
      </c>
      <c r="S930">
        <v>-23.7822</v>
      </c>
      <c r="T930" s="1" t="s">
        <v>161</v>
      </c>
    </row>
    <row r="931" spans="1:20" x14ac:dyDescent="0.25">
      <c r="A931" s="1" t="s">
        <v>2829</v>
      </c>
      <c r="B931" s="2">
        <v>43007</v>
      </c>
      <c r="C931" s="2">
        <v>43007</v>
      </c>
      <c r="D931" s="1" t="s">
        <v>425</v>
      </c>
      <c r="E931" s="1" t="s">
        <v>426</v>
      </c>
      <c r="F931" s="1" t="s">
        <v>228</v>
      </c>
      <c r="G931" s="1" t="s">
        <v>229</v>
      </c>
      <c r="H931" s="1" t="s">
        <v>100</v>
      </c>
      <c r="I931" s="1" t="s">
        <v>26</v>
      </c>
      <c r="J931" s="1" t="s">
        <v>2830</v>
      </c>
      <c r="K931" s="1" t="s">
        <v>231</v>
      </c>
      <c r="L931" s="1" t="s">
        <v>68</v>
      </c>
      <c r="M931" s="1" t="s">
        <v>1617</v>
      </c>
      <c r="N931" s="1" t="s">
        <v>31</v>
      </c>
      <c r="O931" s="1" t="s">
        <v>36</v>
      </c>
      <c r="P931" s="1" t="s">
        <v>1618</v>
      </c>
      <c r="Q931">
        <v>63.686</v>
      </c>
      <c r="R931">
        <v>1</v>
      </c>
      <c r="S931">
        <v>-15.4666</v>
      </c>
      <c r="T931" s="1" t="s">
        <v>77</v>
      </c>
    </row>
    <row r="932" spans="1:20" x14ac:dyDescent="0.25">
      <c r="A932" s="1" t="s">
        <v>2829</v>
      </c>
      <c r="B932" s="2">
        <v>43007</v>
      </c>
      <c r="C932" s="2">
        <v>43007</v>
      </c>
      <c r="D932" s="1" t="s">
        <v>425</v>
      </c>
      <c r="E932" s="1" t="s">
        <v>426</v>
      </c>
      <c r="F932" s="1" t="s">
        <v>228</v>
      </c>
      <c r="G932" s="1" t="s">
        <v>229</v>
      </c>
      <c r="H932" s="1" t="s">
        <v>100</v>
      </c>
      <c r="I932" s="1" t="s">
        <v>26</v>
      </c>
      <c r="J932" s="1" t="s">
        <v>2830</v>
      </c>
      <c r="K932" s="1" t="s">
        <v>231</v>
      </c>
      <c r="L932" s="1" t="s">
        <v>68</v>
      </c>
      <c r="M932" s="1" t="s">
        <v>2831</v>
      </c>
      <c r="N932" s="1" t="s">
        <v>31</v>
      </c>
      <c r="O932" s="1" t="s">
        <v>46</v>
      </c>
      <c r="P932" s="1" t="s">
        <v>2832</v>
      </c>
      <c r="Q932">
        <v>344.22</v>
      </c>
      <c r="R932">
        <v>2</v>
      </c>
      <c r="S932">
        <v>-189.321</v>
      </c>
      <c r="T932" s="1" t="s">
        <v>77</v>
      </c>
    </row>
    <row r="933" spans="1:20" x14ac:dyDescent="0.25">
      <c r="A933" s="1" t="s">
        <v>2829</v>
      </c>
      <c r="B933" s="2">
        <v>43007</v>
      </c>
      <c r="C933" s="2">
        <v>43007</v>
      </c>
      <c r="D933" s="1" t="s">
        <v>425</v>
      </c>
      <c r="E933" s="1" t="s">
        <v>426</v>
      </c>
      <c r="F933" s="1" t="s">
        <v>228</v>
      </c>
      <c r="G933" s="1" t="s">
        <v>229</v>
      </c>
      <c r="H933" s="1" t="s">
        <v>100</v>
      </c>
      <c r="I933" s="1" t="s">
        <v>26</v>
      </c>
      <c r="J933" s="1" t="s">
        <v>2830</v>
      </c>
      <c r="K933" s="1" t="s">
        <v>231</v>
      </c>
      <c r="L933" s="1" t="s">
        <v>68</v>
      </c>
      <c r="M933" s="1" t="s">
        <v>2326</v>
      </c>
      <c r="N933" s="1" t="s">
        <v>31</v>
      </c>
      <c r="O933" s="1" t="s">
        <v>57</v>
      </c>
      <c r="P933" s="1" t="s">
        <v>2327</v>
      </c>
      <c r="Q933">
        <v>21.248000000000001</v>
      </c>
      <c r="R933">
        <v>4</v>
      </c>
      <c r="S933">
        <v>7.4367999999999999</v>
      </c>
      <c r="T933" s="1" t="s">
        <v>77</v>
      </c>
    </row>
    <row r="934" spans="1:20" x14ac:dyDescent="0.25">
      <c r="A934" s="1" t="s">
        <v>2833</v>
      </c>
      <c r="B934" s="2">
        <v>43030</v>
      </c>
      <c r="C934" s="2">
        <v>43030</v>
      </c>
      <c r="D934" s="1" t="s">
        <v>425</v>
      </c>
      <c r="E934" s="1" t="s">
        <v>426</v>
      </c>
      <c r="F934" s="1" t="s">
        <v>1023</v>
      </c>
      <c r="G934" s="1" t="s">
        <v>1024</v>
      </c>
      <c r="H934" s="1" t="s">
        <v>25</v>
      </c>
      <c r="I934" s="1" t="s">
        <v>26</v>
      </c>
      <c r="J934" s="1" t="s">
        <v>2834</v>
      </c>
      <c r="K934" s="1" t="s">
        <v>1522</v>
      </c>
      <c r="L934" s="1" t="s">
        <v>93</v>
      </c>
      <c r="M934" s="1" t="s">
        <v>290</v>
      </c>
      <c r="N934" s="1" t="s">
        <v>31</v>
      </c>
      <c r="O934" s="1" t="s">
        <v>46</v>
      </c>
      <c r="P934" s="1" t="s">
        <v>291</v>
      </c>
      <c r="Q934">
        <v>248.98</v>
      </c>
      <c r="R934">
        <v>2</v>
      </c>
      <c r="S934">
        <v>54.775599999999997</v>
      </c>
      <c r="T934" s="1" t="s">
        <v>48</v>
      </c>
    </row>
    <row r="935" spans="1:20" x14ac:dyDescent="0.25">
      <c r="A935" s="1" t="s">
        <v>2835</v>
      </c>
      <c r="B935" s="2">
        <v>42961</v>
      </c>
      <c r="C935" s="2">
        <v>42968</v>
      </c>
      <c r="D935" s="1" t="s">
        <v>39</v>
      </c>
      <c r="E935" s="1" t="s">
        <v>40</v>
      </c>
      <c r="F935" s="1" t="s">
        <v>2654</v>
      </c>
      <c r="G935" s="1" t="s">
        <v>2655</v>
      </c>
      <c r="H935" s="1" t="s">
        <v>25</v>
      </c>
      <c r="I935" s="1" t="s">
        <v>26</v>
      </c>
      <c r="J935" s="1" t="s">
        <v>53</v>
      </c>
      <c r="K935" s="1" t="s">
        <v>54</v>
      </c>
      <c r="L935" s="1" t="s">
        <v>55</v>
      </c>
      <c r="M935" s="1" t="s">
        <v>784</v>
      </c>
      <c r="N935" s="1" t="s">
        <v>31</v>
      </c>
      <c r="O935" s="1" t="s">
        <v>46</v>
      </c>
      <c r="P935" s="1" t="s">
        <v>785</v>
      </c>
      <c r="Q935">
        <v>418.29599999999999</v>
      </c>
      <c r="R935">
        <v>3</v>
      </c>
      <c r="S935">
        <v>5.2286999999999999</v>
      </c>
      <c r="T935" s="1" t="s">
        <v>253</v>
      </c>
    </row>
    <row r="936" spans="1:20" x14ac:dyDescent="0.25">
      <c r="A936" s="1" t="s">
        <v>2836</v>
      </c>
      <c r="B936" s="2">
        <v>41974</v>
      </c>
      <c r="C936" s="2">
        <v>41976</v>
      </c>
      <c r="D936" s="1" t="s">
        <v>63</v>
      </c>
      <c r="E936" s="1" t="s">
        <v>22</v>
      </c>
      <c r="F936" s="1" t="s">
        <v>2837</v>
      </c>
      <c r="G936" s="1" t="s">
        <v>2838</v>
      </c>
      <c r="H936" s="1" t="s">
        <v>25</v>
      </c>
      <c r="I936" s="1" t="s">
        <v>26</v>
      </c>
      <c r="J936" s="1" t="s">
        <v>347</v>
      </c>
      <c r="K936" s="1" t="s">
        <v>231</v>
      </c>
      <c r="L936" s="1" t="s">
        <v>68</v>
      </c>
      <c r="M936" s="1" t="s">
        <v>661</v>
      </c>
      <c r="N936" s="1" t="s">
        <v>31</v>
      </c>
      <c r="O936" s="1" t="s">
        <v>57</v>
      </c>
      <c r="P936" s="1" t="s">
        <v>662</v>
      </c>
      <c r="Q936">
        <v>8.1280000000000001</v>
      </c>
      <c r="R936">
        <v>2</v>
      </c>
      <c r="S936">
        <v>1.4224000000000001</v>
      </c>
      <c r="T936" s="1" t="s">
        <v>96</v>
      </c>
    </row>
    <row r="937" spans="1:20" x14ac:dyDescent="0.25">
      <c r="A937" s="1" t="s">
        <v>2836</v>
      </c>
      <c r="B937" s="2">
        <v>41974</v>
      </c>
      <c r="C937" s="2">
        <v>41976</v>
      </c>
      <c r="D937" s="1" t="s">
        <v>63</v>
      </c>
      <c r="E937" s="1" t="s">
        <v>22</v>
      </c>
      <c r="F937" s="1" t="s">
        <v>2837</v>
      </c>
      <c r="G937" s="1" t="s">
        <v>2838</v>
      </c>
      <c r="H937" s="1" t="s">
        <v>25</v>
      </c>
      <c r="I937" s="1" t="s">
        <v>26</v>
      </c>
      <c r="J937" s="1" t="s">
        <v>347</v>
      </c>
      <c r="K937" s="1" t="s">
        <v>231</v>
      </c>
      <c r="L937" s="1" t="s">
        <v>68</v>
      </c>
      <c r="M937" s="1" t="s">
        <v>479</v>
      </c>
      <c r="N937" s="1" t="s">
        <v>31</v>
      </c>
      <c r="O937" s="1" t="s">
        <v>36</v>
      </c>
      <c r="P937" s="1" t="s">
        <v>480</v>
      </c>
      <c r="Q937">
        <v>909.72</v>
      </c>
      <c r="R937">
        <v>6</v>
      </c>
      <c r="S937">
        <v>-51.984000000000002</v>
      </c>
      <c r="T937" s="1" t="s">
        <v>96</v>
      </c>
    </row>
    <row r="938" spans="1:20" x14ac:dyDescent="0.25">
      <c r="A938" s="1" t="s">
        <v>2839</v>
      </c>
      <c r="B938" s="2">
        <v>42904</v>
      </c>
      <c r="C938" s="2">
        <v>42909</v>
      </c>
      <c r="D938" s="1" t="s">
        <v>50</v>
      </c>
      <c r="E938" s="1" t="s">
        <v>40</v>
      </c>
      <c r="F938" s="1" t="s">
        <v>2840</v>
      </c>
      <c r="G938" s="1" t="s">
        <v>2841</v>
      </c>
      <c r="H938" s="1" t="s">
        <v>25</v>
      </c>
      <c r="I938" s="1" t="s">
        <v>26</v>
      </c>
      <c r="J938" s="1" t="s">
        <v>53</v>
      </c>
      <c r="K938" s="1" t="s">
        <v>54</v>
      </c>
      <c r="L938" s="1" t="s">
        <v>55</v>
      </c>
      <c r="M938" s="1" t="s">
        <v>710</v>
      </c>
      <c r="N938" s="1" t="s">
        <v>31</v>
      </c>
      <c r="O938" s="1" t="s">
        <v>32</v>
      </c>
      <c r="P938" s="1" t="s">
        <v>711</v>
      </c>
      <c r="Q938">
        <v>917.92349999999999</v>
      </c>
      <c r="R938">
        <v>9</v>
      </c>
      <c r="S938">
        <v>75.593699999999998</v>
      </c>
      <c r="T938" s="1" t="s">
        <v>59</v>
      </c>
    </row>
    <row r="939" spans="1:20" x14ac:dyDescent="0.25">
      <c r="A939" s="1" t="s">
        <v>2842</v>
      </c>
      <c r="B939" s="2">
        <v>41997</v>
      </c>
      <c r="C939" s="2">
        <v>42002</v>
      </c>
      <c r="D939" s="1" t="s">
        <v>50</v>
      </c>
      <c r="E939" s="1" t="s">
        <v>40</v>
      </c>
      <c r="F939" s="1" t="s">
        <v>1737</v>
      </c>
      <c r="G939" s="1" t="s">
        <v>1738</v>
      </c>
      <c r="H939" s="1" t="s">
        <v>100</v>
      </c>
      <c r="I939" s="1" t="s">
        <v>26</v>
      </c>
      <c r="J939" s="1" t="s">
        <v>53</v>
      </c>
      <c r="K939" s="1" t="s">
        <v>54</v>
      </c>
      <c r="L939" s="1" t="s">
        <v>55</v>
      </c>
      <c r="M939" s="1" t="s">
        <v>1180</v>
      </c>
      <c r="N939" s="1" t="s">
        <v>31</v>
      </c>
      <c r="O939" s="1" t="s">
        <v>57</v>
      </c>
      <c r="P939" s="1" t="s">
        <v>1181</v>
      </c>
      <c r="Q939">
        <v>23.99</v>
      </c>
      <c r="R939">
        <v>1</v>
      </c>
      <c r="S939">
        <v>5.5176999999999996</v>
      </c>
      <c r="T939" s="1" t="s">
        <v>96</v>
      </c>
    </row>
    <row r="940" spans="1:20" x14ac:dyDescent="0.25">
      <c r="A940" s="1" t="s">
        <v>2843</v>
      </c>
      <c r="B940" s="2">
        <v>42878</v>
      </c>
      <c r="C940" s="2">
        <v>42884</v>
      </c>
      <c r="D940" s="1" t="s">
        <v>125</v>
      </c>
      <c r="E940" s="1" t="s">
        <v>40</v>
      </c>
      <c r="F940" s="1" t="s">
        <v>2844</v>
      </c>
      <c r="G940" s="1" t="s">
        <v>2845</v>
      </c>
      <c r="H940" s="1" t="s">
        <v>25</v>
      </c>
      <c r="I940" s="1" t="s">
        <v>26</v>
      </c>
      <c r="J940" s="1" t="s">
        <v>53</v>
      </c>
      <c r="K940" s="1" t="s">
        <v>54</v>
      </c>
      <c r="L940" s="1" t="s">
        <v>55</v>
      </c>
      <c r="M940" s="1" t="s">
        <v>907</v>
      </c>
      <c r="N940" s="1" t="s">
        <v>31</v>
      </c>
      <c r="O940" s="1" t="s">
        <v>46</v>
      </c>
      <c r="P940" s="1" t="s">
        <v>908</v>
      </c>
      <c r="Q940">
        <v>171.28800000000001</v>
      </c>
      <c r="R940">
        <v>3</v>
      </c>
      <c r="S940">
        <v>-6.4233000000000002</v>
      </c>
      <c r="T940" s="1" t="s">
        <v>161</v>
      </c>
    </row>
    <row r="941" spans="1:20" x14ac:dyDescent="0.25">
      <c r="A941" s="1" t="s">
        <v>2846</v>
      </c>
      <c r="B941" s="2">
        <v>42684</v>
      </c>
      <c r="C941" s="2">
        <v>42688</v>
      </c>
      <c r="D941" s="1" t="s">
        <v>79</v>
      </c>
      <c r="E941" s="1" t="s">
        <v>40</v>
      </c>
      <c r="F941" s="1" t="s">
        <v>975</v>
      </c>
      <c r="G941" s="1" t="s">
        <v>976</v>
      </c>
      <c r="H941" s="1" t="s">
        <v>90</v>
      </c>
      <c r="I941" s="1" t="s">
        <v>26</v>
      </c>
      <c r="J941" s="1" t="s">
        <v>878</v>
      </c>
      <c r="K941" s="1" t="s">
        <v>565</v>
      </c>
      <c r="L941" s="1" t="s">
        <v>93</v>
      </c>
      <c r="M941" s="1" t="s">
        <v>2648</v>
      </c>
      <c r="N941" s="1" t="s">
        <v>31</v>
      </c>
      <c r="O941" s="1" t="s">
        <v>57</v>
      </c>
      <c r="P941" s="1" t="s">
        <v>2649</v>
      </c>
      <c r="Q941">
        <v>37.299999999999997</v>
      </c>
      <c r="R941">
        <v>2</v>
      </c>
      <c r="S941">
        <v>17.158000000000001</v>
      </c>
      <c r="T941" s="1" t="s">
        <v>34</v>
      </c>
    </row>
    <row r="942" spans="1:20" x14ac:dyDescent="0.25">
      <c r="A942" s="1" t="s">
        <v>2847</v>
      </c>
      <c r="B942" s="2">
        <v>42670</v>
      </c>
      <c r="C942" s="2">
        <v>42675</v>
      </c>
      <c r="D942" s="1" t="s">
        <v>50</v>
      </c>
      <c r="E942" s="1" t="s">
        <v>22</v>
      </c>
      <c r="F942" s="1" t="s">
        <v>2848</v>
      </c>
      <c r="G942" s="1" t="s">
        <v>2849</v>
      </c>
      <c r="H942" s="1" t="s">
        <v>25</v>
      </c>
      <c r="I942" s="1" t="s">
        <v>26</v>
      </c>
      <c r="J942" s="1" t="s">
        <v>2850</v>
      </c>
      <c r="K942" s="1" t="s">
        <v>716</v>
      </c>
      <c r="L942" s="1" t="s">
        <v>29</v>
      </c>
      <c r="M942" s="1" t="s">
        <v>1306</v>
      </c>
      <c r="N942" s="1" t="s">
        <v>31</v>
      </c>
      <c r="O942" s="1" t="s">
        <v>36</v>
      </c>
      <c r="P942" s="1" t="s">
        <v>1307</v>
      </c>
      <c r="Q942">
        <v>290.98</v>
      </c>
      <c r="R942">
        <v>1</v>
      </c>
      <c r="S942">
        <v>75.654799999999994</v>
      </c>
      <c r="T942" s="1" t="s">
        <v>48</v>
      </c>
    </row>
    <row r="943" spans="1:20" x14ac:dyDescent="0.25">
      <c r="A943" s="1" t="s">
        <v>2851</v>
      </c>
      <c r="B943" s="2">
        <v>41690</v>
      </c>
      <c r="C943" s="2">
        <v>41696</v>
      </c>
      <c r="D943" s="1" t="s">
        <v>125</v>
      </c>
      <c r="E943" s="1" t="s">
        <v>40</v>
      </c>
      <c r="F943" s="1" t="s">
        <v>1297</v>
      </c>
      <c r="G943" s="1" t="s">
        <v>1298</v>
      </c>
      <c r="H943" s="1" t="s">
        <v>90</v>
      </c>
      <c r="I943" s="1" t="s">
        <v>26</v>
      </c>
      <c r="J943" s="1" t="s">
        <v>635</v>
      </c>
      <c r="K943" s="1" t="s">
        <v>110</v>
      </c>
      <c r="L943" s="1" t="s">
        <v>93</v>
      </c>
      <c r="M943" s="1" t="s">
        <v>661</v>
      </c>
      <c r="N943" s="1" t="s">
        <v>31</v>
      </c>
      <c r="O943" s="1" t="s">
        <v>57</v>
      </c>
      <c r="P943" s="1" t="s">
        <v>662</v>
      </c>
      <c r="Q943">
        <v>20.32</v>
      </c>
      <c r="R943">
        <v>4</v>
      </c>
      <c r="S943">
        <v>6.9088000000000003</v>
      </c>
      <c r="T943" s="1" t="s">
        <v>297</v>
      </c>
    </row>
    <row r="944" spans="1:20" x14ac:dyDescent="0.25">
      <c r="A944" s="1" t="s">
        <v>2852</v>
      </c>
      <c r="B944" s="2">
        <v>41945</v>
      </c>
      <c r="C944" s="2">
        <v>41949</v>
      </c>
      <c r="D944" s="1" t="s">
        <v>79</v>
      </c>
      <c r="E944" s="1" t="s">
        <v>40</v>
      </c>
      <c r="F944" s="1" t="s">
        <v>2853</v>
      </c>
      <c r="G944" s="1" t="s">
        <v>2854</v>
      </c>
      <c r="H944" s="1" t="s">
        <v>25</v>
      </c>
      <c r="I944" s="1" t="s">
        <v>26</v>
      </c>
      <c r="J944" s="1" t="s">
        <v>173</v>
      </c>
      <c r="K944" s="1" t="s">
        <v>121</v>
      </c>
      <c r="L944" s="1" t="s">
        <v>68</v>
      </c>
      <c r="M944" s="1" t="s">
        <v>1204</v>
      </c>
      <c r="N944" s="1" t="s">
        <v>31</v>
      </c>
      <c r="O944" s="1" t="s">
        <v>57</v>
      </c>
      <c r="P944" s="1" t="s">
        <v>1205</v>
      </c>
      <c r="Q944">
        <v>89.34</v>
      </c>
      <c r="R944">
        <v>6</v>
      </c>
      <c r="S944">
        <v>24.1218</v>
      </c>
      <c r="T944" s="1" t="s">
        <v>34</v>
      </c>
    </row>
    <row r="945" spans="1:20" x14ac:dyDescent="0.25">
      <c r="A945" s="1" t="s">
        <v>2855</v>
      </c>
      <c r="B945" s="2">
        <v>42933</v>
      </c>
      <c r="C945" s="2">
        <v>42939</v>
      </c>
      <c r="D945" s="1" t="s">
        <v>125</v>
      </c>
      <c r="E945" s="1" t="s">
        <v>40</v>
      </c>
      <c r="F945" s="1" t="s">
        <v>1872</v>
      </c>
      <c r="G945" s="1" t="s">
        <v>1873</v>
      </c>
      <c r="H945" s="1" t="s">
        <v>100</v>
      </c>
      <c r="I945" s="1" t="s">
        <v>26</v>
      </c>
      <c r="J945" s="1" t="s">
        <v>2856</v>
      </c>
      <c r="K945" s="1" t="s">
        <v>121</v>
      </c>
      <c r="L945" s="1" t="s">
        <v>68</v>
      </c>
      <c r="M945" s="1" t="s">
        <v>84</v>
      </c>
      <c r="N945" s="1" t="s">
        <v>31</v>
      </c>
      <c r="O945" s="1" t="s">
        <v>57</v>
      </c>
      <c r="P945" s="1" t="s">
        <v>1861</v>
      </c>
      <c r="Q945">
        <v>39.08</v>
      </c>
      <c r="R945">
        <v>4</v>
      </c>
      <c r="S945">
        <v>14.4596</v>
      </c>
      <c r="T945" s="1" t="s">
        <v>71</v>
      </c>
    </row>
    <row r="946" spans="1:20" x14ac:dyDescent="0.25">
      <c r="A946" s="1" t="s">
        <v>2857</v>
      </c>
      <c r="B946" s="2">
        <v>42688</v>
      </c>
      <c r="C946" s="2">
        <v>42691</v>
      </c>
      <c r="D946" s="1" t="s">
        <v>21</v>
      </c>
      <c r="E946" s="1" t="s">
        <v>87</v>
      </c>
      <c r="F946" s="1" t="s">
        <v>1300</v>
      </c>
      <c r="G946" s="1" t="s">
        <v>1301</v>
      </c>
      <c r="H946" s="1" t="s">
        <v>25</v>
      </c>
      <c r="I946" s="1" t="s">
        <v>26</v>
      </c>
      <c r="J946" s="1" t="s">
        <v>173</v>
      </c>
      <c r="K946" s="1" t="s">
        <v>121</v>
      </c>
      <c r="L946" s="1" t="s">
        <v>68</v>
      </c>
      <c r="M946" s="1" t="s">
        <v>805</v>
      </c>
      <c r="N946" s="1" t="s">
        <v>31</v>
      </c>
      <c r="O946" s="1" t="s">
        <v>36</v>
      </c>
      <c r="P946" s="1" t="s">
        <v>806</v>
      </c>
      <c r="Q946">
        <v>408.00599999999997</v>
      </c>
      <c r="R946">
        <v>2</v>
      </c>
      <c r="S946">
        <v>72.534400000000005</v>
      </c>
      <c r="T946" s="1" t="s">
        <v>34</v>
      </c>
    </row>
    <row r="947" spans="1:20" x14ac:dyDescent="0.25">
      <c r="A947" s="1" t="s">
        <v>2858</v>
      </c>
      <c r="B947" s="2">
        <v>41922</v>
      </c>
      <c r="C947" s="2">
        <v>41922</v>
      </c>
      <c r="D947" s="1" t="s">
        <v>425</v>
      </c>
      <c r="E947" s="1" t="s">
        <v>426</v>
      </c>
      <c r="F947" s="1" t="s">
        <v>517</v>
      </c>
      <c r="G947" s="1" t="s">
        <v>518</v>
      </c>
      <c r="H947" s="1" t="s">
        <v>100</v>
      </c>
      <c r="I947" s="1" t="s">
        <v>26</v>
      </c>
      <c r="J947" s="1" t="s">
        <v>2859</v>
      </c>
      <c r="K947" s="1" t="s">
        <v>54</v>
      </c>
      <c r="L947" s="1" t="s">
        <v>55</v>
      </c>
      <c r="M947" s="1" t="s">
        <v>69</v>
      </c>
      <c r="N947" s="1" t="s">
        <v>31</v>
      </c>
      <c r="O947" s="1" t="s">
        <v>36</v>
      </c>
      <c r="P947" s="1" t="s">
        <v>70</v>
      </c>
      <c r="Q947">
        <v>122.352</v>
      </c>
      <c r="R947">
        <v>3</v>
      </c>
      <c r="S947">
        <v>13.7646</v>
      </c>
      <c r="T947" s="1" t="s">
        <v>48</v>
      </c>
    </row>
    <row r="948" spans="1:20" x14ac:dyDescent="0.25">
      <c r="A948" s="1" t="s">
        <v>2860</v>
      </c>
      <c r="B948" s="2">
        <v>42924</v>
      </c>
      <c r="C948" s="2">
        <v>42928</v>
      </c>
      <c r="D948" s="1" t="s">
        <v>79</v>
      </c>
      <c r="E948" s="1" t="s">
        <v>40</v>
      </c>
      <c r="F948" s="1" t="s">
        <v>2861</v>
      </c>
      <c r="G948" s="1" t="s">
        <v>2862</v>
      </c>
      <c r="H948" s="1" t="s">
        <v>100</v>
      </c>
      <c r="I948" s="1" t="s">
        <v>26</v>
      </c>
      <c r="J948" s="1" t="s">
        <v>191</v>
      </c>
      <c r="K948" s="1" t="s">
        <v>192</v>
      </c>
      <c r="L948" s="1" t="s">
        <v>55</v>
      </c>
      <c r="M948" s="1" t="s">
        <v>1658</v>
      </c>
      <c r="N948" s="1" t="s">
        <v>31</v>
      </c>
      <c r="O948" s="1" t="s">
        <v>57</v>
      </c>
      <c r="P948" s="1" t="s">
        <v>1659</v>
      </c>
      <c r="Q948">
        <v>15.84</v>
      </c>
      <c r="R948">
        <v>3</v>
      </c>
      <c r="S948">
        <v>4.9104000000000001</v>
      </c>
      <c r="T948" s="1" t="s">
        <v>71</v>
      </c>
    </row>
    <row r="949" spans="1:20" x14ac:dyDescent="0.25">
      <c r="A949" s="1" t="s">
        <v>2863</v>
      </c>
      <c r="B949" s="2">
        <v>42062</v>
      </c>
      <c r="C949" s="2">
        <v>42065</v>
      </c>
      <c r="D949" s="1" t="s">
        <v>21</v>
      </c>
      <c r="E949" s="1" t="s">
        <v>40</v>
      </c>
      <c r="F949" s="1" t="s">
        <v>2864</v>
      </c>
      <c r="G949" s="1" t="s">
        <v>2865</v>
      </c>
      <c r="H949" s="1" t="s">
        <v>90</v>
      </c>
      <c r="I949" s="1" t="s">
        <v>26</v>
      </c>
      <c r="J949" s="1" t="s">
        <v>1644</v>
      </c>
      <c r="K949" s="1" t="s">
        <v>1645</v>
      </c>
      <c r="L949" s="1" t="s">
        <v>68</v>
      </c>
      <c r="M949" s="1" t="s">
        <v>2406</v>
      </c>
      <c r="N949" s="1" t="s">
        <v>31</v>
      </c>
      <c r="O949" s="1" t="s">
        <v>46</v>
      </c>
      <c r="P949" s="1" t="s">
        <v>2407</v>
      </c>
      <c r="Q949">
        <v>493.92</v>
      </c>
      <c r="R949">
        <v>7</v>
      </c>
      <c r="S949">
        <v>-28.224</v>
      </c>
      <c r="T949" s="1" t="s">
        <v>297</v>
      </c>
    </row>
    <row r="950" spans="1:20" x14ac:dyDescent="0.25">
      <c r="A950" s="1" t="s">
        <v>2866</v>
      </c>
      <c r="B950" s="2">
        <v>42197</v>
      </c>
      <c r="C950" s="2">
        <v>42202</v>
      </c>
      <c r="D950" s="1" t="s">
        <v>50</v>
      </c>
      <c r="E950" s="1" t="s">
        <v>22</v>
      </c>
      <c r="F950" s="1" t="s">
        <v>2867</v>
      </c>
      <c r="G950" s="1" t="s">
        <v>2868</v>
      </c>
      <c r="H950" s="1" t="s">
        <v>25</v>
      </c>
      <c r="I950" s="1" t="s">
        <v>26</v>
      </c>
      <c r="J950" s="1" t="s">
        <v>133</v>
      </c>
      <c r="K950" s="1" t="s">
        <v>134</v>
      </c>
      <c r="L950" s="1" t="s">
        <v>93</v>
      </c>
      <c r="M950" s="1" t="s">
        <v>298</v>
      </c>
      <c r="N950" s="1" t="s">
        <v>31</v>
      </c>
      <c r="O950" s="1" t="s">
        <v>36</v>
      </c>
      <c r="P950" s="1" t="s">
        <v>299</v>
      </c>
      <c r="Q950">
        <v>383.60700000000003</v>
      </c>
      <c r="R950">
        <v>9</v>
      </c>
      <c r="S950">
        <v>-5.4801000000000002</v>
      </c>
      <c r="T950" s="1" t="s">
        <v>71</v>
      </c>
    </row>
    <row r="951" spans="1:20" x14ac:dyDescent="0.25">
      <c r="A951" s="1" t="s">
        <v>2866</v>
      </c>
      <c r="B951" s="2">
        <v>42197</v>
      </c>
      <c r="C951" s="2">
        <v>42202</v>
      </c>
      <c r="D951" s="1" t="s">
        <v>50</v>
      </c>
      <c r="E951" s="1" t="s">
        <v>22</v>
      </c>
      <c r="F951" s="1" t="s">
        <v>2867</v>
      </c>
      <c r="G951" s="1" t="s">
        <v>2868</v>
      </c>
      <c r="H951" s="1" t="s">
        <v>25</v>
      </c>
      <c r="I951" s="1" t="s">
        <v>26</v>
      </c>
      <c r="J951" s="1" t="s">
        <v>133</v>
      </c>
      <c r="K951" s="1" t="s">
        <v>134</v>
      </c>
      <c r="L951" s="1" t="s">
        <v>93</v>
      </c>
      <c r="M951" s="1" t="s">
        <v>363</v>
      </c>
      <c r="N951" s="1" t="s">
        <v>31</v>
      </c>
      <c r="O951" s="1" t="s">
        <v>57</v>
      </c>
      <c r="P951" s="1" t="s">
        <v>364</v>
      </c>
      <c r="Q951">
        <v>7.76</v>
      </c>
      <c r="R951">
        <v>1</v>
      </c>
      <c r="S951">
        <v>-2.1339999999999999</v>
      </c>
      <c r="T951" s="1" t="s">
        <v>71</v>
      </c>
    </row>
    <row r="952" spans="1:20" x14ac:dyDescent="0.25">
      <c r="A952" s="1" t="s">
        <v>2869</v>
      </c>
      <c r="B952" s="2">
        <v>41833</v>
      </c>
      <c r="C952" s="2">
        <v>41837</v>
      </c>
      <c r="D952" s="1" t="s">
        <v>79</v>
      </c>
      <c r="E952" s="1" t="s">
        <v>40</v>
      </c>
      <c r="F952" s="1" t="s">
        <v>2870</v>
      </c>
      <c r="G952" s="1" t="s">
        <v>2871</v>
      </c>
      <c r="H952" s="1" t="s">
        <v>90</v>
      </c>
      <c r="I952" s="1" t="s">
        <v>26</v>
      </c>
      <c r="J952" s="1" t="s">
        <v>53</v>
      </c>
      <c r="K952" s="1" t="s">
        <v>54</v>
      </c>
      <c r="L952" s="1" t="s">
        <v>55</v>
      </c>
      <c r="M952" s="1" t="s">
        <v>1627</v>
      </c>
      <c r="N952" s="1" t="s">
        <v>31</v>
      </c>
      <c r="O952" s="1" t="s">
        <v>46</v>
      </c>
      <c r="P952" s="1" t="s">
        <v>1628</v>
      </c>
      <c r="Q952">
        <v>351.21600000000001</v>
      </c>
      <c r="R952">
        <v>3</v>
      </c>
      <c r="S952">
        <v>4.3902000000000001</v>
      </c>
      <c r="T952" s="1" t="s">
        <v>71</v>
      </c>
    </row>
    <row r="953" spans="1:20" x14ac:dyDescent="0.25">
      <c r="A953" s="1" t="s">
        <v>2872</v>
      </c>
      <c r="B953" s="2">
        <v>42000</v>
      </c>
      <c r="C953" s="2">
        <v>42006</v>
      </c>
      <c r="D953" s="1" t="s">
        <v>125</v>
      </c>
      <c r="E953" s="1" t="s">
        <v>40</v>
      </c>
      <c r="F953" s="1" t="s">
        <v>2873</v>
      </c>
      <c r="G953" s="1" t="s">
        <v>2874</v>
      </c>
      <c r="H953" s="1" t="s">
        <v>25</v>
      </c>
      <c r="I953" s="1" t="s">
        <v>26</v>
      </c>
      <c r="J953" s="1" t="s">
        <v>328</v>
      </c>
      <c r="K953" s="1" t="s">
        <v>54</v>
      </c>
      <c r="L953" s="1" t="s">
        <v>55</v>
      </c>
      <c r="M953" s="1" t="s">
        <v>466</v>
      </c>
      <c r="N953" s="1" t="s">
        <v>31</v>
      </c>
      <c r="O953" s="1" t="s">
        <v>36</v>
      </c>
      <c r="P953" s="1" t="s">
        <v>467</v>
      </c>
      <c r="Q953">
        <v>230.28</v>
      </c>
      <c r="R953">
        <v>3</v>
      </c>
      <c r="S953">
        <v>23.027999999999999</v>
      </c>
      <c r="T953" s="1" t="s">
        <v>96</v>
      </c>
    </row>
    <row r="954" spans="1:20" x14ac:dyDescent="0.25">
      <c r="A954" s="1" t="s">
        <v>2875</v>
      </c>
      <c r="B954" s="2">
        <v>41764</v>
      </c>
      <c r="C954" s="2">
        <v>41767</v>
      </c>
      <c r="D954" s="1" t="s">
        <v>21</v>
      </c>
      <c r="E954" s="1" t="s">
        <v>87</v>
      </c>
      <c r="F954" s="1" t="s">
        <v>73</v>
      </c>
      <c r="G954" s="1" t="s">
        <v>74</v>
      </c>
      <c r="H954" s="1" t="s">
        <v>25</v>
      </c>
      <c r="I954" s="1" t="s">
        <v>26</v>
      </c>
      <c r="J954" s="1" t="s">
        <v>245</v>
      </c>
      <c r="K954" s="1" t="s">
        <v>92</v>
      </c>
      <c r="L954" s="1" t="s">
        <v>93</v>
      </c>
      <c r="M954" s="1" t="s">
        <v>135</v>
      </c>
      <c r="N954" s="1" t="s">
        <v>31</v>
      </c>
      <c r="O954" s="1" t="s">
        <v>36</v>
      </c>
      <c r="P954" s="1" t="s">
        <v>136</v>
      </c>
      <c r="Q954">
        <v>127.869</v>
      </c>
      <c r="R954">
        <v>3</v>
      </c>
      <c r="S954">
        <v>-9.1334999999999997</v>
      </c>
      <c r="T954" s="1" t="s">
        <v>161</v>
      </c>
    </row>
    <row r="955" spans="1:20" x14ac:dyDescent="0.25">
      <c r="A955" s="1" t="s">
        <v>2876</v>
      </c>
      <c r="B955" s="2">
        <v>42342</v>
      </c>
      <c r="C955" s="2">
        <v>42347</v>
      </c>
      <c r="D955" s="1" t="s">
        <v>50</v>
      </c>
      <c r="E955" s="1" t="s">
        <v>22</v>
      </c>
      <c r="F955" s="1" t="s">
        <v>1866</v>
      </c>
      <c r="G955" s="1" t="s">
        <v>1867</v>
      </c>
      <c r="H955" s="1" t="s">
        <v>90</v>
      </c>
      <c r="I955" s="1" t="s">
        <v>26</v>
      </c>
      <c r="J955" s="1" t="s">
        <v>53</v>
      </c>
      <c r="K955" s="1" t="s">
        <v>54</v>
      </c>
      <c r="L955" s="1" t="s">
        <v>55</v>
      </c>
      <c r="M955" s="1" t="s">
        <v>2877</v>
      </c>
      <c r="N955" s="1" t="s">
        <v>31</v>
      </c>
      <c r="O955" s="1" t="s">
        <v>57</v>
      </c>
      <c r="P955" s="1" t="s">
        <v>2878</v>
      </c>
      <c r="Q955">
        <v>36.4</v>
      </c>
      <c r="R955">
        <v>5</v>
      </c>
      <c r="S955">
        <v>13.832000000000001</v>
      </c>
      <c r="T955" s="1" t="s">
        <v>96</v>
      </c>
    </row>
    <row r="956" spans="1:20" x14ac:dyDescent="0.25">
      <c r="A956" s="1" t="s">
        <v>2879</v>
      </c>
      <c r="B956" s="2">
        <v>43004</v>
      </c>
      <c r="C956" s="2">
        <v>43008</v>
      </c>
      <c r="D956" s="1" t="s">
        <v>79</v>
      </c>
      <c r="E956" s="1" t="s">
        <v>40</v>
      </c>
      <c r="F956" s="1" t="s">
        <v>1782</v>
      </c>
      <c r="G956" s="1" t="s">
        <v>1783</v>
      </c>
      <c r="H956" s="1" t="s">
        <v>100</v>
      </c>
      <c r="I956" s="1" t="s">
        <v>26</v>
      </c>
      <c r="J956" s="1" t="s">
        <v>2708</v>
      </c>
      <c r="K956" s="1" t="s">
        <v>44</v>
      </c>
      <c r="L956" s="1" t="s">
        <v>29</v>
      </c>
      <c r="M956" s="1" t="s">
        <v>2578</v>
      </c>
      <c r="N956" s="1" t="s">
        <v>31</v>
      </c>
      <c r="O956" s="1" t="s">
        <v>36</v>
      </c>
      <c r="P956" s="1" t="s">
        <v>2579</v>
      </c>
      <c r="Q956">
        <v>419.13600000000002</v>
      </c>
      <c r="R956">
        <v>4</v>
      </c>
      <c r="S956">
        <v>-57.6312</v>
      </c>
      <c r="T956" s="1" t="s">
        <v>77</v>
      </c>
    </row>
    <row r="957" spans="1:20" x14ac:dyDescent="0.25">
      <c r="A957" s="1" t="s">
        <v>2880</v>
      </c>
      <c r="B957" s="2">
        <v>41748</v>
      </c>
      <c r="C957" s="2">
        <v>41750</v>
      </c>
      <c r="D957" s="1" t="s">
        <v>63</v>
      </c>
      <c r="E957" s="1" t="s">
        <v>22</v>
      </c>
      <c r="F957" s="1" t="s">
        <v>1015</v>
      </c>
      <c r="G957" s="1" t="s">
        <v>1016</v>
      </c>
      <c r="H957" s="1" t="s">
        <v>100</v>
      </c>
      <c r="I957" s="1" t="s">
        <v>26</v>
      </c>
      <c r="J957" s="1" t="s">
        <v>1491</v>
      </c>
      <c r="K957" s="1" t="s">
        <v>54</v>
      </c>
      <c r="L957" s="1" t="s">
        <v>55</v>
      </c>
      <c r="M957" s="1" t="s">
        <v>308</v>
      </c>
      <c r="N957" s="1" t="s">
        <v>31</v>
      </c>
      <c r="O957" s="1" t="s">
        <v>57</v>
      </c>
      <c r="P957" s="1" t="s">
        <v>2586</v>
      </c>
      <c r="Q957">
        <v>76.14</v>
      </c>
      <c r="R957">
        <v>3</v>
      </c>
      <c r="S957">
        <v>26.649000000000001</v>
      </c>
      <c r="T957" s="1" t="s">
        <v>113</v>
      </c>
    </row>
    <row r="958" spans="1:20" x14ac:dyDescent="0.25">
      <c r="A958" s="1" t="s">
        <v>2881</v>
      </c>
      <c r="B958" s="2">
        <v>42716</v>
      </c>
      <c r="C958" s="2">
        <v>42722</v>
      </c>
      <c r="D958" s="1" t="s">
        <v>125</v>
      </c>
      <c r="E958" s="1" t="s">
        <v>40</v>
      </c>
      <c r="F958" s="1" t="s">
        <v>2882</v>
      </c>
      <c r="G958" s="1" t="s">
        <v>2883</v>
      </c>
      <c r="H958" s="1" t="s">
        <v>100</v>
      </c>
      <c r="I958" s="1" t="s">
        <v>26</v>
      </c>
      <c r="J958" s="1" t="s">
        <v>477</v>
      </c>
      <c r="K958" s="1" t="s">
        <v>289</v>
      </c>
      <c r="L958" s="1" t="s">
        <v>93</v>
      </c>
      <c r="M958" s="1" t="s">
        <v>1147</v>
      </c>
      <c r="N958" s="1" t="s">
        <v>31</v>
      </c>
      <c r="O958" s="1" t="s">
        <v>57</v>
      </c>
      <c r="P958" s="1" t="s">
        <v>1148</v>
      </c>
      <c r="Q958">
        <v>33.479999999999997</v>
      </c>
      <c r="R958">
        <v>4</v>
      </c>
      <c r="S958">
        <v>8.7048000000000005</v>
      </c>
      <c r="T958" s="1" t="s">
        <v>96</v>
      </c>
    </row>
    <row r="959" spans="1:20" x14ac:dyDescent="0.25">
      <c r="A959" s="1" t="s">
        <v>2884</v>
      </c>
      <c r="B959" s="2">
        <v>42632</v>
      </c>
      <c r="C959" s="2">
        <v>42635</v>
      </c>
      <c r="D959" s="1" t="s">
        <v>21</v>
      </c>
      <c r="E959" s="1" t="s">
        <v>87</v>
      </c>
      <c r="F959" s="1" t="s">
        <v>1950</v>
      </c>
      <c r="G959" s="1" t="s">
        <v>1951</v>
      </c>
      <c r="H959" s="1" t="s">
        <v>100</v>
      </c>
      <c r="I959" s="1" t="s">
        <v>26</v>
      </c>
      <c r="J959" s="1" t="s">
        <v>66</v>
      </c>
      <c r="K959" s="1" t="s">
        <v>67</v>
      </c>
      <c r="L959" s="1" t="s">
        <v>68</v>
      </c>
      <c r="M959" s="1" t="s">
        <v>2885</v>
      </c>
      <c r="N959" s="1" t="s">
        <v>31</v>
      </c>
      <c r="O959" s="1" t="s">
        <v>57</v>
      </c>
      <c r="P959" s="1" t="s">
        <v>2886</v>
      </c>
      <c r="Q959">
        <v>25.632000000000001</v>
      </c>
      <c r="R959">
        <v>3</v>
      </c>
      <c r="S959">
        <v>3.8448000000000002</v>
      </c>
      <c r="T959" s="1" t="s">
        <v>77</v>
      </c>
    </row>
    <row r="960" spans="1:20" x14ac:dyDescent="0.25">
      <c r="A960" s="1" t="s">
        <v>2887</v>
      </c>
      <c r="B960" s="2">
        <v>43041</v>
      </c>
      <c r="C960" s="2">
        <v>43043</v>
      </c>
      <c r="D960" s="1" t="s">
        <v>63</v>
      </c>
      <c r="E960" s="1" t="s">
        <v>22</v>
      </c>
      <c r="F960" s="1" t="s">
        <v>2038</v>
      </c>
      <c r="G960" s="1" t="s">
        <v>2039</v>
      </c>
      <c r="H960" s="1" t="s">
        <v>100</v>
      </c>
      <c r="I960" s="1" t="s">
        <v>26</v>
      </c>
      <c r="J960" s="1" t="s">
        <v>2888</v>
      </c>
      <c r="K960" s="1" t="s">
        <v>54</v>
      </c>
      <c r="L960" s="1" t="s">
        <v>55</v>
      </c>
      <c r="M960" s="1" t="s">
        <v>2889</v>
      </c>
      <c r="N960" s="1" t="s">
        <v>31</v>
      </c>
      <c r="O960" s="1" t="s">
        <v>57</v>
      </c>
      <c r="P960" s="1" t="s">
        <v>2890</v>
      </c>
      <c r="Q960">
        <v>25.02</v>
      </c>
      <c r="R960">
        <v>3</v>
      </c>
      <c r="S960">
        <v>10.5084</v>
      </c>
      <c r="T960" s="1" t="s">
        <v>34</v>
      </c>
    </row>
    <row r="961" spans="1:20" x14ac:dyDescent="0.25">
      <c r="A961" s="1" t="s">
        <v>2891</v>
      </c>
      <c r="B961" s="2">
        <v>42730</v>
      </c>
      <c r="C961" s="2">
        <v>42735</v>
      </c>
      <c r="D961" s="1" t="s">
        <v>50</v>
      </c>
      <c r="E961" s="1" t="s">
        <v>40</v>
      </c>
      <c r="F961" s="1" t="s">
        <v>2892</v>
      </c>
      <c r="G961" s="1" t="s">
        <v>2893</v>
      </c>
      <c r="H961" s="1" t="s">
        <v>90</v>
      </c>
      <c r="I961" s="1" t="s">
        <v>26</v>
      </c>
      <c r="J961" s="1" t="s">
        <v>53</v>
      </c>
      <c r="K961" s="1" t="s">
        <v>54</v>
      </c>
      <c r="L961" s="1" t="s">
        <v>55</v>
      </c>
      <c r="M961" s="1" t="s">
        <v>2428</v>
      </c>
      <c r="N961" s="1" t="s">
        <v>31</v>
      </c>
      <c r="O961" s="1" t="s">
        <v>36</v>
      </c>
      <c r="P961" s="1" t="s">
        <v>2429</v>
      </c>
      <c r="Q961">
        <v>146.352</v>
      </c>
      <c r="R961">
        <v>3</v>
      </c>
      <c r="S961">
        <v>-5.4882</v>
      </c>
      <c r="T961" s="1" t="s">
        <v>96</v>
      </c>
    </row>
    <row r="962" spans="1:20" x14ac:dyDescent="0.25">
      <c r="A962" s="1" t="s">
        <v>2891</v>
      </c>
      <c r="B962" s="2">
        <v>42730</v>
      </c>
      <c r="C962" s="2">
        <v>42735</v>
      </c>
      <c r="D962" s="1" t="s">
        <v>50</v>
      </c>
      <c r="E962" s="1" t="s">
        <v>40</v>
      </c>
      <c r="F962" s="1" t="s">
        <v>2892</v>
      </c>
      <c r="G962" s="1" t="s">
        <v>2893</v>
      </c>
      <c r="H962" s="1" t="s">
        <v>90</v>
      </c>
      <c r="I962" s="1" t="s">
        <v>26</v>
      </c>
      <c r="J962" s="1" t="s">
        <v>53</v>
      </c>
      <c r="K962" s="1" t="s">
        <v>54</v>
      </c>
      <c r="L962" s="1" t="s">
        <v>55</v>
      </c>
      <c r="M962" s="1" t="s">
        <v>306</v>
      </c>
      <c r="N962" s="1" t="s">
        <v>31</v>
      </c>
      <c r="O962" s="1" t="s">
        <v>46</v>
      </c>
      <c r="P962" s="1" t="s">
        <v>307</v>
      </c>
      <c r="Q962">
        <v>902.71199999999999</v>
      </c>
      <c r="R962">
        <v>3</v>
      </c>
      <c r="S962">
        <v>33.851700000000001</v>
      </c>
      <c r="T962" s="1" t="s">
        <v>96</v>
      </c>
    </row>
    <row r="963" spans="1:20" x14ac:dyDescent="0.25">
      <c r="A963" s="1" t="s">
        <v>2894</v>
      </c>
      <c r="B963" s="2">
        <v>42201</v>
      </c>
      <c r="C963" s="2">
        <v>42205</v>
      </c>
      <c r="D963" s="1" t="s">
        <v>79</v>
      </c>
      <c r="E963" s="1" t="s">
        <v>40</v>
      </c>
      <c r="F963" s="1" t="s">
        <v>2895</v>
      </c>
      <c r="G963" s="1" t="s">
        <v>2896</v>
      </c>
      <c r="H963" s="1" t="s">
        <v>100</v>
      </c>
      <c r="I963" s="1" t="s">
        <v>26</v>
      </c>
      <c r="J963" s="1" t="s">
        <v>2754</v>
      </c>
      <c r="K963" s="1" t="s">
        <v>1089</v>
      </c>
      <c r="L963" s="1" t="s">
        <v>68</v>
      </c>
      <c r="M963" s="1" t="s">
        <v>656</v>
      </c>
      <c r="N963" s="1" t="s">
        <v>31</v>
      </c>
      <c r="O963" s="1" t="s">
        <v>36</v>
      </c>
      <c r="P963" s="1" t="s">
        <v>657</v>
      </c>
      <c r="Q963">
        <v>150.97999999999999</v>
      </c>
      <c r="R963">
        <v>1</v>
      </c>
      <c r="S963">
        <v>43.784199999999998</v>
      </c>
      <c r="T963" s="1" t="s">
        <v>71</v>
      </c>
    </row>
    <row r="964" spans="1:20" x14ac:dyDescent="0.25">
      <c r="A964" s="1" t="s">
        <v>2897</v>
      </c>
      <c r="B964" s="2">
        <v>43048</v>
      </c>
      <c r="C964" s="2">
        <v>43053</v>
      </c>
      <c r="D964" s="1" t="s">
        <v>50</v>
      </c>
      <c r="E964" s="1" t="s">
        <v>40</v>
      </c>
      <c r="F964" s="1" t="s">
        <v>138</v>
      </c>
      <c r="G964" s="1" t="s">
        <v>139</v>
      </c>
      <c r="H964" s="1" t="s">
        <v>25</v>
      </c>
      <c r="I964" s="1" t="s">
        <v>26</v>
      </c>
      <c r="J964" s="1" t="s">
        <v>761</v>
      </c>
      <c r="K964" s="1" t="s">
        <v>54</v>
      </c>
      <c r="L964" s="1" t="s">
        <v>55</v>
      </c>
      <c r="M964" s="1" t="s">
        <v>422</v>
      </c>
      <c r="N964" s="1" t="s">
        <v>31</v>
      </c>
      <c r="O964" s="1" t="s">
        <v>57</v>
      </c>
      <c r="P964" s="1" t="s">
        <v>423</v>
      </c>
      <c r="Q964">
        <v>47.12</v>
      </c>
      <c r="R964">
        <v>8</v>
      </c>
      <c r="S964">
        <v>20.732800000000001</v>
      </c>
      <c r="T964" s="1" t="s">
        <v>34</v>
      </c>
    </row>
    <row r="965" spans="1:20" x14ac:dyDescent="0.25">
      <c r="A965" s="1" t="s">
        <v>2898</v>
      </c>
      <c r="B965" s="2">
        <v>42268</v>
      </c>
      <c r="C965" s="2">
        <v>42273</v>
      </c>
      <c r="D965" s="1" t="s">
        <v>50</v>
      </c>
      <c r="E965" s="1" t="s">
        <v>40</v>
      </c>
      <c r="F965" s="1" t="s">
        <v>2387</v>
      </c>
      <c r="G965" s="1" t="s">
        <v>2388</v>
      </c>
      <c r="H965" s="1" t="s">
        <v>100</v>
      </c>
      <c r="I965" s="1" t="s">
        <v>26</v>
      </c>
      <c r="J965" s="1" t="s">
        <v>1357</v>
      </c>
      <c r="K965" s="1" t="s">
        <v>434</v>
      </c>
      <c r="L965" s="1" t="s">
        <v>68</v>
      </c>
      <c r="M965" s="1" t="s">
        <v>420</v>
      </c>
      <c r="N965" s="1" t="s">
        <v>31</v>
      </c>
      <c r="O965" s="1" t="s">
        <v>36</v>
      </c>
      <c r="P965" s="1" t="s">
        <v>421</v>
      </c>
      <c r="Q965">
        <v>542.94000000000005</v>
      </c>
      <c r="R965">
        <v>3</v>
      </c>
      <c r="S965">
        <v>141.1644</v>
      </c>
      <c r="T965" s="1" t="s">
        <v>77</v>
      </c>
    </row>
    <row r="966" spans="1:20" x14ac:dyDescent="0.25">
      <c r="A966" s="1" t="s">
        <v>2899</v>
      </c>
      <c r="B966" s="2">
        <v>42987</v>
      </c>
      <c r="C966" s="2">
        <v>42992</v>
      </c>
      <c r="D966" s="1" t="s">
        <v>50</v>
      </c>
      <c r="E966" s="1" t="s">
        <v>40</v>
      </c>
      <c r="F966" s="1" t="s">
        <v>41</v>
      </c>
      <c r="G966" s="1" t="s">
        <v>42</v>
      </c>
      <c r="H966" s="1" t="s">
        <v>25</v>
      </c>
      <c r="I966" s="1" t="s">
        <v>26</v>
      </c>
      <c r="J966" s="1" t="s">
        <v>157</v>
      </c>
      <c r="K966" s="1" t="s">
        <v>141</v>
      </c>
      <c r="L966" s="1" t="s">
        <v>29</v>
      </c>
      <c r="M966" s="1" t="s">
        <v>422</v>
      </c>
      <c r="N966" s="1" t="s">
        <v>31</v>
      </c>
      <c r="O966" s="1" t="s">
        <v>57</v>
      </c>
      <c r="P966" s="1" t="s">
        <v>423</v>
      </c>
      <c r="Q966">
        <v>14.135999999999999</v>
      </c>
      <c r="R966">
        <v>3</v>
      </c>
      <c r="S966">
        <v>4.2408000000000001</v>
      </c>
      <c r="T966" s="1" t="s">
        <v>77</v>
      </c>
    </row>
    <row r="967" spans="1:20" x14ac:dyDescent="0.25">
      <c r="A967" s="1" t="s">
        <v>2900</v>
      </c>
      <c r="B967" s="2">
        <v>42292</v>
      </c>
      <c r="C967" s="2">
        <v>42292</v>
      </c>
      <c r="D967" s="1" t="s">
        <v>425</v>
      </c>
      <c r="E967" s="1" t="s">
        <v>426</v>
      </c>
      <c r="F967" s="1" t="s">
        <v>867</v>
      </c>
      <c r="G967" s="1" t="s">
        <v>868</v>
      </c>
      <c r="H967" s="1" t="s">
        <v>25</v>
      </c>
      <c r="I967" s="1" t="s">
        <v>26</v>
      </c>
      <c r="J967" s="1" t="s">
        <v>2221</v>
      </c>
      <c r="K967" s="1" t="s">
        <v>289</v>
      </c>
      <c r="L967" s="1" t="s">
        <v>93</v>
      </c>
      <c r="M967" s="1" t="s">
        <v>2901</v>
      </c>
      <c r="N967" s="1" t="s">
        <v>31</v>
      </c>
      <c r="O967" s="1" t="s">
        <v>57</v>
      </c>
      <c r="P967" s="1" t="s">
        <v>2902</v>
      </c>
      <c r="Q967">
        <v>17.14</v>
      </c>
      <c r="R967">
        <v>2</v>
      </c>
      <c r="S967">
        <v>6.1703999999999999</v>
      </c>
      <c r="T967" s="1" t="s">
        <v>48</v>
      </c>
    </row>
    <row r="968" spans="1:20" x14ac:dyDescent="0.25">
      <c r="A968" s="1" t="s">
        <v>2903</v>
      </c>
      <c r="B968" s="2">
        <v>42950</v>
      </c>
      <c r="C968" s="2">
        <v>42955</v>
      </c>
      <c r="D968" s="1" t="s">
        <v>50</v>
      </c>
      <c r="E968" s="1" t="s">
        <v>22</v>
      </c>
      <c r="F968" s="1" t="s">
        <v>633</v>
      </c>
      <c r="G968" s="1" t="s">
        <v>634</v>
      </c>
      <c r="H968" s="1" t="s">
        <v>25</v>
      </c>
      <c r="I968" s="1" t="s">
        <v>26</v>
      </c>
      <c r="J968" s="1" t="s">
        <v>328</v>
      </c>
      <c r="K968" s="1" t="s">
        <v>54</v>
      </c>
      <c r="L968" s="1" t="s">
        <v>55</v>
      </c>
      <c r="M968" s="1" t="s">
        <v>596</v>
      </c>
      <c r="N968" s="1" t="s">
        <v>31</v>
      </c>
      <c r="O968" s="1" t="s">
        <v>57</v>
      </c>
      <c r="P968" s="1" t="s">
        <v>597</v>
      </c>
      <c r="Q968">
        <v>123.96</v>
      </c>
      <c r="R968">
        <v>3</v>
      </c>
      <c r="S968">
        <v>11.1564</v>
      </c>
      <c r="T968" s="1" t="s">
        <v>253</v>
      </c>
    </row>
    <row r="969" spans="1:20" x14ac:dyDescent="0.25">
      <c r="A969" s="1" t="s">
        <v>2904</v>
      </c>
      <c r="B969" s="2">
        <v>42237</v>
      </c>
      <c r="C969" s="2">
        <v>42242</v>
      </c>
      <c r="D969" s="1" t="s">
        <v>50</v>
      </c>
      <c r="E969" s="1" t="s">
        <v>40</v>
      </c>
      <c r="F969" s="1" t="s">
        <v>286</v>
      </c>
      <c r="G969" s="1" t="s">
        <v>287</v>
      </c>
      <c r="H969" s="1" t="s">
        <v>90</v>
      </c>
      <c r="I969" s="1" t="s">
        <v>26</v>
      </c>
      <c r="J969" s="1" t="s">
        <v>328</v>
      </c>
      <c r="K969" s="1" t="s">
        <v>54</v>
      </c>
      <c r="L969" s="1" t="s">
        <v>55</v>
      </c>
      <c r="M969" s="1" t="s">
        <v>2905</v>
      </c>
      <c r="N969" s="1" t="s">
        <v>31</v>
      </c>
      <c r="O969" s="1" t="s">
        <v>32</v>
      </c>
      <c r="P969" s="1" t="s">
        <v>2906</v>
      </c>
      <c r="Q969">
        <v>586.39800000000002</v>
      </c>
      <c r="R969">
        <v>6</v>
      </c>
      <c r="S969">
        <v>34.494</v>
      </c>
      <c r="T969" s="1" t="s">
        <v>253</v>
      </c>
    </row>
    <row r="970" spans="1:20" x14ac:dyDescent="0.25">
      <c r="A970" s="1" t="s">
        <v>2907</v>
      </c>
      <c r="B970" s="2">
        <v>43030</v>
      </c>
      <c r="C970" s="2">
        <v>43032</v>
      </c>
      <c r="D970" s="1" t="s">
        <v>63</v>
      </c>
      <c r="E970" s="1" t="s">
        <v>22</v>
      </c>
      <c r="F970" s="1" t="s">
        <v>2908</v>
      </c>
      <c r="G970" s="1" t="s">
        <v>2909</v>
      </c>
      <c r="H970" s="1" t="s">
        <v>25</v>
      </c>
      <c r="I970" s="1" t="s">
        <v>26</v>
      </c>
      <c r="J970" s="1" t="s">
        <v>2343</v>
      </c>
      <c r="K970" s="1" t="s">
        <v>180</v>
      </c>
      <c r="L970" s="1" t="s">
        <v>55</v>
      </c>
      <c r="M970" s="1" t="s">
        <v>2910</v>
      </c>
      <c r="N970" s="1" t="s">
        <v>31</v>
      </c>
      <c r="O970" s="1" t="s">
        <v>36</v>
      </c>
      <c r="P970" s="1" t="s">
        <v>2911</v>
      </c>
      <c r="Q970">
        <v>579.13599999999997</v>
      </c>
      <c r="R970">
        <v>4</v>
      </c>
      <c r="S970">
        <v>-28.956800000000001</v>
      </c>
      <c r="T970" s="1" t="s">
        <v>48</v>
      </c>
    </row>
    <row r="971" spans="1:20" x14ac:dyDescent="0.25">
      <c r="A971" s="1" t="s">
        <v>2912</v>
      </c>
      <c r="B971" s="2">
        <v>42594</v>
      </c>
      <c r="C971" s="2">
        <v>42598</v>
      </c>
      <c r="D971" s="1" t="s">
        <v>79</v>
      </c>
      <c r="E971" s="1" t="s">
        <v>40</v>
      </c>
      <c r="F971" s="1" t="s">
        <v>1820</v>
      </c>
      <c r="G971" s="1" t="s">
        <v>1821</v>
      </c>
      <c r="H971" s="1" t="s">
        <v>100</v>
      </c>
      <c r="I971" s="1" t="s">
        <v>26</v>
      </c>
      <c r="J971" s="1" t="s">
        <v>173</v>
      </c>
      <c r="K971" s="1" t="s">
        <v>121</v>
      </c>
      <c r="L971" s="1" t="s">
        <v>68</v>
      </c>
      <c r="M971" s="1" t="s">
        <v>510</v>
      </c>
      <c r="N971" s="1" t="s">
        <v>31</v>
      </c>
      <c r="O971" s="1" t="s">
        <v>36</v>
      </c>
      <c r="P971" s="1" t="s">
        <v>511</v>
      </c>
      <c r="Q971">
        <v>145.76400000000001</v>
      </c>
      <c r="R971">
        <v>2</v>
      </c>
      <c r="S971">
        <v>-8.0980000000000008</v>
      </c>
      <c r="T971" s="1" t="s">
        <v>253</v>
      </c>
    </row>
    <row r="972" spans="1:20" x14ac:dyDescent="0.25">
      <c r="A972" s="1" t="s">
        <v>2913</v>
      </c>
      <c r="B972" s="2">
        <v>42486</v>
      </c>
      <c r="C972" s="2">
        <v>42491</v>
      </c>
      <c r="D972" s="1" t="s">
        <v>50</v>
      </c>
      <c r="E972" s="1" t="s">
        <v>40</v>
      </c>
      <c r="F972" s="1" t="s">
        <v>2914</v>
      </c>
      <c r="G972" s="1" t="s">
        <v>2915</v>
      </c>
      <c r="H972" s="1" t="s">
        <v>100</v>
      </c>
      <c r="I972" s="1" t="s">
        <v>26</v>
      </c>
      <c r="J972" s="1" t="s">
        <v>173</v>
      </c>
      <c r="K972" s="1" t="s">
        <v>121</v>
      </c>
      <c r="L972" s="1" t="s">
        <v>68</v>
      </c>
      <c r="M972" s="1" t="s">
        <v>2549</v>
      </c>
      <c r="N972" s="1" t="s">
        <v>31</v>
      </c>
      <c r="O972" s="1" t="s">
        <v>36</v>
      </c>
      <c r="P972" s="1" t="s">
        <v>2550</v>
      </c>
      <c r="Q972">
        <v>434.64600000000002</v>
      </c>
      <c r="R972">
        <v>3</v>
      </c>
      <c r="S972">
        <v>62.782200000000003</v>
      </c>
      <c r="T972" s="1" t="s">
        <v>113</v>
      </c>
    </row>
    <row r="973" spans="1:20" x14ac:dyDescent="0.25">
      <c r="A973" s="1" t="s">
        <v>2916</v>
      </c>
      <c r="B973" s="2">
        <v>42127</v>
      </c>
      <c r="C973" s="2">
        <v>42131</v>
      </c>
      <c r="D973" s="1" t="s">
        <v>79</v>
      </c>
      <c r="E973" s="1" t="s">
        <v>40</v>
      </c>
      <c r="F973" s="1" t="s">
        <v>2917</v>
      </c>
      <c r="G973" s="1" t="s">
        <v>2918</v>
      </c>
      <c r="H973" s="1" t="s">
        <v>25</v>
      </c>
      <c r="I973" s="1" t="s">
        <v>26</v>
      </c>
      <c r="J973" s="1" t="s">
        <v>66</v>
      </c>
      <c r="K973" s="1" t="s">
        <v>67</v>
      </c>
      <c r="L973" s="1" t="s">
        <v>68</v>
      </c>
      <c r="M973" s="1" t="s">
        <v>329</v>
      </c>
      <c r="N973" s="1" t="s">
        <v>31</v>
      </c>
      <c r="O973" s="1" t="s">
        <v>36</v>
      </c>
      <c r="P973" s="1" t="s">
        <v>330</v>
      </c>
      <c r="Q973">
        <v>844.11599999999999</v>
      </c>
      <c r="R973">
        <v>6</v>
      </c>
      <c r="S973">
        <v>-36.176400000000001</v>
      </c>
      <c r="T973" s="1" t="s">
        <v>161</v>
      </c>
    </row>
    <row r="974" spans="1:20" x14ac:dyDescent="0.25">
      <c r="A974" s="1" t="s">
        <v>2919</v>
      </c>
      <c r="B974" s="2">
        <v>42379</v>
      </c>
      <c r="C974" s="2">
        <v>42386</v>
      </c>
      <c r="D974" s="1" t="s">
        <v>39</v>
      </c>
      <c r="E974" s="1" t="s">
        <v>40</v>
      </c>
      <c r="F974" s="1" t="s">
        <v>2556</v>
      </c>
      <c r="G974" s="1" t="s">
        <v>2557</v>
      </c>
      <c r="H974" s="1" t="s">
        <v>90</v>
      </c>
      <c r="I974" s="1" t="s">
        <v>26</v>
      </c>
      <c r="J974" s="1" t="s">
        <v>191</v>
      </c>
      <c r="K974" s="1" t="s">
        <v>192</v>
      </c>
      <c r="L974" s="1" t="s">
        <v>55</v>
      </c>
      <c r="M974" s="1" t="s">
        <v>1121</v>
      </c>
      <c r="N974" s="1" t="s">
        <v>31</v>
      </c>
      <c r="O974" s="1" t="s">
        <v>57</v>
      </c>
      <c r="P974" s="1" t="s">
        <v>1122</v>
      </c>
      <c r="Q974">
        <v>79.92</v>
      </c>
      <c r="R974">
        <v>4</v>
      </c>
      <c r="S974">
        <v>34.365600000000001</v>
      </c>
      <c r="T974" s="1" t="s">
        <v>169</v>
      </c>
    </row>
    <row r="975" spans="1:20" x14ac:dyDescent="0.25">
      <c r="A975" s="1" t="s">
        <v>2920</v>
      </c>
      <c r="B975" s="2">
        <v>42861</v>
      </c>
      <c r="C975" s="2">
        <v>42866</v>
      </c>
      <c r="D975" s="1" t="s">
        <v>50</v>
      </c>
      <c r="E975" s="1" t="s">
        <v>40</v>
      </c>
      <c r="F975" s="1" t="s">
        <v>2921</v>
      </c>
      <c r="G975" s="1" t="s">
        <v>2922</v>
      </c>
      <c r="H975" s="1" t="s">
        <v>90</v>
      </c>
      <c r="I975" s="1" t="s">
        <v>26</v>
      </c>
      <c r="J975" s="1" t="s">
        <v>595</v>
      </c>
      <c r="K975" s="1" t="s">
        <v>92</v>
      </c>
      <c r="L975" s="1" t="s">
        <v>93</v>
      </c>
      <c r="M975" s="1" t="s">
        <v>534</v>
      </c>
      <c r="N975" s="1" t="s">
        <v>31</v>
      </c>
      <c r="O975" s="1" t="s">
        <v>32</v>
      </c>
      <c r="P975" s="1" t="s">
        <v>535</v>
      </c>
      <c r="Q975">
        <v>623.46479999999997</v>
      </c>
      <c r="R975">
        <v>7</v>
      </c>
      <c r="S975">
        <v>-119.1918</v>
      </c>
      <c r="T975" s="1" t="s">
        <v>161</v>
      </c>
    </row>
    <row r="976" spans="1:20" x14ac:dyDescent="0.25">
      <c r="A976" s="1" t="s">
        <v>2923</v>
      </c>
      <c r="B976" s="2">
        <v>42582</v>
      </c>
      <c r="C976" s="2">
        <v>42588</v>
      </c>
      <c r="D976" s="1" t="s">
        <v>125</v>
      </c>
      <c r="E976" s="1" t="s">
        <v>40</v>
      </c>
      <c r="F976" s="1" t="s">
        <v>311</v>
      </c>
      <c r="G976" s="1" t="s">
        <v>312</v>
      </c>
      <c r="H976" s="1" t="s">
        <v>25</v>
      </c>
      <c r="I976" s="1" t="s">
        <v>26</v>
      </c>
      <c r="J976" s="1" t="s">
        <v>288</v>
      </c>
      <c r="K976" s="1" t="s">
        <v>289</v>
      </c>
      <c r="L976" s="1" t="s">
        <v>93</v>
      </c>
      <c r="M976" s="1" t="s">
        <v>358</v>
      </c>
      <c r="N976" s="1" t="s">
        <v>31</v>
      </c>
      <c r="O976" s="1" t="s">
        <v>57</v>
      </c>
      <c r="P976" s="1" t="s">
        <v>359</v>
      </c>
      <c r="Q976">
        <v>272.94</v>
      </c>
      <c r="R976">
        <v>3</v>
      </c>
      <c r="S976">
        <v>30.023399999999999</v>
      </c>
      <c r="T976" s="1" t="s">
        <v>71</v>
      </c>
    </row>
    <row r="977" spans="1:20" x14ac:dyDescent="0.25">
      <c r="A977" s="1" t="s">
        <v>2924</v>
      </c>
      <c r="B977" s="2">
        <v>42821</v>
      </c>
      <c r="C977" s="2">
        <v>42823</v>
      </c>
      <c r="D977" s="1" t="s">
        <v>63</v>
      </c>
      <c r="E977" s="1" t="s">
        <v>22</v>
      </c>
      <c r="F977" s="1" t="s">
        <v>2925</v>
      </c>
      <c r="G977" s="1" t="s">
        <v>2926</v>
      </c>
      <c r="H977" s="1" t="s">
        <v>25</v>
      </c>
      <c r="I977" s="1" t="s">
        <v>26</v>
      </c>
      <c r="J977" s="1" t="s">
        <v>66</v>
      </c>
      <c r="K977" s="1" t="s">
        <v>67</v>
      </c>
      <c r="L977" s="1" t="s">
        <v>68</v>
      </c>
      <c r="M977" s="1" t="s">
        <v>2126</v>
      </c>
      <c r="N977" s="1" t="s">
        <v>31</v>
      </c>
      <c r="O977" s="1" t="s">
        <v>57</v>
      </c>
      <c r="P977" s="1" t="s">
        <v>2127</v>
      </c>
      <c r="Q977">
        <v>15.007999999999999</v>
      </c>
      <c r="R977">
        <v>2</v>
      </c>
      <c r="S977">
        <v>1.5007999999999999</v>
      </c>
      <c r="T977" s="1" t="s">
        <v>195</v>
      </c>
    </row>
    <row r="978" spans="1:20" x14ac:dyDescent="0.25">
      <c r="A978" s="1" t="s">
        <v>2927</v>
      </c>
      <c r="B978" s="2">
        <v>42611</v>
      </c>
      <c r="C978" s="2">
        <v>42616</v>
      </c>
      <c r="D978" s="1" t="s">
        <v>50</v>
      </c>
      <c r="E978" s="1" t="s">
        <v>40</v>
      </c>
      <c r="F978" s="1" t="s">
        <v>1080</v>
      </c>
      <c r="G978" s="1" t="s">
        <v>1081</v>
      </c>
      <c r="H978" s="1" t="s">
        <v>90</v>
      </c>
      <c r="I978" s="1" t="s">
        <v>26</v>
      </c>
      <c r="J978" s="1" t="s">
        <v>66</v>
      </c>
      <c r="K978" s="1" t="s">
        <v>67</v>
      </c>
      <c r="L978" s="1" t="s">
        <v>68</v>
      </c>
      <c r="M978" s="1" t="s">
        <v>2406</v>
      </c>
      <c r="N978" s="1" t="s">
        <v>31</v>
      </c>
      <c r="O978" s="1" t="s">
        <v>46</v>
      </c>
      <c r="P978" s="1" t="s">
        <v>2407</v>
      </c>
      <c r="Q978">
        <v>241.92</v>
      </c>
      <c r="R978">
        <v>4</v>
      </c>
      <c r="S978">
        <v>-56.448</v>
      </c>
      <c r="T978" s="1" t="s">
        <v>253</v>
      </c>
    </row>
    <row r="979" spans="1:20" x14ac:dyDescent="0.25">
      <c r="A979" s="1" t="s">
        <v>2927</v>
      </c>
      <c r="B979" s="2">
        <v>42611</v>
      </c>
      <c r="C979" s="2">
        <v>42616</v>
      </c>
      <c r="D979" s="1" t="s">
        <v>50</v>
      </c>
      <c r="E979" s="1" t="s">
        <v>40</v>
      </c>
      <c r="F979" s="1" t="s">
        <v>1080</v>
      </c>
      <c r="G979" s="1" t="s">
        <v>1081</v>
      </c>
      <c r="H979" s="1" t="s">
        <v>90</v>
      </c>
      <c r="I979" s="1" t="s">
        <v>26</v>
      </c>
      <c r="J979" s="1" t="s">
        <v>66</v>
      </c>
      <c r="K979" s="1" t="s">
        <v>67</v>
      </c>
      <c r="L979" s="1" t="s">
        <v>68</v>
      </c>
      <c r="M979" s="1" t="s">
        <v>2733</v>
      </c>
      <c r="N979" s="1" t="s">
        <v>31</v>
      </c>
      <c r="O979" s="1" t="s">
        <v>32</v>
      </c>
      <c r="P979" s="1" t="s">
        <v>2734</v>
      </c>
      <c r="Q979">
        <v>163.88</v>
      </c>
      <c r="R979">
        <v>4</v>
      </c>
      <c r="S979">
        <v>-81.94</v>
      </c>
      <c r="T979" s="1" t="s">
        <v>253</v>
      </c>
    </row>
    <row r="980" spans="1:20" x14ac:dyDescent="0.25">
      <c r="A980" s="1" t="s">
        <v>2928</v>
      </c>
      <c r="B980" s="2">
        <v>41993</v>
      </c>
      <c r="C980" s="2">
        <v>41995</v>
      </c>
      <c r="D980" s="1" t="s">
        <v>63</v>
      </c>
      <c r="E980" s="1" t="s">
        <v>87</v>
      </c>
      <c r="F980" s="1" t="s">
        <v>1648</v>
      </c>
      <c r="G980" s="1" t="s">
        <v>1649</v>
      </c>
      <c r="H980" s="1" t="s">
        <v>25</v>
      </c>
      <c r="I980" s="1" t="s">
        <v>26</v>
      </c>
      <c r="J980" s="1" t="s">
        <v>1222</v>
      </c>
      <c r="K980" s="1" t="s">
        <v>520</v>
      </c>
      <c r="L980" s="1" t="s">
        <v>55</v>
      </c>
      <c r="M980" s="1" t="s">
        <v>2055</v>
      </c>
      <c r="N980" s="1" t="s">
        <v>31</v>
      </c>
      <c r="O980" s="1" t="s">
        <v>57</v>
      </c>
      <c r="P980" s="1" t="s">
        <v>2056</v>
      </c>
      <c r="Q980">
        <v>51.968000000000004</v>
      </c>
      <c r="R980">
        <v>2</v>
      </c>
      <c r="S980">
        <v>10.393599999999999</v>
      </c>
      <c r="T980" s="1" t="s">
        <v>96</v>
      </c>
    </row>
    <row r="981" spans="1:20" x14ac:dyDescent="0.25">
      <c r="A981" s="1" t="s">
        <v>2928</v>
      </c>
      <c r="B981" s="2">
        <v>41993</v>
      </c>
      <c r="C981" s="2">
        <v>41995</v>
      </c>
      <c r="D981" s="1" t="s">
        <v>63</v>
      </c>
      <c r="E981" s="1" t="s">
        <v>87</v>
      </c>
      <c r="F981" s="1" t="s">
        <v>1648</v>
      </c>
      <c r="G981" s="1" t="s">
        <v>1649</v>
      </c>
      <c r="H981" s="1" t="s">
        <v>25</v>
      </c>
      <c r="I981" s="1" t="s">
        <v>26</v>
      </c>
      <c r="J981" s="1" t="s">
        <v>1222</v>
      </c>
      <c r="K981" s="1" t="s">
        <v>520</v>
      </c>
      <c r="L981" s="1" t="s">
        <v>55</v>
      </c>
      <c r="M981" s="1" t="s">
        <v>295</v>
      </c>
      <c r="N981" s="1" t="s">
        <v>31</v>
      </c>
      <c r="O981" s="1" t="s">
        <v>36</v>
      </c>
      <c r="P981" s="1" t="s">
        <v>296</v>
      </c>
      <c r="Q981">
        <v>242.352</v>
      </c>
      <c r="R981">
        <v>3</v>
      </c>
      <c r="S981">
        <v>-42.4116</v>
      </c>
      <c r="T981" s="1" t="s">
        <v>96</v>
      </c>
    </row>
    <row r="982" spans="1:20" x14ac:dyDescent="0.25">
      <c r="A982" s="1" t="s">
        <v>2929</v>
      </c>
      <c r="B982" s="2">
        <v>42355</v>
      </c>
      <c r="C982" s="2">
        <v>42355</v>
      </c>
      <c r="D982" s="1" t="s">
        <v>425</v>
      </c>
      <c r="E982" s="1" t="s">
        <v>426</v>
      </c>
      <c r="F982" s="1" t="s">
        <v>2808</v>
      </c>
      <c r="G982" s="1" t="s">
        <v>2809</v>
      </c>
      <c r="H982" s="1" t="s">
        <v>25</v>
      </c>
      <c r="I982" s="1" t="s">
        <v>26</v>
      </c>
      <c r="J982" s="1" t="s">
        <v>288</v>
      </c>
      <c r="K982" s="1" t="s">
        <v>289</v>
      </c>
      <c r="L982" s="1" t="s">
        <v>93</v>
      </c>
      <c r="M982" s="1" t="s">
        <v>1186</v>
      </c>
      <c r="N982" s="1" t="s">
        <v>31</v>
      </c>
      <c r="O982" s="1" t="s">
        <v>36</v>
      </c>
      <c r="P982" s="1" t="s">
        <v>1187</v>
      </c>
      <c r="Q982">
        <v>302.94</v>
      </c>
      <c r="R982">
        <v>3</v>
      </c>
      <c r="S982">
        <v>48.470399999999998</v>
      </c>
      <c r="T982" s="1" t="s">
        <v>96</v>
      </c>
    </row>
    <row r="983" spans="1:20" x14ac:dyDescent="0.25">
      <c r="A983" s="1" t="s">
        <v>2929</v>
      </c>
      <c r="B983" s="2">
        <v>42355</v>
      </c>
      <c r="C983" s="2">
        <v>42355</v>
      </c>
      <c r="D983" s="1" t="s">
        <v>425</v>
      </c>
      <c r="E983" s="1" t="s">
        <v>426</v>
      </c>
      <c r="F983" s="1" t="s">
        <v>2808</v>
      </c>
      <c r="G983" s="1" t="s">
        <v>2809</v>
      </c>
      <c r="H983" s="1" t="s">
        <v>25</v>
      </c>
      <c r="I983" s="1" t="s">
        <v>26</v>
      </c>
      <c r="J983" s="1" t="s">
        <v>288</v>
      </c>
      <c r="K983" s="1" t="s">
        <v>289</v>
      </c>
      <c r="L983" s="1" t="s">
        <v>93</v>
      </c>
      <c r="M983" s="1" t="s">
        <v>2194</v>
      </c>
      <c r="N983" s="1" t="s">
        <v>31</v>
      </c>
      <c r="O983" s="1" t="s">
        <v>36</v>
      </c>
      <c r="P983" s="1" t="s">
        <v>2195</v>
      </c>
      <c r="Q983">
        <v>142.36000000000001</v>
      </c>
      <c r="R983">
        <v>2</v>
      </c>
      <c r="S983">
        <v>38.437199999999997</v>
      </c>
      <c r="T983" s="1" t="s">
        <v>96</v>
      </c>
    </row>
    <row r="984" spans="1:20" x14ac:dyDescent="0.25">
      <c r="A984" s="1" t="s">
        <v>2929</v>
      </c>
      <c r="B984" s="2">
        <v>42355</v>
      </c>
      <c r="C984" s="2">
        <v>42355</v>
      </c>
      <c r="D984" s="1" t="s">
        <v>425</v>
      </c>
      <c r="E984" s="1" t="s">
        <v>426</v>
      </c>
      <c r="F984" s="1" t="s">
        <v>2808</v>
      </c>
      <c r="G984" s="1" t="s">
        <v>2809</v>
      </c>
      <c r="H984" s="1" t="s">
        <v>25</v>
      </c>
      <c r="I984" s="1" t="s">
        <v>26</v>
      </c>
      <c r="J984" s="1" t="s">
        <v>288</v>
      </c>
      <c r="K984" s="1" t="s">
        <v>289</v>
      </c>
      <c r="L984" s="1" t="s">
        <v>93</v>
      </c>
      <c r="M984" s="1" t="s">
        <v>251</v>
      </c>
      <c r="N984" s="1" t="s">
        <v>31</v>
      </c>
      <c r="O984" s="1" t="s">
        <v>36</v>
      </c>
      <c r="P984" s="1" t="s">
        <v>252</v>
      </c>
      <c r="Q984">
        <v>546.66</v>
      </c>
      <c r="R984">
        <v>9</v>
      </c>
      <c r="S984">
        <v>136.66499999999999</v>
      </c>
      <c r="T984" s="1" t="s">
        <v>96</v>
      </c>
    </row>
    <row r="985" spans="1:20" x14ac:dyDescent="0.25">
      <c r="A985" s="1" t="s">
        <v>2929</v>
      </c>
      <c r="B985" s="2">
        <v>42355</v>
      </c>
      <c r="C985" s="2">
        <v>42355</v>
      </c>
      <c r="D985" s="1" t="s">
        <v>425</v>
      </c>
      <c r="E985" s="1" t="s">
        <v>426</v>
      </c>
      <c r="F985" s="1" t="s">
        <v>2808</v>
      </c>
      <c r="G985" s="1" t="s">
        <v>2809</v>
      </c>
      <c r="H985" s="1" t="s">
        <v>25</v>
      </c>
      <c r="I985" s="1" t="s">
        <v>26</v>
      </c>
      <c r="J985" s="1" t="s">
        <v>288</v>
      </c>
      <c r="K985" s="1" t="s">
        <v>289</v>
      </c>
      <c r="L985" s="1" t="s">
        <v>93</v>
      </c>
      <c r="M985" s="1" t="s">
        <v>2169</v>
      </c>
      <c r="N985" s="1" t="s">
        <v>31</v>
      </c>
      <c r="O985" s="1" t="s">
        <v>57</v>
      </c>
      <c r="P985" s="1" t="s">
        <v>2170</v>
      </c>
      <c r="Q985">
        <v>212.13</v>
      </c>
      <c r="R985">
        <v>3</v>
      </c>
      <c r="S985">
        <v>14.8491</v>
      </c>
      <c r="T985" s="1" t="s">
        <v>96</v>
      </c>
    </row>
    <row r="986" spans="1:20" x14ac:dyDescent="0.25">
      <c r="A986" s="1" t="s">
        <v>2930</v>
      </c>
      <c r="B986" s="2">
        <v>42866</v>
      </c>
      <c r="C986" s="2">
        <v>42872</v>
      </c>
      <c r="D986" s="1" t="s">
        <v>125</v>
      </c>
      <c r="E986" s="1" t="s">
        <v>40</v>
      </c>
      <c r="F986" s="1" t="s">
        <v>1237</v>
      </c>
      <c r="G986" s="1" t="s">
        <v>1238</v>
      </c>
      <c r="H986" s="1" t="s">
        <v>100</v>
      </c>
      <c r="I986" s="1" t="s">
        <v>26</v>
      </c>
      <c r="J986" s="1" t="s">
        <v>2330</v>
      </c>
      <c r="K986" s="1" t="s">
        <v>92</v>
      </c>
      <c r="L986" s="1" t="s">
        <v>93</v>
      </c>
      <c r="M986" s="1" t="s">
        <v>400</v>
      </c>
      <c r="N986" s="1" t="s">
        <v>31</v>
      </c>
      <c r="O986" s="1" t="s">
        <v>57</v>
      </c>
      <c r="P986" s="1" t="s">
        <v>401</v>
      </c>
      <c r="Q986">
        <v>7.9960000000000004</v>
      </c>
      <c r="R986">
        <v>1</v>
      </c>
      <c r="S986">
        <v>-6.9965000000000002</v>
      </c>
      <c r="T986" s="1" t="s">
        <v>161</v>
      </c>
    </row>
    <row r="987" spans="1:20" x14ac:dyDescent="0.25">
      <c r="A987" s="1" t="s">
        <v>2931</v>
      </c>
      <c r="B987" s="2">
        <v>42507</v>
      </c>
      <c r="C987" s="2">
        <v>42508</v>
      </c>
      <c r="D987" s="1" t="s">
        <v>117</v>
      </c>
      <c r="E987" s="1" t="s">
        <v>87</v>
      </c>
      <c r="F987" s="1" t="s">
        <v>1472</v>
      </c>
      <c r="G987" s="1" t="s">
        <v>1473</v>
      </c>
      <c r="H987" s="1" t="s">
        <v>25</v>
      </c>
      <c r="I987" s="1" t="s">
        <v>26</v>
      </c>
      <c r="J987" s="1" t="s">
        <v>2932</v>
      </c>
      <c r="K987" s="1" t="s">
        <v>430</v>
      </c>
      <c r="L987" s="1" t="s">
        <v>68</v>
      </c>
      <c r="M987" s="1" t="s">
        <v>990</v>
      </c>
      <c r="N987" s="1" t="s">
        <v>31</v>
      </c>
      <c r="O987" s="1" t="s">
        <v>57</v>
      </c>
      <c r="P987" s="1" t="s">
        <v>991</v>
      </c>
      <c r="Q987">
        <v>173.24</v>
      </c>
      <c r="R987">
        <v>4</v>
      </c>
      <c r="S987">
        <v>17.324000000000002</v>
      </c>
      <c r="T987" s="1" t="s">
        <v>161</v>
      </c>
    </row>
    <row r="988" spans="1:20" x14ac:dyDescent="0.25">
      <c r="A988" s="1" t="s">
        <v>2933</v>
      </c>
      <c r="B988" s="2">
        <v>41989</v>
      </c>
      <c r="C988" s="2">
        <v>41994</v>
      </c>
      <c r="D988" s="1" t="s">
        <v>50</v>
      </c>
      <c r="E988" s="1" t="s">
        <v>40</v>
      </c>
      <c r="F988" s="1" t="s">
        <v>2564</v>
      </c>
      <c r="G988" s="1" t="s">
        <v>2565</v>
      </c>
      <c r="H988" s="1" t="s">
        <v>25</v>
      </c>
      <c r="I988" s="1" t="s">
        <v>26</v>
      </c>
      <c r="J988" s="1" t="s">
        <v>1868</v>
      </c>
      <c r="K988" s="1" t="s">
        <v>92</v>
      </c>
      <c r="L988" s="1" t="s">
        <v>93</v>
      </c>
      <c r="M988" s="1" t="s">
        <v>2169</v>
      </c>
      <c r="N988" s="1" t="s">
        <v>31</v>
      </c>
      <c r="O988" s="1" t="s">
        <v>57</v>
      </c>
      <c r="P988" s="1" t="s">
        <v>2170</v>
      </c>
      <c r="Q988">
        <v>56.567999999999998</v>
      </c>
      <c r="R988">
        <v>2</v>
      </c>
      <c r="S988">
        <v>-74.952600000000004</v>
      </c>
      <c r="T988" s="1" t="s">
        <v>96</v>
      </c>
    </row>
    <row r="989" spans="1:20" x14ac:dyDescent="0.25">
      <c r="A989" s="1" t="s">
        <v>2934</v>
      </c>
      <c r="B989" s="2">
        <v>43072</v>
      </c>
      <c r="C989" s="2">
        <v>43076</v>
      </c>
      <c r="D989" s="1" t="s">
        <v>79</v>
      </c>
      <c r="E989" s="1" t="s">
        <v>22</v>
      </c>
      <c r="F989" s="1" t="s">
        <v>1314</v>
      </c>
      <c r="G989" s="1" t="s">
        <v>1315</v>
      </c>
      <c r="H989" s="1" t="s">
        <v>100</v>
      </c>
      <c r="I989" s="1" t="s">
        <v>26</v>
      </c>
      <c r="J989" s="1" t="s">
        <v>191</v>
      </c>
      <c r="K989" s="1" t="s">
        <v>192</v>
      </c>
      <c r="L989" s="1" t="s">
        <v>55</v>
      </c>
      <c r="M989" s="1" t="s">
        <v>1247</v>
      </c>
      <c r="N989" s="1" t="s">
        <v>31</v>
      </c>
      <c r="O989" s="1" t="s">
        <v>46</v>
      </c>
      <c r="P989" s="1" t="s">
        <v>1248</v>
      </c>
      <c r="Q989">
        <v>521.96</v>
      </c>
      <c r="R989">
        <v>2</v>
      </c>
      <c r="S989">
        <v>88.733199999999997</v>
      </c>
      <c r="T989" s="1" t="s">
        <v>96</v>
      </c>
    </row>
    <row r="990" spans="1:20" x14ac:dyDescent="0.25">
      <c r="A990" s="1" t="s">
        <v>2935</v>
      </c>
      <c r="B990" s="2">
        <v>41797</v>
      </c>
      <c r="C990" s="2">
        <v>41801</v>
      </c>
      <c r="D990" s="1" t="s">
        <v>79</v>
      </c>
      <c r="E990" s="1" t="s">
        <v>22</v>
      </c>
      <c r="F990" s="1" t="s">
        <v>2936</v>
      </c>
      <c r="G990" s="1" t="s">
        <v>2937</v>
      </c>
      <c r="H990" s="1" t="s">
        <v>25</v>
      </c>
      <c r="I990" s="1" t="s">
        <v>26</v>
      </c>
      <c r="J990" s="1" t="s">
        <v>179</v>
      </c>
      <c r="K990" s="1" t="s">
        <v>134</v>
      </c>
      <c r="L990" s="1" t="s">
        <v>93</v>
      </c>
      <c r="M990" s="1" t="s">
        <v>454</v>
      </c>
      <c r="N990" s="1" t="s">
        <v>31</v>
      </c>
      <c r="O990" s="1" t="s">
        <v>46</v>
      </c>
      <c r="P990" s="1" t="s">
        <v>455</v>
      </c>
      <c r="Q990">
        <v>268.935</v>
      </c>
      <c r="R990">
        <v>3</v>
      </c>
      <c r="S990">
        <v>-209.76929999999999</v>
      </c>
      <c r="T990" s="1" t="s">
        <v>59</v>
      </c>
    </row>
    <row r="991" spans="1:20" x14ac:dyDescent="0.25">
      <c r="A991" s="1" t="s">
        <v>2938</v>
      </c>
      <c r="B991" s="2">
        <v>41968</v>
      </c>
      <c r="C991" s="2">
        <v>41972</v>
      </c>
      <c r="D991" s="1" t="s">
        <v>79</v>
      </c>
      <c r="E991" s="1" t="s">
        <v>22</v>
      </c>
      <c r="F991" s="1" t="s">
        <v>1351</v>
      </c>
      <c r="G991" s="1" t="s">
        <v>1352</v>
      </c>
      <c r="H991" s="1" t="s">
        <v>100</v>
      </c>
      <c r="I991" s="1" t="s">
        <v>26</v>
      </c>
      <c r="J991" s="1" t="s">
        <v>173</v>
      </c>
      <c r="K991" s="1" t="s">
        <v>121</v>
      </c>
      <c r="L991" s="1" t="s">
        <v>68</v>
      </c>
      <c r="M991" s="1" t="s">
        <v>1476</v>
      </c>
      <c r="N991" s="1" t="s">
        <v>31</v>
      </c>
      <c r="O991" s="1" t="s">
        <v>32</v>
      </c>
      <c r="P991" s="1" t="s">
        <v>1477</v>
      </c>
      <c r="Q991">
        <v>275.952</v>
      </c>
      <c r="R991">
        <v>3</v>
      </c>
      <c r="S991">
        <v>-37.943399999999997</v>
      </c>
      <c r="T991" s="1" t="s">
        <v>34</v>
      </c>
    </row>
    <row r="992" spans="1:20" x14ac:dyDescent="0.25">
      <c r="A992" s="1" t="s">
        <v>2939</v>
      </c>
      <c r="B992" s="2">
        <v>42092</v>
      </c>
      <c r="C992" s="2">
        <v>42094</v>
      </c>
      <c r="D992" s="1" t="s">
        <v>63</v>
      </c>
      <c r="E992" s="1" t="s">
        <v>22</v>
      </c>
      <c r="F992" s="1" t="s">
        <v>2940</v>
      </c>
      <c r="G992" s="1" t="s">
        <v>2941</v>
      </c>
      <c r="H992" s="1" t="s">
        <v>25</v>
      </c>
      <c r="I992" s="1" t="s">
        <v>26</v>
      </c>
      <c r="J992" s="1" t="s">
        <v>639</v>
      </c>
      <c r="K992" s="1" t="s">
        <v>54</v>
      </c>
      <c r="L992" s="1" t="s">
        <v>55</v>
      </c>
      <c r="M992" s="1" t="s">
        <v>2326</v>
      </c>
      <c r="N992" s="1" t="s">
        <v>31</v>
      </c>
      <c r="O992" s="1" t="s">
        <v>57</v>
      </c>
      <c r="P992" s="1" t="s">
        <v>2327</v>
      </c>
      <c r="Q992">
        <v>19.920000000000002</v>
      </c>
      <c r="R992">
        <v>3</v>
      </c>
      <c r="S992">
        <v>9.5616000000000003</v>
      </c>
      <c r="T992" s="1" t="s">
        <v>195</v>
      </c>
    </row>
    <row r="993" spans="1:20" x14ac:dyDescent="0.25">
      <c r="A993" s="1" t="s">
        <v>2942</v>
      </c>
      <c r="B993" s="2">
        <v>42467</v>
      </c>
      <c r="C993" s="2">
        <v>42472</v>
      </c>
      <c r="D993" s="1" t="s">
        <v>50</v>
      </c>
      <c r="E993" s="1" t="s">
        <v>40</v>
      </c>
      <c r="F993" s="1" t="s">
        <v>720</v>
      </c>
      <c r="G993" s="1" t="s">
        <v>721</v>
      </c>
      <c r="H993" s="1" t="s">
        <v>90</v>
      </c>
      <c r="I993" s="1" t="s">
        <v>26</v>
      </c>
      <c r="J993" s="1" t="s">
        <v>173</v>
      </c>
      <c r="K993" s="1" t="s">
        <v>121</v>
      </c>
      <c r="L993" s="1" t="s">
        <v>68</v>
      </c>
      <c r="M993" s="1" t="s">
        <v>35</v>
      </c>
      <c r="N993" s="1" t="s">
        <v>31</v>
      </c>
      <c r="O993" s="1" t="s">
        <v>36</v>
      </c>
      <c r="P993" s="1" t="s">
        <v>37</v>
      </c>
      <c r="Q993">
        <v>658.74599999999998</v>
      </c>
      <c r="R993">
        <v>3</v>
      </c>
      <c r="S993">
        <v>146.38800000000001</v>
      </c>
      <c r="T993" s="1" t="s">
        <v>113</v>
      </c>
    </row>
    <row r="994" spans="1:20" x14ac:dyDescent="0.25">
      <c r="A994" s="1" t="s">
        <v>2943</v>
      </c>
      <c r="B994" s="2">
        <v>42053</v>
      </c>
      <c r="C994" s="2">
        <v>42059</v>
      </c>
      <c r="D994" s="1" t="s">
        <v>125</v>
      </c>
      <c r="E994" s="1" t="s">
        <v>40</v>
      </c>
      <c r="F994" s="1" t="s">
        <v>2944</v>
      </c>
      <c r="G994" s="1" t="s">
        <v>2945</v>
      </c>
      <c r="H994" s="1" t="s">
        <v>25</v>
      </c>
      <c r="I994" s="1" t="s">
        <v>26</v>
      </c>
      <c r="J994" s="1" t="s">
        <v>730</v>
      </c>
      <c r="K994" s="1" t="s">
        <v>54</v>
      </c>
      <c r="L994" s="1" t="s">
        <v>55</v>
      </c>
      <c r="M994" s="1" t="s">
        <v>1249</v>
      </c>
      <c r="N994" s="1" t="s">
        <v>31</v>
      </c>
      <c r="O994" s="1" t="s">
        <v>46</v>
      </c>
      <c r="P994" s="1" t="s">
        <v>1250</v>
      </c>
      <c r="Q994">
        <v>35.543999999999997</v>
      </c>
      <c r="R994">
        <v>1</v>
      </c>
      <c r="S994">
        <v>-0.88859999999999995</v>
      </c>
      <c r="T994" s="1" t="s">
        <v>297</v>
      </c>
    </row>
    <row r="995" spans="1:20" x14ac:dyDescent="0.25">
      <c r="A995" s="1" t="s">
        <v>2946</v>
      </c>
      <c r="B995" s="2">
        <v>42432</v>
      </c>
      <c r="C995" s="2">
        <v>42432</v>
      </c>
      <c r="D995" s="1" t="s">
        <v>425</v>
      </c>
      <c r="E995" s="1" t="s">
        <v>426</v>
      </c>
      <c r="F995" s="1" t="s">
        <v>1726</v>
      </c>
      <c r="G995" s="1" t="s">
        <v>1727</v>
      </c>
      <c r="H995" s="1" t="s">
        <v>90</v>
      </c>
      <c r="I995" s="1" t="s">
        <v>26</v>
      </c>
      <c r="J995" s="1" t="s">
        <v>328</v>
      </c>
      <c r="K995" s="1" t="s">
        <v>54</v>
      </c>
      <c r="L995" s="1" t="s">
        <v>55</v>
      </c>
      <c r="M995" s="1" t="s">
        <v>2409</v>
      </c>
      <c r="N995" s="1" t="s">
        <v>31</v>
      </c>
      <c r="O995" s="1" t="s">
        <v>57</v>
      </c>
      <c r="P995" s="1" t="s">
        <v>2410</v>
      </c>
      <c r="Q995">
        <v>35.28</v>
      </c>
      <c r="R995">
        <v>3</v>
      </c>
      <c r="S995">
        <v>11.995200000000001</v>
      </c>
      <c r="T995" s="1" t="s">
        <v>195</v>
      </c>
    </row>
    <row r="996" spans="1:20" x14ac:dyDescent="0.25">
      <c r="A996" s="1" t="s">
        <v>2947</v>
      </c>
      <c r="B996" s="2">
        <v>43059</v>
      </c>
      <c r="C996" s="2">
        <v>43063</v>
      </c>
      <c r="D996" s="1" t="s">
        <v>79</v>
      </c>
      <c r="E996" s="1" t="s">
        <v>40</v>
      </c>
      <c r="F996" s="1" t="s">
        <v>2948</v>
      </c>
      <c r="G996" s="1" t="s">
        <v>2949</v>
      </c>
      <c r="H996" s="1" t="s">
        <v>25</v>
      </c>
      <c r="I996" s="1" t="s">
        <v>26</v>
      </c>
      <c r="J996" s="1" t="s">
        <v>477</v>
      </c>
      <c r="K996" s="1" t="s">
        <v>141</v>
      </c>
      <c r="L996" s="1" t="s">
        <v>29</v>
      </c>
      <c r="M996" s="1" t="s">
        <v>668</v>
      </c>
      <c r="N996" s="1" t="s">
        <v>31</v>
      </c>
      <c r="O996" s="1" t="s">
        <v>36</v>
      </c>
      <c r="P996" s="1" t="s">
        <v>669</v>
      </c>
      <c r="Q996">
        <v>209.56800000000001</v>
      </c>
      <c r="R996">
        <v>2</v>
      </c>
      <c r="S996">
        <v>-23.5764</v>
      </c>
      <c r="T996" s="1" t="s">
        <v>34</v>
      </c>
    </row>
    <row r="997" spans="1:20" x14ac:dyDescent="0.25">
      <c r="A997" s="1" t="s">
        <v>2950</v>
      </c>
      <c r="B997" s="2">
        <v>43062</v>
      </c>
      <c r="C997" s="2">
        <v>43066</v>
      </c>
      <c r="D997" s="1" t="s">
        <v>79</v>
      </c>
      <c r="E997" s="1" t="s">
        <v>40</v>
      </c>
      <c r="F997" s="1" t="s">
        <v>2951</v>
      </c>
      <c r="G997" s="1" t="s">
        <v>2952</v>
      </c>
      <c r="H997" s="1" t="s">
        <v>25</v>
      </c>
      <c r="I997" s="1" t="s">
        <v>26</v>
      </c>
      <c r="J997" s="1" t="s">
        <v>133</v>
      </c>
      <c r="K997" s="1" t="s">
        <v>134</v>
      </c>
      <c r="L997" s="1" t="s">
        <v>93</v>
      </c>
      <c r="M997" s="1" t="s">
        <v>1962</v>
      </c>
      <c r="N997" s="1" t="s">
        <v>31</v>
      </c>
      <c r="O997" s="1" t="s">
        <v>57</v>
      </c>
      <c r="P997" s="1" t="s">
        <v>1963</v>
      </c>
      <c r="Q997">
        <v>6.4640000000000004</v>
      </c>
      <c r="R997">
        <v>1</v>
      </c>
      <c r="S997">
        <v>-4.04</v>
      </c>
      <c r="T997" s="1" t="s">
        <v>34</v>
      </c>
    </row>
    <row r="998" spans="1:20" x14ac:dyDescent="0.25">
      <c r="A998" s="1" t="s">
        <v>2953</v>
      </c>
      <c r="B998" s="2">
        <v>41828</v>
      </c>
      <c r="C998" s="2">
        <v>41830</v>
      </c>
      <c r="D998" s="1" t="s">
        <v>63</v>
      </c>
      <c r="E998" s="1" t="s">
        <v>87</v>
      </c>
      <c r="F998" s="1" t="s">
        <v>2107</v>
      </c>
      <c r="G998" s="1" t="s">
        <v>2108</v>
      </c>
      <c r="H998" s="1" t="s">
        <v>25</v>
      </c>
      <c r="I998" s="1" t="s">
        <v>26</v>
      </c>
      <c r="J998" s="1" t="s">
        <v>2954</v>
      </c>
      <c r="K998" s="1" t="s">
        <v>121</v>
      </c>
      <c r="L998" s="1" t="s">
        <v>68</v>
      </c>
      <c r="M998" s="1" t="s">
        <v>590</v>
      </c>
      <c r="N998" s="1" t="s">
        <v>31</v>
      </c>
      <c r="O998" s="1" t="s">
        <v>36</v>
      </c>
      <c r="P998" s="1" t="s">
        <v>591</v>
      </c>
      <c r="Q998">
        <v>63.881999999999998</v>
      </c>
      <c r="R998">
        <v>1</v>
      </c>
      <c r="S998">
        <v>10.647</v>
      </c>
      <c r="T998" s="1" t="s">
        <v>71</v>
      </c>
    </row>
    <row r="999" spans="1:20" x14ac:dyDescent="0.25">
      <c r="A999" s="1" t="s">
        <v>2955</v>
      </c>
      <c r="B999" s="2">
        <v>41950</v>
      </c>
      <c r="C999" s="2">
        <v>41955</v>
      </c>
      <c r="D999" s="1" t="s">
        <v>50</v>
      </c>
      <c r="E999" s="1" t="s">
        <v>40</v>
      </c>
      <c r="F999" s="1" t="s">
        <v>197</v>
      </c>
      <c r="G999" s="1" t="s">
        <v>198</v>
      </c>
      <c r="H999" s="1" t="s">
        <v>25</v>
      </c>
      <c r="I999" s="1" t="s">
        <v>26</v>
      </c>
      <c r="J999" s="1" t="s">
        <v>101</v>
      </c>
      <c r="K999" s="1" t="s">
        <v>92</v>
      </c>
      <c r="L999" s="1" t="s">
        <v>93</v>
      </c>
      <c r="M999" s="1" t="s">
        <v>2077</v>
      </c>
      <c r="N999" s="1" t="s">
        <v>31</v>
      </c>
      <c r="O999" s="1" t="s">
        <v>36</v>
      </c>
      <c r="P999" s="1" t="s">
        <v>2078</v>
      </c>
      <c r="Q999">
        <v>683.14400000000001</v>
      </c>
      <c r="R999">
        <v>4</v>
      </c>
      <c r="S999">
        <v>0</v>
      </c>
      <c r="T999" s="1" t="s">
        <v>34</v>
      </c>
    </row>
    <row r="1000" spans="1:20" x14ac:dyDescent="0.25">
      <c r="A1000" s="1" t="s">
        <v>2956</v>
      </c>
      <c r="B1000" s="2">
        <v>42349</v>
      </c>
      <c r="C1000" s="2">
        <v>42354</v>
      </c>
      <c r="D1000" s="1" t="s">
        <v>50</v>
      </c>
      <c r="E1000" s="1" t="s">
        <v>40</v>
      </c>
      <c r="F1000" s="1" t="s">
        <v>1274</v>
      </c>
      <c r="G1000" s="1" t="s">
        <v>1275</v>
      </c>
      <c r="H1000" s="1" t="s">
        <v>25</v>
      </c>
      <c r="I1000" s="1" t="s">
        <v>26</v>
      </c>
      <c r="J1000" s="1" t="s">
        <v>353</v>
      </c>
      <c r="K1000" s="1" t="s">
        <v>180</v>
      </c>
      <c r="L1000" s="1" t="s">
        <v>55</v>
      </c>
      <c r="M1000" s="1" t="s">
        <v>1953</v>
      </c>
      <c r="N1000" s="1" t="s">
        <v>31</v>
      </c>
      <c r="O1000" s="1" t="s">
        <v>32</v>
      </c>
      <c r="P1000" s="1" t="s">
        <v>1954</v>
      </c>
      <c r="Q1000">
        <v>69.575999999999993</v>
      </c>
      <c r="R1000">
        <v>4</v>
      </c>
      <c r="S1000">
        <v>-143.79040000000001</v>
      </c>
      <c r="T1000" s="1" t="s">
        <v>96</v>
      </c>
    </row>
    <row r="1001" spans="1:20" x14ac:dyDescent="0.25">
      <c r="A1001" s="1" t="s">
        <v>2956</v>
      </c>
      <c r="B1001" s="2">
        <v>42349</v>
      </c>
      <c r="C1001" s="2">
        <v>42354</v>
      </c>
      <c r="D1001" s="1" t="s">
        <v>50</v>
      </c>
      <c r="E1001" s="1" t="s">
        <v>40</v>
      </c>
      <c r="F1001" s="1" t="s">
        <v>1274</v>
      </c>
      <c r="G1001" s="1" t="s">
        <v>1275</v>
      </c>
      <c r="H1001" s="1" t="s">
        <v>25</v>
      </c>
      <c r="I1001" s="1" t="s">
        <v>26</v>
      </c>
      <c r="J1001" s="1" t="s">
        <v>353</v>
      </c>
      <c r="K1001" s="1" t="s">
        <v>180</v>
      </c>
      <c r="L1001" s="1" t="s">
        <v>55</v>
      </c>
      <c r="M1001" s="1" t="s">
        <v>1348</v>
      </c>
      <c r="N1001" s="1" t="s">
        <v>31</v>
      </c>
      <c r="O1001" s="1" t="s">
        <v>57</v>
      </c>
      <c r="P1001" s="1" t="s">
        <v>1349</v>
      </c>
      <c r="Q1001">
        <v>52.415999999999997</v>
      </c>
      <c r="R1001">
        <v>9</v>
      </c>
      <c r="S1001">
        <v>15.069599999999999</v>
      </c>
      <c r="T1001" s="1" t="s">
        <v>96</v>
      </c>
    </row>
    <row r="1002" spans="1:20" x14ac:dyDescent="0.25">
      <c r="A1002" s="1" t="s">
        <v>2956</v>
      </c>
      <c r="B1002" s="2">
        <v>42349</v>
      </c>
      <c r="C1002" s="2">
        <v>42354</v>
      </c>
      <c r="D1002" s="1" t="s">
        <v>50</v>
      </c>
      <c r="E1002" s="1" t="s">
        <v>40</v>
      </c>
      <c r="F1002" s="1" t="s">
        <v>1274</v>
      </c>
      <c r="G1002" s="1" t="s">
        <v>1275</v>
      </c>
      <c r="H1002" s="1" t="s">
        <v>25</v>
      </c>
      <c r="I1002" s="1" t="s">
        <v>26</v>
      </c>
      <c r="J1002" s="1" t="s">
        <v>353</v>
      </c>
      <c r="K1002" s="1" t="s">
        <v>180</v>
      </c>
      <c r="L1002" s="1" t="s">
        <v>55</v>
      </c>
      <c r="M1002" s="1" t="s">
        <v>1290</v>
      </c>
      <c r="N1002" s="1" t="s">
        <v>31</v>
      </c>
      <c r="O1002" s="1" t="s">
        <v>57</v>
      </c>
      <c r="P1002" s="1" t="s">
        <v>1291</v>
      </c>
      <c r="Q1002">
        <v>54.92</v>
      </c>
      <c r="R1002">
        <v>5</v>
      </c>
      <c r="S1002">
        <v>10.984</v>
      </c>
      <c r="T1002" s="1" t="s">
        <v>96</v>
      </c>
    </row>
    <row r="1003" spans="1:20" x14ac:dyDescent="0.25">
      <c r="A1003" s="1" t="s">
        <v>2956</v>
      </c>
      <c r="B1003" s="2">
        <v>42349</v>
      </c>
      <c r="C1003" s="2">
        <v>42354</v>
      </c>
      <c r="D1003" s="1" t="s">
        <v>50</v>
      </c>
      <c r="E1003" s="1" t="s">
        <v>40</v>
      </c>
      <c r="F1003" s="1" t="s">
        <v>1274</v>
      </c>
      <c r="G1003" s="1" t="s">
        <v>1275</v>
      </c>
      <c r="H1003" s="1" t="s">
        <v>25</v>
      </c>
      <c r="I1003" s="1" t="s">
        <v>26</v>
      </c>
      <c r="J1003" s="1" t="s">
        <v>353</v>
      </c>
      <c r="K1003" s="1" t="s">
        <v>180</v>
      </c>
      <c r="L1003" s="1" t="s">
        <v>55</v>
      </c>
      <c r="M1003" s="1" t="s">
        <v>1900</v>
      </c>
      <c r="N1003" s="1" t="s">
        <v>31</v>
      </c>
      <c r="O1003" s="1" t="s">
        <v>46</v>
      </c>
      <c r="P1003" s="1" t="s">
        <v>1901</v>
      </c>
      <c r="Q1003">
        <v>364.95</v>
      </c>
      <c r="R1003">
        <v>5</v>
      </c>
      <c r="S1003">
        <v>-248.166</v>
      </c>
      <c r="T1003" s="1" t="s">
        <v>96</v>
      </c>
    </row>
    <row r="1004" spans="1:20" x14ac:dyDescent="0.25">
      <c r="A1004" s="1" t="s">
        <v>2957</v>
      </c>
      <c r="B1004" s="2">
        <v>42079</v>
      </c>
      <c r="C1004" s="2">
        <v>42086</v>
      </c>
      <c r="D1004" s="1" t="s">
        <v>39</v>
      </c>
      <c r="E1004" s="1" t="s">
        <v>40</v>
      </c>
      <c r="F1004" s="1" t="s">
        <v>2958</v>
      </c>
      <c r="G1004" s="1" t="s">
        <v>2959</v>
      </c>
      <c r="H1004" s="1" t="s">
        <v>90</v>
      </c>
      <c r="I1004" s="1" t="s">
        <v>26</v>
      </c>
      <c r="J1004" s="1" t="s">
        <v>53</v>
      </c>
      <c r="K1004" s="1" t="s">
        <v>54</v>
      </c>
      <c r="L1004" s="1" t="s">
        <v>55</v>
      </c>
      <c r="M1004" s="1" t="s">
        <v>2690</v>
      </c>
      <c r="N1004" s="1" t="s">
        <v>31</v>
      </c>
      <c r="O1004" s="1" t="s">
        <v>57</v>
      </c>
      <c r="P1004" s="1" t="s">
        <v>2691</v>
      </c>
      <c r="Q1004">
        <v>43.13</v>
      </c>
      <c r="R1004">
        <v>1</v>
      </c>
      <c r="S1004">
        <v>18.114599999999999</v>
      </c>
      <c r="T1004" s="1" t="s">
        <v>195</v>
      </c>
    </row>
    <row r="1005" spans="1:20" x14ac:dyDescent="0.25">
      <c r="A1005" s="1" t="s">
        <v>2960</v>
      </c>
      <c r="B1005" s="2">
        <v>42504</v>
      </c>
      <c r="C1005" s="2">
        <v>42509</v>
      </c>
      <c r="D1005" s="1" t="s">
        <v>50</v>
      </c>
      <c r="E1005" s="1" t="s">
        <v>40</v>
      </c>
      <c r="F1005" s="1" t="s">
        <v>427</v>
      </c>
      <c r="G1005" s="1" t="s">
        <v>428</v>
      </c>
      <c r="H1005" s="1" t="s">
        <v>90</v>
      </c>
      <c r="I1005" s="1" t="s">
        <v>26</v>
      </c>
      <c r="J1005" s="1" t="s">
        <v>606</v>
      </c>
      <c r="K1005" s="1" t="s">
        <v>44</v>
      </c>
      <c r="L1005" s="1" t="s">
        <v>29</v>
      </c>
      <c r="M1005" s="1" t="s">
        <v>2614</v>
      </c>
      <c r="N1005" s="1" t="s">
        <v>31</v>
      </c>
      <c r="O1005" s="1" t="s">
        <v>57</v>
      </c>
      <c r="P1005" s="1" t="s">
        <v>2615</v>
      </c>
      <c r="Q1005">
        <v>30.192</v>
      </c>
      <c r="R1005">
        <v>3</v>
      </c>
      <c r="S1005">
        <v>8.3027999999999995</v>
      </c>
      <c r="T1005" s="1" t="s">
        <v>161</v>
      </c>
    </row>
    <row r="1006" spans="1:20" x14ac:dyDescent="0.25">
      <c r="A1006" s="1" t="s">
        <v>2961</v>
      </c>
      <c r="B1006" s="2">
        <v>42929</v>
      </c>
      <c r="C1006" s="2">
        <v>42933</v>
      </c>
      <c r="D1006" s="1" t="s">
        <v>79</v>
      </c>
      <c r="E1006" s="1" t="s">
        <v>22</v>
      </c>
      <c r="F1006" s="1" t="s">
        <v>2633</v>
      </c>
      <c r="G1006" s="1" t="s">
        <v>2634</v>
      </c>
      <c r="H1006" s="1" t="s">
        <v>25</v>
      </c>
      <c r="I1006" s="1" t="s">
        <v>26</v>
      </c>
      <c r="J1006" s="1" t="s">
        <v>66</v>
      </c>
      <c r="K1006" s="1" t="s">
        <v>67</v>
      </c>
      <c r="L1006" s="1" t="s">
        <v>68</v>
      </c>
      <c r="M1006" s="1" t="s">
        <v>1834</v>
      </c>
      <c r="N1006" s="1" t="s">
        <v>31</v>
      </c>
      <c r="O1006" s="1" t="s">
        <v>57</v>
      </c>
      <c r="P1006" s="1" t="s">
        <v>1835</v>
      </c>
      <c r="Q1006">
        <v>91.007999999999996</v>
      </c>
      <c r="R1006">
        <v>9</v>
      </c>
      <c r="S1006">
        <v>19.339200000000002</v>
      </c>
      <c r="T1006" s="1" t="s">
        <v>71</v>
      </c>
    </row>
    <row r="1007" spans="1:20" x14ac:dyDescent="0.25">
      <c r="A1007" s="1" t="s">
        <v>2962</v>
      </c>
      <c r="B1007" s="2">
        <v>42688</v>
      </c>
      <c r="C1007" s="2">
        <v>42693</v>
      </c>
      <c r="D1007" s="1" t="s">
        <v>50</v>
      </c>
      <c r="E1007" s="1" t="s">
        <v>22</v>
      </c>
      <c r="F1007" s="1" t="s">
        <v>2963</v>
      </c>
      <c r="G1007" s="1" t="s">
        <v>2964</v>
      </c>
      <c r="H1007" s="1" t="s">
        <v>25</v>
      </c>
      <c r="I1007" s="1" t="s">
        <v>26</v>
      </c>
      <c r="J1007" s="1" t="s">
        <v>66</v>
      </c>
      <c r="K1007" s="1" t="s">
        <v>67</v>
      </c>
      <c r="L1007" s="1" t="s">
        <v>68</v>
      </c>
      <c r="M1007" s="1" t="s">
        <v>420</v>
      </c>
      <c r="N1007" s="1" t="s">
        <v>31</v>
      </c>
      <c r="O1007" s="1" t="s">
        <v>36</v>
      </c>
      <c r="P1007" s="1" t="s">
        <v>421</v>
      </c>
      <c r="Q1007">
        <v>380.05799999999999</v>
      </c>
      <c r="R1007">
        <v>3</v>
      </c>
      <c r="S1007">
        <v>-21.717600000000001</v>
      </c>
      <c r="T1007" s="1" t="s">
        <v>34</v>
      </c>
    </row>
    <row r="1008" spans="1:20" x14ac:dyDescent="0.25">
      <c r="A1008" s="1" t="s">
        <v>2962</v>
      </c>
      <c r="B1008" s="2">
        <v>42688</v>
      </c>
      <c r="C1008" s="2">
        <v>42693</v>
      </c>
      <c r="D1008" s="1" t="s">
        <v>50</v>
      </c>
      <c r="E1008" s="1" t="s">
        <v>22</v>
      </c>
      <c r="F1008" s="1" t="s">
        <v>2963</v>
      </c>
      <c r="G1008" s="1" t="s">
        <v>2964</v>
      </c>
      <c r="H1008" s="1" t="s">
        <v>25</v>
      </c>
      <c r="I1008" s="1" t="s">
        <v>26</v>
      </c>
      <c r="J1008" s="1" t="s">
        <v>66</v>
      </c>
      <c r="K1008" s="1" t="s">
        <v>67</v>
      </c>
      <c r="L1008" s="1" t="s">
        <v>68</v>
      </c>
      <c r="M1008" s="1" t="s">
        <v>2965</v>
      </c>
      <c r="N1008" s="1" t="s">
        <v>31</v>
      </c>
      <c r="O1008" s="1" t="s">
        <v>57</v>
      </c>
      <c r="P1008" s="1" t="s">
        <v>2966</v>
      </c>
      <c r="Q1008">
        <v>48.576000000000001</v>
      </c>
      <c r="R1008">
        <v>3</v>
      </c>
      <c r="S1008">
        <v>9.7151999999999994</v>
      </c>
      <c r="T1008" s="1" t="s">
        <v>34</v>
      </c>
    </row>
    <row r="1009" spans="1:20" x14ac:dyDescent="0.25">
      <c r="A1009" s="1" t="s">
        <v>2967</v>
      </c>
      <c r="B1009" s="2">
        <v>42695</v>
      </c>
      <c r="C1009" s="2">
        <v>42700</v>
      </c>
      <c r="D1009" s="1" t="s">
        <v>50</v>
      </c>
      <c r="E1009" s="1" t="s">
        <v>40</v>
      </c>
      <c r="F1009" s="1" t="s">
        <v>1359</v>
      </c>
      <c r="G1009" s="1" t="s">
        <v>1360</v>
      </c>
      <c r="H1009" s="1" t="s">
        <v>25</v>
      </c>
      <c r="I1009" s="1" t="s">
        <v>26</v>
      </c>
      <c r="J1009" s="1" t="s">
        <v>347</v>
      </c>
      <c r="K1009" s="1" t="s">
        <v>231</v>
      </c>
      <c r="L1009" s="1" t="s">
        <v>68</v>
      </c>
      <c r="M1009" s="1" t="s">
        <v>251</v>
      </c>
      <c r="N1009" s="1" t="s">
        <v>31</v>
      </c>
      <c r="O1009" s="1" t="s">
        <v>36</v>
      </c>
      <c r="P1009" s="1" t="s">
        <v>252</v>
      </c>
      <c r="Q1009">
        <v>127.554</v>
      </c>
      <c r="R1009">
        <v>3</v>
      </c>
      <c r="S1009">
        <v>-9.1110000000000007</v>
      </c>
      <c r="T1009" s="1" t="s">
        <v>34</v>
      </c>
    </row>
    <row r="1010" spans="1:20" x14ac:dyDescent="0.25">
      <c r="A1010" s="1" t="s">
        <v>2967</v>
      </c>
      <c r="B1010" s="2">
        <v>42695</v>
      </c>
      <c r="C1010" s="2">
        <v>42700</v>
      </c>
      <c r="D1010" s="1" t="s">
        <v>50</v>
      </c>
      <c r="E1010" s="1" t="s">
        <v>40</v>
      </c>
      <c r="F1010" s="1" t="s">
        <v>1359</v>
      </c>
      <c r="G1010" s="1" t="s">
        <v>1360</v>
      </c>
      <c r="H1010" s="1" t="s">
        <v>25</v>
      </c>
      <c r="I1010" s="1" t="s">
        <v>26</v>
      </c>
      <c r="J1010" s="1" t="s">
        <v>347</v>
      </c>
      <c r="K1010" s="1" t="s">
        <v>231</v>
      </c>
      <c r="L1010" s="1" t="s">
        <v>68</v>
      </c>
      <c r="M1010" s="1" t="s">
        <v>2055</v>
      </c>
      <c r="N1010" s="1" t="s">
        <v>31</v>
      </c>
      <c r="O1010" s="1" t="s">
        <v>57</v>
      </c>
      <c r="P1010" s="1" t="s">
        <v>2056</v>
      </c>
      <c r="Q1010">
        <v>77.951999999999998</v>
      </c>
      <c r="R1010">
        <v>3</v>
      </c>
      <c r="S1010">
        <v>15.590400000000001</v>
      </c>
      <c r="T1010" s="1" t="s">
        <v>34</v>
      </c>
    </row>
    <row r="1011" spans="1:20" x14ac:dyDescent="0.25">
      <c r="A1011" s="1" t="s">
        <v>2968</v>
      </c>
      <c r="B1011" s="2">
        <v>43059</v>
      </c>
      <c r="C1011" s="2">
        <v>43064</v>
      </c>
      <c r="D1011" s="1" t="s">
        <v>50</v>
      </c>
      <c r="E1011" s="1" t="s">
        <v>40</v>
      </c>
      <c r="F1011" s="1" t="s">
        <v>901</v>
      </c>
      <c r="G1011" s="1" t="s">
        <v>902</v>
      </c>
      <c r="H1011" s="1" t="s">
        <v>100</v>
      </c>
      <c r="I1011" s="1" t="s">
        <v>26</v>
      </c>
      <c r="J1011" s="1" t="s">
        <v>27</v>
      </c>
      <c r="K1011" s="1" t="s">
        <v>28</v>
      </c>
      <c r="L1011" s="1" t="s">
        <v>29</v>
      </c>
      <c r="M1011" s="1" t="s">
        <v>174</v>
      </c>
      <c r="N1011" s="1" t="s">
        <v>31</v>
      </c>
      <c r="O1011" s="1" t="s">
        <v>57</v>
      </c>
      <c r="P1011" s="1" t="s">
        <v>175</v>
      </c>
      <c r="Q1011">
        <v>27.58</v>
      </c>
      <c r="R1011">
        <v>2</v>
      </c>
      <c r="S1011">
        <v>11.583600000000001</v>
      </c>
      <c r="T1011" s="1" t="s">
        <v>34</v>
      </c>
    </row>
    <row r="1012" spans="1:20" x14ac:dyDescent="0.25">
      <c r="A1012" s="1" t="s">
        <v>2969</v>
      </c>
      <c r="B1012" s="2">
        <v>41890</v>
      </c>
      <c r="C1012" s="2">
        <v>41896</v>
      </c>
      <c r="D1012" s="1" t="s">
        <v>125</v>
      </c>
      <c r="E1012" s="1" t="s">
        <v>40</v>
      </c>
      <c r="F1012" s="1" t="s">
        <v>1403</v>
      </c>
      <c r="G1012" s="1" t="s">
        <v>1404</v>
      </c>
      <c r="H1012" s="1" t="s">
        <v>25</v>
      </c>
      <c r="I1012" s="1" t="s">
        <v>26</v>
      </c>
      <c r="J1012" s="1" t="s">
        <v>2970</v>
      </c>
      <c r="K1012" s="1" t="s">
        <v>192</v>
      </c>
      <c r="L1012" s="1" t="s">
        <v>55</v>
      </c>
      <c r="M1012" s="1" t="s">
        <v>35</v>
      </c>
      <c r="N1012" s="1" t="s">
        <v>31</v>
      </c>
      <c r="O1012" s="1" t="s">
        <v>36</v>
      </c>
      <c r="P1012" s="1" t="s">
        <v>37</v>
      </c>
      <c r="Q1012">
        <v>975.92</v>
      </c>
      <c r="R1012">
        <v>5</v>
      </c>
      <c r="S1012">
        <v>121.99</v>
      </c>
      <c r="T1012" s="1" t="s">
        <v>77</v>
      </c>
    </row>
    <row r="1013" spans="1:20" x14ac:dyDescent="0.25">
      <c r="A1013" s="1" t="s">
        <v>2971</v>
      </c>
      <c r="B1013" s="2">
        <v>41985</v>
      </c>
      <c r="C1013" s="2">
        <v>41988</v>
      </c>
      <c r="D1013" s="1" t="s">
        <v>21</v>
      </c>
      <c r="E1013" s="1" t="s">
        <v>22</v>
      </c>
      <c r="F1013" s="1" t="s">
        <v>326</v>
      </c>
      <c r="G1013" s="1" t="s">
        <v>327</v>
      </c>
      <c r="H1013" s="1" t="s">
        <v>25</v>
      </c>
      <c r="I1013" s="1" t="s">
        <v>26</v>
      </c>
      <c r="J1013" s="1" t="s">
        <v>1470</v>
      </c>
      <c r="K1013" s="1" t="s">
        <v>54</v>
      </c>
      <c r="L1013" s="1" t="s">
        <v>55</v>
      </c>
      <c r="M1013" s="1" t="s">
        <v>1311</v>
      </c>
      <c r="N1013" s="1" t="s">
        <v>31</v>
      </c>
      <c r="O1013" s="1" t="s">
        <v>57</v>
      </c>
      <c r="P1013" s="1" t="s">
        <v>1312</v>
      </c>
      <c r="Q1013">
        <v>12.54</v>
      </c>
      <c r="R1013">
        <v>3</v>
      </c>
      <c r="S1013">
        <v>4.5144000000000002</v>
      </c>
      <c r="T1013" s="1" t="s">
        <v>96</v>
      </c>
    </row>
    <row r="1014" spans="1:20" x14ac:dyDescent="0.25">
      <c r="A1014" s="1" t="s">
        <v>2971</v>
      </c>
      <c r="B1014" s="2">
        <v>41985</v>
      </c>
      <c r="C1014" s="2">
        <v>41988</v>
      </c>
      <c r="D1014" s="1" t="s">
        <v>21</v>
      </c>
      <c r="E1014" s="1" t="s">
        <v>22</v>
      </c>
      <c r="F1014" s="1" t="s">
        <v>326</v>
      </c>
      <c r="G1014" s="1" t="s">
        <v>327</v>
      </c>
      <c r="H1014" s="1" t="s">
        <v>25</v>
      </c>
      <c r="I1014" s="1" t="s">
        <v>26</v>
      </c>
      <c r="J1014" s="1" t="s">
        <v>1470</v>
      </c>
      <c r="K1014" s="1" t="s">
        <v>54</v>
      </c>
      <c r="L1014" s="1" t="s">
        <v>55</v>
      </c>
      <c r="M1014" s="1" t="s">
        <v>111</v>
      </c>
      <c r="N1014" s="1" t="s">
        <v>31</v>
      </c>
      <c r="O1014" s="1" t="s">
        <v>57</v>
      </c>
      <c r="P1014" s="1" t="s">
        <v>112</v>
      </c>
      <c r="Q1014">
        <v>9.24</v>
      </c>
      <c r="R1014">
        <v>3</v>
      </c>
      <c r="S1014">
        <v>4.4352</v>
      </c>
      <c r="T1014" s="1" t="s">
        <v>96</v>
      </c>
    </row>
    <row r="1015" spans="1:20" x14ac:dyDescent="0.25">
      <c r="A1015" s="1" t="s">
        <v>2972</v>
      </c>
      <c r="B1015" s="2">
        <v>42017</v>
      </c>
      <c r="C1015" s="2">
        <v>42021</v>
      </c>
      <c r="D1015" s="1" t="s">
        <v>79</v>
      </c>
      <c r="E1015" s="1" t="s">
        <v>40</v>
      </c>
      <c r="F1015" s="1" t="s">
        <v>464</v>
      </c>
      <c r="G1015" s="1" t="s">
        <v>465</v>
      </c>
      <c r="H1015" s="1" t="s">
        <v>25</v>
      </c>
      <c r="I1015" s="1" t="s">
        <v>26</v>
      </c>
      <c r="J1015" s="1" t="s">
        <v>53</v>
      </c>
      <c r="K1015" s="1" t="s">
        <v>54</v>
      </c>
      <c r="L1015" s="1" t="s">
        <v>55</v>
      </c>
      <c r="M1015" s="1" t="s">
        <v>363</v>
      </c>
      <c r="N1015" s="1" t="s">
        <v>31</v>
      </c>
      <c r="O1015" s="1" t="s">
        <v>57</v>
      </c>
      <c r="P1015" s="1" t="s">
        <v>364</v>
      </c>
      <c r="Q1015">
        <v>77.599999999999994</v>
      </c>
      <c r="R1015">
        <v>4</v>
      </c>
      <c r="S1015">
        <v>38.024000000000001</v>
      </c>
      <c r="T1015" s="1" t="s">
        <v>169</v>
      </c>
    </row>
    <row r="1016" spans="1:20" x14ac:dyDescent="0.25">
      <c r="A1016" s="1" t="s">
        <v>2972</v>
      </c>
      <c r="B1016" s="2">
        <v>42017</v>
      </c>
      <c r="C1016" s="2">
        <v>42021</v>
      </c>
      <c r="D1016" s="1" t="s">
        <v>79</v>
      </c>
      <c r="E1016" s="1" t="s">
        <v>40</v>
      </c>
      <c r="F1016" s="1" t="s">
        <v>464</v>
      </c>
      <c r="G1016" s="1" t="s">
        <v>465</v>
      </c>
      <c r="H1016" s="1" t="s">
        <v>25</v>
      </c>
      <c r="I1016" s="1" t="s">
        <v>26</v>
      </c>
      <c r="J1016" s="1" t="s">
        <v>53</v>
      </c>
      <c r="K1016" s="1" t="s">
        <v>54</v>
      </c>
      <c r="L1016" s="1" t="s">
        <v>55</v>
      </c>
      <c r="M1016" s="1" t="s">
        <v>2973</v>
      </c>
      <c r="N1016" s="1" t="s">
        <v>31</v>
      </c>
      <c r="O1016" s="1" t="s">
        <v>57</v>
      </c>
      <c r="P1016" s="1" t="s">
        <v>2974</v>
      </c>
      <c r="Q1016">
        <v>464.85</v>
      </c>
      <c r="R1016">
        <v>9</v>
      </c>
      <c r="S1016">
        <v>92.97</v>
      </c>
      <c r="T1016" s="1" t="s">
        <v>169</v>
      </c>
    </row>
    <row r="1017" spans="1:20" x14ac:dyDescent="0.25">
      <c r="A1017" s="1" t="s">
        <v>2975</v>
      </c>
      <c r="B1017" s="2">
        <v>43052</v>
      </c>
      <c r="C1017" s="2">
        <v>43057</v>
      </c>
      <c r="D1017" s="1" t="s">
        <v>50</v>
      </c>
      <c r="E1017" s="1" t="s">
        <v>40</v>
      </c>
      <c r="F1017" s="1" t="s">
        <v>2348</v>
      </c>
      <c r="G1017" s="1" t="s">
        <v>2349</v>
      </c>
      <c r="H1017" s="1" t="s">
        <v>25</v>
      </c>
      <c r="I1017" s="1" t="s">
        <v>26</v>
      </c>
      <c r="J1017" s="1" t="s">
        <v>191</v>
      </c>
      <c r="K1017" s="1" t="s">
        <v>192</v>
      </c>
      <c r="L1017" s="1" t="s">
        <v>55</v>
      </c>
      <c r="M1017" s="1" t="s">
        <v>559</v>
      </c>
      <c r="N1017" s="1" t="s">
        <v>31</v>
      </c>
      <c r="O1017" s="1" t="s">
        <v>36</v>
      </c>
      <c r="P1017" s="1" t="s">
        <v>560</v>
      </c>
      <c r="Q1017">
        <v>2404.7040000000002</v>
      </c>
      <c r="R1017">
        <v>6</v>
      </c>
      <c r="S1017">
        <v>150.29400000000001</v>
      </c>
      <c r="T1017" s="1" t="s">
        <v>34</v>
      </c>
    </row>
    <row r="1018" spans="1:20" x14ac:dyDescent="0.25">
      <c r="A1018" s="1" t="s">
        <v>2976</v>
      </c>
      <c r="B1018" s="2">
        <v>43041</v>
      </c>
      <c r="C1018" s="2">
        <v>43044</v>
      </c>
      <c r="D1018" s="1" t="s">
        <v>21</v>
      </c>
      <c r="E1018" s="1" t="s">
        <v>22</v>
      </c>
      <c r="F1018" s="1" t="s">
        <v>2977</v>
      </c>
      <c r="G1018" s="1" t="s">
        <v>2978</v>
      </c>
      <c r="H1018" s="1" t="s">
        <v>90</v>
      </c>
      <c r="I1018" s="1" t="s">
        <v>26</v>
      </c>
      <c r="J1018" s="1" t="s">
        <v>27</v>
      </c>
      <c r="K1018" s="1" t="s">
        <v>28</v>
      </c>
      <c r="L1018" s="1" t="s">
        <v>29</v>
      </c>
      <c r="M1018" s="1" t="s">
        <v>35</v>
      </c>
      <c r="N1018" s="1" t="s">
        <v>31</v>
      </c>
      <c r="O1018" s="1" t="s">
        <v>36</v>
      </c>
      <c r="P1018" s="1" t="s">
        <v>37</v>
      </c>
      <c r="Q1018">
        <v>975.92</v>
      </c>
      <c r="R1018">
        <v>4</v>
      </c>
      <c r="S1018">
        <v>292.77600000000001</v>
      </c>
      <c r="T1018" s="1" t="s">
        <v>34</v>
      </c>
    </row>
    <row r="1019" spans="1:20" x14ac:dyDescent="0.25">
      <c r="A1019" s="1" t="s">
        <v>2979</v>
      </c>
      <c r="B1019" s="2">
        <v>42702</v>
      </c>
      <c r="C1019" s="2">
        <v>42705</v>
      </c>
      <c r="D1019" s="1" t="s">
        <v>21</v>
      </c>
      <c r="E1019" s="1" t="s">
        <v>22</v>
      </c>
      <c r="F1019" s="1" t="s">
        <v>1712</v>
      </c>
      <c r="G1019" s="1" t="s">
        <v>1713</v>
      </c>
      <c r="H1019" s="1" t="s">
        <v>90</v>
      </c>
      <c r="I1019" s="1" t="s">
        <v>26</v>
      </c>
      <c r="J1019" s="1" t="s">
        <v>2980</v>
      </c>
      <c r="K1019" s="1" t="s">
        <v>667</v>
      </c>
      <c r="L1019" s="1" t="s">
        <v>29</v>
      </c>
      <c r="M1019" s="1" t="s">
        <v>298</v>
      </c>
      <c r="N1019" s="1" t="s">
        <v>31</v>
      </c>
      <c r="O1019" s="1" t="s">
        <v>36</v>
      </c>
      <c r="P1019" s="1" t="s">
        <v>299</v>
      </c>
      <c r="Q1019">
        <v>182.67</v>
      </c>
      <c r="R1019">
        <v>3</v>
      </c>
      <c r="S1019">
        <v>52.974299999999999</v>
      </c>
      <c r="T1019" s="1" t="s">
        <v>34</v>
      </c>
    </row>
    <row r="1020" spans="1:20" x14ac:dyDescent="0.25">
      <c r="A1020" s="1" t="s">
        <v>2981</v>
      </c>
      <c r="B1020" s="2">
        <v>41927</v>
      </c>
      <c r="C1020" s="2">
        <v>41929</v>
      </c>
      <c r="D1020" s="1" t="s">
        <v>63</v>
      </c>
      <c r="E1020" s="1" t="s">
        <v>87</v>
      </c>
      <c r="F1020" s="1" t="s">
        <v>2982</v>
      </c>
      <c r="G1020" s="1" t="s">
        <v>2983</v>
      </c>
      <c r="H1020" s="1" t="s">
        <v>25</v>
      </c>
      <c r="I1020" s="1" t="s">
        <v>26</v>
      </c>
      <c r="J1020" s="1" t="s">
        <v>2984</v>
      </c>
      <c r="K1020" s="1" t="s">
        <v>231</v>
      </c>
      <c r="L1020" s="1" t="s">
        <v>68</v>
      </c>
      <c r="M1020" s="1" t="s">
        <v>2044</v>
      </c>
      <c r="N1020" s="1" t="s">
        <v>31</v>
      </c>
      <c r="O1020" s="1" t="s">
        <v>36</v>
      </c>
      <c r="P1020" s="1" t="s">
        <v>2045</v>
      </c>
      <c r="Q1020">
        <v>183.37200000000001</v>
      </c>
      <c r="R1020">
        <v>2</v>
      </c>
      <c r="S1020">
        <v>-7.8587999999999996</v>
      </c>
      <c r="T1020" s="1" t="s">
        <v>48</v>
      </c>
    </row>
    <row r="1021" spans="1:20" x14ac:dyDescent="0.25">
      <c r="A1021" s="1" t="s">
        <v>2985</v>
      </c>
      <c r="B1021" s="2">
        <v>41974</v>
      </c>
      <c r="C1021" s="2">
        <v>41976</v>
      </c>
      <c r="D1021" s="1" t="s">
        <v>63</v>
      </c>
      <c r="E1021" s="1" t="s">
        <v>22</v>
      </c>
      <c r="F1021" s="1" t="s">
        <v>569</v>
      </c>
      <c r="G1021" s="1" t="s">
        <v>570</v>
      </c>
      <c r="H1021" s="1" t="s">
        <v>90</v>
      </c>
      <c r="I1021" s="1" t="s">
        <v>26</v>
      </c>
      <c r="J1021" s="1" t="s">
        <v>101</v>
      </c>
      <c r="K1021" s="1" t="s">
        <v>92</v>
      </c>
      <c r="L1021" s="1" t="s">
        <v>93</v>
      </c>
      <c r="M1021" s="1" t="s">
        <v>795</v>
      </c>
      <c r="N1021" s="1" t="s">
        <v>31</v>
      </c>
      <c r="O1021" s="1" t="s">
        <v>36</v>
      </c>
      <c r="P1021" s="1" t="s">
        <v>796</v>
      </c>
      <c r="Q1021">
        <v>674.05799999999999</v>
      </c>
      <c r="R1021">
        <v>3</v>
      </c>
      <c r="S1021">
        <v>-19.258800000000001</v>
      </c>
      <c r="T1021" s="1" t="s">
        <v>96</v>
      </c>
    </row>
    <row r="1022" spans="1:20" x14ac:dyDescent="0.25">
      <c r="A1022" s="1" t="s">
        <v>2986</v>
      </c>
      <c r="B1022" s="2">
        <v>43017</v>
      </c>
      <c r="C1022" s="2">
        <v>43019</v>
      </c>
      <c r="D1022" s="1" t="s">
        <v>63</v>
      </c>
      <c r="E1022" s="1" t="s">
        <v>22</v>
      </c>
      <c r="F1022" s="1" t="s">
        <v>1300</v>
      </c>
      <c r="G1022" s="1" t="s">
        <v>1301</v>
      </c>
      <c r="H1022" s="1" t="s">
        <v>25</v>
      </c>
      <c r="I1022" s="1" t="s">
        <v>26</v>
      </c>
      <c r="J1022" s="1" t="s">
        <v>2987</v>
      </c>
      <c r="K1022" s="1" t="s">
        <v>92</v>
      </c>
      <c r="L1022" s="1" t="s">
        <v>93</v>
      </c>
      <c r="M1022" s="1" t="s">
        <v>2988</v>
      </c>
      <c r="N1022" s="1" t="s">
        <v>31</v>
      </c>
      <c r="O1022" s="1" t="s">
        <v>36</v>
      </c>
      <c r="P1022" s="1" t="s">
        <v>2989</v>
      </c>
      <c r="Q1022">
        <v>254.05799999999999</v>
      </c>
      <c r="R1022">
        <v>3</v>
      </c>
      <c r="S1022">
        <v>-32.6646</v>
      </c>
      <c r="T1022" s="1" t="s">
        <v>48</v>
      </c>
    </row>
    <row r="1023" spans="1:20" x14ac:dyDescent="0.25">
      <c r="A1023" s="1" t="s">
        <v>2990</v>
      </c>
      <c r="B1023" s="2">
        <v>42371</v>
      </c>
      <c r="C1023" s="2">
        <v>42376</v>
      </c>
      <c r="D1023" s="1" t="s">
        <v>50</v>
      </c>
      <c r="E1023" s="1" t="s">
        <v>40</v>
      </c>
      <c r="F1023" s="1" t="s">
        <v>1828</v>
      </c>
      <c r="G1023" s="1" t="s">
        <v>1829</v>
      </c>
      <c r="H1023" s="1" t="s">
        <v>90</v>
      </c>
      <c r="I1023" s="1" t="s">
        <v>26</v>
      </c>
      <c r="J1023" s="1" t="s">
        <v>2991</v>
      </c>
      <c r="K1023" s="1" t="s">
        <v>1089</v>
      </c>
      <c r="L1023" s="1" t="s">
        <v>68</v>
      </c>
      <c r="M1023" s="1" t="s">
        <v>348</v>
      </c>
      <c r="N1023" s="1" t="s">
        <v>31</v>
      </c>
      <c r="O1023" s="1" t="s">
        <v>32</v>
      </c>
      <c r="P1023" s="1" t="s">
        <v>349</v>
      </c>
      <c r="Q1023">
        <v>173.94</v>
      </c>
      <c r="R1023">
        <v>3</v>
      </c>
      <c r="S1023">
        <v>38.266800000000003</v>
      </c>
      <c r="T1023" s="1" t="s">
        <v>169</v>
      </c>
    </row>
    <row r="1024" spans="1:20" x14ac:dyDescent="0.25">
      <c r="A1024" s="1" t="s">
        <v>2992</v>
      </c>
      <c r="B1024" s="2">
        <v>43027</v>
      </c>
      <c r="C1024" s="2">
        <v>43031</v>
      </c>
      <c r="D1024" s="1" t="s">
        <v>79</v>
      </c>
      <c r="E1024" s="1" t="s">
        <v>40</v>
      </c>
      <c r="F1024" s="1" t="s">
        <v>997</v>
      </c>
      <c r="G1024" s="1" t="s">
        <v>998</v>
      </c>
      <c r="H1024" s="1" t="s">
        <v>25</v>
      </c>
      <c r="I1024" s="1" t="s">
        <v>26</v>
      </c>
      <c r="J1024" s="1" t="s">
        <v>133</v>
      </c>
      <c r="K1024" s="1" t="s">
        <v>134</v>
      </c>
      <c r="L1024" s="1" t="s">
        <v>93</v>
      </c>
      <c r="M1024" s="1" t="s">
        <v>1234</v>
      </c>
      <c r="N1024" s="1" t="s">
        <v>31</v>
      </c>
      <c r="O1024" s="1" t="s">
        <v>46</v>
      </c>
      <c r="P1024" s="1" t="s">
        <v>1235</v>
      </c>
      <c r="Q1024">
        <v>91.275000000000006</v>
      </c>
      <c r="R1024">
        <v>1</v>
      </c>
      <c r="S1024">
        <v>-67.543499999999995</v>
      </c>
      <c r="T1024" s="1" t="s">
        <v>48</v>
      </c>
    </row>
    <row r="1025" spans="1:20" x14ac:dyDescent="0.25">
      <c r="A1025" s="1" t="s">
        <v>2993</v>
      </c>
      <c r="B1025" s="2">
        <v>43070</v>
      </c>
      <c r="C1025" s="2">
        <v>43075</v>
      </c>
      <c r="D1025" s="1" t="s">
        <v>50</v>
      </c>
      <c r="E1025" s="1" t="s">
        <v>40</v>
      </c>
      <c r="F1025" s="1" t="s">
        <v>204</v>
      </c>
      <c r="G1025" s="1" t="s">
        <v>205</v>
      </c>
      <c r="H1025" s="1" t="s">
        <v>100</v>
      </c>
      <c r="I1025" s="1" t="s">
        <v>26</v>
      </c>
      <c r="J1025" s="1" t="s">
        <v>1580</v>
      </c>
      <c r="K1025" s="1" t="s">
        <v>430</v>
      </c>
      <c r="L1025" s="1" t="s">
        <v>68</v>
      </c>
      <c r="M1025" s="1" t="s">
        <v>1585</v>
      </c>
      <c r="N1025" s="1" t="s">
        <v>31</v>
      </c>
      <c r="O1025" s="1" t="s">
        <v>36</v>
      </c>
      <c r="P1025" s="1" t="s">
        <v>1586</v>
      </c>
      <c r="Q1025">
        <v>897.15</v>
      </c>
      <c r="R1025">
        <v>3</v>
      </c>
      <c r="S1025">
        <v>251.202</v>
      </c>
      <c r="T1025" s="1" t="s">
        <v>96</v>
      </c>
    </row>
    <row r="1026" spans="1:20" x14ac:dyDescent="0.25">
      <c r="A1026" s="1" t="s">
        <v>2994</v>
      </c>
      <c r="B1026" s="2">
        <v>41652</v>
      </c>
      <c r="C1026" s="2">
        <v>41657</v>
      </c>
      <c r="D1026" s="1" t="s">
        <v>50</v>
      </c>
      <c r="E1026" s="1" t="s">
        <v>40</v>
      </c>
      <c r="F1026" s="1" t="s">
        <v>1060</v>
      </c>
      <c r="G1026" s="1" t="s">
        <v>1061</v>
      </c>
      <c r="H1026" s="1" t="s">
        <v>25</v>
      </c>
      <c r="I1026" s="1" t="s">
        <v>26</v>
      </c>
      <c r="J1026" s="1" t="s">
        <v>328</v>
      </c>
      <c r="K1026" s="1" t="s">
        <v>54</v>
      </c>
      <c r="L1026" s="1" t="s">
        <v>55</v>
      </c>
      <c r="M1026" s="1" t="s">
        <v>1636</v>
      </c>
      <c r="N1026" s="1" t="s">
        <v>31</v>
      </c>
      <c r="O1026" s="1" t="s">
        <v>32</v>
      </c>
      <c r="P1026" s="1" t="s">
        <v>1637</v>
      </c>
      <c r="Q1026">
        <v>333.99900000000002</v>
      </c>
      <c r="R1026">
        <v>3</v>
      </c>
      <c r="S1026">
        <v>3.9293999999999998</v>
      </c>
      <c r="T1026" s="1" t="s">
        <v>169</v>
      </c>
    </row>
    <row r="1027" spans="1:20" x14ac:dyDescent="0.25">
      <c r="A1027" s="1" t="s">
        <v>2995</v>
      </c>
      <c r="B1027" s="2">
        <v>42041</v>
      </c>
      <c r="C1027" s="2">
        <v>42048</v>
      </c>
      <c r="D1027" s="1" t="s">
        <v>39</v>
      </c>
      <c r="E1027" s="1" t="s">
        <v>40</v>
      </c>
      <c r="F1027" s="1" t="s">
        <v>1750</v>
      </c>
      <c r="G1027" s="1" t="s">
        <v>1751</v>
      </c>
      <c r="H1027" s="1" t="s">
        <v>25</v>
      </c>
      <c r="I1027" s="1" t="s">
        <v>26</v>
      </c>
      <c r="J1027" s="1" t="s">
        <v>199</v>
      </c>
      <c r="K1027" s="1" t="s">
        <v>200</v>
      </c>
      <c r="L1027" s="1" t="s">
        <v>68</v>
      </c>
      <c r="M1027" s="1" t="s">
        <v>1141</v>
      </c>
      <c r="N1027" s="1" t="s">
        <v>31</v>
      </c>
      <c r="O1027" s="1" t="s">
        <v>36</v>
      </c>
      <c r="P1027" s="1" t="s">
        <v>1142</v>
      </c>
      <c r="Q1027">
        <v>1268.82</v>
      </c>
      <c r="R1027">
        <v>9</v>
      </c>
      <c r="S1027">
        <v>266.4522</v>
      </c>
      <c r="T1027" s="1" t="s">
        <v>297</v>
      </c>
    </row>
    <row r="1028" spans="1:20" x14ac:dyDescent="0.25">
      <c r="A1028" s="1" t="s">
        <v>2995</v>
      </c>
      <c r="B1028" s="2">
        <v>42041</v>
      </c>
      <c r="C1028" s="2">
        <v>42048</v>
      </c>
      <c r="D1028" s="1" t="s">
        <v>39</v>
      </c>
      <c r="E1028" s="1" t="s">
        <v>40</v>
      </c>
      <c r="F1028" s="1" t="s">
        <v>1750</v>
      </c>
      <c r="G1028" s="1" t="s">
        <v>1751</v>
      </c>
      <c r="H1028" s="1" t="s">
        <v>25</v>
      </c>
      <c r="I1028" s="1" t="s">
        <v>26</v>
      </c>
      <c r="J1028" s="1" t="s">
        <v>199</v>
      </c>
      <c r="K1028" s="1" t="s">
        <v>200</v>
      </c>
      <c r="L1028" s="1" t="s">
        <v>68</v>
      </c>
      <c r="M1028" s="1" t="s">
        <v>2420</v>
      </c>
      <c r="N1028" s="1" t="s">
        <v>31</v>
      </c>
      <c r="O1028" s="1" t="s">
        <v>32</v>
      </c>
      <c r="P1028" s="1" t="s">
        <v>2421</v>
      </c>
      <c r="Q1028">
        <v>283.92</v>
      </c>
      <c r="R1028">
        <v>4</v>
      </c>
      <c r="S1028">
        <v>82.336799999999997</v>
      </c>
      <c r="T1028" s="1" t="s">
        <v>297</v>
      </c>
    </row>
    <row r="1029" spans="1:20" x14ac:dyDescent="0.25">
      <c r="A1029" s="1" t="s">
        <v>2996</v>
      </c>
      <c r="B1029" s="2">
        <v>43066</v>
      </c>
      <c r="C1029" s="2">
        <v>43071</v>
      </c>
      <c r="D1029" s="1" t="s">
        <v>50</v>
      </c>
      <c r="E1029" s="1" t="s">
        <v>40</v>
      </c>
      <c r="F1029" s="1" t="s">
        <v>599</v>
      </c>
      <c r="G1029" s="1" t="s">
        <v>600</v>
      </c>
      <c r="H1029" s="1" t="s">
        <v>25</v>
      </c>
      <c r="I1029" s="1" t="s">
        <v>26</v>
      </c>
      <c r="J1029" s="1" t="s">
        <v>53</v>
      </c>
      <c r="K1029" s="1" t="s">
        <v>54</v>
      </c>
      <c r="L1029" s="1" t="s">
        <v>55</v>
      </c>
      <c r="M1029" s="1" t="s">
        <v>677</v>
      </c>
      <c r="N1029" s="1" t="s">
        <v>31</v>
      </c>
      <c r="O1029" s="1" t="s">
        <v>57</v>
      </c>
      <c r="P1029" s="1" t="s">
        <v>678</v>
      </c>
      <c r="Q1029">
        <v>18.84</v>
      </c>
      <c r="R1029">
        <v>3</v>
      </c>
      <c r="S1029">
        <v>6.0288000000000004</v>
      </c>
      <c r="T1029" s="1" t="s">
        <v>34</v>
      </c>
    </row>
    <row r="1030" spans="1:20" x14ac:dyDescent="0.25">
      <c r="A1030" s="1" t="s">
        <v>2997</v>
      </c>
      <c r="B1030" s="2">
        <v>41799</v>
      </c>
      <c r="C1030" s="2">
        <v>41803</v>
      </c>
      <c r="D1030" s="1" t="s">
        <v>79</v>
      </c>
      <c r="E1030" s="1" t="s">
        <v>22</v>
      </c>
      <c r="F1030" s="1" t="s">
        <v>386</v>
      </c>
      <c r="G1030" s="1" t="s">
        <v>387</v>
      </c>
      <c r="H1030" s="1" t="s">
        <v>90</v>
      </c>
      <c r="I1030" s="1" t="s">
        <v>26</v>
      </c>
      <c r="J1030" s="1" t="s">
        <v>1339</v>
      </c>
      <c r="K1030" s="1" t="s">
        <v>1340</v>
      </c>
      <c r="L1030" s="1" t="s">
        <v>55</v>
      </c>
      <c r="M1030" s="1" t="s">
        <v>2183</v>
      </c>
      <c r="N1030" s="1" t="s">
        <v>31</v>
      </c>
      <c r="O1030" s="1" t="s">
        <v>57</v>
      </c>
      <c r="P1030" s="1" t="s">
        <v>2184</v>
      </c>
      <c r="Q1030">
        <v>37.4</v>
      </c>
      <c r="R1030">
        <v>2</v>
      </c>
      <c r="S1030">
        <v>14.212</v>
      </c>
      <c r="T1030" s="1" t="s">
        <v>59</v>
      </c>
    </row>
    <row r="1031" spans="1:20" x14ac:dyDescent="0.25">
      <c r="A1031" s="1" t="s">
        <v>2998</v>
      </c>
      <c r="B1031" s="2">
        <v>41705</v>
      </c>
      <c r="C1031" s="2">
        <v>41706</v>
      </c>
      <c r="D1031" s="1" t="s">
        <v>117</v>
      </c>
      <c r="E1031" s="1" t="s">
        <v>87</v>
      </c>
      <c r="F1031" s="1" t="s">
        <v>2999</v>
      </c>
      <c r="G1031" s="1" t="s">
        <v>3000</v>
      </c>
      <c r="H1031" s="1" t="s">
        <v>25</v>
      </c>
      <c r="I1031" s="1" t="s">
        <v>26</v>
      </c>
      <c r="J1031" s="1" t="s">
        <v>191</v>
      </c>
      <c r="K1031" s="1" t="s">
        <v>192</v>
      </c>
      <c r="L1031" s="1" t="s">
        <v>55</v>
      </c>
      <c r="M1031" s="1" t="s">
        <v>298</v>
      </c>
      <c r="N1031" s="1" t="s">
        <v>31</v>
      </c>
      <c r="O1031" s="1" t="s">
        <v>36</v>
      </c>
      <c r="P1031" s="1" t="s">
        <v>299</v>
      </c>
      <c r="Q1031">
        <v>48.712000000000003</v>
      </c>
      <c r="R1031">
        <v>1</v>
      </c>
      <c r="S1031">
        <v>5.4801000000000002</v>
      </c>
      <c r="T1031" s="1" t="s">
        <v>195</v>
      </c>
    </row>
    <row r="1032" spans="1:20" x14ac:dyDescent="0.25">
      <c r="A1032" s="1" t="s">
        <v>3001</v>
      </c>
      <c r="B1032" s="2">
        <v>42218</v>
      </c>
      <c r="C1032" s="2">
        <v>42221</v>
      </c>
      <c r="D1032" s="1" t="s">
        <v>21</v>
      </c>
      <c r="E1032" s="1" t="s">
        <v>22</v>
      </c>
      <c r="F1032" s="1" t="s">
        <v>1859</v>
      </c>
      <c r="G1032" s="1" t="s">
        <v>1860</v>
      </c>
      <c r="H1032" s="1" t="s">
        <v>100</v>
      </c>
      <c r="I1032" s="1" t="s">
        <v>26</v>
      </c>
      <c r="J1032" s="1" t="s">
        <v>1644</v>
      </c>
      <c r="K1032" s="1" t="s">
        <v>1645</v>
      </c>
      <c r="L1032" s="1" t="s">
        <v>68</v>
      </c>
      <c r="M1032" s="1" t="s">
        <v>1164</v>
      </c>
      <c r="N1032" s="1" t="s">
        <v>31</v>
      </c>
      <c r="O1032" s="1" t="s">
        <v>36</v>
      </c>
      <c r="P1032" s="1" t="s">
        <v>1165</v>
      </c>
      <c r="Q1032">
        <v>110.98</v>
      </c>
      <c r="R1032">
        <v>1</v>
      </c>
      <c r="S1032">
        <v>15.5372</v>
      </c>
      <c r="T1032" s="1" t="s">
        <v>253</v>
      </c>
    </row>
    <row r="1033" spans="1:20" x14ac:dyDescent="0.25">
      <c r="A1033" s="1" t="s">
        <v>3002</v>
      </c>
      <c r="B1033" s="2">
        <v>42680</v>
      </c>
      <c r="C1033" s="2">
        <v>42683</v>
      </c>
      <c r="D1033" s="1" t="s">
        <v>21</v>
      </c>
      <c r="E1033" s="1" t="s">
        <v>87</v>
      </c>
      <c r="F1033" s="1" t="s">
        <v>351</v>
      </c>
      <c r="G1033" s="1" t="s">
        <v>352</v>
      </c>
      <c r="H1033" s="1" t="s">
        <v>90</v>
      </c>
      <c r="I1033" s="1" t="s">
        <v>26</v>
      </c>
      <c r="J1033" s="1" t="s">
        <v>606</v>
      </c>
      <c r="K1033" s="1" t="s">
        <v>44</v>
      </c>
      <c r="L1033" s="1" t="s">
        <v>29</v>
      </c>
      <c r="M1033" s="1" t="s">
        <v>142</v>
      </c>
      <c r="N1033" s="1" t="s">
        <v>31</v>
      </c>
      <c r="O1033" s="1" t="s">
        <v>36</v>
      </c>
      <c r="P1033" s="1" t="s">
        <v>143</v>
      </c>
      <c r="Q1033">
        <v>207.98400000000001</v>
      </c>
      <c r="R1033">
        <v>2</v>
      </c>
      <c r="S1033">
        <v>-28.597799999999999</v>
      </c>
      <c r="T1033" s="1" t="s">
        <v>34</v>
      </c>
    </row>
    <row r="1034" spans="1:20" x14ac:dyDescent="0.25">
      <c r="A1034" s="1" t="s">
        <v>3002</v>
      </c>
      <c r="B1034" s="2">
        <v>42680</v>
      </c>
      <c r="C1034" s="2">
        <v>42683</v>
      </c>
      <c r="D1034" s="1" t="s">
        <v>21</v>
      </c>
      <c r="E1034" s="1" t="s">
        <v>87</v>
      </c>
      <c r="F1034" s="1" t="s">
        <v>351</v>
      </c>
      <c r="G1034" s="1" t="s">
        <v>352</v>
      </c>
      <c r="H1034" s="1" t="s">
        <v>90</v>
      </c>
      <c r="I1034" s="1" t="s">
        <v>26</v>
      </c>
      <c r="J1034" s="1" t="s">
        <v>606</v>
      </c>
      <c r="K1034" s="1" t="s">
        <v>44</v>
      </c>
      <c r="L1034" s="1" t="s">
        <v>29</v>
      </c>
      <c r="M1034" s="1" t="s">
        <v>830</v>
      </c>
      <c r="N1034" s="1" t="s">
        <v>31</v>
      </c>
      <c r="O1034" s="1" t="s">
        <v>57</v>
      </c>
      <c r="P1034" s="1" t="s">
        <v>831</v>
      </c>
      <c r="Q1034">
        <v>35.567999999999998</v>
      </c>
      <c r="R1034">
        <v>2</v>
      </c>
      <c r="S1034">
        <v>5.7797999999999998</v>
      </c>
      <c r="T1034" s="1" t="s">
        <v>34</v>
      </c>
    </row>
    <row r="1035" spans="1:20" x14ac:dyDescent="0.25">
      <c r="A1035" s="1" t="s">
        <v>3003</v>
      </c>
      <c r="B1035" s="2">
        <v>42484</v>
      </c>
      <c r="C1035" s="2">
        <v>42488</v>
      </c>
      <c r="D1035" s="1" t="s">
        <v>79</v>
      </c>
      <c r="E1035" s="1" t="s">
        <v>40</v>
      </c>
      <c r="F1035" s="1" t="s">
        <v>3004</v>
      </c>
      <c r="G1035" s="1" t="s">
        <v>3005</v>
      </c>
      <c r="H1035" s="1" t="s">
        <v>100</v>
      </c>
      <c r="I1035" s="1" t="s">
        <v>26</v>
      </c>
      <c r="J1035" s="1" t="s">
        <v>353</v>
      </c>
      <c r="K1035" s="1" t="s">
        <v>180</v>
      </c>
      <c r="L1035" s="1" t="s">
        <v>55</v>
      </c>
      <c r="M1035" s="1" t="s">
        <v>246</v>
      </c>
      <c r="N1035" s="1" t="s">
        <v>31</v>
      </c>
      <c r="O1035" s="1" t="s">
        <v>36</v>
      </c>
      <c r="P1035" s="1" t="s">
        <v>247</v>
      </c>
      <c r="Q1035">
        <v>1325.76</v>
      </c>
      <c r="R1035">
        <v>6</v>
      </c>
      <c r="S1035">
        <v>149.148</v>
      </c>
      <c r="T1035" s="1" t="s">
        <v>113</v>
      </c>
    </row>
    <row r="1036" spans="1:20" x14ac:dyDescent="0.25">
      <c r="A1036" s="1" t="s">
        <v>3006</v>
      </c>
      <c r="B1036" s="2">
        <v>42356</v>
      </c>
      <c r="C1036" s="2">
        <v>42363</v>
      </c>
      <c r="D1036" s="1" t="s">
        <v>39</v>
      </c>
      <c r="E1036" s="1" t="s">
        <v>40</v>
      </c>
      <c r="F1036" s="1" t="s">
        <v>3007</v>
      </c>
      <c r="G1036" s="1" t="s">
        <v>3008</v>
      </c>
      <c r="H1036" s="1" t="s">
        <v>90</v>
      </c>
      <c r="I1036" s="1" t="s">
        <v>26</v>
      </c>
      <c r="J1036" s="1" t="s">
        <v>140</v>
      </c>
      <c r="K1036" s="1" t="s">
        <v>141</v>
      </c>
      <c r="L1036" s="1" t="s">
        <v>29</v>
      </c>
      <c r="M1036" s="1" t="s">
        <v>661</v>
      </c>
      <c r="N1036" s="1" t="s">
        <v>31</v>
      </c>
      <c r="O1036" s="1" t="s">
        <v>57</v>
      </c>
      <c r="P1036" s="1" t="s">
        <v>662</v>
      </c>
      <c r="Q1036">
        <v>20.32</v>
      </c>
      <c r="R1036">
        <v>5</v>
      </c>
      <c r="S1036">
        <v>3.556</v>
      </c>
      <c r="T1036" s="1" t="s">
        <v>96</v>
      </c>
    </row>
    <row r="1037" spans="1:20" x14ac:dyDescent="0.25">
      <c r="A1037" s="1" t="s">
        <v>3009</v>
      </c>
      <c r="B1037" s="2">
        <v>42866</v>
      </c>
      <c r="C1037" s="2">
        <v>42868</v>
      </c>
      <c r="D1037" s="1" t="s">
        <v>63</v>
      </c>
      <c r="E1037" s="1" t="s">
        <v>87</v>
      </c>
      <c r="F1037" s="1" t="s">
        <v>1317</v>
      </c>
      <c r="G1037" s="1" t="s">
        <v>1318</v>
      </c>
      <c r="H1037" s="1" t="s">
        <v>90</v>
      </c>
      <c r="I1037" s="1" t="s">
        <v>26</v>
      </c>
      <c r="J1037" s="1" t="s">
        <v>519</v>
      </c>
      <c r="K1037" s="1" t="s">
        <v>520</v>
      </c>
      <c r="L1037" s="1" t="s">
        <v>55</v>
      </c>
      <c r="M1037" s="1" t="s">
        <v>1136</v>
      </c>
      <c r="N1037" s="1" t="s">
        <v>31</v>
      </c>
      <c r="O1037" s="1" t="s">
        <v>32</v>
      </c>
      <c r="P1037" s="1" t="s">
        <v>1137</v>
      </c>
      <c r="Q1037">
        <v>209.97900000000001</v>
      </c>
      <c r="R1037">
        <v>7</v>
      </c>
      <c r="S1037">
        <v>-356.96429999999998</v>
      </c>
      <c r="T1037" s="1" t="s">
        <v>161</v>
      </c>
    </row>
    <row r="1038" spans="1:20" x14ac:dyDescent="0.25">
      <c r="A1038" s="1" t="s">
        <v>3010</v>
      </c>
      <c r="B1038" s="2">
        <v>41967</v>
      </c>
      <c r="C1038" s="2">
        <v>41972</v>
      </c>
      <c r="D1038" s="1" t="s">
        <v>50</v>
      </c>
      <c r="E1038" s="1" t="s">
        <v>40</v>
      </c>
      <c r="F1038" s="1" t="s">
        <v>2375</v>
      </c>
      <c r="G1038" s="1" t="s">
        <v>2376</v>
      </c>
      <c r="H1038" s="1" t="s">
        <v>25</v>
      </c>
      <c r="I1038" s="1" t="s">
        <v>26</v>
      </c>
      <c r="J1038" s="1" t="s">
        <v>2531</v>
      </c>
      <c r="K1038" s="1" t="s">
        <v>231</v>
      </c>
      <c r="L1038" s="1" t="s">
        <v>68</v>
      </c>
      <c r="M1038" s="1" t="s">
        <v>271</v>
      </c>
      <c r="N1038" s="1" t="s">
        <v>31</v>
      </c>
      <c r="O1038" s="1" t="s">
        <v>57</v>
      </c>
      <c r="P1038" s="1" t="s">
        <v>272</v>
      </c>
      <c r="Q1038">
        <v>35.167999999999999</v>
      </c>
      <c r="R1038">
        <v>7</v>
      </c>
      <c r="S1038">
        <v>9.6712000000000007</v>
      </c>
      <c r="T1038" s="1" t="s">
        <v>34</v>
      </c>
    </row>
    <row r="1039" spans="1:20" x14ac:dyDescent="0.25">
      <c r="A1039" s="1" t="s">
        <v>3011</v>
      </c>
      <c r="B1039" s="2">
        <v>41958</v>
      </c>
      <c r="C1039" s="2">
        <v>41961</v>
      </c>
      <c r="D1039" s="1" t="s">
        <v>21</v>
      </c>
      <c r="E1039" s="1" t="s">
        <v>87</v>
      </c>
      <c r="F1039" s="1" t="s">
        <v>3012</v>
      </c>
      <c r="G1039" s="1" t="s">
        <v>3013</v>
      </c>
      <c r="H1039" s="1" t="s">
        <v>25</v>
      </c>
      <c r="I1039" s="1" t="s">
        <v>26</v>
      </c>
      <c r="J1039" s="1" t="s">
        <v>53</v>
      </c>
      <c r="K1039" s="1" t="s">
        <v>54</v>
      </c>
      <c r="L1039" s="1" t="s">
        <v>55</v>
      </c>
      <c r="M1039" s="1" t="s">
        <v>319</v>
      </c>
      <c r="N1039" s="1" t="s">
        <v>31</v>
      </c>
      <c r="O1039" s="1" t="s">
        <v>57</v>
      </c>
      <c r="P1039" s="1" t="s">
        <v>320</v>
      </c>
      <c r="Q1039">
        <v>10.11</v>
      </c>
      <c r="R1039">
        <v>3</v>
      </c>
      <c r="S1039">
        <v>3.2351999999999999</v>
      </c>
      <c r="T1039" s="1" t="s">
        <v>34</v>
      </c>
    </row>
    <row r="1040" spans="1:20" x14ac:dyDescent="0.25">
      <c r="A1040" s="1" t="s">
        <v>3014</v>
      </c>
      <c r="B1040" s="2">
        <v>42722</v>
      </c>
      <c r="C1040" s="2">
        <v>42728</v>
      </c>
      <c r="D1040" s="1" t="s">
        <v>125</v>
      </c>
      <c r="E1040" s="1" t="s">
        <v>40</v>
      </c>
      <c r="F1040" s="1" t="s">
        <v>537</v>
      </c>
      <c r="G1040" s="1" t="s">
        <v>538</v>
      </c>
      <c r="H1040" s="1" t="s">
        <v>25</v>
      </c>
      <c r="I1040" s="1" t="s">
        <v>26</v>
      </c>
      <c r="J1040" s="1" t="s">
        <v>639</v>
      </c>
      <c r="K1040" s="1" t="s">
        <v>54</v>
      </c>
      <c r="L1040" s="1" t="s">
        <v>55</v>
      </c>
      <c r="M1040" s="1" t="s">
        <v>2659</v>
      </c>
      <c r="N1040" s="1" t="s">
        <v>31</v>
      </c>
      <c r="O1040" s="1" t="s">
        <v>57</v>
      </c>
      <c r="P1040" s="1" t="s">
        <v>2660</v>
      </c>
      <c r="Q1040">
        <v>39.92</v>
      </c>
      <c r="R1040">
        <v>4</v>
      </c>
      <c r="S1040">
        <v>11.1776</v>
      </c>
      <c r="T1040" s="1" t="s">
        <v>96</v>
      </c>
    </row>
    <row r="1041" spans="1:20" x14ac:dyDescent="0.25">
      <c r="A1041" s="1" t="s">
        <v>3015</v>
      </c>
      <c r="B1041" s="2">
        <v>42945</v>
      </c>
      <c r="C1041" s="2">
        <v>42950</v>
      </c>
      <c r="D1041" s="1" t="s">
        <v>50</v>
      </c>
      <c r="E1041" s="1" t="s">
        <v>40</v>
      </c>
      <c r="F1041" s="1" t="s">
        <v>773</v>
      </c>
      <c r="G1041" s="1" t="s">
        <v>774</v>
      </c>
      <c r="H1041" s="1" t="s">
        <v>25</v>
      </c>
      <c r="I1041" s="1" t="s">
        <v>26</v>
      </c>
      <c r="J1041" s="1" t="s">
        <v>3016</v>
      </c>
      <c r="K1041" s="1" t="s">
        <v>1522</v>
      </c>
      <c r="L1041" s="1" t="s">
        <v>93</v>
      </c>
      <c r="M1041" s="1" t="s">
        <v>3017</v>
      </c>
      <c r="N1041" s="1" t="s">
        <v>31</v>
      </c>
      <c r="O1041" s="1" t="s">
        <v>36</v>
      </c>
      <c r="P1041" s="1" t="s">
        <v>3018</v>
      </c>
      <c r="Q1041">
        <v>302.67</v>
      </c>
      <c r="R1041">
        <v>3</v>
      </c>
      <c r="S1041">
        <v>72.640799999999999</v>
      </c>
      <c r="T1041" s="1" t="s">
        <v>71</v>
      </c>
    </row>
    <row r="1042" spans="1:20" x14ac:dyDescent="0.25">
      <c r="A1042" s="1" t="s">
        <v>3019</v>
      </c>
      <c r="B1042" s="2">
        <v>42730</v>
      </c>
      <c r="C1042" s="2">
        <v>42737</v>
      </c>
      <c r="D1042" s="1" t="s">
        <v>39</v>
      </c>
      <c r="E1042" s="1" t="s">
        <v>40</v>
      </c>
      <c r="F1042" s="1" t="s">
        <v>1935</v>
      </c>
      <c r="G1042" s="1" t="s">
        <v>1936</v>
      </c>
      <c r="H1042" s="1" t="s">
        <v>90</v>
      </c>
      <c r="I1042" s="1" t="s">
        <v>26</v>
      </c>
      <c r="J1042" s="1" t="s">
        <v>1295</v>
      </c>
      <c r="K1042" s="1" t="s">
        <v>362</v>
      </c>
      <c r="L1042" s="1" t="s">
        <v>68</v>
      </c>
      <c r="M1042" s="1" t="s">
        <v>122</v>
      </c>
      <c r="N1042" s="1" t="s">
        <v>31</v>
      </c>
      <c r="O1042" s="1" t="s">
        <v>36</v>
      </c>
      <c r="P1042" s="1" t="s">
        <v>123</v>
      </c>
      <c r="Q1042">
        <v>212.94</v>
      </c>
      <c r="R1042">
        <v>3</v>
      </c>
      <c r="S1042">
        <v>25.552800000000001</v>
      </c>
      <c r="T1042" s="1" t="s">
        <v>96</v>
      </c>
    </row>
    <row r="1043" spans="1:20" x14ac:dyDescent="0.25">
      <c r="A1043" s="1" t="s">
        <v>3020</v>
      </c>
      <c r="B1043" s="2">
        <v>42225</v>
      </c>
      <c r="C1043" s="2">
        <v>42229</v>
      </c>
      <c r="D1043" s="1" t="s">
        <v>79</v>
      </c>
      <c r="E1043" s="1" t="s">
        <v>22</v>
      </c>
      <c r="F1043" s="1" t="s">
        <v>3021</v>
      </c>
      <c r="G1043" s="1" t="s">
        <v>3022</v>
      </c>
      <c r="H1043" s="1" t="s">
        <v>100</v>
      </c>
      <c r="I1043" s="1" t="s">
        <v>26</v>
      </c>
      <c r="J1043" s="1" t="s">
        <v>905</v>
      </c>
      <c r="K1043" s="1" t="s">
        <v>238</v>
      </c>
      <c r="L1043" s="1" t="s">
        <v>93</v>
      </c>
      <c r="M1043" s="1" t="s">
        <v>2804</v>
      </c>
      <c r="N1043" s="1" t="s">
        <v>31</v>
      </c>
      <c r="O1043" s="1" t="s">
        <v>32</v>
      </c>
      <c r="P1043" s="1" t="s">
        <v>2805</v>
      </c>
      <c r="Q1043">
        <v>687.4</v>
      </c>
      <c r="R1043">
        <v>5</v>
      </c>
      <c r="S1043">
        <v>48.118000000000002</v>
      </c>
      <c r="T1043" s="1" t="s">
        <v>253</v>
      </c>
    </row>
    <row r="1044" spans="1:20" x14ac:dyDescent="0.25">
      <c r="A1044" s="1" t="s">
        <v>3023</v>
      </c>
      <c r="B1044" s="2">
        <v>41735</v>
      </c>
      <c r="C1044" s="2">
        <v>41741</v>
      </c>
      <c r="D1044" s="1" t="s">
        <v>125</v>
      </c>
      <c r="E1044" s="1" t="s">
        <v>40</v>
      </c>
      <c r="F1044" s="1" t="s">
        <v>1838</v>
      </c>
      <c r="G1044" s="1" t="s">
        <v>1839</v>
      </c>
      <c r="H1044" s="1" t="s">
        <v>90</v>
      </c>
      <c r="I1044" s="1" t="s">
        <v>26</v>
      </c>
      <c r="J1044" s="1" t="s">
        <v>191</v>
      </c>
      <c r="K1044" s="1" t="s">
        <v>192</v>
      </c>
      <c r="L1044" s="1" t="s">
        <v>55</v>
      </c>
      <c r="M1044" s="1" t="s">
        <v>699</v>
      </c>
      <c r="N1044" s="1" t="s">
        <v>31</v>
      </c>
      <c r="O1044" s="1" t="s">
        <v>46</v>
      </c>
      <c r="P1044" s="1" t="s">
        <v>700</v>
      </c>
      <c r="Q1044">
        <v>653.54999999999995</v>
      </c>
      <c r="R1044">
        <v>3</v>
      </c>
      <c r="S1044">
        <v>111.1035</v>
      </c>
      <c r="T1044" s="1" t="s">
        <v>113</v>
      </c>
    </row>
    <row r="1045" spans="1:20" x14ac:dyDescent="0.25">
      <c r="A1045" s="1" t="s">
        <v>3024</v>
      </c>
      <c r="B1045" s="2">
        <v>42196</v>
      </c>
      <c r="C1045" s="2">
        <v>42197</v>
      </c>
      <c r="D1045" s="1" t="s">
        <v>117</v>
      </c>
      <c r="E1045" s="1" t="s">
        <v>87</v>
      </c>
      <c r="F1045" s="1" t="s">
        <v>1317</v>
      </c>
      <c r="G1045" s="1" t="s">
        <v>1318</v>
      </c>
      <c r="H1045" s="1" t="s">
        <v>90</v>
      </c>
      <c r="I1045" s="1" t="s">
        <v>26</v>
      </c>
      <c r="J1045" s="1" t="s">
        <v>199</v>
      </c>
      <c r="K1045" s="1" t="s">
        <v>200</v>
      </c>
      <c r="L1045" s="1" t="s">
        <v>68</v>
      </c>
      <c r="M1045" s="1" t="s">
        <v>907</v>
      </c>
      <c r="N1045" s="1" t="s">
        <v>31</v>
      </c>
      <c r="O1045" s="1" t="s">
        <v>46</v>
      </c>
      <c r="P1045" s="1" t="s">
        <v>908</v>
      </c>
      <c r="Q1045">
        <v>199.83600000000001</v>
      </c>
      <c r="R1045">
        <v>4</v>
      </c>
      <c r="S1045">
        <v>-37.112400000000001</v>
      </c>
      <c r="T1045" s="1" t="s">
        <v>71</v>
      </c>
    </row>
    <row r="1046" spans="1:20" x14ac:dyDescent="0.25">
      <c r="A1046" s="1" t="s">
        <v>3025</v>
      </c>
      <c r="B1046" s="2">
        <v>42684</v>
      </c>
      <c r="C1046" s="2">
        <v>42687</v>
      </c>
      <c r="D1046" s="1" t="s">
        <v>21</v>
      </c>
      <c r="E1046" s="1" t="s">
        <v>22</v>
      </c>
      <c r="F1046" s="1" t="s">
        <v>1334</v>
      </c>
      <c r="G1046" s="1" t="s">
        <v>1335</v>
      </c>
      <c r="H1046" s="1" t="s">
        <v>25</v>
      </c>
      <c r="I1046" s="1" t="s">
        <v>26</v>
      </c>
      <c r="J1046" s="1" t="s">
        <v>53</v>
      </c>
      <c r="K1046" s="1" t="s">
        <v>54</v>
      </c>
      <c r="L1046" s="1" t="s">
        <v>55</v>
      </c>
      <c r="M1046" s="1" t="s">
        <v>879</v>
      </c>
      <c r="N1046" s="1" t="s">
        <v>31</v>
      </c>
      <c r="O1046" s="1" t="s">
        <v>57</v>
      </c>
      <c r="P1046" s="1" t="s">
        <v>880</v>
      </c>
      <c r="Q1046">
        <v>467.46</v>
      </c>
      <c r="R1046">
        <v>9</v>
      </c>
      <c r="S1046">
        <v>191.65860000000001</v>
      </c>
      <c r="T1046" s="1" t="s">
        <v>34</v>
      </c>
    </row>
    <row r="1047" spans="1:20" x14ac:dyDescent="0.25">
      <c r="A1047" s="1" t="s">
        <v>3026</v>
      </c>
      <c r="B1047" s="2">
        <v>42007</v>
      </c>
      <c r="C1047" s="2">
        <v>42012</v>
      </c>
      <c r="D1047" s="1" t="s">
        <v>50</v>
      </c>
      <c r="E1047" s="1" t="s">
        <v>22</v>
      </c>
      <c r="F1047" s="1" t="s">
        <v>3027</v>
      </c>
      <c r="G1047" s="1" t="s">
        <v>3028</v>
      </c>
      <c r="H1047" s="1" t="s">
        <v>25</v>
      </c>
      <c r="I1047" s="1" t="s">
        <v>26</v>
      </c>
      <c r="J1047" s="1" t="s">
        <v>1739</v>
      </c>
      <c r="K1047" s="1" t="s">
        <v>92</v>
      </c>
      <c r="L1047" s="1" t="s">
        <v>93</v>
      </c>
      <c r="M1047" s="1" t="s">
        <v>736</v>
      </c>
      <c r="N1047" s="1" t="s">
        <v>31</v>
      </c>
      <c r="O1047" s="1" t="s">
        <v>32</v>
      </c>
      <c r="P1047" s="1" t="s">
        <v>737</v>
      </c>
      <c r="Q1047">
        <v>1352.3976</v>
      </c>
      <c r="R1047">
        <v>9</v>
      </c>
      <c r="S1047">
        <v>-437.54039999999998</v>
      </c>
      <c r="T1047" s="1" t="s">
        <v>169</v>
      </c>
    </row>
    <row r="1048" spans="1:20" x14ac:dyDescent="0.25">
      <c r="A1048" s="1" t="s">
        <v>3029</v>
      </c>
      <c r="B1048" s="2">
        <v>42132</v>
      </c>
      <c r="C1048" s="2">
        <v>42136</v>
      </c>
      <c r="D1048" s="1" t="s">
        <v>79</v>
      </c>
      <c r="E1048" s="1" t="s">
        <v>40</v>
      </c>
      <c r="F1048" s="1" t="s">
        <v>933</v>
      </c>
      <c r="G1048" s="1" t="s">
        <v>934</v>
      </c>
      <c r="H1048" s="1" t="s">
        <v>25</v>
      </c>
      <c r="I1048" s="1" t="s">
        <v>26</v>
      </c>
      <c r="J1048" s="1" t="s">
        <v>165</v>
      </c>
      <c r="K1048" s="1" t="s">
        <v>166</v>
      </c>
      <c r="L1048" s="1" t="s">
        <v>93</v>
      </c>
      <c r="M1048" s="1" t="s">
        <v>596</v>
      </c>
      <c r="N1048" s="1" t="s">
        <v>31</v>
      </c>
      <c r="O1048" s="1" t="s">
        <v>57</v>
      </c>
      <c r="P1048" s="1" t="s">
        <v>597</v>
      </c>
      <c r="Q1048">
        <v>123.96</v>
      </c>
      <c r="R1048">
        <v>3</v>
      </c>
      <c r="S1048">
        <v>11.1564</v>
      </c>
      <c r="T1048" s="1" t="s">
        <v>161</v>
      </c>
    </row>
    <row r="1049" spans="1:20" x14ac:dyDescent="0.25">
      <c r="A1049" s="1" t="s">
        <v>3030</v>
      </c>
      <c r="B1049" s="2">
        <v>43069</v>
      </c>
      <c r="C1049" s="2">
        <v>43076</v>
      </c>
      <c r="D1049" s="1" t="s">
        <v>39</v>
      </c>
      <c r="E1049" s="1" t="s">
        <v>40</v>
      </c>
      <c r="F1049" s="1" t="s">
        <v>2136</v>
      </c>
      <c r="G1049" s="1" t="s">
        <v>2137</v>
      </c>
      <c r="H1049" s="1" t="s">
        <v>25</v>
      </c>
      <c r="I1049" s="1" t="s">
        <v>26</v>
      </c>
      <c r="J1049" s="1" t="s">
        <v>3031</v>
      </c>
      <c r="K1049" s="1" t="s">
        <v>1036</v>
      </c>
      <c r="L1049" s="1" t="s">
        <v>29</v>
      </c>
      <c r="M1049" s="1" t="s">
        <v>521</v>
      </c>
      <c r="N1049" s="1" t="s">
        <v>31</v>
      </c>
      <c r="O1049" s="1" t="s">
        <v>46</v>
      </c>
      <c r="P1049" s="1" t="s">
        <v>522</v>
      </c>
      <c r="Q1049">
        <v>1781.682</v>
      </c>
      <c r="R1049">
        <v>7</v>
      </c>
      <c r="S1049">
        <v>-653.28340000000003</v>
      </c>
      <c r="T1049" s="1" t="s">
        <v>34</v>
      </c>
    </row>
    <row r="1050" spans="1:20" x14ac:dyDescent="0.25">
      <c r="A1050" s="1" t="s">
        <v>3032</v>
      </c>
      <c r="B1050" s="2">
        <v>41859</v>
      </c>
      <c r="C1050" s="2">
        <v>41863</v>
      </c>
      <c r="D1050" s="1" t="s">
        <v>79</v>
      </c>
      <c r="E1050" s="1" t="s">
        <v>40</v>
      </c>
      <c r="F1050" s="1" t="s">
        <v>3033</v>
      </c>
      <c r="G1050" s="1" t="s">
        <v>3034</v>
      </c>
      <c r="H1050" s="1" t="s">
        <v>100</v>
      </c>
      <c r="I1050" s="1" t="s">
        <v>26</v>
      </c>
      <c r="J1050" s="1" t="s">
        <v>775</v>
      </c>
      <c r="K1050" s="1" t="s">
        <v>289</v>
      </c>
      <c r="L1050" s="1" t="s">
        <v>93</v>
      </c>
      <c r="M1050" s="1" t="s">
        <v>1451</v>
      </c>
      <c r="N1050" s="1" t="s">
        <v>31</v>
      </c>
      <c r="O1050" s="1" t="s">
        <v>57</v>
      </c>
      <c r="P1050" s="1" t="s">
        <v>1452</v>
      </c>
      <c r="Q1050">
        <v>53.88</v>
      </c>
      <c r="R1050">
        <v>6</v>
      </c>
      <c r="S1050">
        <v>22.6296</v>
      </c>
      <c r="T1050" s="1" t="s">
        <v>253</v>
      </c>
    </row>
    <row r="1051" spans="1:20" x14ac:dyDescent="0.25">
      <c r="A1051" s="1" t="s">
        <v>3035</v>
      </c>
      <c r="B1051" s="2">
        <v>41749</v>
      </c>
      <c r="C1051" s="2">
        <v>41751</v>
      </c>
      <c r="D1051" s="1" t="s">
        <v>63</v>
      </c>
      <c r="E1051" s="1" t="s">
        <v>22</v>
      </c>
      <c r="F1051" s="1" t="s">
        <v>739</v>
      </c>
      <c r="G1051" s="1" t="s">
        <v>740</v>
      </c>
      <c r="H1051" s="1" t="s">
        <v>25</v>
      </c>
      <c r="I1051" s="1" t="s">
        <v>26</v>
      </c>
      <c r="J1051" s="1" t="s">
        <v>101</v>
      </c>
      <c r="K1051" s="1" t="s">
        <v>92</v>
      </c>
      <c r="L1051" s="1" t="s">
        <v>93</v>
      </c>
      <c r="M1051" s="1" t="s">
        <v>304</v>
      </c>
      <c r="N1051" s="1" t="s">
        <v>31</v>
      </c>
      <c r="O1051" s="1" t="s">
        <v>46</v>
      </c>
      <c r="P1051" s="1" t="s">
        <v>305</v>
      </c>
      <c r="Q1051">
        <v>744.1</v>
      </c>
      <c r="R1051">
        <v>5</v>
      </c>
      <c r="S1051">
        <v>-95.67</v>
      </c>
      <c r="T1051" s="1" t="s">
        <v>113</v>
      </c>
    </row>
    <row r="1052" spans="1:20" x14ac:dyDescent="0.25">
      <c r="A1052" s="1" t="s">
        <v>3035</v>
      </c>
      <c r="B1052" s="2">
        <v>41749</v>
      </c>
      <c r="C1052" s="2">
        <v>41751</v>
      </c>
      <c r="D1052" s="1" t="s">
        <v>63</v>
      </c>
      <c r="E1052" s="1" t="s">
        <v>22</v>
      </c>
      <c r="F1052" s="1" t="s">
        <v>739</v>
      </c>
      <c r="G1052" s="1" t="s">
        <v>740</v>
      </c>
      <c r="H1052" s="1" t="s">
        <v>25</v>
      </c>
      <c r="I1052" s="1" t="s">
        <v>26</v>
      </c>
      <c r="J1052" s="1" t="s">
        <v>101</v>
      </c>
      <c r="K1052" s="1" t="s">
        <v>92</v>
      </c>
      <c r="L1052" s="1" t="s">
        <v>93</v>
      </c>
      <c r="M1052" s="1" t="s">
        <v>2831</v>
      </c>
      <c r="N1052" s="1" t="s">
        <v>31</v>
      </c>
      <c r="O1052" s="1" t="s">
        <v>46</v>
      </c>
      <c r="P1052" s="1" t="s">
        <v>2832</v>
      </c>
      <c r="Q1052">
        <v>401.59</v>
      </c>
      <c r="R1052">
        <v>2</v>
      </c>
      <c r="S1052">
        <v>-131.95099999999999</v>
      </c>
      <c r="T1052" s="1" t="s">
        <v>113</v>
      </c>
    </row>
    <row r="1053" spans="1:20" x14ac:dyDescent="0.25">
      <c r="A1053" s="1" t="s">
        <v>3036</v>
      </c>
      <c r="B1053" s="2">
        <v>43064</v>
      </c>
      <c r="C1053" s="2">
        <v>43068</v>
      </c>
      <c r="D1053" s="1" t="s">
        <v>79</v>
      </c>
      <c r="E1053" s="1" t="s">
        <v>40</v>
      </c>
      <c r="F1053" s="1" t="s">
        <v>3037</v>
      </c>
      <c r="G1053" s="1" t="s">
        <v>3038</v>
      </c>
      <c r="H1053" s="1" t="s">
        <v>25</v>
      </c>
      <c r="I1053" s="1" t="s">
        <v>26</v>
      </c>
      <c r="J1053" s="1" t="s">
        <v>328</v>
      </c>
      <c r="K1053" s="1" t="s">
        <v>54</v>
      </c>
      <c r="L1053" s="1" t="s">
        <v>55</v>
      </c>
      <c r="M1053" s="1" t="s">
        <v>1695</v>
      </c>
      <c r="N1053" s="1" t="s">
        <v>31</v>
      </c>
      <c r="O1053" s="1" t="s">
        <v>32</v>
      </c>
      <c r="P1053" s="1" t="s">
        <v>1914</v>
      </c>
      <c r="Q1053">
        <v>359.49900000000002</v>
      </c>
      <c r="R1053">
        <v>3</v>
      </c>
      <c r="S1053">
        <v>-29.605799999999999</v>
      </c>
      <c r="T1053" s="1" t="s">
        <v>34</v>
      </c>
    </row>
    <row r="1054" spans="1:20" x14ac:dyDescent="0.25">
      <c r="A1054" s="1" t="s">
        <v>3039</v>
      </c>
      <c r="B1054" s="2">
        <v>41979</v>
      </c>
      <c r="C1054" s="2">
        <v>41983</v>
      </c>
      <c r="D1054" s="1" t="s">
        <v>79</v>
      </c>
      <c r="E1054" s="1" t="s">
        <v>40</v>
      </c>
      <c r="F1054" s="1" t="s">
        <v>2149</v>
      </c>
      <c r="G1054" s="1" t="s">
        <v>2150</v>
      </c>
      <c r="H1054" s="1" t="s">
        <v>25</v>
      </c>
      <c r="I1054" s="1" t="s">
        <v>26</v>
      </c>
      <c r="J1054" s="1" t="s">
        <v>133</v>
      </c>
      <c r="K1054" s="1" t="s">
        <v>134</v>
      </c>
      <c r="L1054" s="1" t="s">
        <v>93</v>
      </c>
      <c r="M1054" s="1" t="s">
        <v>1062</v>
      </c>
      <c r="N1054" s="1" t="s">
        <v>31</v>
      </c>
      <c r="O1054" s="1" t="s">
        <v>46</v>
      </c>
      <c r="P1054" s="1" t="s">
        <v>1063</v>
      </c>
      <c r="Q1054">
        <v>214.95</v>
      </c>
      <c r="R1054">
        <v>5</v>
      </c>
      <c r="S1054">
        <v>-120.372</v>
      </c>
      <c r="T1054" s="1" t="s">
        <v>96</v>
      </c>
    </row>
    <row r="1055" spans="1:20" x14ac:dyDescent="0.25">
      <c r="A1055" s="1" t="s">
        <v>3039</v>
      </c>
      <c r="B1055" s="2">
        <v>41979</v>
      </c>
      <c r="C1055" s="2">
        <v>41983</v>
      </c>
      <c r="D1055" s="1" t="s">
        <v>79</v>
      </c>
      <c r="E1055" s="1" t="s">
        <v>40</v>
      </c>
      <c r="F1055" s="1" t="s">
        <v>2149</v>
      </c>
      <c r="G1055" s="1" t="s">
        <v>2150</v>
      </c>
      <c r="H1055" s="1" t="s">
        <v>25</v>
      </c>
      <c r="I1055" s="1" t="s">
        <v>26</v>
      </c>
      <c r="J1055" s="1" t="s">
        <v>133</v>
      </c>
      <c r="K1055" s="1" t="s">
        <v>134</v>
      </c>
      <c r="L1055" s="1" t="s">
        <v>93</v>
      </c>
      <c r="M1055" s="1" t="s">
        <v>1451</v>
      </c>
      <c r="N1055" s="1" t="s">
        <v>31</v>
      </c>
      <c r="O1055" s="1" t="s">
        <v>57</v>
      </c>
      <c r="P1055" s="1" t="s">
        <v>1452</v>
      </c>
      <c r="Q1055">
        <v>10.776</v>
      </c>
      <c r="R1055">
        <v>3</v>
      </c>
      <c r="S1055">
        <v>-4.8491999999999997</v>
      </c>
      <c r="T1055" s="1" t="s">
        <v>96</v>
      </c>
    </row>
    <row r="1056" spans="1:20" x14ac:dyDescent="0.25">
      <c r="A1056" s="1" t="s">
        <v>3040</v>
      </c>
      <c r="B1056" s="2">
        <v>41987</v>
      </c>
      <c r="C1056" s="2">
        <v>41993</v>
      </c>
      <c r="D1056" s="1" t="s">
        <v>125</v>
      </c>
      <c r="E1056" s="1" t="s">
        <v>40</v>
      </c>
      <c r="F1056" s="1" t="s">
        <v>808</v>
      </c>
      <c r="G1056" s="1" t="s">
        <v>809</v>
      </c>
      <c r="H1056" s="1" t="s">
        <v>25</v>
      </c>
      <c r="I1056" s="1" t="s">
        <v>26</v>
      </c>
      <c r="J1056" s="1" t="s">
        <v>3041</v>
      </c>
      <c r="K1056" s="1" t="s">
        <v>44</v>
      </c>
      <c r="L1056" s="1" t="s">
        <v>29</v>
      </c>
      <c r="M1056" s="1" t="s">
        <v>1892</v>
      </c>
      <c r="N1056" s="1" t="s">
        <v>31</v>
      </c>
      <c r="O1056" s="1" t="s">
        <v>36</v>
      </c>
      <c r="P1056" s="1" t="s">
        <v>1893</v>
      </c>
      <c r="Q1056">
        <v>186.304</v>
      </c>
      <c r="R1056">
        <v>4</v>
      </c>
      <c r="S1056">
        <v>13.972799999999999</v>
      </c>
      <c r="T1056" s="1" t="s">
        <v>96</v>
      </c>
    </row>
    <row r="1057" spans="1:20" x14ac:dyDescent="0.25">
      <c r="A1057" s="1" t="s">
        <v>3042</v>
      </c>
      <c r="B1057" s="2">
        <v>42321</v>
      </c>
      <c r="C1057" s="2">
        <v>42321</v>
      </c>
      <c r="D1057" s="1" t="s">
        <v>425</v>
      </c>
      <c r="E1057" s="1" t="s">
        <v>426</v>
      </c>
      <c r="F1057" s="1" t="s">
        <v>2908</v>
      </c>
      <c r="G1057" s="1" t="s">
        <v>2909</v>
      </c>
      <c r="H1057" s="1" t="s">
        <v>25</v>
      </c>
      <c r="I1057" s="1" t="s">
        <v>26</v>
      </c>
      <c r="J1057" s="1" t="s">
        <v>133</v>
      </c>
      <c r="K1057" s="1" t="s">
        <v>134</v>
      </c>
      <c r="L1057" s="1" t="s">
        <v>93</v>
      </c>
      <c r="M1057" s="1" t="s">
        <v>3043</v>
      </c>
      <c r="N1057" s="1" t="s">
        <v>31</v>
      </c>
      <c r="O1057" s="1" t="s">
        <v>57</v>
      </c>
      <c r="P1057" s="1" t="s">
        <v>3044</v>
      </c>
      <c r="Q1057">
        <v>17.495999999999999</v>
      </c>
      <c r="R1057">
        <v>9</v>
      </c>
      <c r="S1057">
        <v>-7.4358000000000004</v>
      </c>
      <c r="T1057" s="1" t="s">
        <v>34</v>
      </c>
    </row>
    <row r="1058" spans="1:20" x14ac:dyDescent="0.25">
      <c r="A1058" s="1" t="s">
        <v>3045</v>
      </c>
      <c r="B1058" s="2">
        <v>41896</v>
      </c>
      <c r="C1058" s="2">
        <v>41896</v>
      </c>
      <c r="D1058" s="1" t="s">
        <v>425</v>
      </c>
      <c r="E1058" s="1" t="s">
        <v>426</v>
      </c>
      <c r="F1058" s="1" t="s">
        <v>2116</v>
      </c>
      <c r="G1058" s="1" t="s">
        <v>2117</v>
      </c>
      <c r="H1058" s="1" t="s">
        <v>25</v>
      </c>
      <c r="I1058" s="1" t="s">
        <v>26</v>
      </c>
      <c r="J1058" s="1" t="s">
        <v>173</v>
      </c>
      <c r="K1058" s="1" t="s">
        <v>121</v>
      </c>
      <c r="L1058" s="1" t="s">
        <v>68</v>
      </c>
      <c r="M1058" s="1" t="s">
        <v>1259</v>
      </c>
      <c r="N1058" s="1" t="s">
        <v>31</v>
      </c>
      <c r="O1058" s="1" t="s">
        <v>46</v>
      </c>
      <c r="P1058" s="1" t="s">
        <v>1063</v>
      </c>
      <c r="Q1058">
        <v>464.29199999999997</v>
      </c>
      <c r="R1058">
        <v>9</v>
      </c>
      <c r="S1058">
        <v>-108.3348</v>
      </c>
      <c r="T1058" s="1" t="s">
        <v>77</v>
      </c>
    </row>
    <row r="1059" spans="1:20" x14ac:dyDescent="0.25">
      <c r="A1059" s="1" t="s">
        <v>3046</v>
      </c>
      <c r="B1059" s="2">
        <v>43098</v>
      </c>
      <c r="C1059" s="2">
        <v>43105</v>
      </c>
      <c r="D1059" s="1" t="s">
        <v>39</v>
      </c>
      <c r="E1059" s="1" t="s">
        <v>40</v>
      </c>
      <c r="F1059" s="1" t="s">
        <v>376</v>
      </c>
      <c r="G1059" s="1" t="s">
        <v>377</v>
      </c>
      <c r="H1059" s="1" t="s">
        <v>90</v>
      </c>
      <c r="I1059" s="1" t="s">
        <v>26</v>
      </c>
      <c r="J1059" s="1" t="s">
        <v>3047</v>
      </c>
      <c r="K1059" s="1" t="s">
        <v>54</v>
      </c>
      <c r="L1059" s="1" t="s">
        <v>55</v>
      </c>
      <c r="M1059" s="1" t="s">
        <v>1834</v>
      </c>
      <c r="N1059" s="1" t="s">
        <v>31</v>
      </c>
      <c r="O1059" s="1" t="s">
        <v>57</v>
      </c>
      <c r="P1059" s="1" t="s">
        <v>1835</v>
      </c>
      <c r="Q1059">
        <v>101.12</v>
      </c>
      <c r="R1059">
        <v>8</v>
      </c>
      <c r="S1059">
        <v>37.414400000000001</v>
      </c>
      <c r="T1059" s="1" t="s">
        <v>96</v>
      </c>
    </row>
    <row r="1060" spans="1:20" x14ac:dyDescent="0.25">
      <c r="A1060" s="1" t="s">
        <v>3048</v>
      </c>
      <c r="B1060" s="2">
        <v>42687</v>
      </c>
      <c r="C1060" s="2">
        <v>42691</v>
      </c>
      <c r="D1060" s="1" t="s">
        <v>79</v>
      </c>
      <c r="E1060" s="1" t="s">
        <v>40</v>
      </c>
      <c r="F1060" s="1" t="s">
        <v>3049</v>
      </c>
      <c r="G1060" s="1" t="s">
        <v>3050</v>
      </c>
      <c r="H1060" s="1" t="s">
        <v>90</v>
      </c>
      <c r="I1060" s="1" t="s">
        <v>26</v>
      </c>
      <c r="J1060" s="1" t="s">
        <v>3016</v>
      </c>
      <c r="K1060" s="1" t="s">
        <v>1522</v>
      </c>
      <c r="L1060" s="1" t="s">
        <v>93</v>
      </c>
      <c r="M1060" s="1" t="s">
        <v>694</v>
      </c>
      <c r="N1060" s="1" t="s">
        <v>31</v>
      </c>
      <c r="O1060" s="1" t="s">
        <v>57</v>
      </c>
      <c r="P1060" s="1" t="s">
        <v>695</v>
      </c>
      <c r="Q1060">
        <v>30.36</v>
      </c>
      <c r="R1060">
        <v>4</v>
      </c>
      <c r="S1060">
        <v>13.0548</v>
      </c>
      <c r="T1060" s="1" t="s">
        <v>34</v>
      </c>
    </row>
    <row r="1061" spans="1:20" x14ac:dyDescent="0.25">
      <c r="A1061" s="1" t="s">
        <v>3051</v>
      </c>
      <c r="B1061" s="2">
        <v>42461</v>
      </c>
      <c r="C1061" s="2">
        <v>42465</v>
      </c>
      <c r="D1061" s="1" t="s">
        <v>79</v>
      </c>
      <c r="E1061" s="1" t="s">
        <v>40</v>
      </c>
      <c r="F1061" s="1" t="s">
        <v>3052</v>
      </c>
      <c r="G1061" s="1" t="s">
        <v>3053</v>
      </c>
      <c r="H1061" s="1" t="s">
        <v>25</v>
      </c>
      <c r="I1061" s="1" t="s">
        <v>26</v>
      </c>
      <c r="J1061" s="1" t="s">
        <v>173</v>
      </c>
      <c r="K1061" s="1" t="s">
        <v>121</v>
      </c>
      <c r="L1061" s="1" t="s">
        <v>68</v>
      </c>
      <c r="M1061" s="1" t="s">
        <v>35</v>
      </c>
      <c r="N1061" s="1" t="s">
        <v>31</v>
      </c>
      <c r="O1061" s="1" t="s">
        <v>36</v>
      </c>
      <c r="P1061" s="1" t="s">
        <v>37</v>
      </c>
      <c r="Q1061">
        <v>1317.492</v>
      </c>
      <c r="R1061">
        <v>6</v>
      </c>
      <c r="S1061">
        <v>292.77600000000001</v>
      </c>
      <c r="T1061" s="1" t="s">
        <v>113</v>
      </c>
    </row>
    <row r="1062" spans="1:20" x14ac:dyDescent="0.25">
      <c r="A1062" s="1" t="s">
        <v>3054</v>
      </c>
      <c r="B1062" s="2">
        <v>42768</v>
      </c>
      <c r="C1062" s="2">
        <v>42773</v>
      </c>
      <c r="D1062" s="1" t="s">
        <v>50</v>
      </c>
      <c r="E1062" s="1" t="s">
        <v>40</v>
      </c>
      <c r="F1062" s="1" t="s">
        <v>2808</v>
      </c>
      <c r="G1062" s="1" t="s">
        <v>2809</v>
      </c>
      <c r="H1062" s="1" t="s">
        <v>25</v>
      </c>
      <c r="I1062" s="1" t="s">
        <v>26</v>
      </c>
      <c r="J1062" s="1" t="s">
        <v>53</v>
      </c>
      <c r="K1062" s="1" t="s">
        <v>54</v>
      </c>
      <c r="L1062" s="1" t="s">
        <v>55</v>
      </c>
      <c r="M1062" s="1" t="s">
        <v>607</v>
      </c>
      <c r="N1062" s="1" t="s">
        <v>31</v>
      </c>
      <c r="O1062" s="1" t="s">
        <v>57</v>
      </c>
      <c r="P1062" s="1" t="s">
        <v>608</v>
      </c>
      <c r="Q1062">
        <v>86.26</v>
      </c>
      <c r="R1062">
        <v>2</v>
      </c>
      <c r="S1062">
        <v>29.328399999999998</v>
      </c>
      <c r="T1062" s="1" t="s">
        <v>297</v>
      </c>
    </row>
    <row r="1063" spans="1:20" x14ac:dyDescent="0.25">
      <c r="A1063" s="1" t="s">
        <v>3055</v>
      </c>
      <c r="B1063" s="2">
        <v>43093</v>
      </c>
      <c r="C1063" s="2">
        <v>43100</v>
      </c>
      <c r="D1063" s="1" t="s">
        <v>39</v>
      </c>
      <c r="E1063" s="1" t="s">
        <v>40</v>
      </c>
      <c r="F1063" s="1" t="s">
        <v>3056</v>
      </c>
      <c r="G1063" s="1" t="s">
        <v>3057</v>
      </c>
      <c r="H1063" s="1" t="s">
        <v>100</v>
      </c>
      <c r="I1063" s="1" t="s">
        <v>26</v>
      </c>
      <c r="J1063" s="1" t="s">
        <v>3058</v>
      </c>
      <c r="K1063" s="1" t="s">
        <v>520</v>
      </c>
      <c r="L1063" s="1" t="s">
        <v>55</v>
      </c>
      <c r="M1063" s="1" t="s">
        <v>2513</v>
      </c>
      <c r="N1063" s="1" t="s">
        <v>31</v>
      </c>
      <c r="O1063" s="1" t="s">
        <v>57</v>
      </c>
      <c r="P1063" s="1" t="s">
        <v>2514</v>
      </c>
      <c r="Q1063">
        <v>8.5440000000000005</v>
      </c>
      <c r="R1063">
        <v>4</v>
      </c>
      <c r="S1063">
        <v>1.9224000000000001</v>
      </c>
      <c r="T1063" s="1" t="s">
        <v>96</v>
      </c>
    </row>
    <row r="1064" spans="1:20" x14ac:dyDescent="0.25">
      <c r="A1064" s="1" t="s">
        <v>3055</v>
      </c>
      <c r="B1064" s="2">
        <v>43093</v>
      </c>
      <c r="C1064" s="2">
        <v>43100</v>
      </c>
      <c r="D1064" s="1" t="s">
        <v>39</v>
      </c>
      <c r="E1064" s="1" t="s">
        <v>40</v>
      </c>
      <c r="F1064" s="1" t="s">
        <v>3056</v>
      </c>
      <c r="G1064" s="1" t="s">
        <v>3057</v>
      </c>
      <c r="H1064" s="1" t="s">
        <v>100</v>
      </c>
      <c r="I1064" s="1" t="s">
        <v>26</v>
      </c>
      <c r="J1064" s="1" t="s">
        <v>3058</v>
      </c>
      <c r="K1064" s="1" t="s">
        <v>520</v>
      </c>
      <c r="L1064" s="1" t="s">
        <v>55</v>
      </c>
      <c r="M1064" s="1" t="s">
        <v>851</v>
      </c>
      <c r="N1064" s="1" t="s">
        <v>31</v>
      </c>
      <c r="O1064" s="1" t="s">
        <v>36</v>
      </c>
      <c r="P1064" s="1" t="s">
        <v>852</v>
      </c>
      <c r="Q1064">
        <v>842.37599999999998</v>
      </c>
      <c r="R1064">
        <v>3</v>
      </c>
      <c r="S1064">
        <v>105.297</v>
      </c>
      <c r="T1064" s="1" t="s">
        <v>96</v>
      </c>
    </row>
    <row r="1065" spans="1:20" x14ac:dyDescent="0.25">
      <c r="A1065" s="1" t="s">
        <v>3059</v>
      </c>
      <c r="B1065" s="2">
        <v>42223</v>
      </c>
      <c r="C1065" s="2">
        <v>42224</v>
      </c>
      <c r="D1065" s="1" t="s">
        <v>117</v>
      </c>
      <c r="E1065" s="1" t="s">
        <v>87</v>
      </c>
      <c r="F1065" s="1" t="s">
        <v>3060</v>
      </c>
      <c r="G1065" s="1" t="s">
        <v>3061</v>
      </c>
      <c r="H1065" s="1" t="s">
        <v>25</v>
      </c>
      <c r="I1065" s="1" t="s">
        <v>26</v>
      </c>
      <c r="J1065" s="1" t="s">
        <v>3062</v>
      </c>
      <c r="K1065" s="1" t="s">
        <v>565</v>
      </c>
      <c r="L1065" s="1" t="s">
        <v>93</v>
      </c>
      <c r="M1065" s="1" t="s">
        <v>2196</v>
      </c>
      <c r="N1065" s="1" t="s">
        <v>31</v>
      </c>
      <c r="O1065" s="1" t="s">
        <v>57</v>
      </c>
      <c r="P1065" s="1" t="s">
        <v>2197</v>
      </c>
      <c r="Q1065">
        <v>212.94</v>
      </c>
      <c r="R1065">
        <v>3</v>
      </c>
      <c r="S1065">
        <v>34.070399999999999</v>
      </c>
      <c r="T1065" s="1" t="s">
        <v>253</v>
      </c>
    </row>
    <row r="1066" spans="1:20" x14ac:dyDescent="0.25">
      <c r="A1066" s="1" t="s">
        <v>3063</v>
      </c>
      <c r="B1066" s="2">
        <v>42916</v>
      </c>
      <c r="C1066" s="2">
        <v>42920</v>
      </c>
      <c r="D1066" s="1" t="s">
        <v>79</v>
      </c>
      <c r="E1066" s="1" t="s">
        <v>22</v>
      </c>
      <c r="F1066" s="1" t="s">
        <v>2599</v>
      </c>
      <c r="G1066" s="1" t="s">
        <v>2600</v>
      </c>
      <c r="H1066" s="1" t="s">
        <v>100</v>
      </c>
      <c r="I1066" s="1" t="s">
        <v>26</v>
      </c>
      <c r="J1066" s="1" t="s">
        <v>133</v>
      </c>
      <c r="K1066" s="1" t="s">
        <v>134</v>
      </c>
      <c r="L1066" s="1" t="s">
        <v>93</v>
      </c>
      <c r="M1066" s="1" t="s">
        <v>2730</v>
      </c>
      <c r="N1066" s="1" t="s">
        <v>31</v>
      </c>
      <c r="O1066" s="1" t="s">
        <v>36</v>
      </c>
      <c r="P1066" s="1" t="s">
        <v>2731</v>
      </c>
      <c r="Q1066">
        <v>569.05799999999999</v>
      </c>
      <c r="R1066">
        <v>3</v>
      </c>
      <c r="S1066">
        <v>-178.8468</v>
      </c>
      <c r="T1066" s="1" t="s">
        <v>59</v>
      </c>
    </row>
    <row r="1067" spans="1:20" x14ac:dyDescent="0.25">
      <c r="A1067" s="1" t="s">
        <v>3063</v>
      </c>
      <c r="B1067" s="2">
        <v>42916</v>
      </c>
      <c r="C1067" s="2">
        <v>42920</v>
      </c>
      <c r="D1067" s="1" t="s">
        <v>79</v>
      </c>
      <c r="E1067" s="1" t="s">
        <v>22</v>
      </c>
      <c r="F1067" s="1" t="s">
        <v>2599</v>
      </c>
      <c r="G1067" s="1" t="s">
        <v>2600</v>
      </c>
      <c r="H1067" s="1" t="s">
        <v>100</v>
      </c>
      <c r="I1067" s="1" t="s">
        <v>26</v>
      </c>
      <c r="J1067" s="1" t="s">
        <v>133</v>
      </c>
      <c r="K1067" s="1" t="s">
        <v>134</v>
      </c>
      <c r="L1067" s="1" t="s">
        <v>93</v>
      </c>
      <c r="M1067" s="1" t="s">
        <v>167</v>
      </c>
      <c r="N1067" s="1" t="s">
        <v>31</v>
      </c>
      <c r="O1067" s="1" t="s">
        <v>57</v>
      </c>
      <c r="P1067" s="1" t="s">
        <v>168</v>
      </c>
      <c r="Q1067">
        <v>14.224</v>
      </c>
      <c r="R1067">
        <v>2</v>
      </c>
      <c r="S1067">
        <v>-10.3124</v>
      </c>
      <c r="T1067" s="1" t="s">
        <v>59</v>
      </c>
    </row>
    <row r="1068" spans="1:20" x14ac:dyDescent="0.25">
      <c r="A1068" s="1" t="s">
        <v>3064</v>
      </c>
      <c r="B1068" s="2">
        <v>41850</v>
      </c>
      <c r="C1068" s="2">
        <v>41856</v>
      </c>
      <c r="D1068" s="1" t="s">
        <v>125</v>
      </c>
      <c r="E1068" s="1" t="s">
        <v>40</v>
      </c>
      <c r="F1068" s="1" t="s">
        <v>3049</v>
      </c>
      <c r="G1068" s="1" t="s">
        <v>3050</v>
      </c>
      <c r="H1068" s="1" t="s">
        <v>90</v>
      </c>
      <c r="I1068" s="1" t="s">
        <v>26</v>
      </c>
      <c r="J1068" s="1" t="s">
        <v>191</v>
      </c>
      <c r="K1068" s="1" t="s">
        <v>192</v>
      </c>
      <c r="L1068" s="1" t="s">
        <v>55</v>
      </c>
      <c r="M1068" s="1" t="s">
        <v>2400</v>
      </c>
      <c r="N1068" s="1" t="s">
        <v>31</v>
      </c>
      <c r="O1068" s="1" t="s">
        <v>32</v>
      </c>
      <c r="P1068" s="1" t="s">
        <v>2401</v>
      </c>
      <c r="Q1068">
        <v>1367.84</v>
      </c>
      <c r="R1068">
        <v>8</v>
      </c>
      <c r="S1068">
        <v>259.88959999999997</v>
      </c>
      <c r="T1068" s="1" t="s">
        <v>71</v>
      </c>
    </row>
    <row r="1069" spans="1:20" x14ac:dyDescent="0.25">
      <c r="A1069" s="1" t="s">
        <v>3065</v>
      </c>
      <c r="B1069" s="2">
        <v>42692</v>
      </c>
      <c r="C1069" s="2">
        <v>42697</v>
      </c>
      <c r="D1069" s="1" t="s">
        <v>50</v>
      </c>
      <c r="E1069" s="1" t="s">
        <v>22</v>
      </c>
      <c r="F1069" s="1" t="s">
        <v>3066</v>
      </c>
      <c r="G1069" s="1" t="s">
        <v>3067</v>
      </c>
      <c r="H1069" s="1" t="s">
        <v>25</v>
      </c>
      <c r="I1069" s="1" t="s">
        <v>26</v>
      </c>
      <c r="J1069" s="1" t="s">
        <v>3068</v>
      </c>
      <c r="K1069" s="1" t="s">
        <v>289</v>
      </c>
      <c r="L1069" s="1" t="s">
        <v>93</v>
      </c>
      <c r="M1069" s="1" t="s">
        <v>159</v>
      </c>
      <c r="N1069" s="1" t="s">
        <v>31</v>
      </c>
      <c r="O1069" s="1" t="s">
        <v>36</v>
      </c>
      <c r="P1069" s="1" t="s">
        <v>160</v>
      </c>
      <c r="Q1069">
        <v>301.95999999999998</v>
      </c>
      <c r="R1069">
        <v>2</v>
      </c>
      <c r="S1069">
        <v>33.215600000000002</v>
      </c>
      <c r="T1069" s="1" t="s">
        <v>34</v>
      </c>
    </row>
    <row r="1070" spans="1:20" x14ac:dyDescent="0.25">
      <c r="A1070" s="1" t="s">
        <v>3069</v>
      </c>
      <c r="B1070" s="2">
        <v>42191</v>
      </c>
      <c r="C1070" s="2">
        <v>42196</v>
      </c>
      <c r="D1070" s="1" t="s">
        <v>50</v>
      </c>
      <c r="E1070" s="1" t="s">
        <v>40</v>
      </c>
      <c r="F1070" s="1" t="s">
        <v>2359</v>
      </c>
      <c r="G1070" s="1" t="s">
        <v>2360</v>
      </c>
      <c r="H1070" s="1" t="s">
        <v>25</v>
      </c>
      <c r="I1070" s="1" t="s">
        <v>26</v>
      </c>
      <c r="J1070" s="1" t="s">
        <v>1185</v>
      </c>
      <c r="K1070" s="1" t="s">
        <v>54</v>
      </c>
      <c r="L1070" s="1" t="s">
        <v>55</v>
      </c>
      <c r="M1070" s="1" t="s">
        <v>122</v>
      </c>
      <c r="N1070" s="1" t="s">
        <v>31</v>
      </c>
      <c r="O1070" s="1" t="s">
        <v>36</v>
      </c>
      <c r="P1070" s="1" t="s">
        <v>123</v>
      </c>
      <c r="Q1070">
        <v>170.352</v>
      </c>
      <c r="R1070">
        <v>3</v>
      </c>
      <c r="S1070">
        <v>-17.0352</v>
      </c>
      <c r="T1070" s="1" t="s">
        <v>71</v>
      </c>
    </row>
    <row r="1071" spans="1:20" x14ac:dyDescent="0.25">
      <c r="A1071" s="1" t="s">
        <v>3070</v>
      </c>
      <c r="B1071" s="2">
        <v>41953</v>
      </c>
      <c r="C1071" s="2">
        <v>41959</v>
      </c>
      <c r="D1071" s="1" t="s">
        <v>125</v>
      </c>
      <c r="E1071" s="1" t="s">
        <v>40</v>
      </c>
      <c r="F1071" s="1" t="s">
        <v>2476</v>
      </c>
      <c r="G1071" s="1" t="s">
        <v>2477</v>
      </c>
      <c r="H1071" s="1" t="s">
        <v>25</v>
      </c>
      <c r="I1071" s="1" t="s">
        <v>26</v>
      </c>
      <c r="J1071" s="1" t="s">
        <v>3071</v>
      </c>
      <c r="K1071" s="1" t="s">
        <v>289</v>
      </c>
      <c r="L1071" s="1" t="s">
        <v>93</v>
      </c>
      <c r="M1071" s="1" t="s">
        <v>625</v>
      </c>
      <c r="N1071" s="1" t="s">
        <v>31</v>
      </c>
      <c r="O1071" s="1" t="s">
        <v>36</v>
      </c>
      <c r="P1071" s="1" t="s">
        <v>626</v>
      </c>
      <c r="Q1071">
        <v>563.94000000000005</v>
      </c>
      <c r="R1071">
        <v>3</v>
      </c>
      <c r="S1071">
        <v>112.788</v>
      </c>
      <c r="T1071" s="1" t="s">
        <v>34</v>
      </c>
    </row>
    <row r="1072" spans="1:20" x14ac:dyDescent="0.25">
      <c r="A1072" s="1" t="s">
        <v>3072</v>
      </c>
      <c r="B1072" s="2">
        <v>42517</v>
      </c>
      <c r="C1072" s="2">
        <v>42519</v>
      </c>
      <c r="D1072" s="1" t="s">
        <v>63</v>
      </c>
      <c r="E1072" s="1" t="s">
        <v>22</v>
      </c>
      <c r="F1072" s="1" t="s">
        <v>984</v>
      </c>
      <c r="G1072" s="1" t="s">
        <v>985</v>
      </c>
      <c r="H1072" s="1" t="s">
        <v>90</v>
      </c>
      <c r="I1072" s="1" t="s">
        <v>26</v>
      </c>
      <c r="J1072" s="1" t="s">
        <v>288</v>
      </c>
      <c r="K1072" s="1" t="s">
        <v>289</v>
      </c>
      <c r="L1072" s="1" t="s">
        <v>93</v>
      </c>
      <c r="M1072" s="1" t="s">
        <v>601</v>
      </c>
      <c r="N1072" s="1" t="s">
        <v>31</v>
      </c>
      <c r="O1072" s="1" t="s">
        <v>36</v>
      </c>
      <c r="P1072" s="1" t="s">
        <v>602</v>
      </c>
      <c r="Q1072">
        <v>3504.9</v>
      </c>
      <c r="R1072">
        <v>5</v>
      </c>
      <c r="S1072">
        <v>700.98</v>
      </c>
      <c r="T1072" s="1" t="s">
        <v>161</v>
      </c>
    </row>
    <row r="1073" spans="1:20" x14ac:dyDescent="0.25">
      <c r="A1073" s="1" t="s">
        <v>3073</v>
      </c>
      <c r="B1073" s="2">
        <v>43027</v>
      </c>
      <c r="C1073" s="2">
        <v>43032</v>
      </c>
      <c r="D1073" s="1" t="s">
        <v>50</v>
      </c>
      <c r="E1073" s="1" t="s">
        <v>40</v>
      </c>
      <c r="F1073" s="1" t="s">
        <v>1231</v>
      </c>
      <c r="G1073" s="1" t="s">
        <v>1232</v>
      </c>
      <c r="H1073" s="1" t="s">
        <v>25</v>
      </c>
      <c r="I1073" s="1" t="s">
        <v>26</v>
      </c>
      <c r="J1073" s="1" t="s">
        <v>3074</v>
      </c>
      <c r="K1073" s="1" t="s">
        <v>92</v>
      </c>
      <c r="L1073" s="1" t="s">
        <v>93</v>
      </c>
      <c r="M1073" s="1" t="s">
        <v>2720</v>
      </c>
      <c r="N1073" s="1" t="s">
        <v>31</v>
      </c>
      <c r="O1073" s="1" t="s">
        <v>32</v>
      </c>
      <c r="P1073" s="1" t="s">
        <v>2721</v>
      </c>
      <c r="Q1073">
        <v>328.39920000000001</v>
      </c>
      <c r="R1073">
        <v>3</v>
      </c>
      <c r="S1073">
        <v>-91.758600000000001</v>
      </c>
      <c r="T1073" s="1" t="s">
        <v>48</v>
      </c>
    </row>
    <row r="1074" spans="1:20" x14ac:dyDescent="0.25">
      <c r="A1074" s="1" t="s">
        <v>3075</v>
      </c>
      <c r="B1074" s="2">
        <v>42107</v>
      </c>
      <c r="C1074" s="2">
        <v>42113</v>
      </c>
      <c r="D1074" s="1" t="s">
        <v>125</v>
      </c>
      <c r="E1074" s="1" t="s">
        <v>40</v>
      </c>
      <c r="F1074" s="1" t="s">
        <v>1026</v>
      </c>
      <c r="G1074" s="1" t="s">
        <v>1027</v>
      </c>
      <c r="H1074" s="1" t="s">
        <v>90</v>
      </c>
      <c r="I1074" s="1" t="s">
        <v>26</v>
      </c>
      <c r="J1074" s="1" t="s">
        <v>53</v>
      </c>
      <c r="K1074" s="1" t="s">
        <v>54</v>
      </c>
      <c r="L1074" s="1" t="s">
        <v>55</v>
      </c>
      <c r="M1074" s="1" t="s">
        <v>1542</v>
      </c>
      <c r="N1074" s="1" t="s">
        <v>31</v>
      </c>
      <c r="O1074" s="1" t="s">
        <v>57</v>
      </c>
      <c r="P1074" s="1" t="s">
        <v>1543</v>
      </c>
      <c r="Q1074">
        <v>37.68</v>
      </c>
      <c r="R1074">
        <v>2</v>
      </c>
      <c r="S1074">
        <v>15.8256</v>
      </c>
      <c r="T1074" s="1" t="s">
        <v>113</v>
      </c>
    </row>
    <row r="1075" spans="1:20" x14ac:dyDescent="0.25">
      <c r="A1075" s="1" t="s">
        <v>3076</v>
      </c>
      <c r="B1075" s="2">
        <v>42260</v>
      </c>
      <c r="C1075" s="2">
        <v>42265</v>
      </c>
      <c r="D1075" s="1" t="s">
        <v>50</v>
      </c>
      <c r="E1075" s="1" t="s">
        <v>40</v>
      </c>
      <c r="F1075" s="1" t="s">
        <v>843</v>
      </c>
      <c r="G1075" s="1" t="s">
        <v>844</v>
      </c>
      <c r="H1075" s="1" t="s">
        <v>25</v>
      </c>
      <c r="I1075" s="1" t="s">
        <v>26</v>
      </c>
      <c r="J1075" s="1" t="s">
        <v>347</v>
      </c>
      <c r="K1075" s="1" t="s">
        <v>110</v>
      </c>
      <c r="L1075" s="1" t="s">
        <v>93</v>
      </c>
      <c r="M1075" s="1" t="s">
        <v>479</v>
      </c>
      <c r="N1075" s="1" t="s">
        <v>31</v>
      </c>
      <c r="O1075" s="1" t="s">
        <v>36</v>
      </c>
      <c r="P1075" s="1" t="s">
        <v>480</v>
      </c>
      <c r="Q1075">
        <v>1516.2</v>
      </c>
      <c r="R1075">
        <v>7</v>
      </c>
      <c r="S1075">
        <v>394.21199999999999</v>
      </c>
      <c r="T1075" s="1" t="s">
        <v>77</v>
      </c>
    </row>
    <row r="1076" spans="1:20" x14ac:dyDescent="0.25">
      <c r="A1076" s="1" t="s">
        <v>3077</v>
      </c>
      <c r="B1076" s="2">
        <v>41971</v>
      </c>
      <c r="C1076" s="2">
        <v>41974</v>
      </c>
      <c r="D1076" s="1" t="s">
        <v>21</v>
      </c>
      <c r="E1076" s="1" t="s">
        <v>22</v>
      </c>
      <c r="F1076" s="1" t="s">
        <v>3078</v>
      </c>
      <c r="G1076" s="1" t="s">
        <v>3079</v>
      </c>
      <c r="H1076" s="1" t="s">
        <v>90</v>
      </c>
      <c r="I1076" s="1" t="s">
        <v>26</v>
      </c>
      <c r="J1076" s="1" t="s">
        <v>157</v>
      </c>
      <c r="K1076" s="1" t="s">
        <v>158</v>
      </c>
      <c r="L1076" s="1" t="s">
        <v>29</v>
      </c>
      <c r="M1076" s="1" t="s">
        <v>218</v>
      </c>
      <c r="N1076" s="1" t="s">
        <v>31</v>
      </c>
      <c r="O1076" s="1" t="s">
        <v>57</v>
      </c>
      <c r="P1076" s="1" t="s">
        <v>219</v>
      </c>
      <c r="Q1076">
        <v>397.6</v>
      </c>
      <c r="R1076">
        <v>5</v>
      </c>
      <c r="S1076">
        <v>43.735999999999997</v>
      </c>
      <c r="T1076" s="1" t="s">
        <v>34</v>
      </c>
    </row>
    <row r="1077" spans="1:20" x14ac:dyDescent="0.25">
      <c r="A1077" s="1" t="s">
        <v>3080</v>
      </c>
      <c r="B1077" s="2">
        <v>42231</v>
      </c>
      <c r="C1077" s="2">
        <v>42235</v>
      </c>
      <c r="D1077" s="1" t="s">
        <v>79</v>
      </c>
      <c r="E1077" s="1" t="s">
        <v>40</v>
      </c>
      <c r="F1077" s="1" t="s">
        <v>3081</v>
      </c>
      <c r="G1077" s="1" t="s">
        <v>3082</v>
      </c>
      <c r="H1077" s="1" t="s">
        <v>25</v>
      </c>
      <c r="I1077" s="1" t="s">
        <v>26</v>
      </c>
      <c r="J1077" s="1" t="s">
        <v>1470</v>
      </c>
      <c r="K1077" s="1" t="s">
        <v>54</v>
      </c>
      <c r="L1077" s="1" t="s">
        <v>55</v>
      </c>
      <c r="M1077" s="1" t="s">
        <v>1204</v>
      </c>
      <c r="N1077" s="1" t="s">
        <v>31</v>
      </c>
      <c r="O1077" s="1" t="s">
        <v>57</v>
      </c>
      <c r="P1077" s="1" t="s">
        <v>1205</v>
      </c>
      <c r="Q1077">
        <v>104.23</v>
      </c>
      <c r="R1077">
        <v>7</v>
      </c>
      <c r="S1077">
        <v>28.142099999999999</v>
      </c>
      <c r="T1077" s="1" t="s">
        <v>253</v>
      </c>
    </row>
    <row r="1078" spans="1:20" x14ac:dyDescent="0.25">
      <c r="A1078" s="1" t="s">
        <v>3083</v>
      </c>
      <c r="B1078" s="2">
        <v>42979</v>
      </c>
      <c r="C1078" s="2">
        <v>42979</v>
      </c>
      <c r="D1078" s="1" t="s">
        <v>425</v>
      </c>
      <c r="E1078" s="1" t="s">
        <v>426</v>
      </c>
      <c r="F1078" s="1" t="s">
        <v>618</v>
      </c>
      <c r="G1078" s="1" t="s">
        <v>619</v>
      </c>
      <c r="H1078" s="1" t="s">
        <v>25</v>
      </c>
      <c r="I1078" s="1" t="s">
        <v>26</v>
      </c>
      <c r="J1078" s="1" t="s">
        <v>288</v>
      </c>
      <c r="K1078" s="1" t="s">
        <v>289</v>
      </c>
      <c r="L1078" s="1" t="s">
        <v>93</v>
      </c>
      <c r="M1078" s="1" t="s">
        <v>2194</v>
      </c>
      <c r="N1078" s="1" t="s">
        <v>31</v>
      </c>
      <c r="O1078" s="1" t="s">
        <v>36</v>
      </c>
      <c r="P1078" s="1" t="s">
        <v>2195</v>
      </c>
      <c r="Q1078">
        <v>498.26</v>
      </c>
      <c r="R1078">
        <v>7</v>
      </c>
      <c r="S1078">
        <v>134.53020000000001</v>
      </c>
      <c r="T1078" s="1" t="s">
        <v>77</v>
      </c>
    </row>
    <row r="1079" spans="1:20" x14ac:dyDescent="0.25">
      <c r="A1079" s="1" t="s">
        <v>3084</v>
      </c>
      <c r="B1079" s="2">
        <v>41804</v>
      </c>
      <c r="C1079" s="2">
        <v>41810</v>
      </c>
      <c r="D1079" s="1" t="s">
        <v>125</v>
      </c>
      <c r="E1079" s="1" t="s">
        <v>40</v>
      </c>
      <c r="F1079" s="1" t="s">
        <v>3085</v>
      </c>
      <c r="G1079" s="1" t="s">
        <v>3086</v>
      </c>
      <c r="H1079" s="1" t="s">
        <v>100</v>
      </c>
      <c r="I1079" s="1" t="s">
        <v>26</v>
      </c>
      <c r="J1079" s="1" t="s">
        <v>288</v>
      </c>
      <c r="K1079" s="1" t="s">
        <v>289</v>
      </c>
      <c r="L1079" s="1" t="s">
        <v>93</v>
      </c>
      <c r="M1079" s="1" t="s">
        <v>2712</v>
      </c>
      <c r="N1079" s="1" t="s">
        <v>31</v>
      </c>
      <c r="O1079" s="1" t="s">
        <v>32</v>
      </c>
      <c r="P1079" s="1" t="s">
        <v>2713</v>
      </c>
      <c r="Q1079">
        <v>212.94</v>
      </c>
      <c r="R1079">
        <v>3</v>
      </c>
      <c r="S1079">
        <v>57.4938</v>
      </c>
      <c r="T1079" s="1" t="s">
        <v>59</v>
      </c>
    </row>
    <row r="1080" spans="1:20" x14ac:dyDescent="0.25">
      <c r="A1080" s="1" t="s">
        <v>3087</v>
      </c>
      <c r="B1080" s="2">
        <v>42542</v>
      </c>
      <c r="C1080" s="2">
        <v>42547</v>
      </c>
      <c r="D1080" s="1" t="s">
        <v>50</v>
      </c>
      <c r="E1080" s="1" t="s">
        <v>40</v>
      </c>
      <c r="F1080" s="1" t="s">
        <v>1625</v>
      </c>
      <c r="G1080" s="1" t="s">
        <v>1626</v>
      </c>
      <c r="H1080" s="1" t="s">
        <v>25</v>
      </c>
      <c r="I1080" s="1" t="s">
        <v>26</v>
      </c>
      <c r="J1080" s="1" t="s">
        <v>173</v>
      </c>
      <c r="K1080" s="1" t="s">
        <v>121</v>
      </c>
      <c r="L1080" s="1" t="s">
        <v>68</v>
      </c>
      <c r="M1080" s="1" t="s">
        <v>736</v>
      </c>
      <c r="N1080" s="1" t="s">
        <v>31</v>
      </c>
      <c r="O1080" s="1" t="s">
        <v>32</v>
      </c>
      <c r="P1080" s="1" t="s">
        <v>737</v>
      </c>
      <c r="Q1080">
        <v>353.56799999999998</v>
      </c>
      <c r="R1080">
        <v>2</v>
      </c>
      <c r="S1080">
        <v>-44.195999999999998</v>
      </c>
      <c r="T1080" s="1" t="s">
        <v>59</v>
      </c>
    </row>
    <row r="1081" spans="1:20" x14ac:dyDescent="0.25">
      <c r="A1081" s="1" t="s">
        <v>3088</v>
      </c>
      <c r="B1081" s="2">
        <v>42813</v>
      </c>
      <c r="C1081" s="2">
        <v>42816</v>
      </c>
      <c r="D1081" s="1" t="s">
        <v>21</v>
      </c>
      <c r="E1081" s="1" t="s">
        <v>22</v>
      </c>
      <c r="F1081" s="1" t="s">
        <v>819</v>
      </c>
      <c r="G1081" s="1" t="s">
        <v>820</v>
      </c>
      <c r="H1081" s="1" t="s">
        <v>25</v>
      </c>
      <c r="I1081" s="1" t="s">
        <v>26</v>
      </c>
      <c r="J1081" s="1" t="s">
        <v>1133</v>
      </c>
      <c r="K1081" s="1" t="s">
        <v>54</v>
      </c>
      <c r="L1081" s="1" t="s">
        <v>55</v>
      </c>
      <c r="M1081" s="1" t="s">
        <v>784</v>
      </c>
      <c r="N1081" s="1" t="s">
        <v>31</v>
      </c>
      <c r="O1081" s="1" t="s">
        <v>46</v>
      </c>
      <c r="P1081" s="1" t="s">
        <v>785</v>
      </c>
      <c r="Q1081">
        <v>697.16</v>
      </c>
      <c r="R1081">
        <v>5</v>
      </c>
      <c r="S1081">
        <v>8.7144999999999992</v>
      </c>
      <c r="T1081" s="1" t="s">
        <v>195</v>
      </c>
    </row>
    <row r="1082" spans="1:20" x14ac:dyDescent="0.25">
      <c r="A1082" s="1" t="s">
        <v>3088</v>
      </c>
      <c r="B1082" s="2">
        <v>42813</v>
      </c>
      <c r="C1082" s="2">
        <v>42816</v>
      </c>
      <c r="D1082" s="1" t="s">
        <v>21</v>
      </c>
      <c r="E1082" s="1" t="s">
        <v>22</v>
      </c>
      <c r="F1082" s="1" t="s">
        <v>819</v>
      </c>
      <c r="G1082" s="1" t="s">
        <v>820</v>
      </c>
      <c r="H1082" s="1" t="s">
        <v>25</v>
      </c>
      <c r="I1082" s="1" t="s">
        <v>26</v>
      </c>
      <c r="J1082" s="1" t="s">
        <v>1133</v>
      </c>
      <c r="K1082" s="1" t="s">
        <v>54</v>
      </c>
      <c r="L1082" s="1" t="s">
        <v>55</v>
      </c>
      <c r="M1082" s="1" t="s">
        <v>2110</v>
      </c>
      <c r="N1082" s="1" t="s">
        <v>31</v>
      </c>
      <c r="O1082" s="1" t="s">
        <v>57</v>
      </c>
      <c r="P1082" s="1" t="s">
        <v>2111</v>
      </c>
      <c r="Q1082">
        <v>30.93</v>
      </c>
      <c r="R1082">
        <v>1</v>
      </c>
      <c r="S1082">
        <v>12.6813</v>
      </c>
      <c r="T1082" s="1" t="s">
        <v>195</v>
      </c>
    </row>
    <row r="1083" spans="1:20" x14ac:dyDescent="0.25">
      <c r="A1083" s="1" t="s">
        <v>3089</v>
      </c>
      <c r="B1083" s="2">
        <v>41930</v>
      </c>
      <c r="C1083" s="2">
        <v>41934</v>
      </c>
      <c r="D1083" s="1" t="s">
        <v>79</v>
      </c>
      <c r="E1083" s="1" t="s">
        <v>40</v>
      </c>
      <c r="F1083" s="1" t="s">
        <v>2164</v>
      </c>
      <c r="G1083" s="1" t="s">
        <v>2165</v>
      </c>
      <c r="H1083" s="1" t="s">
        <v>90</v>
      </c>
      <c r="I1083" s="1" t="s">
        <v>26</v>
      </c>
      <c r="J1083" s="1" t="s">
        <v>3090</v>
      </c>
      <c r="K1083" s="1" t="s">
        <v>1058</v>
      </c>
      <c r="L1083" s="1" t="s">
        <v>29</v>
      </c>
      <c r="M1083" s="1" t="s">
        <v>3017</v>
      </c>
      <c r="N1083" s="1" t="s">
        <v>31</v>
      </c>
      <c r="O1083" s="1" t="s">
        <v>36</v>
      </c>
      <c r="P1083" s="1" t="s">
        <v>3018</v>
      </c>
      <c r="Q1083">
        <v>605.34</v>
      </c>
      <c r="R1083">
        <v>6</v>
      </c>
      <c r="S1083">
        <v>145.2816</v>
      </c>
      <c r="T1083" s="1" t="s">
        <v>48</v>
      </c>
    </row>
    <row r="1084" spans="1:20" x14ac:dyDescent="0.25">
      <c r="A1084" s="1" t="s">
        <v>3091</v>
      </c>
      <c r="B1084" s="2">
        <v>42969</v>
      </c>
      <c r="C1084" s="2">
        <v>42970</v>
      </c>
      <c r="D1084" s="1" t="s">
        <v>117</v>
      </c>
      <c r="E1084" s="1" t="s">
        <v>87</v>
      </c>
      <c r="F1084" s="1" t="s">
        <v>3092</v>
      </c>
      <c r="G1084" s="1" t="s">
        <v>3093</v>
      </c>
      <c r="H1084" s="1" t="s">
        <v>25</v>
      </c>
      <c r="I1084" s="1" t="s">
        <v>26</v>
      </c>
      <c r="J1084" s="1" t="s">
        <v>328</v>
      </c>
      <c r="K1084" s="1" t="s">
        <v>54</v>
      </c>
      <c r="L1084" s="1" t="s">
        <v>55</v>
      </c>
      <c r="M1084" s="1" t="s">
        <v>193</v>
      </c>
      <c r="N1084" s="1" t="s">
        <v>31</v>
      </c>
      <c r="O1084" s="1" t="s">
        <v>46</v>
      </c>
      <c r="P1084" s="1" t="s">
        <v>194</v>
      </c>
      <c r="Q1084">
        <v>210.00800000000001</v>
      </c>
      <c r="R1084">
        <v>1</v>
      </c>
      <c r="S1084">
        <v>2.6251000000000002</v>
      </c>
      <c r="T1084" s="1" t="s">
        <v>253</v>
      </c>
    </row>
    <row r="1085" spans="1:20" x14ac:dyDescent="0.25">
      <c r="A1085" s="1" t="s">
        <v>3094</v>
      </c>
      <c r="B1085" s="2">
        <v>41902</v>
      </c>
      <c r="C1085" s="2">
        <v>41906</v>
      </c>
      <c r="D1085" s="1" t="s">
        <v>79</v>
      </c>
      <c r="E1085" s="1" t="s">
        <v>40</v>
      </c>
      <c r="F1085" s="1" t="s">
        <v>2642</v>
      </c>
      <c r="G1085" s="1" t="s">
        <v>2643</v>
      </c>
      <c r="H1085" s="1" t="s">
        <v>25</v>
      </c>
      <c r="I1085" s="1" t="s">
        <v>26</v>
      </c>
      <c r="J1085" s="1" t="s">
        <v>157</v>
      </c>
      <c r="K1085" s="1" t="s">
        <v>1089</v>
      </c>
      <c r="L1085" s="1" t="s">
        <v>68</v>
      </c>
      <c r="M1085" s="1" t="s">
        <v>1085</v>
      </c>
      <c r="N1085" s="1" t="s">
        <v>31</v>
      </c>
      <c r="O1085" s="1" t="s">
        <v>57</v>
      </c>
      <c r="P1085" s="1" t="s">
        <v>1086</v>
      </c>
      <c r="Q1085">
        <v>164.22</v>
      </c>
      <c r="R1085">
        <v>3</v>
      </c>
      <c r="S1085">
        <v>50.908200000000001</v>
      </c>
      <c r="T1085" s="1" t="s">
        <v>77</v>
      </c>
    </row>
    <row r="1086" spans="1:20" x14ac:dyDescent="0.25">
      <c r="A1086" s="1" t="s">
        <v>3094</v>
      </c>
      <c r="B1086" s="2">
        <v>41902</v>
      </c>
      <c r="C1086" s="2">
        <v>41906</v>
      </c>
      <c r="D1086" s="1" t="s">
        <v>79</v>
      </c>
      <c r="E1086" s="1" t="s">
        <v>40</v>
      </c>
      <c r="F1086" s="1" t="s">
        <v>2642</v>
      </c>
      <c r="G1086" s="1" t="s">
        <v>2643</v>
      </c>
      <c r="H1086" s="1" t="s">
        <v>25</v>
      </c>
      <c r="I1086" s="1" t="s">
        <v>26</v>
      </c>
      <c r="J1086" s="1" t="s">
        <v>157</v>
      </c>
      <c r="K1086" s="1" t="s">
        <v>1089</v>
      </c>
      <c r="L1086" s="1" t="s">
        <v>68</v>
      </c>
      <c r="M1086" s="1" t="s">
        <v>542</v>
      </c>
      <c r="N1086" s="1" t="s">
        <v>31</v>
      </c>
      <c r="O1086" s="1" t="s">
        <v>32</v>
      </c>
      <c r="P1086" s="1" t="s">
        <v>543</v>
      </c>
      <c r="Q1086">
        <v>362.94</v>
      </c>
      <c r="R1086">
        <v>3</v>
      </c>
      <c r="S1086">
        <v>36.293999999999997</v>
      </c>
      <c r="T1086" s="1" t="s">
        <v>77</v>
      </c>
    </row>
    <row r="1087" spans="1:20" x14ac:dyDescent="0.25">
      <c r="A1087" s="1" t="s">
        <v>3095</v>
      </c>
      <c r="B1087" s="2">
        <v>42584</v>
      </c>
      <c r="C1087" s="2">
        <v>42586</v>
      </c>
      <c r="D1087" s="1" t="s">
        <v>63</v>
      </c>
      <c r="E1087" s="1" t="s">
        <v>22</v>
      </c>
      <c r="F1087" s="1" t="s">
        <v>1856</v>
      </c>
      <c r="G1087" s="1" t="s">
        <v>1857</v>
      </c>
      <c r="H1087" s="1" t="s">
        <v>90</v>
      </c>
      <c r="I1087" s="1" t="s">
        <v>26</v>
      </c>
      <c r="J1087" s="1" t="s">
        <v>53</v>
      </c>
      <c r="K1087" s="1" t="s">
        <v>54</v>
      </c>
      <c r="L1087" s="1" t="s">
        <v>55</v>
      </c>
      <c r="M1087" s="1" t="s">
        <v>3096</v>
      </c>
      <c r="N1087" s="1" t="s">
        <v>31</v>
      </c>
      <c r="O1087" s="1" t="s">
        <v>46</v>
      </c>
      <c r="P1087" s="1" t="s">
        <v>3097</v>
      </c>
      <c r="Q1087">
        <v>136.464</v>
      </c>
      <c r="R1087">
        <v>2</v>
      </c>
      <c r="S1087">
        <v>15.3522</v>
      </c>
      <c r="T1087" s="1" t="s">
        <v>253</v>
      </c>
    </row>
    <row r="1088" spans="1:20" x14ac:dyDescent="0.25">
      <c r="A1088" s="1" t="s">
        <v>3098</v>
      </c>
      <c r="B1088" s="2">
        <v>42068</v>
      </c>
      <c r="C1088" s="2">
        <v>42070</v>
      </c>
      <c r="D1088" s="1" t="s">
        <v>63</v>
      </c>
      <c r="E1088" s="1" t="s">
        <v>22</v>
      </c>
      <c r="F1088" s="1" t="s">
        <v>3099</v>
      </c>
      <c r="G1088" s="1" t="s">
        <v>3100</v>
      </c>
      <c r="H1088" s="1" t="s">
        <v>90</v>
      </c>
      <c r="I1088" s="1" t="s">
        <v>26</v>
      </c>
      <c r="J1088" s="1" t="s">
        <v>3101</v>
      </c>
      <c r="K1088" s="1" t="s">
        <v>67</v>
      </c>
      <c r="L1088" s="1" t="s">
        <v>68</v>
      </c>
      <c r="M1088" s="1" t="s">
        <v>590</v>
      </c>
      <c r="N1088" s="1" t="s">
        <v>31</v>
      </c>
      <c r="O1088" s="1" t="s">
        <v>36</v>
      </c>
      <c r="P1088" s="1" t="s">
        <v>591</v>
      </c>
      <c r="Q1088">
        <v>99.372</v>
      </c>
      <c r="R1088">
        <v>2</v>
      </c>
      <c r="S1088">
        <v>-7.0979999999999999</v>
      </c>
      <c r="T1088" s="1" t="s">
        <v>195</v>
      </c>
    </row>
    <row r="1089" spans="1:20" x14ac:dyDescent="0.25">
      <c r="A1089" s="1" t="s">
        <v>3098</v>
      </c>
      <c r="B1089" s="2">
        <v>42068</v>
      </c>
      <c r="C1089" s="2">
        <v>42070</v>
      </c>
      <c r="D1089" s="1" t="s">
        <v>63</v>
      </c>
      <c r="E1089" s="1" t="s">
        <v>22</v>
      </c>
      <c r="F1089" s="1" t="s">
        <v>3099</v>
      </c>
      <c r="G1089" s="1" t="s">
        <v>3100</v>
      </c>
      <c r="H1089" s="1" t="s">
        <v>90</v>
      </c>
      <c r="I1089" s="1" t="s">
        <v>26</v>
      </c>
      <c r="J1089" s="1" t="s">
        <v>3101</v>
      </c>
      <c r="K1089" s="1" t="s">
        <v>67</v>
      </c>
      <c r="L1089" s="1" t="s">
        <v>68</v>
      </c>
      <c r="M1089" s="1" t="s">
        <v>2281</v>
      </c>
      <c r="N1089" s="1" t="s">
        <v>31</v>
      </c>
      <c r="O1089" s="1" t="s">
        <v>57</v>
      </c>
      <c r="P1089" s="1" t="s">
        <v>2282</v>
      </c>
      <c r="Q1089">
        <v>33.567999999999998</v>
      </c>
      <c r="R1089">
        <v>2</v>
      </c>
      <c r="S1089">
        <v>-5.4547999999999996</v>
      </c>
      <c r="T1089" s="1" t="s">
        <v>195</v>
      </c>
    </row>
    <row r="1090" spans="1:20" x14ac:dyDescent="0.25">
      <c r="A1090" s="1" t="s">
        <v>3102</v>
      </c>
      <c r="B1090" s="2">
        <v>41889</v>
      </c>
      <c r="C1090" s="2">
        <v>41892</v>
      </c>
      <c r="D1090" s="1" t="s">
        <v>21</v>
      </c>
      <c r="E1090" s="1" t="s">
        <v>87</v>
      </c>
      <c r="F1090" s="1" t="s">
        <v>1224</v>
      </c>
      <c r="G1090" s="1" t="s">
        <v>1225</v>
      </c>
      <c r="H1090" s="1" t="s">
        <v>100</v>
      </c>
      <c r="I1090" s="1" t="s">
        <v>26</v>
      </c>
      <c r="J1090" s="1" t="s">
        <v>101</v>
      </c>
      <c r="K1090" s="1" t="s">
        <v>92</v>
      </c>
      <c r="L1090" s="1" t="s">
        <v>93</v>
      </c>
      <c r="M1090" s="1" t="s">
        <v>922</v>
      </c>
      <c r="N1090" s="1" t="s">
        <v>31</v>
      </c>
      <c r="O1090" s="1" t="s">
        <v>46</v>
      </c>
      <c r="P1090" s="1" t="s">
        <v>923</v>
      </c>
      <c r="Q1090">
        <v>200.79499999999999</v>
      </c>
      <c r="R1090">
        <v>1</v>
      </c>
      <c r="S1090">
        <v>-22.948</v>
      </c>
      <c r="T1090" s="1" t="s">
        <v>77</v>
      </c>
    </row>
    <row r="1091" spans="1:20" x14ac:dyDescent="0.25">
      <c r="A1091" s="1" t="s">
        <v>3103</v>
      </c>
      <c r="B1091" s="2">
        <v>42989</v>
      </c>
      <c r="C1091" s="2">
        <v>42989</v>
      </c>
      <c r="D1091" s="1" t="s">
        <v>425</v>
      </c>
      <c r="E1091" s="1" t="s">
        <v>426</v>
      </c>
      <c r="F1091" s="1" t="s">
        <v>687</v>
      </c>
      <c r="G1091" s="1" t="s">
        <v>688</v>
      </c>
      <c r="H1091" s="1" t="s">
        <v>25</v>
      </c>
      <c r="I1091" s="1" t="s">
        <v>26</v>
      </c>
      <c r="J1091" s="1" t="s">
        <v>328</v>
      </c>
      <c r="K1091" s="1" t="s">
        <v>54</v>
      </c>
      <c r="L1091" s="1" t="s">
        <v>55</v>
      </c>
      <c r="M1091" s="1" t="s">
        <v>149</v>
      </c>
      <c r="N1091" s="1" t="s">
        <v>31</v>
      </c>
      <c r="O1091" s="1" t="s">
        <v>57</v>
      </c>
      <c r="P1091" s="1" t="s">
        <v>150</v>
      </c>
      <c r="Q1091">
        <v>32.36</v>
      </c>
      <c r="R1091">
        <v>4</v>
      </c>
      <c r="S1091">
        <v>11.6496</v>
      </c>
      <c r="T1091" s="1" t="s">
        <v>77</v>
      </c>
    </row>
    <row r="1092" spans="1:20" x14ac:dyDescent="0.25">
      <c r="A1092" s="1" t="s">
        <v>3104</v>
      </c>
      <c r="B1092" s="2">
        <v>42751</v>
      </c>
      <c r="C1092" s="2">
        <v>42751</v>
      </c>
      <c r="D1092" s="1" t="s">
        <v>425</v>
      </c>
      <c r="E1092" s="1" t="s">
        <v>426</v>
      </c>
      <c r="F1092" s="1" t="s">
        <v>2696</v>
      </c>
      <c r="G1092" s="1" t="s">
        <v>2697</v>
      </c>
      <c r="H1092" s="1" t="s">
        <v>90</v>
      </c>
      <c r="I1092" s="1" t="s">
        <v>26</v>
      </c>
      <c r="J1092" s="1" t="s">
        <v>53</v>
      </c>
      <c r="K1092" s="1" t="s">
        <v>54</v>
      </c>
      <c r="L1092" s="1" t="s">
        <v>55</v>
      </c>
      <c r="M1092" s="1" t="s">
        <v>56</v>
      </c>
      <c r="N1092" s="1" t="s">
        <v>31</v>
      </c>
      <c r="O1092" s="1" t="s">
        <v>57</v>
      </c>
      <c r="P1092" s="1" t="s">
        <v>58</v>
      </c>
      <c r="Q1092">
        <v>27.92</v>
      </c>
      <c r="R1092">
        <v>4</v>
      </c>
      <c r="S1092">
        <v>8.0968</v>
      </c>
      <c r="T1092" s="1" t="s">
        <v>169</v>
      </c>
    </row>
    <row r="1093" spans="1:20" x14ac:dyDescent="0.25">
      <c r="A1093" s="1" t="s">
        <v>3104</v>
      </c>
      <c r="B1093" s="2">
        <v>42751</v>
      </c>
      <c r="C1093" s="2">
        <v>42751</v>
      </c>
      <c r="D1093" s="1" t="s">
        <v>425</v>
      </c>
      <c r="E1093" s="1" t="s">
        <v>426</v>
      </c>
      <c r="F1093" s="1" t="s">
        <v>2696</v>
      </c>
      <c r="G1093" s="1" t="s">
        <v>2697</v>
      </c>
      <c r="H1093" s="1" t="s">
        <v>90</v>
      </c>
      <c r="I1093" s="1" t="s">
        <v>26</v>
      </c>
      <c r="J1093" s="1" t="s">
        <v>53</v>
      </c>
      <c r="K1093" s="1" t="s">
        <v>54</v>
      </c>
      <c r="L1093" s="1" t="s">
        <v>55</v>
      </c>
      <c r="M1093" s="1" t="s">
        <v>907</v>
      </c>
      <c r="N1093" s="1" t="s">
        <v>31</v>
      </c>
      <c r="O1093" s="1" t="s">
        <v>46</v>
      </c>
      <c r="P1093" s="1" t="s">
        <v>908</v>
      </c>
      <c r="Q1093">
        <v>399.67200000000003</v>
      </c>
      <c r="R1093">
        <v>7</v>
      </c>
      <c r="S1093">
        <v>-14.9877</v>
      </c>
      <c r="T1093" s="1" t="s">
        <v>169</v>
      </c>
    </row>
    <row r="1094" spans="1:20" x14ac:dyDescent="0.25">
      <c r="A1094" s="1" t="s">
        <v>3105</v>
      </c>
      <c r="B1094" s="2">
        <v>42315</v>
      </c>
      <c r="C1094" s="2">
        <v>42317</v>
      </c>
      <c r="D1094" s="1" t="s">
        <v>63</v>
      </c>
      <c r="E1094" s="1" t="s">
        <v>22</v>
      </c>
      <c r="F1094" s="1" t="s">
        <v>2917</v>
      </c>
      <c r="G1094" s="1" t="s">
        <v>2918</v>
      </c>
      <c r="H1094" s="1" t="s">
        <v>25</v>
      </c>
      <c r="I1094" s="1" t="s">
        <v>26</v>
      </c>
      <c r="J1094" s="1" t="s">
        <v>3031</v>
      </c>
      <c r="K1094" s="1" t="s">
        <v>3106</v>
      </c>
      <c r="L1094" s="1" t="s">
        <v>68</v>
      </c>
      <c r="M1094" s="1" t="s">
        <v>580</v>
      </c>
      <c r="N1094" s="1" t="s">
        <v>31</v>
      </c>
      <c r="O1094" s="1" t="s">
        <v>36</v>
      </c>
      <c r="P1094" s="1" t="s">
        <v>581</v>
      </c>
      <c r="Q1094">
        <v>715.2</v>
      </c>
      <c r="R1094">
        <v>3</v>
      </c>
      <c r="S1094">
        <v>178.8</v>
      </c>
      <c r="T1094" s="1" t="s">
        <v>34</v>
      </c>
    </row>
    <row r="1095" spans="1:20" x14ac:dyDescent="0.25">
      <c r="A1095" s="1" t="s">
        <v>3107</v>
      </c>
      <c r="B1095" s="2">
        <v>41895</v>
      </c>
      <c r="C1095" s="2">
        <v>41899</v>
      </c>
      <c r="D1095" s="1" t="s">
        <v>79</v>
      </c>
      <c r="E1095" s="1" t="s">
        <v>40</v>
      </c>
      <c r="F1095" s="1" t="s">
        <v>1820</v>
      </c>
      <c r="G1095" s="1" t="s">
        <v>1821</v>
      </c>
      <c r="H1095" s="1" t="s">
        <v>100</v>
      </c>
      <c r="I1095" s="1" t="s">
        <v>26</v>
      </c>
      <c r="J1095" s="1" t="s">
        <v>2548</v>
      </c>
      <c r="K1095" s="1" t="s">
        <v>92</v>
      </c>
      <c r="L1095" s="1" t="s">
        <v>93</v>
      </c>
      <c r="M1095" s="1" t="s">
        <v>255</v>
      </c>
      <c r="N1095" s="1" t="s">
        <v>31</v>
      </c>
      <c r="O1095" s="1" t="s">
        <v>36</v>
      </c>
      <c r="P1095" s="1" t="s">
        <v>256</v>
      </c>
      <c r="Q1095">
        <v>340.11599999999999</v>
      </c>
      <c r="R1095">
        <v>6</v>
      </c>
      <c r="S1095">
        <v>-9.7175999999999991</v>
      </c>
      <c r="T1095" s="1" t="s">
        <v>77</v>
      </c>
    </row>
    <row r="1096" spans="1:20" x14ac:dyDescent="0.25">
      <c r="A1096" s="1" t="s">
        <v>3108</v>
      </c>
      <c r="B1096" s="2">
        <v>42252</v>
      </c>
      <c r="C1096" s="2">
        <v>42257</v>
      </c>
      <c r="D1096" s="1" t="s">
        <v>50</v>
      </c>
      <c r="E1096" s="1" t="s">
        <v>40</v>
      </c>
      <c r="F1096" s="1" t="s">
        <v>2617</v>
      </c>
      <c r="G1096" s="1" t="s">
        <v>2618</v>
      </c>
      <c r="H1096" s="1" t="s">
        <v>90</v>
      </c>
      <c r="I1096" s="1" t="s">
        <v>26</v>
      </c>
      <c r="J1096" s="1" t="s">
        <v>894</v>
      </c>
      <c r="K1096" s="1" t="s">
        <v>166</v>
      </c>
      <c r="L1096" s="1" t="s">
        <v>93</v>
      </c>
      <c r="M1096" s="1" t="s">
        <v>111</v>
      </c>
      <c r="N1096" s="1" t="s">
        <v>31</v>
      </c>
      <c r="O1096" s="1" t="s">
        <v>57</v>
      </c>
      <c r="P1096" s="1" t="s">
        <v>112</v>
      </c>
      <c r="Q1096">
        <v>6.16</v>
      </c>
      <c r="R1096">
        <v>2</v>
      </c>
      <c r="S1096">
        <v>2.9567999999999999</v>
      </c>
      <c r="T1096" s="1" t="s">
        <v>77</v>
      </c>
    </row>
    <row r="1097" spans="1:20" x14ac:dyDescent="0.25">
      <c r="A1097" s="1" t="s">
        <v>3109</v>
      </c>
      <c r="B1097" s="2">
        <v>42860</v>
      </c>
      <c r="C1097" s="2">
        <v>42861</v>
      </c>
      <c r="D1097" s="1" t="s">
        <v>117</v>
      </c>
      <c r="E1097" s="1" t="s">
        <v>87</v>
      </c>
      <c r="F1097" s="1" t="s">
        <v>2186</v>
      </c>
      <c r="G1097" s="1" t="s">
        <v>2187</v>
      </c>
      <c r="H1097" s="1" t="s">
        <v>25</v>
      </c>
      <c r="I1097" s="1" t="s">
        <v>26</v>
      </c>
      <c r="J1097" s="1" t="s">
        <v>865</v>
      </c>
      <c r="K1097" s="1" t="s">
        <v>180</v>
      </c>
      <c r="L1097" s="1" t="s">
        <v>55</v>
      </c>
      <c r="M1097" s="1" t="s">
        <v>1136</v>
      </c>
      <c r="N1097" s="1" t="s">
        <v>31</v>
      </c>
      <c r="O1097" s="1" t="s">
        <v>32</v>
      </c>
      <c r="P1097" s="1" t="s">
        <v>1137</v>
      </c>
      <c r="Q1097">
        <v>89.991</v>
      </c>
      <c r="R1097">
        <v>3</v>
      </c>
      <c r="S1097">
        <v>-152.9847</v>
      </c>
      <c r="T1097" s="1" t="s">
        <v>161</v>
      </c>
    </row>
    <row r="1098" spans="1:20" x14ac:dyDescent="0.25">
      <c r="A1098" s="1" t="s">
        <v>3110</v>
      </c>
      <c r="B1098" s="2">
        <v>41890</v>
      </c>
      <c r="C1098" s="2">
        <v>41897</v>
      </c>
      <c r="D1098" s="1" t="s">
        <v>39</v>
      </c>
      <c r="E1098" s="1" t="s">
        <v>40</v>
      </c>
      <c r="F1098" s="1" t="s">
        <v>1215</v>
      </c>
      <c r="G1098" s="1" t="s">
        <v>1216</v>
      </c>
      <c r="H1098" s="1" t="s">
        <v>25</v>
      </c>
      <c r="I1098" s="1" t="s">
        <v>26</v>
      </c>
      <c r="J1098" s="1" t="s">
        <v>101</v>
      </c>
      <c r="K1098" s="1" t="s">
        <v>92</v>
      </c>
      <c r="L1098" s="1" t="s">
        <v>93</v>
      </c>
      <c r="M1098" s="1" t="s">
        <v>246</v>
      </c>
      <c r="N1098" s="1" t="s">
        <v>31</v>
      </c>
      <c r="O1098" s="1" t="s">
        <v>36</v>
      </c>
      <c r="P1098" s="1" t="s">
        <v>247</v>
      </c>
      <c r="Q1098">
        <v>966.7</v>
      </c>
      <c r="R1098">
        <v>5</v>
      </c>
      <c r="S1098">
        <v>-13.81</v>
      </c>
      <c r="T1098" s="1" t="s">
        <v>77</v>
      </c>
    </row>
    <row r="1099" spans="1:20" x14ac:dyDescent="0.25">
      <c r="A1099" s="1" t="s">
        <v>3111</v>
      </c>
      <c r="B1099" s="2">
        <v>42364</v>
      </c>
      <c r="C1099" s="2">
        <v>42368</v>
      </c>
      <c r="D1099" s="1" t="s">
        <v>79</v>
      </c>
      <c r="E1099" s="1" t="s">
        <v>40</v>
      </c>
      <c r="F1099" s="1" t="s">
        <v>1372</v>
      </c>
      <c r="G1099" s="1" t="s">
        <v>1373</v>
      </c>
      <c r="H1099" s="1" t="s">
        <v>25</v>
      </c>
      <c r="I1099" s="1" t="s">
        <v>26</v>
      </c>
      <c r="J1099" s="1" t="s">
        <v>276</v>
      </c>
      <c r="K1099" s="1" t="s">
        <v>231</v>
      </c>
      <c r="L1099" s="1" t="s">
        <v>68</v>
      </c>
      <c r="M1099" s="1" t="s">
        <v>1062</v>
      </c>
      <c r="N1099" s="1" t="s">
        <v>31</v>
      </c>
      <c r="O1099" s="1" t="s">
        <v>46</v>
      </c>
      <c r="P1099" s="1" t="s">
        <v>1063</v>
      </c>
      <c r="Q1099">
        <v>51.588000000000001</v>
      </c>
      <c r="R1099">
        <v>1</v>
      </c>
      <c r="S1099">
        <v>-15.4764</v>
      </c>
      <c r="T1099" s="1" t="s">
        <v>96</v>
      </c>
    </row>
    <row r="1100" spans="1:20" x14ac:dyDescent="0.25">
      <c r="A1100" s="1" t="s">
        <v>3112</v>
      </c>
      <c r="B1100" s="2">
        <v>42943</v>
      </c>
      <c r="C1100" s="2">
        <v>42947</v>
      </c>
      <c r="D1100" s="1" t="s">
        <v>79</v>
      </c>
      <c r="E1100" s="1" t="s">
        <v>40</v>
      </c>
      <c r="F1100" s="1" t="s">
        <v>3092</v>
      </c>
      <c r="G1100" s="1" t="s">
        <v>3093</v>
      </c>
      <c r="H1100" s="1" t="s">
        <v>25</v>
      </c>
      <c r="I1100" s="1" t="s">
        <v>26</v>
      </c>
      <c r="J1100" s="1" t="s">
        <v>1033</v>
      </c>
      <c r="K1100" s="1" t="s">
        <v>121</v>
      </c>
      <c r="L1100" s="1" t="s">
        <v>68</v>
      </c>
      <c r="M1100" s="1" t="s">
        <v>1204</v>
      </c>
      <c r="N1100" s="1" t="s">
        <v>31</v>
      </c>
      <c r="O1100" s="1" t="s">
        <v>57</v>
      </c>
      <c r="P1100" s="1" t="s">
        <v>1205</v>
      </c>
      <c r="Q1100">
        <v>14.89</v>
      </c>
      <c r="R1100">
        <v>1</v>
      </c>
      <c r="S1100">
        <v>4.0202999999999998</v>
      </c>
      <c r="T1100" s="1" t="s">
        <v>71</v>
      </c>
    </row>
    <row r="1101" spans="1:20" x14ac:dyDescent="0.25">
      <c r="A1101" s="1" t="s">
        <v>3113</v>
      </c>
      <c r="B1101" s="2">
        <v>42520</v>
      </c>
      <c r="C1101" s="2">
        <v>42524</v>
      </c>
      <c r="D1101" s="1" t="s">
        <v>79</v>
      </c>
      <c r="E1101" s="1" t="s">
        <v>40</v>
      </c>
      <c r="F1101" s="1" t="s">
        <v>2576</v>
      </c>
      <c r="G1101" s="1" t="s">
        <v>2577</v>
      </c>
      <c r="H1101" s="1" t="s">
        <v>90</v>
      </c>
      <c r="I1101" s="1" t="s">
        <v>26</v>
      </c>
      <c r="J1101" s="1" t="s">
        <v>878</v>
      </c>
      <c r="K1101" s="1" t="s">
        <v>716</v>
      </c>
      <c r="L1101" s="1" t="s">
        <v>29</v>
      </c>
      <c r="M1101" s="1" t="s">
        <v>1883</v>
      </c>
      <c r="N1101" s="1" t="s">
        <v>31</v>
      </c>
      <c r="O1101" s="1" t="s">
        <v>46</v>
      </c>
      <c r="P1101" s="1" t="s">
        <v>1884</v>
      </c>
      <c r="Q1101">
        <v>2275.5</v>
      </c>
      <c r="R1101">
        <v>10</v>
      </c>
      <c r="S1101">
        <v>386.83499999999998</v>
      </c>
      <c r="T1101" s="1" t="s">
        <v>161</v>
      </c>
    </row>
    <row r="1102" spans="1:20" x14ac:dyDescent="0.25">
      <c r="A1102" s="1" t="s">
        <v>3114</v>
      </c>
      <c r="B1102" s="2">
        <v>41959</v>
      </c>
      <c r="C1102" s="2">
        <v>41963</v>
      </c>
      <c r="D1102" s="1" t="s">
        <v>79</v>
      </c>
      <c r="E1102" s="1" t="s">
        <v>40</v>
      </c>
      <c r="F1102" s="1" t="s">
        <v>3115</v>
      </c>
      <c r="G1102" s="1" t="s">
        <v>3116</v>
      </c>
      <c r="H1102" s="1" t="s">
        <v>25</v>
      </c>
      <c r="I1102" s="1" t="s">
        <v>26</v>
      </c>
      <c r="J1102" s="1" t="s">
        <v>513</v>
      </c>
      <c r="K1102" s="1" t="s">
        <v>134</v>
      </c>
      <c r="L1102" s="1" t="s">
        <v>93</v>
      </c>
      <c r="M1102" s="1" t="s">
        <v>2008</v>
      </c>
      <c r="N1102" s="1" t="s">
        <v>31</v>
      </c>
      <c r="O1102" s="1" t="s">
        <v>36</v>
      </c>
      <c r="P1102" s="1" t="s">
        <v>2009</v>
      </c>
      <c r="Q1102">
        <v>37.295999999999999</v>
      </c>
      <c r="R1102">
        <v>2</v>
      </c>
      <c r="S1102">
        <v>-1.0656000000000001</v>
      </c>
      <c r="T1102" s="1" t="s">
        <v>34</v>
      </c>
    </row>
    <row r="1103" spans="1:20" x14ac:dyDescent="0.25">
      <c r="A1103" s="1" t="s">
        <v>3117</v>
      </c>
      <c r="B1103" s="2">
        <v>41903</v>
      </c>
      <c r="C1103" s="2">
        <v>41905</v>
      </c>
      <c r="D1103" s="1" t="s">
        <v>63</v>
      </c>
      <c r="E1103" s="1" t="s">
        <v>87</v>
      </c>
      <c r="F1103" s="1" t="s">
        <v>524</v>
      </c>
      <c r="G1103" s="1" t="s">
        <v>525</v>
      </c>
      <c r="H1103" s="1" t="s">
        <v>100</v>
      </c>
      <c r="I1103" s="1" t="s">
        <v>26</v>
      </c>
      <c r="J1103" s="1" t="s">
        <v>3118</v>
      </c>
      <c r="K1103" s="1" t="s">
        <v>92</v>
      </c>
      <c r="L1103" s="1" t="s">
        <v>93</v>
      </c>
      <c r="M1103" s="1" t="s">
        <v>2140</v>
      </c>
      <c r="N1103" s="1" t="s">
        <v>31</v>
      </c>
      <c r="O1103" s="1" t="s">
        <v>57</v>
      </c>
      <c r="P1103" s="1" t="s">
        <v>2141</v>
      </c>
      <c r="Q1103">
        <v>8.5440000000000005</v>
      </c>
      <c r="R1103">
        <v>2</v>
      </c>
      <c r="S1103">
        <v>-7.476</v>
      </c>
      <c r="T1103" s="1" t="s">
        <v>77</v>
      </c>
    </row>
    <row r="1104" spans="1:20" x14ac:dyDescent="0.25">
      <c r="A1104" s="1" t="s">
        <v>3119</v>
      </c>
      <c r="B1104" s="2">
        <v>42421</v>
      </c>
      <c r="C1104" s="2">
        <v>42426</v>
      </c>
      <c r="D1104" s="1" t="s">
        <v>50</v>
      </c>
      <c r="E1104" s="1" t="s">
        <v>40</v>
      </c>
      <c r="F1104" s="1" t="s">
        <v>798</v>
      </c>
      <c r="G1104" s="1" t="s">
        <v>799</v>
      </c>
      <c r="H1104" s="1" t="s">
        <v>90</v>
      </c>
      <c r="I1104" s="1" t="s">
        <v>26</v>
      </c>
      <c r="J1104" s="1" t="s">
        <v>761</v>
      </c>
      <c r="K1104" s="1" t="s">
        <v>121</v>
      </c>
      <c r="L1104" s="1" t="s">
        <v>68</v>
      </c>
      <c r="M1104" s="1" t="s">
        <v>174</v>
      </c>
      <c r="N1104" s="1" t="s">
        <v>31</v>
      </c>
      <c r="O1104" s="1" t="s">
        <v>57</v>
      </c>
      <c r="P1104" s="1" t="s">
        <v>175</v>
      </c>
      <c r="Q1104">
        <v>68.95</v>
      </c>
      <c r="R1104">
        <v>5</v>
      </c>
      <c r="S1104">
        <v>28.959</v>
      </c>
      <c r="T1104" s="1" t="s">
        <v>297</v>
      </c>
    </row>
    <row r="1105" spans="1:20" x14ac:dyDescent="0.25">
      <c r="A1105" s="1" t="s">
        <v>3120</v>
      </c>
      <c r="B1105" s="2">
        <v>43058</v>
      </c>
      <c r="C1105" s="2">
        <v>43060</v>
      </c>
      <c r="D1105" s="1" t="s">
        <v>63</v>
      </c>
      <c r="E1105" s="1" t="s">
        <v>87</v>
      </c>
      <c r="F1105" s="1" t="s">
        <v>2571</v>
      </c>
      <c r="G1105" s="1" t="s">
        <v>2572</v>
      </c>
      <c r="H1105" s="1" t="s">
        <v>25</v>
      </c>
      <c r="I1105" s="1" t="s">
        <v>26</v>
      </c>
      <c r="J1105" s="1" t="s">
        <v>101</v>
      </c>
      <c r="K1105" s="1" t="s">
        <v>92</v>
      </c>
      <c r="L1105" s="1" t="s">
        <v>93</v>
      </c>
      <c r="M1105" s="1" t="s">
        <v>1617</v>
      </c>
      <c r="N1105" s="1" t="s">
        <v>31</v>
      </c>
      <c r="O1105" s="1" t="s">
        <v>36</v>
      </c>
      <c r="P1105" s="1" t="s">
        <v>1618</v>
      </c>
      <c r="Q1105">
        <v>191.05799999999999</v>
      </c>
      <c r="R1105">
        <v>3</v>
      </c>
      <c r="S1105">
        <v>-46.399799999999999</v>
      </c>
      <c r="T1105" s="1" t="s">
        <v>34</v>
      </c>
    </row>
    <row r="1106" spans="1:20" x14ac:dyDescent="0.25">
      <c r="A1106" s="1" t="s">
        <v>3121</v>
      </c>
      <c r="B1106" s="2">
        <v>42855</v>
      </c>
      <c r="C1106" s="2">
        <v>42860</v>
      </c>
      <c r="D1106" s="1" t="s">
        <v>50</v>
      </c>
      <c r="E1106" s="1" t="s">
        <v>40</v>
      </c>
      <c r="F1106" s="1" t="s">
        <v>397</v>
      </c>
      <c r="G1106" s="1" t="s">
        <v>398</v>
      </c>
      <c r="H1106" s="1" t="s">
        <v>90</v>
      </c>
      <c r="I1106" s="1" t="s">
        <v>26</v>
      </c>
      <c r="J1106" s="1" t="s">
        <v>328</v>
      </c>
      <c r="K1106" s="1" t="s">
        <v>54</v>
      </c>
      <c r="L1106" s="1" t="s">
        <v>55</v>
      </c>
      <c r="M1106" s="1" t="s">
        <v>756</v>
      </c>
      <c r="N1106" s="1" t="s">
        <v>31</v>
      </c>
      <c r="O1106" s="1" t="s">
        <v>57</v>
      </c>
      <c r="P1106" s="1" t="s">
        <v>757</v>
      </c>
      <c r="Q1106">
        <v>64.959999999999994</v>
      </c>
      <c r="R1106">
        <v>2</v>
      </c>
      <c r="S1106">
        <v>21.436800000000002</v>
      </c>
      <c r="T1106" s="1" t="s">
        <v>113</v>
      </c>
    </row>
    <row r="1107" spans="1:20" x14ac:dyDescent="0.25">
      <c r="A1107" s="1" t="s">
        <v>3122</v>
      </c>
      <c r="B1107" s="2">
        <v>42492</v>
      </c>
      <c r="C1107" s="2">
        <v>42498</v>
      </c>
      <c r="D1107" s="1" t="s">
        <v>125</v>
      </c>
      <c r="E1107" s="1" t="s">
        <v>40</v>
      </c>
      <c r="F1107" s="1" t="s">
        <v>2048</v>
      </c>
      <c r="G1107" s="1" t="s">
        <v>2049</v>
      </c>
      <c r="H1107" s="1" t="s">
        <v>25</v>
      </c>
      <c r="I1107" s="1" t="s">
        <v>26</v>
      </c>
      <c r="J1107" s="1" t="s">
        <v>2569</v>
      </c>
      <c r="K1107" s="1" t="s">
        <v>1036</v>
      </c>
      <c r="L1107" s="1" t="s">
        <v>29</v>
      </c>
      <c r="M1107" s="1" t="s">
        <v>1003</v>
      </c>
      <c r="N1107" s="1" t="s">
        <v>31</v>
      </c>
      <c r="O1107" s="1" t="s">
        <v>36</v>
      </c>
      <c r="P1107" s="1" t="s">
        <v>1004</v>
      </c>
      <c r="Q1107">
        <v>187.05600000000001</v>
      </c>
      <c r="R1107">
        <v>9</v>
      </c>
      <c r="S1107">
        <v>11.691000000000001</v>
      </c>
      <c r="T1107" s="1" t="s">
        <v>161</v>
      </c>
    </row>
    <row r="1108" spans="1:20" x14ac:dyDescent="0.25">
      <c r="A1108" s="1" t="s">
        <v>3123</v>
      </c>
      <c r="B1108" s="2">
        <v>43010</v>
      </c>
      <c r="C1108" s="2">
        <v>43013</v>
      </c>
      <c r="D1108" s="1" t="s">
        <v>21</v>
      </c>
      <c r="E1108" s="1" t="s">
        <v>87</v>
      </c>
      <c r="F1108" s="1" t="s">
        <v>2431</v>
      </c>
      <c r="G1108" s="1" t="s">
        <v>2432</v>
      </c>
      <c r="H1108" s="1" t="s">
        <v>100</v>
      </c>
      <c r="I1108" s="1" t="s">
        <v>26</v>
      </c>
      <c r="J1108" s="1" t="s">
        <v>3124</v>
      </c>
      <c r="K1108" s="1" t="s">
        <v>141</v>
      </c>
      <c r="L1108" s="1" t="s">
        <v>29</v>
      </c>
      <c r="M1108" s="1" t="s">
        <v>1718</v>
      </c>
      <c r="N1108" s="1" t="s">
        <v>31</v>
      </c>
      <c r="O1108" s="1" t="s">
        <v>57</v>
      </c>
      <c r="P1108" s="1" t="s">
        <v>1719</v>
      </c>
      <c r="Q1108">
        <v>11.808</v>
      </c>
      <c r="R1108">
        <v>2</v>
      </c>
      <c r="S1108">
        <v>1.3284</v>
      </c>
      <c r="T1108" s="1" t="s">
        <v>48</v>
      </c>
    </row>
    <row r="1109" spans="1:20" x14ac:dyDescent="0.25">
      <c r="A1109" s="1" t="s">
        <v>3123</v>
      </c>
      <c r="B1109" s="2">
        <v>43010</v>
      </c>
      <c r="C1109" s="2">
        <v>43013</v>
      </c>
      <c r="D1109" s="1" t="s">
        <v>21</v>
      </c>
      <c r="E1109" s="1" t="s">
        <v>87</v>
      </c>
      <c r="F1109" s="1" t="s">
        <v>2431</v>
      </c>
      <c r="G1109" s="1" t="s">
        <v>2432</v>
      </c>
      <c r="H1109" s="1" t="s">
        <v>100</v>
      </c>
      <c r="I1109" s="1" t="s">
        <v>26</v>
      </c>
      <c r="J1109" s="1" t="s">
        <v>3124</v>
      </c>
      <c r="K1109" s="1" t="s">
        <v>141</v>
      </c>
      <c r="L1109" s="1" t="s">
        <v>29</v>
      </c>
      <c r="M1109" s="1" t="s">
        <v>551</v>
      </c>
      <c r="N1109" s="1" t="s">
        <v>31</v>
      </c>
      <c r="O1109" s="1" t="s">
        <v>57</v>
      </c>
      <c r="P1109" s="1" t="s">
        <v>3125</v>
      </c>
      <c r="Q1109">
        <v>9.6560000000000006</v>
      </c>
      <c r="R1109">
        <v>1</v>
      </c>
      <c r="S1109">
        <v>1.5690999999999999</v>
      </c>
      <c r="T1109" s="1" t="s">
        <v>48</v>
      </c>
    </row>
    <row r="1110" spans="1:20" x14ac:dyDescent="0.25">
      <c r="A1110" s="1" t="s">
        <v>3123</v>
      </c>
      <c r="B1110" s="2">
        <v>43010</v>
      </c>
      <c r="C1110" s="2">
        <v>43013</v>
      </c>
      <c r="D1110" s="1" t="s">
        <v>21</v>
      </c>
      <c r="E1110" s="1" t="s">
        <v>87</v>
      </c>
      <c r="F1110" s="1" t="s">
        <v>2431</v>
      </c>
      <c r="G1110" s="1" t="s">
        <v>2432</v>
      </c>
      <c r="H1110" s="1" t="s">
        <v>100</v>
      </c>
      <c r="I1110" s="1" t="s">
        <v>26</v>
      </c>
      <c r="J1110" s="1" t="s">
        <v>3124</v>
      </c>
      <c r="K1110" s="1" t="s">
        <v>141</v>
      </c>
      <c r="L1110" s="1" t="s">
        <v>29</v>
      </c>
      <c r="M1110" s="1" t="s">
        <v>751</v>
      </c>
      <c r="N1110" s="1" t="s">
        <v>31</v>
      </c>
      <c r="O1110" s="1" t="s">
        <v>46</v>
      </c>
      <c r="P1110" s="1" t="s">
        <v>752</v>
      </c>
      <c r="Q1110">
        <v>2314.116</v>
      </c>
      <c r="R1110">
        <v>7</v>
      </c>
      <c r="S1110">
        <v>-1002.7836</v>
      </c>
      <c r="T1110" s="1" t="s">
        <v>48</v>
      </c>
    </row>
    <row r="1111" spans="1:20" x14ac:dyDescent="0.25">
      <c r="A1111" s="1" t="s">
        <v>3123</v>
      </c>
      <c r="B1111" s="2">
        <v>43010</v>
      </c>
      <c r="C1111" s="2">
        <v>43013</v>
      </c>
      <c r="D1111" s="1" t="s">
        <v>21</v>
      </c>
      <c r="E1111" s="1" t="s">
        <v>87</v>
      </c>
      <c r="F1111" s="1" t="s">
        <v>2431</v>
      </c>
      <c r="G1111" s="1" t="s">
        <v>2432</v>
      </c>
      <c r="H1111" s="1" t="s">
        <v>100</v>
      </c>
      <c r="I1111" s="1" t="s">
        <v>26</v>
      </c>
      <c r="J1111" s="1" t="s">
        <v>3124</v>
      </c>
      <c r="K1111" s="1" t="s">
        <v>141</v>
      </c>
      <c r="L1111" s="1" t="s">
        <v>29</v>
      </c>
      <c r="M1111" s="1" t="s">
        <v>1128</v>
      </c>
      <c r="N1111" s="1" t="s">
        <v>31</v>
      </c>
      <c r="O1111" s="1" t="s">
        <v>57</v>
      </c>
      <c r="P1111" s="1" t="s">
        <v>1129</v>
      </c>
      <c r="Q1111">
        <v>19.760000000000002</v>
      </c>
      <c r="R1111">
        <v>2</v>
      </c>
      <c r="S1111">
        <v>5.9279999999999999</v>
      </c>
      <c r="T1111" s="1" t="s">
        <v>48</v>
      </c>
    </row>
    <row r="1112" spans="1:20" x14ac:dyDescent="0.25">
      <c r="A1112" s="1" t="s">
        <v>3126</v>
      </c>
      <c r="B1112" s="2">
        <v>42342</v>
      </c>
      <c r="C1112" s="2">
        <v>42347</v>
      </c>
      <c r="D1112" s="1" t="s">
        <v>50</v>
      </c>
      <c r="E1112" s="1" t="s">
        <v>40</v>
      </c>
      <c r="F1112" s="1" t="s">
        <v>947</v>
      </c>
      <c r="G1112" s="1" t="s">
        <v>948</v>
      </c>
      <c r="H1112" s="1" t="s">
        <v>25</v>
      </c>
      <c r="I1112" s="1" t="s">
        <v>26</v>
      </c>
      <c r="J1112" s="1" t="s">
        <v>2060</v>
      </c>
      <c r="K1112" s="1" t="s">
        <v>54</v>
      </c>
      <c r="L1112" s="1" t="s">
        <v>55</v>
      </c>
      <c r="M1112" s="1" t="s">
        <v>1311</v>
      </c>
      <c r="N1112" s="1" t="s">
        <v>31</v>
      </c>
      <c r="O1112" s="1" t="s">
        <v>57</v>
      </c>
      <c r="P1112" s="1" t="s">
        <v>1312</v>
      </c>
      <c r="Q1112">
        <v>25.08</v>
      </c>
      <c r="R1112">
        <v>6</v>
      </c>
      <c r="S1112">
        <v>9.0288000000000004</v>
      </c>
      <c r="T1112" s="1" t="s">
        <v>96</v>
      </c>
    </row>
    <row r="1113" spans="1:20" x14ac:dyDescent="0.25">
      <c r="A1113" s="1" t="s">
        <v>3127</v>
      </c>
      <c r="B1113" s="2">
        <v>42617</v>
      </c>
      <c r="C1113" s="2">
        <v>42621</v>
      </c>
      <c r="D1113" s="1" t="s">
        <v>79</v>
      </c>
      <c r="E1113" s="1" t="s">
        <v>40</v>
      </c>
      <c r="F1113" s="1" t="s">
        <v>3128</v>
      </c>
      <c r="G1113" s="1" t="s">
        <v>3129</v>
      </c>
      <c r="H1113" s="1" t="s">
        <v>25</v>
      </c>
      <c r="I1113" s="1" t="s">
        <v>26</v>
      </c>
      <c r="J1113" s="1" t="s">
        <v>173</v>
      </c>
      <c r="K1113" s="1" t="s">
        <v>121</v>
      </c>
      <c r="L1113" s="1" t="s">
        <v>68</v>
      </c>
      <c r="M1113" s="1" t="s">
        <v>1755</v>
      </c>
      <c r="N1113" s="1" t="s">
        <v>31</v>
      </c>
      <c r="O1113" s="1" t="s">
        <v>57</v>
      </c>
      <c r="P1113" s="1" t="s">
        <v>1756</v>
      </c>
      <c r="Q1113">
        <v>63.94</v>
      </c>
      <c r="R1113">
        <v>1</v>
      </c>
      <c r="S1113">
        <v>24.936599999999999</v>
      </c>
      <c r="T1113" s="1" t="s">
        <v>77</v>
      </c>
    </row>
    <row r="1114" spans="1:20" x14ac:dyDescent="0.25">
      <c r="A1114" s="1" t="s">
        <v>3130</v>
      </c>
      <c r="B1114" s="2">
        <v>41877</v>
      </c>
      <c r="C1114" s="2">
        <v>41883</v>
      </c>
      <c r="D1114" s="1" t="s">
        <v>125</v>
      </c>
      <c r="E1114" s="1" t="s">
        <v>40</v>
      </c>
      <c r="F1114" s="1" t="s">
        <v>163</v>
      </c>
      <c r="G1114" s="1" t="s">
        <v>164</v>
      </c>
      <c r="H1114" s="1" t="s">
        <v>25</v>
      </c>
      <c r="I1114" s="1" t="s">
        <v>26</v>
      </c>
      <c r="J1114" s="1" t="s">
        <v>230</v>
      </c>
      <c r="K1114" s="1" t="s">
        <v>200</v>
      </c>
      <c r="L1114" s="1" t="s">
        <v>68</v>
      </c>
      <c r="M1114" s="1" t="s">
        <v>2513</v>
      </c>
      <c r="N1114" s="1" t="s">
        <v>31</v>
      </c>
      <c r="O1114" s="1" t="s">
        <v>57</v>
      </c>
      <c r="P1114" s="1" t="s">
        <v>2514</v>
      </c>
      <c r="Q1114">
        <v>10.68</v>
      </c>
      <c r="R1114">
        <v>4</v>
      </c>
      <c r="S1114">
        <v>4.0583999999999998</v>
      </c>
      <c r="T1114" s="1" t="s">
        <v>253</v>
      </c>
    </row>
    <row r="1115" spans="1:20" x14ac:dyDescent="0.25">
      <c r="A1115" s="1" t="s">
        <v>3131</v>
      </c>
      <c r="B1115" s="2">
        <v>41772</v>
      </c>
      <c r="C1115" s="2">
        <v>41778</v>
      </c>
      <c r="D1115" s="1" t="s">
        <v>125</v>
      </c>
      <c r="E1115" s="1" t="s">
        <v>40</v>
      </c>
      <c r="F1115" s="1" t="s">
        <v>2371</v>
      </c>
      <c r="G1115" s="1" t="s">
        <v>2372</v>
      </c>
      <c r="H1115" s="1" t="s">
        <v>90</v>
      </c>
      <c r="I1115" s="1" t="s">
        <v>26</v>
      </c>
      <c r="J1115" s="1" t="s">
        <v>53</v>
      </c>
      <c r="K1115" s="1" t="s">
        <v>54</v>
      </c>
      <c r="L1115" s="1" t="s">
        <v>55</v>
      </c>
      <c r="M1115" s="1" t="s">
        <v>1892</v>
      </c>
      <c r="N1115" s="1" t="s">
        <v>31</v>
      </c>
      <c r="O1115" s="1" t="s">
        <v>36</v>
      </c>
      <c r="P1115" s="1" t="s">
        <v>1893</v>
      </c>
      <c r="Q1115">
        <v>279.45600000000002</v>
      </c>
      <c r="R1115">
        <v>6</v>
      </c>
      <c r="S1115">
        <v>20.959199999999999</v>
      </c>
      <c r="T1115" s="1" t="s">
        <v>161</v>
      </c>
    </row>
    <row r="1116" spans="1:20" x14ac:dyDescent="0.25">
      <c r="A1116" s="1" t="s">
        <v>3132</v>
      </c>
      <c r="B1116" s="2">
        <v>42839</v>
      </c>
      <c r="C1116" s="2">
        <v>42843</v>
      </c>
      <c r="D1116" s="1" t="s">
        <v>79</v>
      </c>
      <c r="E1116" s="1" t="s">
        <v>40</v>
      </c>
      <c r="F1116" s="1" t="s">
        <v>1938</v>
      </c>
      <c r="G1116" s="1" t="s">
        <v>1939</v>
      </c>
      <c r="H1116" s="1" t="s">
        <v>90</v>
      </c>
      <c r="I1116" s="1" t="s">
        <v>26</v>
      </c>
      <c r="J1116" s="1" t="s">
        <v>1911</v>
      </c>
      <c r="K1116" s="1" t="s">
        <v>1036</v>
      </c>
      <c r="L1116" s="1" t="s">
        <v>29</v>
      </c>
      <c r="M1116" s="1" t="s">
        <v>1175</v>
      </c>
      <c r="N1116" s="1" t="s">
        <v>31</v>
      </c>
      <c r="O1116" s="1" t="s">
        <v>32</v>
      </c>
      <c r="P1116" s="1" t="s">
        <v>1176</v>
      </c>
      <c r="Q1116">
        <v>198.27199999999999</v>
      </c>
      <c r="R1116">
        <v>8</v>
      </c>
      <c r="S1116">
        <v>-32.219200000000001</v>
      </c>
      <c r="T1116" s="1" t="s">
        <v>113</v>
      </c>
    </row>
    <row r="1117" spans="1:20" x14ac:dyDescent="0.25">
      <c r="A1117" s="1" t="s">
        <v>3133</v>
      </c>
      <c r="B1117" s="2">
        <v>42733</v>
      </c>
      <c r="C1117" s="2">
        <v>42737</v>
      </c>
      <c r="D1117" s="1" t="s">
        <v>79</v>
      </c>
      <c r="E1117" s="1" t="s">
        <v>40</v>
      </c>
      <c r="F1117" s="1" t="s">
        <v>824</v>
      </c>
      <c r="G1117" s="1" t="s">
        <v>825</v>
      </c>
      <c r="H1117" s="1" t="s">
        <v>25</v>
      </c>
      <c r="I1117" s="1" t="s">
        <v>26</v>
      </c>
      <c r="J1117" s="1" t="s">
        <v>3134</v>
      </c>
      <c r="K1117" s="1" t="s">
        <v>3135</v>
      </c>
      <c r="L1117" s="1" t="s">
        <v>93</v>
      </c>
      <c r="M1117" s="1" t="s">
        <v>2409</v>
      </c>
      <c r="N1117" s="1" t="s">
        <v>31</v>
      </c>
      <c r="O1117" s="1" t="s">
        <v>57</v>
      </c>
      <c r="P1117" s="1" t="s">
        <v>2410</v>
      </c>
      <c r="Q1117">
        <v>70.56</v>
      </c>
      <c r="R1117">
        <v>6</v>
      </c>
      <c r="S1117">
        <v>23.990400000000001</v>
      </c>
      <c r="T1117" s="1" t="s">
        <v>96</v>
      </c>
    </row>
    <row r="1118" spans="1:20" x14ac:dyDescent="0.25">
      <c r="A1118" s="1" t="s">
        <v>3136</v>
      </c>
      <c r="B1118" s="2">
        <v>42833</v>
      </c>
      <c r="C1118" s="2">
        <v>42837</v>
      </c>
      <c r="D1118" s="1" t="s">
        <v>79</v>
      </c>
      <c r="E1118" s="1" t="s">
        <v>40</v>
      </c>
      <c r="F1118" s="1" t="s">
        <v>3137</v>
      </c>
      <c r="G1118" s="1" t="s">
        <v>3138</v>
      </c>
      <c r="H1118" s="1" t="s">
        <v>90</v>
      </c>
      <c r="I1118" s="1" t="s">
        <v>26</v>
      </c>
      <c r="J1118" s="1" t="s">
        <v>3139</v>
      </c>
      <c r="K1118" s="1" t="s">
        <v>289</v>
      </c>
      <c r="L1118" s="1" t="s">
        <v>93</v>
      </c>
      <c r="M1118" s="1" t="s">
        <v>1957</v>
      </c>
      <c r="N1118" s="1" t="s">
        <v>31</v>
      </c>
      <c r="O1118" s="1" t="s">
        <v>57</v>
      </c>
      <c r="P1118" s="1" t="s">
        <v>1958</v>
      </c>
      <c r="Q1118">
        <v>273.95999999999998</v>
      </c>
      <c r="R1118">
        <v>2</v>
      </c>
      <c r="S1118">
        <v>71.229600000000005</v>
      </c>
      <c r="T1118" s="1" t="s">
        <v>113</v>
      </c>
    </row>
    <row r="1119" spans="1:20" x14ac:dyDescent="0.25">
      <c r="A1119" s="1" t="s">
        <v>3136</v>
      </c>
      <c r="B1119" s="2">
        <v>42833</v>
      </c>
      <c r="C1119" s="2">
        <v>42837</v>
      </c>
      <c r="D1119" s="1" t="s">
        <v>79</v>
      </c>
      <c r="E1119" s="1" t="s">
        <v>40</v>
      </c>
      <c r="F1119" s="1" t="s">
        <v>3137</v>
      </c>
      <c r="G1119" s="1" t="s">
        <v>3138</v>
      </c>
      <c r="H1119" s="1" t="s">
        <v>90</v>
      </c>
      <c r="I1119" s="1" t="s">
        <v>26</v>
      </c>
      <c r="J1119" s="1" t="s">
        <v>3139</v>
      </c>
      <c r="K1119" s="1" t="s">
        <v>289</v>
      </c>
      <c r="L1119" s="1" t="s">
        <v>93</v>
      </c>
      <c r="M1119" s="1" t="s">
        <v>935</v>
      </c>
      <c r="N1119" s="1" t="s">
        <v>31</v>
      </c>
      <c r="O1119" s="1" t="s">
        <v>57</v>
      </c>
      <c r="P1119" s="1" t="s">
        <v>936</v>
      </c>
      <c r="Q1119">
        <v>306.89999999999998</v>
      </c>
      <c r="R1119">
        <v>3</v>
      </c>
      <c r="S1119">
        <v>79.793999999999997</v>
      </c>
      <c r="T1119" s="1" t="s">
        <v>113</v>
      </c>
    </row>
    <row r="1120" spans="1:20" x14ac:dyDescent="0.25">
      <c r="A1120" s="1" t="s">
        <v>3140</v>
      </c>
      <c r="B1120" s="2">
        <v>42301</v>
      </c>
      <c r="C1120" s="2">
        <v>42307</v>
      </c>
      <c r="D1120" s="1" t="s">
        <v>125</v>
      </c>
      <c r="E1120" s="1" t="s">
        <v>40</v>
      </c>
      <c r="F1120" s="1" t="s">
        <v>3141</v>
      </c>
      <c r="G1120" s="1" t="s">
        <v>3142</v>
      </c>
      <c r="H1120" s="1" t="s">
        <v>90</v>
      </c>
      <c r="I1120" s="1" t="s">
        <v>26</v>
      </c>
      <c r="J1120" s="1" t="s">
        <v>101</v>
      </c>
      <c r="K1120" s="1" t="s">
        <v>92</v>
      </c>
      <c r="L1120" s="1" t="s">
        <v>93</v>
      </c>
      <c r="M1120" s="1" t="s">
        <v>317</v>
      </c>
      <c r="N1120" s="1" t="s">
        <v>31</v>
      </c>
      <c r="O1120" s="1" t="s">
        <v>46</v>
      </c>
      <c r="P1120" s="1" t="s">
        <v>318</v>
      </c>
      <c r="Q1120">
        <v>347.36099999999999</v>
      </c>
      <c r="R1120">
        <v>7</v>
      </c>
      <c r="S1120">
        <v>-69.472200000000001</v>
      </c>
      <c r="T1120" s="1" t="s">
        <v>48</v>
      </c>
    </row>
    <row r="1121" spans="1:20" x14ac:dyDescent="0.25">
      <c r="A1121" s="1" t="s">
        <v>3143</v>
      </c>
      <c r="B1121" s="2">
        <v>41962</v>
      </c>
      <c r="C1121" s="2">
        <v>41968</v>
      </c>
      <c r="D1121" s="1" t="s">
        <v>125</v>
      </c>
      <c r="E1121" s="1" t="s">
        <v>40</v>
      </c>
      <c r="F1121" s="1" t="s">
        <v>3144</v>
      </c>
      <c r="G1121" s="1" t="s">
        <v>3145</v>
      </c>
      <c r="H1121" s="1" t="s">
        <v>90</v>
      </c>
      <c r="I1121" s="1" t="s">
        <v>26</v>
      </c>
      <c r="J1121" s="1" t="s">
        <v>199</v>
      </c>
      <c r="K1121" s="1" t="s">
        <v>200</v>
      </c>
      <c r="L1121" s="1" t="s">
        <v>68</v>
      </c>
      <c r="M1121" s="1" t="s">
        <v>1380</v>
      </c>
      <c r="N1121" s="1" t="s">
        <v>31</v>
      </c>
      <c r="O1121" s="1" t="s">
        <v>32</v>
      </c>
      <c r="P1121" s="1" t="s">
        <v>1381</v>
      </c>
      <c r="Q1121">
        <v>1025.8800000000001</v>
      </c>
      <c r="R1121">
        <v>6</v>
      </c>
      <c r="S1121">
        <v>235.95240000000001</v>
      </c>
      <c r="T1121" s="1" t="s">
        <v>34</v>
      </c>
    </row>
    <row r="1122" spans="1:20" x14ac:dyDescent="0.25">
      <c r="A1122" s="1" t="s">
        <v>3146</v>
      </c>
      <c r="B1122" s="2">
        <v>42637</v>
      </c>
      <c r="C1122" s="2">
        <v>42637</v>
      </c>
      <c r="D1122" s="1" t="s">
        <v>425</v>
      </c>
      <c r="E1122" s="1" t="s">
        <v>426</v>
      </c>
      <c r="F1122" s="1" t="s">
        <v>2381</v>
      </c>
      <c r="G1122" s="1" t="s">
        <v>2382</v>
      </c>
      <c r="H1122" s="1" t="s">
        <v>90</v>
      </c>
      <c r="I1122" s="1" t="s">
        <v>26</v>
      </c>
      <c r="J1122" s="1" t="s">
        <v>328</v>
      </c>
      <c r="K1122" s="1" t="s">
        <v>54</v>
      </c>
      <c r="L1122" s="1" t="s">
        <v>55</v>
      </c>
      <c r="M1122" s="1" t="s">
        <v>1834</v>
      </c>
      <c r="N1122" s="1" t="s">
        <v>31</v>
      </c>
      <c r="O1122" s="1" t="s">
        <v>57</v>
      </c>
      <c r="P1122" s="1" t="s">
        <v>1835</v>
      </c>
      <c r="Q1122">
        <v>63.2</v>
      </c>
      <c r="R1122">
        <v>5</v>
      </c>
      <c r="S1122">
        <v>23.384</v>
      </c>
      <c r="T1122" s="1" t="s">
        <v>77</v>
      </c>
    </row>
    <row r="1123" spans="1:20" x14ac:dyDescent="0.25">
      <c r="A1123" s="1" t="s">
        <v>3147</v>
      </c>
      <c r="B1123" s="2">
        <v>42469</v>
      </c>
      <c r="C1123" s="2">
        <v>42474</v>
      </c>
      <c r="D1123" s="1" t="s">
        <v>50</v>
      </c>
      <c r="E1123" s="1" t="s">
        <v>40</v>
      </c>
      <c r="F1123" s="1" t="s">
        <v>2035</v>
      </c>
      <c r="G1123" s="1" t="s">
        <v>2036</v>
      </c>
      <c r="H1123" s="1" t="s">
        <v>25</v>
      </c>
      <c r="I1123" s="1" t="s">
        <v>26</v>
      </c>
      <c r="J1123" s="1" t="s">
        <v>53</v>
      </c>
      <c r="K1123" s="1" t="s">
        <v>54</v>
      </c>
      <c r="L1123" s="1" t="s">
        <v>55</v>
      </c>
      <c r="M1123" s="1" t="s">
        <v>30</v>
      </c>
      <c r="N1123" s="1" t="s">
        <v>31</v>
      </c>
      <c r="O1123" s="1" t="s">
        <v>32</v>
      </c>
      <c r="P1123" s="1" t="s">
        <v>33</v>
      </c>
      <c r="Q1123">
        <v>556.66499999999996</v>
      </c>
      <c r="R1123">
        <v>5</v>
      </c>
      <c r="S1123">
        <v>6.5490000000000004</v>
      </c>
      <c r="T1123" s="1" t="s">
        <v>113</v>
      </c>
    </row>
    <row r="1124" spans="1:20" x14ac:dyDescent="0.25">
      <c r="A1124" s="1" t="s">
        <v>3148</v>
      </c>
      <c r="B1124" s="2">
        <v>42707</v>
      </c>
      <c r="C1124" s="2">
        <v>42710</v>
      </c>
      <c r="D1124" s="1" t="s">
        <v>21</v>
      </c>
      <c r="E1124" s="1" t="s">
        <v>87</v>
      </c>
      <c r="F1124" s="1" t="s">
        <v>1309</v>
      </c>
      <c r="G1124" s="1" t="s">
        <v>1310</v>
      </c>
      <c r="H1124" s="1" t="s">
        <v>25</v>
      </c>
      <c r="I1124" s="1" t="s">
        <v>26</v>
      </c>
      <c r="J1124" s="1" t="s">
        <v>53</v>
      </c>
      <c r="K1124" s="1" t="s">
        <v>54</v>
      </c>
      <c r="L1124" s="1" t="s">
        <v>55</v>
      </c>
      <c r="M1124" s="1" t="s">
        <v>2648</v>
      </c>
      <c r="N1124" s="1" t="s">
        <v>31</v>
      </c>
      <c r="O1124" s="1" t="s">
        <v>57</v>
      </c>
      <c r="P1124" s="1" t="s">
        <v>2649</v>
      </c>
      <c r="Q1124">
        <v>111.9</v>
      </c>
      <c r="R1124">
        <v>6</v>
      </c>
      <c r="S1124">
        <v>51.473999999999997</v>
      </c>
      <c r="T1124" s="1" t="s">
        <v>96</v>
      </c>
    </row>
    <row r="1125" spans="1:20" x14ac:dyDescent="0.25">
      <c r="A1125" s="1" t="s">
        <v>3149</v>
      </c>
      <c r="B1125" s="2">
        <v>42535</v>
      </c>
      <c r="C1125" s="2">
        <v>42535</v>
      </c>
      <c r="D1125" s="1" t="s">
        <v>425</v>
      </c>
      <c r="E1125" s="1" t="s">
        <v>426</v>
      </c>
      <c r="F1125" s="1" t="s">
        <v>3150</v>
      </c>
      <c r="G1125" s="1" t="s">
        <v>3151</v>
      </c>
      <c r="H1125" s="1" t="s">
        <v>100</v>
      </c>
      <c r="I1125" s="1" t="s">
        <v>26</v>
      </c>
      <c r="J1125" s="1" t="s">
        <v>53</v>
      </c>
      <c r="K1125" s="1" t="s">
        <v>54</v>
      </c>
      <c r="L1125" s="1" t="s">
        <v>55</v>
      </c>
      <c r="M1125" s="1" t="s">
        <v>2622</v>
      </c>
      <c r="N1125" s="1" t="s">
        <v>31</v>
      </c>
      <c r="O1125" s="1" t="s">
        <v>32</v>
      </c>
      <c r="P1125" s="1" t="s">
        <v>2623</v>
      </c>
      <c r="Q1125">
        <v>599.16499999999996</v>
      </c>
      <c r="R1125">
        <v>5</v>
      </c>
      <c r="S1125">
        <v>35.244999999999997</v>
      </c>
      <c r="T1125" s="1" t="s">
        <v>59</v>
      </c>
    </row>
    <row r="1126" spans="1:20" x14ac:dyDescent="0.25">
      <c r="A1126" s="1" t="s">
        <v>3152</v>
      </c>
      <c r="B1126" s="2">
        <v>41887</v>
      </c>
      <c r="C1126" s="2">
        <v>41889</v>
      </c>
      <c r="D1126" s="1" t="s">
        <v>63</v>
      </c>
      <c r="E1126" s="1" t="s">
        <v>87</v>
      </c>
      <c r="F1126" s="1" t="s">
        <v>2393</v>
      </c>
      <c r="G1126" s="1" t="s">
        <v>2394</v>
      </c>
      <c r="H1126" s="1" t="s">
        <v>25</v>
      </c>
      <c r="I1126" s="1" t="s">
        <v>26</v>
      </c>
      <c r="J1126" s="1" t="s">
        <v>789</v>
      </c>
      <c r="K1126" s="1" t="s">
        <v>44</v>
      </c>
      <c r="L1126" s="1" t="s">
        <v>29</v>
      </c>
      <c r="M1126" s="1" t="s">
        <v>400</v>
      </c>
      <c r="N1126" s="1" t="s">
        <v>31</v>
      </c>
      <c r="O1126" s="1" t="s">
        <v>57</v>
      </c>
      <c r="P1126" s="1" t="s">
        <v>401</v>
      </c>
      <c r="Q1126">
        <v>31.984000000000002</v>
      </c>
      <c r="R1126">
        <v>2</v>
      </c>
      <c r="S1126">
        <v>1.9990000000000001</v>
      </c>
      <c r="T1126" s="1" t="s">
        <v>77</v>
      </c>
    </row>
    <row r="1127" spans="1:20" x14ac:dyDescent="0.25">
      <c r="A1127" s="1" t="s">
        <v>3153</v>
      </c>
      <c r="B1127" s="2">
        <v>41825</v>
      </c>
      <c r="C1127" s="2">
        <v>41828</v>
      </c>
      <c r="D1127" s="1" t="s">
        <v>21</v>
      </c>
      <c r="E1127" s="1" t="s">
        <v>87</v>
      </c>
      <c r="F1127" s="1" t="s">
        <v>3154</v>
      </c>
      <c r="G1127" s="1" t="s">
        <v>3155</v>
      </c>
      <c r="H1127" s="1" t="s">
        <v>90</v>
      </c>
      <c r="I1127" s="1" t="s">
        <v>26</v>
      </c>
      <c r="J1127" s="1" t="s">
        <v>3156</v>
      </c>
      <c r="K1127" s="1" t="s">
        <v>44</v>
      </c>
      <c r="L1127" s="1" t="s">
        <v>29</v>
      </c>
      <c r="M1127" s="1" t="s">
        <v>1482</v>
      </c>
      <c r="N1127" s="1" t="s">
        <v>31</v>
      </c>
      <c r="O1127" s="1" t="s">
        <v>57</v>
      </c>
      <c r="P1127" s="1" t="s">
        <v>1483</v>
      </c>
      <c r="Q1127">
        <v>19.52</v>
      </c>
      <c r="R1127">
        <v>2</v>
      </c>
      <c r="S1127">
        <v>5.3680000000000003</v>
      </c>
      <c r="T1127" s="1" t="s">
        <v>71</v>
      </c>
    </row>
    <row r="1128" spans="1:20" x14ac:dyDescent="0.25">
      <c r="A1128" s="1" t="s">
        <v>3153</v>
      </c>
      <c r="B1128" s="2">
        <v>41825</v>
      </c>
      <c r="C1128" s="2">
        <v>41828</v>
      </c>
      <c r="D1128" s="1" t="s">
        <v>21</v>
      </c>
      <c r="E1128" s="1" t="s">
        <v>87</v>
      </c>
      <c r="F1128" s="1" t="s">
        <v>3154</v>
      </c>
      <c r="G1128" s="1" t="s">
        <v>3155</v>
      </c>
      <c r="H1128" s="1" t="s">
        <v>90</v>
      </c>
      <c r="I1128" s="1" t="s">
        <v>26</v>
      </c>
      <c r="J1128" s="1" t="s">
        <v>3156</v>
      </c>
      <c r="K1128" s="1" t="s">
        <v>44</v>
      </c>
      <c r="L1128" s="1" t="s">
        <v>29</v>
      </c>
      <c r="M1128" s="1" t="s">
        <v>3157</v>
      </c>
      <c r="N1128" s="1" t="s">
        <v>31</v>
      </c>
      <c r="O1128" s="1" t="s">
        <v>57</v>
      </c>
      <c r="P1128" s="1" t="s">
        <v>3158</v>
      </c>
      <c r="Q1128">
        <v>213.21600000000001</v>
      </c>
      <c r="R1128">
        <v>3</v>
      </c>
      <c r="S1128">
        <v>15.991199999999999</v>
      </c>
      <c r="T1128" s="1" t="s">
        <v>71</v>
      </c>
    </row>
    <row r="1129" spans="1:20" x14ac:dyDescent="0.25">
      <c r="A1129" s="1" t="s">
        <v>3159</v>
      </c>
      <c r="B1129" s="2">
        <v>41894</v>
      </c>
      <c r="C1129" s="2">
        <v>41901</v>
      </c>
      <c r="D1129" s="1" t="s">
        <v>39</v>
      </c>
      <c r="E1129" s="1" t="s">
        <v>40</v>
      </c>
      <c r="F1129" s="1" t="s">
        <v>3160</v>
      </c>
      <c r="G1129" s="1" t="s">
        <v>3161</v>
      </c>
      <c r="H1129" s="1" t="s">
        <v>100</v>
      </c>
      <c r="I1129" s="1" t="s">
        <v>26</v>
      </c>
      <c r="J1129" s="1" t="s">
        <v>3162</v>
      </c>
      <c r="K1129" s="1" t="s">
        <v>3135</v>
      </c>
      <c r="L1129" s="1" t="s">
        <v>93</v>
      </c>
      <c r="M1129" s="1" t="s">
        <v>2318</v>
      </c>
      <c r="N1129" s="1" t="s">
        <v>31</v>
      </c>
      <c r="O1129" s="1" t="s">
        <v>57</v>
      </c>
      <c r="P1129" s="1" t="s">
        <v>2319</v>
      </c>
      <c r="Q1129">
        <v>40.56</v>
      </c>
      <c r="R1129">
        <v>2</v>
      </c>
      <c r="S1129">
        <v>12.979200000000001</v>
      </c>
      <c r="T1129" s="1" t="s">
        <v>77</v>
      </c>
    </row>
    <row r="1130" spans="1:20" x14ac:dyDescent="0.25">
      <c r="A1130" s="1" t="s">
        <v>3163</v>
      </c>
      <c r="B1130" s="2">
        <v>43098</v>
      </c>
      <c r="C1130" s="2">
        <v>43102</v>
      </c>
      <c r="D1130" s="1" t="s">
        <v>79</v>
      </c>
      <c r="E1130" s="1" t="s">
        <v>40</v>
      </c>
      <c r="F1130" s="1" t="s">
        <v>263</v>
      </c>
      <c r="G1130" s="1" t="s">
        <v>264</v>
      </c>
      <c r="H1130" s="1" t="s">
        <v>25</v>
      </c>
      <c r="I1130" s="1" t="s">
        <v>26</v>
      </c>
      <c r="J1130" s="1" t="s">
        <v>845</v>
      </c>
      <c r="K1130" s="1" t="s">
        <v>192</v>
      </c>
      <c r="L1130" s="1" t="s">
        <v>55</v>
      </c>
      <c r="M1130" s="1" t="s">
        <v>1590</v>
      </c>
      <c r="N1130" s="1" t="s">
        <v>31</v>
      </c>
      <c r="O1130" s="1" t="s">
        <v>57</v>
      </c>
      <c r="P1130" s="1" t="s">
        <v>1591</v>
      </c>
      <c r="Q1130">
        <v>68.459999999999994</v>
      </c>
      <c r="R1130">
        <v>2</v>
      </c>
      <c r="S1130">
        <v>20.538</v>
      </c>
      <c r="T1130" s="1" t="s">
        <v>96</v>
      </c>
    </row>
    <row r="1131" spans="1:20" x14ac:dyDescent="0.25">
      <c r="A1131" s="1" t="s">
        <v>3164</v>
      </c>
      <c r="B1131" s="2">
        <v>42982</v>
      </c>
      <c r="C1131" s="2">
        <v>42984</v>
      </c>
      <c r="D1131" s="1" t="s">
        <v>63</v>
      </c>
      <c r="E1131" s="1" t="s">
        <v>22</v>
      </c>
      <c r="F1131" s="1" t="s">
        <v>491</v>
      </c>
      <c r="G1131" s="1" t="s">
        <v>492</v>
      </c>
      <c r="H1131" s="1" t="s">
        <v>25</v>
      </c>
      <c r="I1131" s="1" t="s">
        <v>26</v>
      </c>
      <c r="J1131" s="1" t="s">
        <v>328</v>
      </c>
      <c r="K1131" s="1" t="s">
        <v>54</v>
      </c>
      <c r="L1131" s="1" t="s">
        <v>55</v>
      </c>
      <c r="M1131" s="1" t="s">
        <v>3165</v>
      </c>
      <c r="N1131" s="1" t="s">
        <v>31</v>
      </c>
      <c r="O1131" s="1" t="s">
        <v>46</v>
      </c>
      <c r="P1131" s="1" t="s">
        <v>3166</v>
      </c>
      <c r="Q1131">
        <v>1478.2719999999999</v>
      </c>
      <c r="R1131">
        <v>8</v>
      </c>
      <c r="S1131">
        <v>92.391999999999996</v>
      </c>
      <c r="T1131" s="1" t="s">
        <v>77</v>
      </c>
    </row>
    <row r="1132" spans="1:20" x14ac:dyDescent="0.25">
      <c r="A1132" s="1" t="s">
        <v>3167</v>
      </c>
      <c r="B1132" s="2">
        <v>43006</v>
      </c>
      <c r="C1132" s="2">
        <v>43012</v>
      </c>
      <c r="D1132" s="1" t="s">
        <v>125</v>
      </c>
      <c r="E1132" s="1" t="s">
        <v>40</v>
      </c>
      <c r="F1132" s="1" t="s">
        <v>633</v>
      </c>
      <c r="G1132" s="1" t="s">
        <v>634</v>
      </c>
      <c r="H1132" s="1" t="s">
        <v>25</v>
      </c>
      <c r="I1132" s="1" t="s">
        <v>26</v>
      </c>
      <c r="J1132" s="1" t="s">
        <v>53</v>
      </c>
      <c r="K1132" s="1" t="s">
        <v>54</v>
      </c>
      <c r="L1132" s="1" t="s">
        <v>55</v>
      </c>
      <c r="M1132" s="1" t="s">
        <v>111</v>
      </c>
      <c r="N1132" s="1" t="s">
        <v>31</v>
      </c>
      <c r="O1132" s="1" t="s">
        <v>57</v>
      </c>
      <c r="P1132" s="1" t="s">
        <v>112</v>
      </c>
      <c r="Q1132">
        <v>9.24</v>
      </c>
      <c r="R1132">
        <v>3</v>
      </c>
      <c r="S1132">
        <v>4.4352</v>
      </c>
      <c r="T1132" s="1" t="s">
        <v>77</v>
      </c>
    </row>
    <row r="1133" spans="1:20" x14ac:dyDescent="0.25">
      <c r="A1133" s="1" t="s">
        <v>3168</v>
      </c>
      <c r="B1133" s="2">
        <v>41658</v>
      </c>
      <c r="C1133" s="2">
        <v>41659</v>
      </c>
      <c r="D1133" s="1" t="s">
        <v>117</v>
      </c>
      <c r="E1133" s="1" t="s">
        <v>87</v>
      </c>
      <c r="F1133" s="1" t="s">
        <v>2637</v>
      </c>
      <c r="G1133" s="1" t="s">
        <v>2638</v>
      </c>
      <c r="H1133" s="1" t="s">
        <v>25</v>
      </c>
      <c r="I1133" s="1" t="s">
        <v>26</v>
      </c>
      <c r="J1133" s="1" t="s">
        <v>1948</v>
      </c>
      <c r="K1133" s="1" t="s">
        <v>520</v>
      </c>
      <c r="L1133" s="1" t="s">
        <v>55</v>
      </c>
      <c r="M1133" s="1" t="s">
        <v>456</v>
      </c>
      <c r="N1133" s="1" t="s">
        <v>31</v>
      </c>
      <c r="O1133" s="1" t="s">
        <v>32</v>
      </c>
      <c r="P1133" s="1" t="s">
        <v>457</v>
      </c>
      <c r="Q1133">
        <v>181.47</v>
      </c>
      <c r="R1133">
        <v>5</v>
      </c>
      <c r="S1133">
        <v>-320.59699999999998</v>
      </c>
      <c r="T1133" s="1" t="s">
        <v>169</v>
      </c>
    </row>
    <row r="1134" spans="1:20" x14ac:dyDescent="0.25">
      <c r="A1134" s="1" t="s">
        <v>3169</v>
      </c>
      <c r="B1134" s="2">
        <v>42530</v>
      </c>
      <c r="C1134" s="2">
        <v>42535</v>
      </c>
      <c r="D1134" s="1" t="s">
        <v>50</v>
      </c>
      <c r="E1134" s="1" t="s">
        <v>40</v>
      </c>
      <c r="F1134" s="1" t="s">
        <v>3170</v>
      </c>
      <c r="G1134" s="1" t="s">
        <v>3171</v>
      </c>
      <c r="H1134" s="1" t="s">
        <v>25</v>
      </c>
      <c r="I1134" s="1" t="s">
        <v>26</v>
      </c>
      <c r="J1134" s="1" t="s">
        <v>328</v>
      </c>
      <c r="K1134" s="1" t="s">
        <v>54</v>
      </c>
      <c r="L1134" s="1" t="s">
        <v>55</v>
      </c>
      <c r="M1134" s="1" t="s">
        <v>69</v>
      </c>
      <c r="N1134" s="1" t="s">
        <v>31</v>
      </c>
      <c r="O1134" s="1" t="s">
        <v>36</v>
      </c>
      <c r="P1134" s="1" t="s">
        <v>70</v>
      </c>
      <c r="Q1134">
        <v>122.352</v>
      </c>
      <c r="R1134">
        <v>3</v>
      </c>
      <c r="S1134">
        <v>13.7646</v>
      </c>
      <c r="T1134" s="1" t="s">
        <v>59</v>
      </c>
    </row>
    <row r="1135" spans="1:20" x14ac:dyDescent="0.25">
      <c r="A1135" s="1" t="s">
        <v>3172</v>
      </c>
      <c r="B1135" s="2">
        <v>41908</v>
      </c>
      <c r="C1135" s="2">
        <v>41909</v>
      </c>
      <c r="D1135" s="1" t="s">
        <v>117</v>
      </c>
      <c r="E1135" s="1" t="s">
        <v>87</v>
      </c>
      <c r="F1135" s="1" t="s">
        <v>2271</v>
      </c>
      <c r="G1135" s="1" t="s">
        <v>2272</v>
      </c>
      <c r="H1135" s="1" t="s">
        <v>100</v>
      </c>
      <c r="I1135" s="1" t="s">
        <v>26</v>
      </c>
      <c r="J1135" s="1" t="s">
        <v>639</v>
      </c>
      <c r="K1135" s="1" t="s">
        <v>54</v>
      </c>
      <c r="L1135" s="1" t="s">
        <v>55</v>
      </c>
      <c r="M1135" s="1" t="s">
        <v>35</v>
      </c>
      <c r="N1135" s="1" t="s">
        <v>31</v>
      </c>
      <c r="O1135" s="1" t="s">
        <v>36</v>
      </c>
      <c r="P1135" s="1" t="s">
        <v>37</v>
      </c>
      <c r="Q1135">
        <v>585.55200000000002</v>
      </c>
      <c r="R1135">
        <v>3</v>
      </c>
      <c r="S1135">
        <v>73.194000000000003</v>
      </c>
      <c r="T1135" s="1" t="s">
        <v>77</v>
      </c>
    </row>
    <row r="1136" spans="1:20" x14ac:dyDescent="0.25">
      <c r="A1136" s="1" t="s">
        <v>3173</v>
      </c>
      <c r="B1136" s="2">
        <v>43088</v>
      </c>
      <c r="C1136" s="2">
        <v>43092</v>
      </c>
      <c r="D1136" s="1" t="s">
        <v>79</v>
      </c>
      <c r="E1136" s="1" t="s">
        <v>40</v>
      </c>
      <c r="F1136" s="1" t="s">
        <v>2384</v>
      </c>
      <c r="G1136" s="1" t="s">
        <v>2385</v>
      </c>
      <c r="H1136" s="1" t="s">
        <v>25</v>
      </c>
      <c r="I1136" s="1" t="s">
        <v>26</v>
      </c>
      <c r="J1136" s="1" t="s">
        <v>558</v>
      </c>
      <c r="K1136" s="1" t="s">
        <v>180</v>
      </c>
      <c r="L1136" s="1" t="s">
        <v>55</v>
      </c>
      <c r="M1136" s="1" t="s">
        <v>2425</v>
      </c>
      <c r="N1136" s="1" t="s">
        <v>31</v>
      </c>
      <c r="O1136" s="1" t="s">
        <v>57</v>
      </c>
      <c r="P1136" s="1" t="s">
        <v>2426</v>
      </c>
      <c r="Q1136">
        <v>13.36</v>
      </c>
      <c r="R1136">
        <v>5</v>
      </c>
      <c r="S1136">
        <v>4.008</v>
      </c>
      <c r="T1136" s="1" t="s">
        <v>96</v>
      </c>
    </row>
    <row r="1137" spans="1:20" x14ac:dyDescent="0.25">
      <c r="A1137" s="1" t="s">
        <v>3173</v>
      </c>
      <c r="B1137" s="2">
        <v>43088</v>
      </c>
      <c r="C1137" s="2">
        <v>43092</v>
      </c>
      <c r="D1137" s="1" t="s">
        <v>79</v>
      </c>
      <c r="E1137" s="1" t="s">
        <v>40</v>
      </c>
      <c r="F1137" s="1" t="s">
        <v>2384</v>
      </c>
      <c r="G1137" s="1" t="s">
        <v>2385</v>
      </c>
      <c r="H1137" s="1" t="s">
        <v>25</v>
      </c>
      <c r="I1137" s="1" t="s">
        <v>26</v>
      </c>
      <c r="J1137" s="1" t="s">
        <v>558</v>
      </c>
      <c r="K1137" s="1" t="s">
        <v>180</v>
      </c>
      <c r="L1137" s="1" t="s">
        <v>55</v>
      </c>
      <c r="M1137" s="1" t="s">
        <v>1603</v>
      </c>
      <c r="N1137" s="1" t="s">
        <v>31</v>
      </c>
      <c r="O1137" s="1" t="s">
        <v>32</v>
      </c>
      <c r="P1137" s="1" t="s">
        <v>1604</v>
      </c>
      <c r="Q1137">
        <v>102.018</v>
      </c>
      <c r="R1137">
        <v>7</v>
      </c>
      <c r="S1137">
        <v>-183.63239999999999</v>
      </c>
      <c r="T1137" s="1" t="s">
        <v>96</v>
      </c>
    </row>
    <row r="1138" spans="1:20" x14ac:dyDescent="0.25">
      <c r="A1138" s="1" t="s">
        <v>3174</v>
      </c>
      <c r="B1138" s="2">
        <v>42765</v>
      </c>
      <c r="C1138" s="2">
        <v>42770</v>
      </c>
      <c r="D1138" s="1" t="s">
        <v>50</v>
      </c>
      <c r="E1138" s="1" t="s">
        <v>40</v>
      </c>
      <c r="F1138" s="1" t="s">
        <v>73</v>
      </c>
      <c r="G1138" s="1" t="s">
        <v>74</v>
      </c>
      <c r="H1138" s="1" t="s">
        <v>25</v>
      </c>
      <c r="I1138" s="1" t="s">
        <v>26</v>
      </c>
      <c r="J1138" s="1" t="s">
        <v>1006</v>
      </c>
      <c r="K1138" s="1" t="s">
        <v>44</v>
      </c>
      <c r="L1138" s="1" t="s">
        <v>29</v>
      </c>
      <c r="M1138" s="1" t="s">
        <v>3175</v>
      </c>
      <c r="N1138" s="1" t="s">
        <v>31</v>
      </c>
      <c r="O1138" s="1" t="s">
        <v>36</v>
      </c>
      <c r="P1138" s="1" t="s">
        <v>3176</v>
      </c>
      <c r="Q1138">
        <v>419.13600000000002</v>
      </c>
      <c r="R1138">
        <v>4</v>
      </c>
      <c r="S1138">
        <v>-68.1096</v>
      </c>
      <c r="T1138" s="1" t="s">
        <v>169</v>
      </c>
    </row>
    <row r="1139" spans="1:20" x14ac:dyDescent="0.25">
      <c r="A1139" s="1" t="s">
        <v>3177</v>
      </c>
      <c r="B1139" s="2">
        <v>42826</v>
      </c>
      <c r="C1139" s="2">
        <v>42829</v>
      </c>
      <c r="D1139" s="1" t="s">
        <v>21</v>
      </c>
      <c r="E1139" s="1" t="s">
        <v>22</v>
      </c>
      <c r="F1139" s="1" t="s">
        <v>1856</v>
      </c>
      <c r="G1139" s="1" t="s">
        <v>1857</v>
      </c>
      <c r="H1139" s="1" t="s">
        <v>90</v>
      </c>
      <c r="I1139" s="1" t="s">
        <v>26</v>
      </c>
      <c r="J1139" s="1" t="s">
        <v>606</v>
      </c>
      <c r="K1139" s="1" t="s">
        <v>44</v>
      </c>
      <c r="L1139" s="1" t="s">
        <v>29</v>
      </c>
      <c r="M1139" s="1" t="s">
        <v>1617</v>
      </c>
      <c r="N1139" s="1" t="s">
        <v>31</v>
      </c>
      <c r="O1139" s="1" t="s">
        <v>36</v>
      </c>
      <c r="P1139" s="1" t="s">
        <v>1618</v>
      </c>
      <c r="Q1139">
        <v>218.352</v>
      </c>
      <c r="R1139">
        <v>3</v>
      </c>
      <c r="S1139">
        <v>-19.105799999999999</v>
      </c>
      <c r="T1139" s="1" t="s">
        <v>113</v>
      </c>
    </row>
    <row r="1140" spans="1:20" x14ac:dyDescent="0.25">
      <c r="A1140" s="1" t="s">
        <v>3178</v>
      </c>
      <c r="B1140" s="2">
        <v>41971</v>
      </c>
      <c r="C1140" s="2">
        <v>41971</v>
      </c>
      <c r="D1140" s="1" t="s">
        <v>425</v>
      </c>
      <c r="E1140" s="1" t="s">
        <v>426</v>
      </c>
      <c r="F1140" s="1" t="s">
        <v>2596</v>
      </c>
      <c r="G1140" s="1" t="s">
        <v>2597</v>
      </c>
      <c r="H1140" s="1" t="s">
        <v>100</v>
      </c>
      <c r="I1140" s="1" t="s">
        <v>26</v>
      </c>
      <c r="J1140" s="1" t="s">
        <v>328</v>
      </c>
      <c r="K1140" s="1" t="s">
        <v>54</v>
      </c>
      <c r="L1140" s="1" t="s">
        <v>55</v>
      </c>
      <c r="M1140" s="1" t="s">
        <v>1474</v>
      </c>
      <c r="N1140" s="1" t="s">
        <v>31</v>
      </c>
      <c r="O1140" s="1" t="s">
        <v>32</v>
      </c>
      <c r="P1140" s="1" t="s">
        <v>1475</v>
      </c>
      <c r="Q1140">
        <v>411.33199999999999</v>
      </c>
      <c r="R1140">
        <v>4</v>
      </c>
      <c r="S1140">
        <v>-4.8391999999999999</v>
      </c>
      <c r="T1140" s="1" t="s">
        <v>34</v>
      </c>
    </row>
    <row r="1141" spans="1:20" x14ac:dyDescent="0.25">
      <c r="A1141" s="1" t="s">
        <v>3179</v>
      </c>
      <c r="B1141" s="2">
        <v>42931</v>
      </c>
      <c r="C1141" s="2">
        <v>42934</v>
      </c>
      <c r="D1141" s="1" t="s">
        <v>21</v>
      </c>
      <c r="E1141" s="1" t="s">
        <v>22</v>
      </c>
      <c r="F1141" s="1" t="s">
        <v>1441</v>
      </c>
      <c r="G1141" s="1" t="s">
        <v>1442</v>
      </c>
      <c r="H1141" s="1" t="s">
        <v>25</v>
      </c>
      <c r="I1141" s="1" t="s">
        <v>26</v>
      </c>
      <c r="J1141" s="1" t="s">
        <v>173</v>
      </c>
      <c r="K1141" s="1" t="s">
        <v>121</v>
      </c>
      <c r="L1141" s="1" t="s">
        <v>68</v>
      </c>
      <c r="M1141" s="1" t="s">
        <v>1747</v>
      </c>
      <c r="N1141" s="1" t="s">
        <v>31</v>
      </c>
      <c r="O1141" s="1" t="s">
        <v>36</v>
      </c>
      <c r="P1141" s="1" t="s">
        <v>1748</v>
      </c>
      <c r="Q1141">
        <v>664.14599999999996</v>
      </c>
      <c r="R1141">
        <v>6</v>
      </c>
      <c r="S1141">
        <v>88.552800000000005</v>
      </c>
      <c r="T1141" s="1" t="s">
        <v>71</v>
      </c>
    </row>
    <row r="1142" spans="1:20" x14ac:dyDescent="0.25">
      <c r="A1142" s="1" t="s">
        <v>3180</v>
      </c>
      <c r="B1142" s="2">
        <v>43041</v>
      </c>
      <c r="C1142" s="2">
        <v>43045</v>
      </c>
      <c r="D1142" s="1" t="s">
        <v>79</v>
      </c>
      <c r="E1142" s="1" t="s">
        <v>40</v>
      </c>
      <c r="F1142" s="1" t="s">
        <v>3181</v>
      </c>
      <c r="G1142" s="1" t="s">
        <v>3182</v>
      </c>
      <c r="H1142" s="1" t="s">
        <v>90</v>
      </c>
      <c r="I1142" s="1" t="s">
        <v>26</v>
      </c>
      <c r="J1142" s="1" t="s">
        <v>66</v>
      </c>
      <c r="K1142" s="1" t="s">
        <v>67</v>
      </c>
      <c r="L1142" s="1" t="s">
        <v>68</v>
      </c>
      <c r="M1142" s="1" t="s">
        <v>1980</v>
      </c>
      <c r="N1142" s="1" t="s">
        <v>31</v>
      </c>
      <c r="O1142" s="1" t="s">
        <v>57</v>
      </c>
      <c r="P1142" s="1" t="s">
        <v>1981</v>
      </c>
      <c r="Q1142">
        <v>3.3119999999999998</v>
      </c>
      <c r="R1142">
        <v>1</v>
      </c>
      <c r="S1142">
        <v>0.66239999999999999</v>
      </c>
      <c r="T1142" s="1" t="s">
        <v>34</v>
      </c>
    </row>
    <row r="1143" spans="1:20" x14ac:dyDescent="0.25">
      <c r="A1143" s="1" t="s">
        <v>3183</v>
      </c>
      <c r="B1143" s="2">
        <v>42285</v>
      </c>
      <c r="C1143" s="2">
        <v>42289</v>
      </c>
      <c r="D1143" s="1" t="s">
        <v>79</v>
      </c>
      <c r="E1143" s="1" t="s">
        <v>40</v>
      </c>
      <c r="F1143" s="1" t="s">
        <v>1300</v>
      </c>
      <c r="G1143" s="1" t="s">
        <v>1301</v>
      </c>
      <c r="H1143" s="1" t="s">
        <v>25</v>
      </c>
      <c r="I1143" s="1" t="s">
        <v>26</v>
      </c>
      <c r="J1143" s="1" t="s">
        <v>328</v>
      </c>
      <c r="K1143" s="1" t="s">
        <v>54</v>
      </c>
      <c r="L1143" s="1" t="s">
        <v>55</v>
      </c>
      <c r="M1143" s="1" t="s">
        <v>389</v>
      </c>
      <c r="N1143" s="1" t="s">
        <v>31</v>
      </c>
      <c r="O1143" s="1" t="s">
        <v>57</v>
      </c>
      <c r="P1143" s="1" t="s">
        <v>390</v>
      </c>
      <c r="Q1143">
        <v>145.9</v>
      </c>
      <c r="R1143">
        <v>5</v>
      </c>
      <c r="S1143">
        <v>62.737000000000002</v>
      </c>
      <c r="T1143" s="1" t="s">
        <v>48</v>
      </c>
    </row>
    <row r="1144" spans="1:20" x14ac:dyDescent="0.25">
      <c r="A1144" s="1" t="s">
        <v>3184</v>
      </c>
      <c r="B1144" s="2">
        <v>43073</v>
      </c>
      <c r="C1144" s="2">
        <v>43078</v>
      </c>
      <c r="D1144" s="1" t="s">
        <v>50</v>
      </c>
      <c r="E1144" s="1" t="s">
        <v>40</v>
      </c>
      <c r="F1144" s="1" t="s">
        <v>3185</v>
      </c>
      <c r="G1144" s="1" t="s">
        <v>3186</v>
      </c>
      <c r="H1144" s="1" t="s">
        <v>90</v>
      </c>
      <c r="I1144" s="1" t="s">
        <v>26</v>
      </c>
      <c r="J1144" s="1" t="s">
        <v>66</v>
      </c>
      <c r="K1144" s="1" t="s">
        <v>67</v>
      </c>
      <c r="L1144" s="1" t="s">
        <v>68</v>
      </c>
      <c r="M1144" s="1" t="s">
        <v>1102</v>
      </c>
      <c r="N1144" s="1" t="s">
        <v>31</v>
      </c>
      <c r="O1144" s="1" t="s">
        <v>36</v>
      </c>
      <c r="P1144" s="1" t="s">
        <v>1103</v>
      </c>
      <c r="Q1144">
        <v>239.96</v>
      </c>
      <c r="R1144">
        <v>10</v>
      </c>
      <c r="S1144">
        <v>-10.284000000000001</v>
      </c>
      <c r="T1144" s="1" t="s">
        <v>96</v>
      </c>
    </row>
    <row r="1145" spans="1:20" x14ac:dyDescent="0.25">
      <c r="A1145" s="1" t="s">
        <v>3184</v>
      </c>
      <c r="B1145" s="2">
        <v>43073</v>
      </c>
      <c r="C1145" s="2">
        <v>43078</v>
      </c>
      <c r="D1145" s="1" t="s">
        <v>50</v>
      </c>
      <c r="E1145" s="1" t="s">
        <v>40</v>
      </c>
      <c r="F1145" s="1" t="s">
        <v>3185</v>
      </c>
      <c r="G1145" s="1" t="s">
        <v>3186</v>
      </c>
      <c r="H1145" s="1" t="s">
        <v>90</v>
      </c>
      <c r="I1145" s="1" t="s">
        <v>26</v>
      </c>
      <c r="J1145" s="1" t="s">
        <v>66</v>
      </c>
      <c r="K1145" s="1" t="s">
        <v>67</v>
      </c>
      <c r="L1145" s="1" t="s">
        <v>68</v>
      </c>
      <c r="M1145" s="1" t="s">
        <v>1590</v>
      </c>
      <c r="N1145" s="1" t="s">
        <v>31</v>
      </c>
      <c r="O1145" s="1" t="s">
        <v>57</v>
      </c>
      <c r="P1145" s="1" t="s">
        <v>1591</v>
      </c>
      <c r="Q1145">
        <v>54.768000000000001</v>
      </c>
      <c r="R1145">
        <v>2</v>
      </c>
      <c r="S1145">
        <v>6.8460000000000001</v>
      </c>
      <c r="T1145" s="1" t="s">
        <v>96</v>
      </c>
    </row>
    <row r="1146" spans="1:20" x14ac:dyDescent="0.25">
      <c r="A1146" s="1" t="s">
        <v>3187</v>
      </c>
      <c r="B1146" s="2">
        <v>42877</v>
      </c>
      <c r="C1146" s="2">
        <v>42881</v>
      </c>
      <c r="D1146" s="1" t="s">
        <v>79</v>
      </c>
      <c r="E1146" s="1" t="s">
        <v>40</v>
      </c>
      <c r="F1146" s="1" t="s">
        <v>793</v>
      </c>
      <c r="G1146" s="1" t="s">
        <v>794</v>
      </c>
      <c r="H1146" s="1" t="s">
        <v>25</v>
      </c>
      <c r="I1146" s="1" t="s">
        <v>26</v>
      </c>
      <c r="J1146" s="1" t="s">
        <v>133</v>
      </c>
      <c r="K1146" s="1" t="s">
        <v>134</v>
      </c>
      <c r="L1146" s="1" t="s">
        <v>93</v>
      </c>
      <c r="M1146" s="1" t="s">
        <v>142</v>
      </c>
      <c r="N1146" s="1" t="s">
        <v>31</v>
      </c>
      <c r="O1146" s="1" t="s">
        <v>36</v>
      </c>
      <c r="P1146" s="1" t="s">
        <v>143</v>
      </c>
      <c r="Q1146">
        <v>181.98599999999999</v>
      </c>
      <c r="R1146">
        <v>2</v>
      </c>
      <c r="S1146">
        <v>-54.595799999999997</v>
      </c>
      <c r="T1146" s="1" t="s">
        <v>161</v>
      </c>
    </row>
    <row r="1147" spans="1:20" x14ac:dyDescent="0.25">
      <c r="A1147" s="1" t="s">
        <v>3188</v>
      </c>
      <c r="B1147" s="2">
        <v>42723</v>
      </c>
      <c r="C1147" s="2">
        <v>42729</v>
      </c>
      <c r="D1147" s="1" t="s">
        <v>125</v>
      </c>
      <c r="E1147" s="1" t="s">
        <v>40</v>
      </c>
      <c r="F1147" s="1" t="s">
        <v>2864</v>
      </c>
      <c r="G1147" s="1" t="s">
        <v>2865</v>
      </c>
      <c r="H1147" s="1" t="s">
        <v>90</v>
      </c>
      <c r="I1147" s="1" t="s">
        <v>26</v>
      </c>
      <c r="J1147" s="1" t="s">
        <v>1222</v>
      </c>
      <c r="K1147" s="1" t="s">
        <v>520</v>
      </c>
      <c r="L1147" s="1" t="s">
        <v>55</v>
      </c>
      <c r="M1147" s="1" t="s">
        <v>3189</v>
      </c>
      <c r="N1147" s="1" t="s">
        <v>31</v>
      </c>
      <c r="O1147" s="1" t="s">
        <v>46</v>
      </c>
      <c r="P1147" s="1" t="s">
        <v>3190</v>
      </c>
      <c r="Q1147">
        <v>455.97</v>
      </c>
      <c r="R1147">
        <v>6</v>
      </c>
      <c r="S1147">
        <v>-218.8656</v>
      </c>
      <c r="T1147" s="1" t="s">
        <v>96</v>
      </c>
    </row>
    <row r="1148" spans="1:20" x14ac:dyDescent="0.25">
      <c r="A1148" s="1" t="s">
        <v>3191</v>
      </c>
      <c r="B1148" s="2">
        <v>42985</v>
      </c>
      <c r="C1148" s="2">
        <v>42986</v>
      </c>
      <c r="D1148" s="1" t="s">
        <v>117</v>
      </c>
      <c r="E1148" s="1" t="s">
        <v>87</v>
      </c>
      <c r="F1148" s="1" t="s">
        <v>2167</v>
      </c>
      <c r="G1148" s="1" t="s">
        <v>2168</v>
      </c>
      <c r="H1148" s="1" t="s">
        <v>25</v>
      </c>
      <c r="I1148" s="1" t="s">
        <v>26</v>
      </c>
      <c r="J1148" s="1" t="s">
        <v>3192</v>
      </c>
      <c r="K1148" s="1" t="s">
        <v>76</v>
      </c>
      <c r="L1148" s="1" t="s">
        <v>55</v>
      </c>
      <c r="M1148" s="1" t="s">
        <v>2614</v>
      </c>
      <c r="N1148" s="1" t="s">
        <v>31</v>
      </c>
      <c r="O1148" s="1" t="s">
        <v>57</v>
      </c>
      <c r="P1148" s="1" t="s">
        <v>2615</v>
      </c>
      <c r="Q1148">
        <v>25.16</v>
      </c>
      <c r="R1148">
        <v>2</v>
      </c>
      <c r="S1148">
        <v>10.5672</v>
      </c>
      <c r="T1148" s="1" t="s">
        <v>77</v>
      </c>
    </row>
    <row r="1149" spans="1:20" x14ac:dyDescent="0.25">
      <c r="A1149" s="1" t="s">
        <v>3193</v>
      </c>
      <c r="B1149" s="2">
        <v>41955</v>
      </c>
      <c r="C1149" s="2">
        <v>41959</v>
      </c>
      <c r="D1149" s="1" t="s">
        <v>79</v>
      </c>
      <c r="E1149" s="1" t="s">
        <v>40</v>
      </c>
      <c r="F1149" s="1" t="s">
        <v>3194</v>
      </c>
      <c r="G1149" s="1" t="s">
        <v>3195</v>
      </c>
      <c r="H1149" s="1" t="s">
        <v>90</v>
      </c>
      <c r="I1149" s="1" t="s">
        <v>26</v>
      </c>
      <c r="J1149" s="1" t="s">
        <v>101</v>
      </c>
      <c r="K1149" s="1" t="s">
        <v>92</v>
      </c>
      <c r="L1149" s="1" t="s">
        <v>93</v>
      </c>
      <c r="M1149" s="1" t="s">
        <v>1136</v>
      </c>
      <c r="N1149" s="1" t="s">
        <v>31</v>
      </c>
      <c r="O1149" s="1" t="s">
        <v>32</v>
      </c>
      <c r="P1149" s="1" t="s">
        <v>1137</v>
      </c>
      <c r="Q1149">
        <v>67.993200000000002</v>
      </c>
      <c r="R1149">
        <v>1</v>
      </c>
      <c r="S1149">
        <v>-12.998699999999999</v>
      </c>
      <c r="T1149" s="1" t="s">
        <v>34</v>
      </c>
    </row>
    <row r="1150" spans="1:20" x14ac:dyDescent="0.25">
      <c r="A1150" s="1" t="s">
        <v>3196</v>
      </c>
      <c r="B1150" s="2">
        <v>43010</v>
      </c>
      <c r="C1150" s="2">
        <v>43014</v>
      </c>
      <c r="D1150" s="1" t="s">
        <v>79</v>
      </c>
      <c r="E1150" s="1" t="s">
        <v>22</v>
      </c>
      <c r="F1150" s="1" t="s">
        <v>1320</v>
      </c>
      <c r="G1150" s="1" t="s">
        <v>1321</v>
      </c>
      <c r="H1150" s="1" t="s">
        <v>90</v>
      </c>
      <c r="I1150" s="1" t="s">
        <v>26</v>
      </c>
      <c r="J1150" s="1" t="s">
        <v>1616</v>
      </c>
      <c r="K1150" s="1" t="s">
        <v>1276</v>
      </c>
      <c r="L1150" s="1" t="s">
        <v>29</v>
      </c>
      <c r="M1150" s="1" t="s">
        <v>2390</v>
      </c>
      <c r="N1150" s="1" t="s">
        <v>31</v>
      </c>
      <c r="O1150" s="1" t="s">
        <v>57</v>
      </c>
      <c r="P1150" s="1" t="s">
        <v>2391</v>
      </c>
      <c r="Q1150">
        <v>10.16</v>
      </c>
      <c r="R1150">
        <v>2</v>
      </c>
      <c r="S1150">
        <v>3.4544000000000001</v>
      </c>
      <c r="T1150" s="1" t="s">
        <v>48</v>
      </c>
    </row>
    <row r="1151" spans="1:20" x14ac:dyDescent="0.25">
      <c r="A1151" s="1" t="s">
        <v>3197</v>
      </c>
      <c r="B1151" s="2">
        <v>42352</v>
      </c>
      <c r="C1151" s="2">
        <v>42356</v>
      </c>
      <c r="D1151" s="1" t="s">
        <v>79</v>
      </c>
      <c r="E1151" s="1" t="s">
        <v>40</v>
      </c>
      <c r="F1151" s="1" t="s">
        <v>2497</v>
      </c>
      <c r="G1151" s="1" t="s">
        <v>2498</v>
      </c>
      <c r="H1151" s="1" t="s">
        <v>90</v>
      </c>
      <c r="I1151" s="1" t="s">
        <v>26</v>
      </c>
      <c r="J1151" s="1" t="s">
        <v>477</v>
      </c>
      <c r="K1151" s="1" t="s">
        <v>478</v>
      </c>
      <c r="L1151" s="1" t="s">
        <v>29</v>
      </c>
      <c r="M1151" s="1" t="s">
        <v>2011</v>
      </c>
      <c r="N1151" s="1" t="s">
        <v>31</v>
      </c>
      <c r="O1151" s="1" t="s">
        <v>57</v>
      </c>
      <c r="P1151" s="1" t="s">
        <v>2012</v>
      </c>
      <c r="Q1151">
        <v>6.16</v>
      </c>
      <c r="R1151">
        <v>2</v>
      </c>
      <c r="S1151">
        <v>1.9712000000000001</v>
      </c>
      <c r="T1151" s="1" t="s">
        <v>96</v>
      </c>
    </row>
    <row r="1152" spans="1:20" x14ac:dyDescent="0.25">
      <c r="A1152" s="1" t="s">
        <v>3198</v>
      </c>
      <c r="B1152" s="2">
        <v>42807</v>
      </c>
      <c r="C1152" s="2">
        <v>42807</v>
      </c>
      <c r="D1152" s="1" t="s">
        <v>425</v>
      </c>
      <c r="E1152" s="1" t="s">
        <v>426</v>
      </c>
      <c r="F1152" s="1" t="s">
        <v>3199</v>
      </c>
      <c r="G1152" s="1" t="s">
        <v>3200</v>
      </c>
      <c r="H1152" s="1" t="s">
        <v>100</v>
      </c>
      <c r="I1152" s="1" t="s">
        <v>26</v>
      </c>
      <c r="J1152" s="1" t="s">
        <v>133</v>
      </c>
      <c r="K1152" s="1" t="s">
        <v>134</v>
      </c>
      <c r="L1152" s="1" t="s">
        <v>93</v>
      </c>
      <c r="M1152" s="1" t="s">
        <v>2573</v>
      </c>
      <c r="N1152" s="1" t="s">
        <v>31</v>
      </c>
      <c r="O1152" s="1" t="s">
        <v>36</v>
      </c>
      <c r="P1152" s="1" t="s">
        <v>2574</v>
      </c>
      <c r="Q1152">
        <v>89.768000000000001</v>
      </c>
      <c r="R1152">
        <v>1</v>
      </c>
      <c r="S1152">
        <v>-2.5648</v>
      </c>
      <c r="T1152" s="1" t="s">
        <v>195</v>
      </c>
    </row>
    <row r="1153" spans="1:20" x14ac:dyDescent="0.25">
      <c r="A1153" s="1" t="s">
        <v>3201</v>
      </c>
      <c r="B1153" s="2">
        <v>42716</v>
      </c>
      <c r="C1153" s="2">
        <v>42720</v>
      </c>
      <c r="D1153" s="1" t="s">
        <v>79</v>
      </c>
      <c r="E1153" s="1" t="s">
        <v>40</v>
      </c>
      <c r="F1153" s="1" t="s">
        <v>3202</v>
      </c>
      <c r="G1153" s="1" t="s">
        <v>3203</v>
      </c>
      <c r="H1153" s="1" t="s">
        <v>25</v>
      </c>
      <c r="I1153" s="1" t="s">
        <v>26</v>
      </c>
      <c r="J1153" s="1" t="s">
        <v>1185</v>
      </c>
      <c r="K1153" s="1" t="s">
        <v>54</v>
      </c>
      <c r="L1153" s="1" t="s">
        <v>55</v>
      </c>
      <c r="M1153" s="1" t="s">
        <v>551</v>
      </c>
      <c r="N1153" s="1" t="s">
        <v>31</v>
      </c>
      <c r="O1153" s="1" t="s">
        <v>57</v>
      </c>
      <c r="P1153" s="1" t="s">
        <v>552</v>
      </c>
      <c r="Q1153">
        <v>383.64</v>
      </c>
      <c r="R1153">
        <v>6</v>
      </c>
      <c r="S1153">
        <v>122.76479999999999</v>
      </c>
      <c r="T1153" s="1" t="s">
        <v>96</v>
      </c>
    </row>
    <row r="1154" spans="1:20" x14ac:dyDescent="0.25">
      <c r="A1154" s="1" t="s">
        <v>3204</v>
      </c>
      <c r="B1154" s="2">
        <v>42987</v>
      </c>
      <c r="C1154" s="2">
        <v>42992</v>
      </c>
      <c r="D1154" s="1" t="s">
        <v>50</v>
      </c>
      <c r="E1154" s="1" t="s">
        <v>22</v>
      </c>
      <c r="F1154" s="1" t="s">
        <v>2415</v>
      </c>
      <c r="G1154" s="1" t="s">
        <v>2416</v>
      </c>
      <c r="H1154" s="1" t="s">
        <v>25</v>
      </c>
      <c r="I1154" s="1" t="s">
        <v>26</v>
      </c>
      <c r="J1154" s="1" t="s">
        <v>53</v>
      </c>
      <c r="K1154" s="1" t="s">
        <v>54</v>
      </c>
      <c r="L1154" s="1" t="s">
        <v>55</v>
      </c>
      <c r="M1154" s="1" t="s">
        <v>1656</v>
      </c>
      <c r="N1154" s="1" t="s">
        <v>31</v>
      </c>
      <c r="O1154" s="1" t="s">
        <v>36</v>
      </c>
      <c r="P1154" s="1" t="s">
        <v>1657</v>
      </c>
      <c r="Q1154">
        <v>243.92</v>
      </c>
      <c r="R1154">
        <v>5</v>
      </c>
      <c r="S1154">
        <v>-15.244999999999999</v>
      </c>
      <c r="T1154" s="1" t="s">
        <v>77</v>
      </c>
    </row>
    <row r="1155" spans="1:20" x14ac:dyDescent="0.25">
      <c r="A1155" s="1" t="s">
        <v>3205</v>
      </c>
      <c r="B1155" s="2">
        <v>43012</v>
      </c>
      <c r="C1155" s="2">
        <v>43016</v>
      </c>
      <c r="D1155" s="1" t="s">
        <v>79</v>
      </c>
      <c r="E1155" s="1" t="s">
        <v>40</v>
      </c>
      <c r="F1155" s="1" t="s">
        <v>131</v>
      </c>
      <c r="G1155" s="1" t="s">
        <v>132</v>
      </c>
      <c r="H1155" s="1" t="s">
        <v>100</v>
      </c>
      <c r="I1155" s="1" t="s">
        <v>26</v>
      </c>
      <c r="J1155" s="1" t="s">
        <v>2522</v>
      </c>
      <c r="K1155" s="1" t="s">
        <v>1089</v>
      </c>
      <c r="L1155" s="1" t="s">
        <v>68</v>
      </c>
      <c r="M1155" s="1" t="s">
        <v>1121</v>
      </c>
      <c r="N1155" s="1" t="s">
        <v>31</v>
      </c>
      <c r="O1155" s="1" t="s">
        <v>57</v>
      </c>
      <c r="P1155" s="1" t="s">
        <v>1122</v>
      </c>
      <c r="Q1155">
        <v>19.98</v>
      </c>
      <c r="R1155">
        <v>1</v>
      </c>
      <c r="S1155">
        <v>8.5914000000000001</v>
      </c>
      <c r="T1155" s="1" t="s">
        <v>48</v>
      </c>
    </row>
    <row r="1156" spans="1:20" x14ac:dyDescent="0.25">
      <c r="A1156" s="1" t="s">
        <v>3206</v>
      </c>
      <c r="B1156" s="2">
        <v>41988</v>
      </c>
      <c r="C1156" s="2">
        <v>41992</v>
      </c>
      <c r="D1156" s="1" t="s">
        <v>79</v>
      </c>
      <c r="E1156" s="1" t="s">
        <v>22</v>
      </c>
      <c r="F1156" s="1" t="s">
        <v>340</v>
      </c>
      <c r="G1156" s="1" t="s">
        <v>341</v>
      </c>
      <c r="H1156" s="1" t="s">
        <v>25</v>
      </c>
      <c r="I1156" s="1" t="s">
        <v>26</v>
      </c>
      <c r="J1156" s="1" t="s">
        <v>639</v>
      </c>
      <c r="K1156" s="1" t="s">
        <v>54</v>
      </c>
      <c r="L1156" s="1" t="s">
        <v>55</v>
      </c>
      <c r="M1156" s="1" t="s">
        <v>2011</v>
      </c>
      <c r="N1156" s="1" t="s">
        <v>31</v>
      </c>
      <c r="O1156" s="1" t="s">
        <v>57</v>
      </c>
      <c r="P1156" s="1" t="s">
        <v>2012</v>
      </c>
      <c r="Q1156">
        <v>6.16</v>
      </c>
      <c r="R1156">
        <v>2</v>
      </c>
      <c r="S1156">
        <v>1.9712000000000001</v>
      </c>
      <c r="T1156" s="1" t="s">
        <v>96</v>
      </c>
    </row>
    <row r="1157" spans="1:20" x14ac:dyDescent="0.25">
      <c r="A1157" s="1" t="s">
        <v>3207</v>
      </c>
      <c r="B1157" s="2">
        <v>41925</v>
      </c>
      <c r="C1157" s="2">
        <v>41930</v>
      </c>
      <c r="D1157" s="1" t="s">
        <v>50</v>
      </c>
      <c r="E1157" s="1" t="s">
        <v>22</v>
      </c>
      <c r="F1157" s="1" t="s">
        <v>1394</v>
      </c>
      <c r="G1157" s="1" t="s">
        <v>1395</v>
      </c>
      <c r="H1157" s="1" t="s">
        <v>90</v>
      </c>
      <c r="I1157" s="1" t="s">
        <v>26</v>
      </c>
      <c r="J1157" s="1" t="s">
        <v>2060</v>
      </c>
      <c r="K1157" s="1" t="s">
        <v>362</v>
      </c>
      <c r="L1157" s="1" t="s">
        <v>68</v>
      </c>
      <c r="M1157" s="1" t="s">
        <v>1028</v>
      </c>
      <c r="N1157" s="1" t="s">
        <v>31</v>
      </c>
      <c r="O1157" s="1" t="s">
        <v>36</v>
      </c>
      <c r="P1157" s="1" t="s">
        <v>1029</v>
      </c>
      <c r="Q1157">
        <v>245.98</v>
      </c>
      <c r="R1157">
        <v>2</v>
      </c>
      <c r="S1157">
        <v>27.0578</v>
      </c>
      <c r="T1157" s="1" t="s">
        <v>48</v>
      </c>
    </row>
    <row r="1158" spans="1:20" x14ac:dyDescent="0.25">
      <c r="A1158" s="1" t="s">
        <v>3208</v>
      </c>
      <c r="B1158" s="2">
        <v>42633</v>
      </c>
      <c r="C1158" s="2">
        <v>42638</v>
      </c>
      <c r="D1158" s="1" t="s">
        <v>50</v>
      </c>
      <c r="E1158" s="1" t="s">
        <v>40</v>
      </c>
      <c r="F1158" s="1" t="s">
        <v>1459</v>
      </c>
      <c r="G1158" s="1" t="s">
        <v>1460</v>
      </c>
      <c r="H1158" s="1" t="s">
        <v>90</v>
      </c>
      <c r="I1158" s="1" t="s">
        <v>26</v>
      </c>
      <c r="J1158" s="1" t="s">
        <v>2569</v>
      </c>
      <c r="K1158" s="1" t="s">
        <v>1036</v>
      </c>
      <c r="L1158" s="1" t="s">
        <v>29</v>
      </c>
      <c r="M1158" s="1" t="s">
        <v>2140</v>
      </c>
      <c r="N1158" s="1" t="s">
        <v>31</v>
      </c>
      <c r="O1158" s="1" t="s">
        <v>57</v>
      </c>
      <c r="P1158" s="1" t="s">
        <v>2141</v>
      </c>
      <c r="Q1158">
        <v>17.088000000000001</v>
      </c>
      <c r="R1158">
        <v>2</v>
      </c>
      <c r="S1158">
        <v>1.0680000000000001</v>
      </c>
      <c r="T1158" s="1" t="s">
        <v>77</v>
      </c>
    </row>
    <row r="1159" spans="1:20" x14ac:dyDescent="0.25">
      <c r="A1159" s="1" t="s">
        <v>3208</v>
      </c>
      <c r="B1159" s="2">
        <v>42633</v>
      </c>
      <c r="C1159" s="2">
        <v>42638</v>
      </c>
      <c r="D1159" s="1" t="s">
        <v>50</v>
      </c>
      <c r="E1159" s="1" t="s">
        <v>40</v>
      </c>
      <c r="F1159" s="1" t="s">
        <v>1459</v>
      </c>
      <c r="G1159" s="1" t="s">
        <v>1460</v>
      </c>
      <c r="H1159" s="1" t="s">
        <v>90</v>
      </c>
      <c r="I1159" s="1" t="s">
        <v>26</v>
      </c>
      <c r="J1159" s="1" t="s">
        <v>2569</v>
      </c>
      <c r="K1159" s="1" t="s">
        <v>1036</v>
      </c>
      <c r="L1159" s="1" t="s">
        <v>29</v>
      </c>
      <c r="M1159" s="1" t="s">
        <v>1028</v>
      </c>
      <c r="N1159" s="1" t="s">
        <v>31</v>
      </c>
      <c r="O1159" s="1" t="s">
        <v>36</v>
      </c>
      <c r="P1159" s="1" t="s">
        <v>1029</v>
      </c>
      <c r="Q1159">
        <v>98.391999999999996</v>
      </c>
      <c r="R1159">
        <v>1</v>
      </c>
      <c r="S1159">
        <v>-11.069100000000001</v>
      </c>
      <c r="T1159" s="1" t="s">
        <v>77</v>
      </c>
    </row>
    <row r="1160" spans="1:20" x14ac:dyDescent="0.25">
      <c r="A1160" s="1" t="s">
        <v>3209</v>
      </c>
      <c r="B1160" s="2">
        <v>42916</v>
      </c>
      <c r="C1160" s="2">
        <v>42920</v>
      </c>
      <c r="D1160" s="1" t="s">
        <v>79</v>
      </c>
      <c r="E1160" s="1" t="s">
        <v>40</v>
      </c>
      <c r="F1160" s="1" t="s">
        <v>2216</v>
      </c>
      <c r="G1160" s="1" t="s">
        <v>2217</v>
      </c>
      <c r="H1160" s="1" t="s">
        <v>90</v>
      </c>
      <c r="I1160" s="1" t="s">
        <v>26</v>
      </c>
      <c r="J1160" s="1" t="s">
        <v>140</v>
      </c>
      <c r="K1160" s="1" t="s">
        <v>141</v>
      </c>
      <c r="L1160" s="1" t="s">
        <v>29</v>
      </c>
      <c r="M1160" s="1" t="s">
        <v>1482</v>
      </c>
      <c r="N1160" s="1" t="s">
        <v>31</v>
      </c>
      <c r="O1160" s="1" t="s">
        <v>57</v>
      </c>
      <c r="P1160" s="1" t="s">
        <v>1483</v>
      </c>
      <c r="Q1160">
        <v>19.52</v>
      </c>
      <c r="R1160">
        <v>2</v>
      </c>
      <c r="S1160">
        <v>5.3680000000000003</v>
      </c>
      <c r="T1160" s="1" t="s">
        <v>59</v>
      </c>
    </row>
    <row r="1161" spans="1:20" x14ac:dyDescent="0.25">
      <c r="A1161" s="1" t="s">
        <v>3210</v>
      </c>
      <c r="B1161" s="2">
        <v>42638</v>
      </c>
      <c r="C1161" s="2">
        <v>42643</v>
      </c>
      <c r="D1161" s="1" t="s">
        <v>50</v>
      </c>
      <c r="E1161" s="1" t="s">
        <v>40</v>
      </c>
      <c r="F1161" s="1" t="s">
        <v>3211</v>
      </c>
      <c r="G1161" s="1" t="s">
        <v>3212</v>
      </c>
      <c r="H1161" s="1" t="s">
        <v>90</v>
      </c>
      <c r="I1161" s="1" t="s">
        <v>26</v>
      </c>
      <c r="J1161" s="1" t="s">
        <v>3213</v>
      </c>
      <c r="K1161" s="1" t="s">
        <v>238</v>
      </c>
      <c r="L1161" s="1" t="s">
        <v>93</v>
      </c>
      <c r="M1161" s="1" t="s">
        <v>104</v>
      </c>
      <c r="N1161" s="1" t="s">
        <v>31</v>
      </c>
      <c r="O1161" s="1" t="s">
        <v>36</v>
      </c>
      <c r="P1161" s="1" t="s">
        <v>105</v>
      </c>
      <c r="Q1161">
        <v>201.96</v>
      </c>
      <c r="R1161">
        <v>2</v>
      </c>
      <c r="S1161">
        <v>50.49</v>
      </c>
      <c r="T1161" s="1" t="s">
        <v>77</v>
      </c>
    </row>
    <row r="1162" spans="1:20" x14ac:dyDescent="0.25">
      <c r="A1162" s="1" t="s">
        <v>3210</v>
      </c>
      <c r="B1162" s="2">
        <v>42638</v>
      </c>
      <c r="C1162" s="2">
        <v>42643</v>
      </c>
      <c r="D1162" s="1" t="s">
        <v>50</v>
      </c>
      <c r="E1162" s="1" t="s">
        <v>40</v>
      </c>
      <c r="F1162" s="1" t="s">
        <v>3211</v>
      </c>
      <c r="G1162" s="1" t="s">
        <v>3212</v>
      </c>
      <c r="H1162" s="1" t="s">
        <v>90</v>
      </c>
      <c r="I1162" s="1" t="s">
        <v>26</v>
      </c>
      <c r="J1162" s="1" t="s">
        <v>3213</v>
      </c>
      <c r="K1162" s="1" t="s">
        <v>238</v>
      </c>
      <c r="L1162" s="1" t="s">
        <v>93</v>
      </c>
      <c r="M1162" s="1" t="s">
        <v>2232</v>
      </c>
      <c r="N1162" s="1" t="s">
        <v>31</v>
      </c>
      <c r="O1162" s="1" t="s">
        <v>57</v>
      </c>
      <c r="P1162" s="1" t="s">
        <v>2233</v>
      </c>
      <c r="Q1162">
        <v>68.64</v>
      </c>
      <c r="R1162">
        <v>11</v>
      </c>
      <c r="S1162">
        <v>17.16</v>
      </c>
      <c r="T1162" s="1" t="s">
        <v>77</v>
      </c>
    </row>
    <row r="1163" spans="1:20" x14ac:dyDescent="0.25">
      <c r="A1163" s="1" t="s">
        <v>3214</v>
      </c>
      <c r="B1163" s="2">
        <v>41911</v>
      </c>
      <c r="C1163" s="2">
        <v>41913</v>
      </c>
      <c r="D1163" s="1" t="s">
        <v>63</v>
      </c>
      <c r="E1163" s="1" t="s">
        <v>22</v>
      </c>
      <c r="F1163" s="1" t="s">
        <v>1240</v>
      </c>
      <c r="G1163" s="1" t="s">
        <v>1241</v>
      </c>
      <c r="H1163" s="1" t="s">
        <v>100</v>
      </c>
      <c r="I1163" s="1" t="s">
        <v>26</v>
      </c>
      <c r="J1163" s="1" t="s">
        <v>191</v>
      </c>
      <c r="K1163" s="1" t="s">
        <v>192</v>
      </c>
      <c r="L1163" s="1" t="s">
        <v>55</v>
      </c>
      <c r="M1163" s="1" t="s">
        <v>111</v>
      </c>
      <c r="N1163" s="1" t="s">
        <v>31</v>
      </c>
      <c r="O1163" s="1" t="s">
        <v>57</v>
      </c>
      <c r="P1163" s="1" t="s">
        <v>112</v>
      </c>
      <c r="Q1163">
        <v>6.16</v>
      </c>
      <c r="R1163">
        <v>2</v>
      </c>
      <c r="S1163">
        <v>2.9567999999999999</v>
      </c>
      <c r="T1163" s="1" t="s">
        <v>77</v>
      </c>
    </row>
    <row r="1164" spans="1:20" x14ac:dyDescent="0.25">
      <c r="A1164" s="1" t="s">
        <v>3214</v>
      </c>
      <c r="B1164" s="2">
        <v>41911</v>
      </c>
      <c r="C1164" s="2">
        <v>41913</v>
      </c>
      <c r="D1164" s="1" t="s">
        <v>63</v>
      </c>
      <c r="E1164" s="1" t="s">
        <v>22</v>
      </c>
      <c r="F1164" s="1" t="s">
        <v>1240</v>
      </c>
      <c r="G1164" s="1" t="s">
        <v>1241</v>
      </c>
      <c r="H1164" s="1" t="s">
        <v>100</v>
      </c>
      <c r="I1164" s="1" t="s">
        <v>26</v>
      </c>
      <c r="J1164" s="1" t="s">
        <v>191</v>
      </c>
      <c r="K1164" s="1" t="s">
        <v>192</v>
      </c>
      <c r="L1164" s="1" t="s">
        <v>55</v>
      </c>
      <c r="M1164" s="1" t="s">
        <v>1247</v>
      </c>
      <c r="N1164" s="1" t="s">
        <v>31</v>
      </c>
      <c r="O1164" s="1" t="s">
        <v>46</v>
      </c>
      <c r="P1164" s="1" t="s">
        <v>1248</v>
      </c>
      <c r="Q1164">
        <v>2348.8200000000002</v>
      </c>
      <c r="R1164">
        <v>9</v>
      </c>
      <c r="S1164">
        <v>399.29939999999999</v>
      </c>
      <c r="T1164" s="1" t="s">
        <v>77</v>
      </c>
    </row>
    <row r="1165" spans="1:20" x14ac:dyDescent="0.25">
      <c r="A1165" s="1" t="s">
        <v>3215</v>
      </c>
      <c r="B1165" s="2">
        <v>42912</v>
      </c>
      <c r="C1165" s="2">
        <v>42917</v>
      </c>
      <c r="D1165" s="1" t="s">
        <v>50</v>
      </c>
      <c r="E1165" s="1" t="s">
        <v>40</v>
      </c>
      <c r="F1165" s="1" t="s">
        <v>332</v>
      </c>
      <c r="G1165" s="1" t="s">
        <v>333</v>
      </c>
      <c r="H1165" s="1" t="s">
        <v>90</v>
      </c>
      <c r="I1165" s="1" t="s">
        <v>26</v>
      </c>
      <c r="J1165" s="1" t="s">
        <v>1006</v>
      </c>
      <c r="K1165" s="1" t="s">
        <v>44</v>
      </c>
      <c r="L1165" s="1" t="s">
        <v>29</v>
      </c>
      <c r="M1165" s="1" t="s">
        <v>3216</v>
      </c>
      <c r="N1165" s="1" t="s">
        <v>31</v>
      </c>
      <c r="O1165" s="1" t="s">
        <v>36</v>
      </c>
      <c r="P1165" s="1" t="s">
        <v>3217</v>
      </c>
      <c r="Q1165">
        <v>273.55200000000002</v>
      </c>
      <c r="R1165">
        <v>3</v>
      </c>
      <c r="S1165">
        <v>-13.6776</v>
      </c>
      <c r="T1165" s="1" t="s">
        <v>59</v>
      </c>
    </row>
    <row r="1166" spans="1:20" x14ac:dyDescent="0.25">
      <c r="A1166" s="1" t="s">
        <v>3218</v>
      </c>
      <c r="B1166" s="2">
        <v>42603</v>
      </c>
      <c r="C1166" s="2">
        <v>42605</v>
      </c>
      <c r="D1166" s="1" t="s">
        <v>63</v>
      </c>
      <c r="E1166" s="1" t="s">
        <v>22</v>
      </c>
      <c r="F1166" s="1" t="s">
        <v>671</v>
      </c>
      <c r="G1166" s="1" t="s">
        <v>672</v>
      </c>
      <c r="H1166" s="1" t="s">
        <v>100</v>
      </c>
      <c r="I1166" s="1" t="s">
        <v>26</v>
      </c>
      <c r="J1166" s="1" t="s">
        <v>66</v>
      </c>
      <c r="K1166" s="1" t="s">
        <v>67</v>
      </c>
      <c r="L1166" s="1" t="s">
        <v>68</v>
      </c>
      <c r="M1166" s="1" t="s">
        <v>1284</v>
      </c>
      <c r="N1166" s="1" t="s">
        <v>31</v>
      </c>
      <c r="O1166" s="1" t="s">
        <v>46</v>
      </c>
      <c r="P1166" s="1" t="s">
        <v>1285</v>
      </c>
      <c r="Q1166">
        <v>815.29200000000003</v>
      </c>
      <c r="R1166">
        <v>9</v>
      </c>
      <c r="S1166">
        <v>-339.70499999999998</v>
      </c>
      <c r="T1166" s="1" t="s">
        <v>253</v>
      </c>
    </row>
    <row r="1167" spans="1:20" x14ac:dyDescent="0.25">
      <c r="A1167" s="1" t="s">
        <v>3219</v>
      </c>
      <c r="B1167" s="2">
        <v>41681</v>
      </c>
      <c r="C1167" s="2">
        <v>41685</v>
      </c>
      <c r="D1167" s="1" t="s">
        <v>79</v>
      </c>
      <c r="E1167" s="1" t="s">
        <v>40</v>
      </c>
      <c r="F1167" s="1" t="s">
        <v>475</v>
      </c>
      <c r="G1167" s="1" t="s">
        <v>476</v>
      </c>
      <c r="H1167" s="1" t="s">
        <v>25</v>
      </c>
      <c r="I1167" s="1" t="s">
        <v>26</v>
      </c>
      <c r="J1167" s="1" t="s">
        <v>2120</v>
      </c>
      <c r="K1167" s="1" t="s">
        <v>716</v>
      </c>
      <c r="L1167" s="1" t="s">
        <v>29</v>
      </c>
      <c r="M1167" s="1" t="s">
        <v>1328</v>
      </c>
      <c r="N1167" s="1" t="s">
        <v>31</v>
      </c>
      <c r="O1167" s="1" t="s">
        <v>46</v>
      </c>
      <c r="P1167" s="1" t="s">
        <v>1329</v>
      </c>
      <c r="Q1167">
        <v>1256.22</v>
      </c>
      <c r="R1167">
        <v>6</v>
      </c>
      <c r="S1167">
        <v>75.373199999999997</v>
      </c>
      <c r="T1167" s="1" t="s">
        <v>297</v>
      </c>
    </row>
    <row r="1168" spans="1:20" x14ac:dyDescent="0.25">
      <c r="A1168" s="1" t="s">
        <v>3220</v>
      </c>
      <c r="B1168" s="2">
        <v>42820</v>
      </c>
      <c r="C1168" s="2">
        <v>42827</v>
      </c>
      <c r="D1168" s="1" t="s">
        <v>39</v>
      </c>
      <c r="E1168" s="1" t="s">
        <v>40</v>
      </c>
      <c r="F1168" s="1" t="s">
        <v>3221</v>
      </c>
      <c r="G1168" s="1" t="s">
        <v>3222</v>
      </c>
      <c r="H1168" s="1" t="s">
        <v>90</v>
      </c>
      <c r="I1168" s="1" t="s">
        <v>26</v>
      </c>
      <c r="J1168" s="1" t="s">
        <v>655</v>
      </c>
      <c r="K1168" s="1" t="s">
        <v>289</v>
      </c>
      <c r="L1168" s="1" t="s">
        <v>93</v>
      </c>
      <c r="M1168" s="1" t="s">
        <v>3223</v>
      </c>
      <c r="N1168" s="1" t="s">
        <v>31</v>
      </c>
      <c r="O1168" s="1" t="s">
        <v>57</v>
      </c>
      <c r="P1168" s="1" t="s">
        <v>3224</v>
      </c>
      <c r="Q1168">
        <v>60.84</v>
      </c>
      <c r="R1168">
        <v>3</v>
      </c>
      <c r="S1168">
        <v>23.119199999999999</v>
      </c>
      <c r="T1168" s="1" t="s">
        <v>195</v>
      </c>
    </row>
    <row r="1169" spans="1:20" x14ac:dyDescent="0.25">
      <c r="A1169" s="1" t="s">
        <v>3225</v>
      </c>
      <c r="B1169" s="2">
        <v>41994</v>
      </c>
      <c r="C1169" s="2">
        <v>42000</v>
      </c>
      <c r="D1169" s="1" t="s">
        <v>125</v>
      </c>
      <c r="E1169" s="1" t="s">
        <v>40</v>
      </c>
      <c r="F1169" s="1" t="s">
        <v>833</v>
      </c>
      <c r="G1169" s="1" t="s">
        <v>834</v>
      </c>
      <c r="H1169" s="1" t="s">
        <v>25</v>
      </c>
      <c r="I1169" s="1" t="s">
        <v>26</v>
      </c>
      <c r="J1169" s="1" t="s">
        <v>639</v>
      </c>
      <c r="K1169" s="1" t="s">
        <v>54</v>
      </c>
      <c r="L1169" s="1" t="s">
        <v>55</v>
      </c>
      <c r="M1169" s="1" t="s">
        <v>246</v>
      </c>
      <c r="N1169" s="1" t="s">
        <v>31</v>
      </c>
      <c r="O1169" s="1" t="s">
        <v>36</v>
      </c>
      <c r="P1169" s="1" t="s">
        <v>247</v>
      </c>
      <c r="Q1169">
        <v>1325.76</v>
      </c>
      <c r="R1169">
        <v>6</v>
      </c>
      <c r="S1169">
        <v>149.148</v>
      </c>
      <c r="T1169" s="1" t="s">
        <v>96</v>
      </c>
    </row>
    <row r="1170" spans="1:20" x14ac:dyDescent="0.25">
      <c r="A1170" s="1" t="s">
        <v>3225</v>
      </c>
      <c r="B1170" s="2">
        <v>41994</v>
      </c>
      <c r="C1170" s="2">
        <v>42000</v>
      </c>
      <c r="D1170" s="1" t="s">
        <v>125</v>
      </c>
      <c r="E1170" s="1" t="s">
        <v>40</v>
      </c>
      <c r="F1170" s="1" t="s">
        <v>833</v>
      </c>
      <c r="G1170" s="1" t="s">
        <v>834</v>
      </c>
      <c r="H1170" s="1" t="s">
        <v>25</v>
      </c>
      <c r="I1170" s="1" t="s">
        <v>26</v>
      </c>
      <c r="J1170" s="1" t="s">
        <v>639</v>
      </c>
      <c r="K1170" s="1" t="s">
        <v>54</v>
      </c>
      <c r="L1170" s="1" t="s">
        <v>55</v>
      </c>
      <c r="M1170" s="1" t="s">
        <v>580</v>
      </c>
      <c r="N1170" s="1" t="s">
        <v>31</v>
      </c>
      <c r="O1170" s="1" t="s">
        <v>36</v>
      </c>
      <c r="P1170" s="1" t="s">
        <v>581</v>
      </c>
      <c r="Q1170">
        <v>572.16</v>
      </c>
      <c r="R1170">
        <v>3</v>
      </c>
      <c r="S1170">
        <v>35.76</v>
      </c>
      <c r="T1170" s="1" t="s">
        <v>96</v>
      </c>
    </row>
    <row r="1171" spans="1:20" x14ac:dyDescent="0.25">
      <c r="A1171" s="1" t="s">
        <v>3226</v>
      </c>
      <c r="B1171" s="2">
        <v>42461</v>
      </c>
      <c r="C1171" s="2">
        <v>42465</v>
      </c>
      <c r="D1171" s="1" t="s">
        <v>79</v>
      </c>
      <c r="E1171" s="1" t="s">
        <v>22</v>
      </c>
      <c r="F1171" s="1" t="s">
        <v>2301</v>
      </c>
      <c r="G1171" s="1" t="s">
        <v>2302</v>
      </c>
      <c r="H1171" s="1" t="s">
        <v>100</v>
      </c>
      <c r="I1171" s="1" t="s">
        <v>26</v>
      </c>
      <c r="J1171" s="1" t="s">
        <v>347</v>
      </c>
      <c r="K1171" s="1" t="s">
        <v>667</v>
      </c>
      <c r="L1171" s="1" t="s">
        <v>29</v>
      </c>
      <c r="M1171" s="1" t="s">
        <v>337</v>
      </c>
      <c r="N1171" s="1" t="s">
        <v>31</v>
      </c>
      <c r="O1171" s="1" t="s">
        <v>57</v>
      </c>
      <c r="P1171" s="1" t="s">
        <v>338</v>
      </c>
      <c r="Q1171">
        <v>7.04</v>
      </c>
      <c r="R1171">
        <v>4</v>
      </c>
      <c r="S1171">
        <v>3.0975999999999999</v>
      </c>
      <c r="T1171" s="1" t="s">
        <v>113</v>
      </c>
    </row>
    <row r="1172" spans="1:20" x14ac:dyDescent="0.25">
      <c r="A1172" s="1" t="s">
        <v>3227</v>
      </c>
      <c r="B1172" s="2">
        <v>42839</v>
      </c>
      <c r="C1172" s="2">
        <v>42844</v>
      </c>
      <c r="D1172" s="1" t="s">
        <v>50</v>
      </c>
      <c r="E1172" s="1" t="s">
        <v>40</v>
      </c>
      <c r="F1172" s="1" t="s">
        <v>1866</v>
      </c>
      <c r="G1172" s="1" t="s">
        <v>1867</v>
      </c>
      <c r="H1172" s="1" t="s">
        <v>90</v>
      </c>
      <c r="I1172" s="1" t="s">
        <v>26</v>
      </c>
      <c r="J1172" s="1" t="s">
        <v>3228</v>
      </c>
      <c r="K1172" s="1" t="s">
        <v>362</v>
      </c>
      <c r="L1172" s="1" t="s">
        <v>68</v>
      </c>
      <c r="M1172" s="1" t="s">
        <v>1204</v>
      </c>
      <c r="N1172" s="1" t="s">
        <v>31</v>
      </c>
      <c r="O1172" s="1" t="s">
        <v>57</v>
      </c>
      <c r="P1172" s="1" t="s">
        <v>1205</v>
      </c>
      <c r="Q1172">
        <v>74.45</v>
      </c>
      <c r="R1172">
        <v>5</v>
      </c>
      <c r="S1172">
        <v>20.101500000000001</v>
      </c>
      <c r="T1172" s="1" t="s">
        <v>113</v>
      </c>
    </row>
    <row r="1173" spans="1:20" x14ac:dyDescent="0.25">
      <c r="A1173" s="1" t="s">
        <v>3229</v>
      </c>
      <c r="B1173" s="2">
        <v>42008</v>
      </c>
      <c r="C1173" s="2">
        <v>42013</v>
      </c>
      <c r="D1173" s="1" t="s">
        <v>50</v>
      </c>
      <c r="E1173" s="1" t="s">
        <v>40</v>
      </c>
      <c r="F1173" s="1" t="s">
        <v>3141</v>
      </c>
      <c r="G1173" s="1" t="s">
        <v>3142</v>
      </c>
      <c r="H1173" s="1" t="s">
        <v>90</v>
      </c>
      <c r="I1173" s="1" t="s">
        <v>26</v>
      </c>
      <c r="J1173" s="1" t="s">
        <v>1977</v>
      </c>
      <c r="K1173" s="1" t="s">
        <v>716</v>
      </c>
      <c r="L1173" s="1" t="s">
        <v>29</v>
      </c>
      <c r="M1173" s="1" t="s">
        <v>1290</v>
      </c>
      <c r="N1173" s="1" t="s">
        <v>31</v>
      </c>
      <c r="O1173" s="1" t="s">
        <v>57</v>
      </c>
      <c r="P1173" s="1" t="s">
        <v>1291</v>
      </c>
      <c r="Q1173">
        <v>192.22</v>
      </c>
      <c r="R1173">
        <v>14</v>
      </c>
      <c r="S1173">
        <v>69.199200000000005</v>
      </c>
      <c r="T1173" s="1" t="s">
        <v>169</v>
      </c>
    </row>
    <row r="1174" spans="1:20" x14ac:dyDescent="0.25">
      <c r="A1174" s="1" t="s">
        <v>3230</v>
      </c>
      <c r="B1174" s="2">
        <v>42933</v>
      </c>
      <c r="C1174" s="2">
        <v>42935</v>
      </c>
      <c r="D1174" s="1" t="s">
        <v>63</v>
      </c>
      <c r="E1174" s="1" t="s">
        <v>22</v>
      </c>
      <c r="F1174" s="1" t="s">
        <v>787</v>
      </c>
      <c r="G1174" s="1" t="s">
        <v>788</v>
      </c>
      <c r="H1174" s="1" t="s">
        <v>90</v>
      </c>
      <c r="I1174" s="1" t="s">
        <v>26</v>
      </c>
      <c r="J1174" s="1" t="s">
        <v>3231</v>
      </c>
      <c r="K1174" s="1" t="s">
        <v>54</v>
      </c>
      <c r="L1174" s="1" t="s">
        <v>55</v>
      </c>
      <c r="M1174" s="1" t="s">
        <v>260</v>
      </c>
      <c r="N1174" s="1" t="s">
        <v>31</v>
      </c>
      <c r="O1174" s="1" t="s">
        <v>32</v>
      </c>
      <c r="P1174" s="1" t="s">
        <v>261</v>
      </c>
      <c r="Q1174">
        <v>1194.165</v>
      </c>
      <c r="R1174">
        <v>5</v>
      </c>
      <c r="S1174">
        <v>210.73500000000001</v>
      </c>
      <c r="T1174" s="1" t="s">
        <v>71</v>
      </c>
    </row>
    <row r="1175" spans="1:20" x14ac:dyDescent="0.25">
      <c r="A1175" s="1" t="s">
        <v>3232</v>
      </c>
      <c r="B1175" s="2">
        <v>42722</v>
      </c>
      <c r="C1175" s="2">
        <v>42725</v>
      </c>
      <c r="D1175" s="1" t="s">
        <v>21</v>
      </c>
      <c r="E1175" s="1" t="s">
        <v>87</v>
      </c>
      <c r="F1175" s="1" t="s">
        <v>1689</v>
      </c>
      <c r="G1175" s="1" t="s">
        <v>1690</v>
      </c>
      <c r="H1175" s="1" t="s">
        <v>100</v>
      </c>
      <c r="I1175" s="1" t="s">
        <v>26</v>
      </c>
      <c r="J1175" s="1" t="s">
        <v>3233</v>
      </c>
      <c r="K1175" s="1" t="s">
        <v>1517</v>
      </c>
      <c r="L1175" s="1" t="s">
        <v>55</v>
      </c>
      <c r="M1175" s="1" t="s">
        <v>1284</v>
      </c>
      <c r="N1175" s="1" t="s">
        <v>31</v>
      </c>
      <c r="O1175" s="1" t="s">
        <v>46</v>
      </c>
      <c r="P1175" s="1" t="s">
        <v>1285</v>
      </c>
      <c r="Q1175">
        <v>377.45</v>
      </c>
      <c r="R1175">
        <v>5</v>
      </c>
      <c r="S1175">
        <v>-264.21499999999997</v>
      </c>
      <c r="T1175" s="1" t="s">
        <v>96</v>
      </c>
    </row>
    <row r="1176" spans="1:20" x14ac:dyDescent="0.25">
      <c r="A1176" s="1" t="s">
        <v>3234</v>
      </c>
      <c r="B1176" s="2">
        <v>42637</v>
      </c>
      <c r="C1176" s="2">
        <v>42644</v>
      </c>
      <c r="D1176" s="1" t="s">
        <v>39</v>
      </c>
      <c r="E1176" s="1" t="s">
        <v>40</v>
      </c>
      <c r="F1176" s="1" t="s">
        <v>3004</v>
      </c>
      <c r="G1176" s="1" t="s">
        <v>3005</v>
      </c>
      <c r="H1176" s="1" t="s">
        <v>100</v>
      </c>
      <c r="I1176" s="1" t="s">
        <v>26</v>
      </c>
      <c r="J1176" s="1" t="s">
        <v>179</v>
      </c>
      <c r="K1176" s="1" t="s">
        <v>180</v>
      </c>
      <c r="L1176" s="1" t="s">
        <v>55</v>
      </c>
      <c r="M1176" s="1" t="s">
        <v>373</v>
      </c>
      <c r="N1176" s="1" t="s">
        <v>31</v>
      </c>
      <c r="O1176" s="1" t="s">
        <v>57</v>
      </c>
      <c r="P1176" s="1" t="s">
        <v>374</v>
      </c>
      <c r="Q1176">
        <v>21.44</v>
      </c>
      <c r="R1176">
        <v>2</v>
      </c>
      <c r="S1176">
        <v>7.5039999999999996</v>
      </c>
      <c r="T1176" s="1" t="s">
        <v>77</v>
      </c>
    </row>
    <row r="1177" spans="1:20" x14ac:dyDescent="0.25">
      <c r="A1177" s="1" t="s">
        <v>3235</v>
      </c>
      <c r="B1177" s="2">
        <v>42164</v>
      </c>
      <c r="C1177" s="2">
        <v>42166</v>
      </c>
      <c r="D1177" s="1" t="s">
        <v>63</v>
      </c>
      <c r="E1177" s="1" t="s">
        <v>22</v>
      </c>
      <c r="F1177" s="1" t="s">
        <v>3236</v>
      </c>
      <c r="G1177" s="1" t="s">
        <v>3237</v>
      </c>
      <c r="H1177" s="1" t="s">
        <v>25</v>
      </c>
      <c r="I1177" s="1" t="s">
        <v>26</v>
      </c>
      <c r="J1177" s="1" t="s">
        <v>3238</v>
      </c>
      <c r="K1177" s="1" t="s">
        <v>2280</v>
      </c>
      <c r="L1177" s="1" t="s">
        <v>55</v>
      </c>
      <c r="M1177" s="1" t="s">
        <v>3157</v>
      </c>
      <c r="N1177" s="1" t="s">
        <v>31</v>
      </c>
      <c r="O1177" s="1" t="s">
        <v>57</v>
      </c>
      <c r="P1177" s="1" t="s">
        <v>3158</v>
      </c>
      <c r="Q1177">
        <v>355.36</v>
      </c>
      <c r="R1177">
        <v>4</v>
      </c>
      <c r="S1177">
        <v>92.393600000000006</v>
      </c>
      <c r="T1177" s="1" t="s">
        <v>59</v>
      </c>
    </row>
    <row r="1178" spans="1:20" x14ac:dyDescent="0.25">
      <c r="A1178" s="1" t="s">
        <v>3239</v>
      </c>
      <c r="B1178" s="2">
        <v>42002</v>
      </c>
      <c r="C1178" s="2">
        <v>42009</v>
      </c>
      <c r="D1178" s="1" t="s">
        <v>39</v>
      </c>
      <c r="E1178" s="1" t="s">
        <v>40</v>
      </c>
      <c r="F1178" s="1" t="s">
        <v>843</v>
      </c>
      <c r="G1178" s="1" t="s">
        <v>844</v>
      </c>
      <c r="H1178" s="1" t="s">
        <v>25</v>
      </c>
      <c r="I1178" s="1" t="s">
        <v>26</v>
      </c>
      <c r="J1178" s="1" t="s">
        <v>133</v>
      </c>
      <c r="K1178" s="1" t="s">
        <v>134</v>
      </c>
      <c r="L1178" s="1" t="s">
        <v>93</v>
      </c>
      <c r="M1178" s="1" t="s">
        <v>2395</v>
      </c>
      <c r="N1178" s="1" t="s">
        <v>31</v>
      </c>
      <c r="O1178" s="1" t="s">
        <v>57</v>
      </c>
      <c r="P1178" s="1" t="s">
        <v>2396</v>
      </c>
      <c r="Q1178">
        <v>38.975999999999999</v>
      </c>
      <c r="R1178">
        <v>3</v>
      </c>
      <c r="S1178">
        <v>-50.668799999999997</v>
      </c>
      <c r="T1178" s="1" t="s">
        <v>96</v>
      </c>
    </row>
    <row r="1179" spans="1:20" x14ac:dyDescent="0.25">
      <c r="A1179" s="1" t="s">
        <v>3240</v>
      </c>
      <c r="B1179" s="2">
        <v>41848</v>
      </c>
      <c r="C1179" s="2">
        <v>41848</v>
      </c>
      <c r="D1179" s="1" t="s">
        <v>425</v>
      </c>
      <c r="E1179" s="1" t="s">
        <v>426</v>
      </c>
      <c r="F1179" s="1" t="s">
        <v>1359</v>
      </c>
      <c r="G1179" s="1" t="s">
        <v>1360</v>
      </c>
      <c r="H1179" s="1" t="s">
        <v>25</v>
      </c>
      <c r="I1179" s="1" t="s">
        <v>26</v>
      </c>
      <c r="J1179" s="1" t="s">
        <v>3241</v>
      </c>
      <c r="K1179" s="1" t="s">
        <v>44</v>
      </c>
      <c r="L1179" s="1" t="s">
        <v>29</v>
      </c>
      <c r="M1179" s="1" t="s">
        <v>1709</v>
      </c>
      <c r="N1179" s="1" t="s">
        <v>31</v>
      </c>
      <c r="O1179" s="1" t="s">
        <v>57</v>
      </c>
      <c r="P1179" s="1" t="s">
        <v>1710</v>
      </c>
      <c r="Q1179">
        <v>129.88800000000001</v>
      </c>
      <c r="R1179">
        <v>6</v>
      </c>
      <c r="S1179">
        <v>12.988799999999999</v>
      </c>
      <c r="T1179" s="1" t="s">
        <v>71</v>
      </c>
    </row>
    <row r="1180" spans="1:20" x14ac:dyDescent="0.25">
      <c r="A1180" s="1" t="s">
        <v>3242</v>
      </c>
      <c r="B1180" s="2">
        <v>42364</v>
      </c>
      <c r="C1180" s="2">
        <v>42369</v>
      </c>
      <c r="D1180" s="1" t="s">
        <v>50</v>
      </c>
      <c r="E1180" s="1" t="s">
        <v>40</v>
      </c>
      <c r="F1180" s="1" t="s">
        <v>3243</v>
      </c>
      <c r="G1180" s="1" t="s">
        <v>3244</v>
      </c>
      <c r="H1180" s="1" t="s">
        <v>100</v>
      </c>
      <c r="I1180" s="1" t="s">
        <v>26</v>
      </c>
      <c r="J1180" s="1" t="s">
        <v>101</v>
      </c>
      <c r="K1180" s="1" t="s">
        <v>92</v>
      </c>
      <c r="L1180" s="1" t="s">
        <v>93</v>
      </c>
      <c r="M1180" s="1" t="s">
        <v>3175</v>
      </c>
      <c r="N1180" s="1" t="s">
        <v>31</v>
      </c>
      <c r="O1180" s="1" t="s">
        <v>36</v>
      </c>
      <c r="P1180" s="1" t="s">
        <v>3176</v>
      </c>
      <c r="Q1180">
        <v>275.05799999999999</v>
      </c>
      <c r="R1180">
        <v>3</v>
      </c>
      <c r="S1180">
        <v>-90.376199999999997</v>
      </c>
      <c r="T1180" s="1" t="s">
        <v>96</v>
      </c>
    </row>
    <row r="1181" spans="1:20" x14ac:dyDescent="0.25">
      <c r="A1181" s="1" t="s">
        <v>3245</v>
      </c>
      <c r="B1181" s="2">
        <v>42348</v>
      </c>
      <c r="C1181" s="2">
        <v>42354</v>
      </c>
      <c r="D1181" s="1" t="s">
        <v>125</v>
      </c>
      <c r="E1181" s="1" t="s">
        <v>40</v>
      </c>
      <c r="F1181" s="1" t="s">
        <v>975</v>
      </c>
      <c r="G1181" s="1" t="s">
        <v>976</v>
      </c>
      <c r="H1181" s="1" t="s">
        <v>90</v>
      </c>
      <c r="I1181" s="1" t="s">
        <v>26</v>
      </c>
      <c r="J1181" s="1" t="s">
        <v>2754</v>
      </c>
      <c r="K1181" s="1" t="s">
        <v>1089</v>
      </c>
      <c r="L1181" s="1" t="s">
        <v>68</v>
      </c>
      <c r="M1181" s="1" t="s">
        <v>420</v>
      </c>
      <c r="N1181" s="1" t="s">
        <v>31</v>
      </c>
      <c r="O1181" s="1" t="s">
        <v>36</v>
      </c>
      <c r="P1181" s="1" t="s">
        <v>421</v>
      </c>
      <c r="Q1181">
        <v>542.94000000000005</v>
      </c>
      <c r="R1181">
        <v>3</v>
      </c>
      <c r="S1181">
        <v>141.1644</v>
      </c>
      <c r="T1181" s="1" t="s">
        <v>96</v>
      </c>
    </row>
    <row r="1182" spans="1:20" x14ac:dyDescent="0.25">
      <c r="A1182" s="1" t="s">
        <v>3246</v>
      </c>
      <c r="B1182" s="2">
        <v>42495</v>
      </c>
      <c r="C1182" s="2">
        <v>42497</v>
      </c>
      <c r="D1182" s="1" t="s">
        <v>63</v>
      </c>
      <c r="E1182" s="1" t="s">
        <v>22</v>
      </c>
      <c r="F1182" s="1" t="s">
        <v>3027</v>
      </c>
      <c r="G1182" s="1" t="s">
        <v>3028</v>
      </c>
      <c r="H1182" s="1" t="s">
        <v>25</v>
      </c>
      <c r="I1182" s="1" t="s">
        <v>26</v>
      </c>
      <c r="J1182" s="1" t="s">
        <v>328</v>
      </c>
      <c r="K1182" s="1" t="s">
        <v>54</v>
      </c>
      <c r="L1182" s="1" t="s">
        <v>55</v>
      </c>
      <c r="M1182" s="1" t="s">
        <v>1249</v>
      </c>
      <c r="N1182" s="1" t="s">
        <v>31</v>
      </c>
      <c r="O1182" s="1" t="s">
        <v>46</v>
      </c>
      <c r="P1182" s="1" t="s">
        <v>1250</v>
      </c>
      <c r="Q1182">
        <v>71.087999999999994</v>
      </c>
      <c r="R1182">
        <v>2</v>
      </c>
      <c r="S1182">
        <v>-1.7771999999999999</v>
      </c>
      <c r="T1182" s="1" t="s">
        <v>161</v>
      </c>
    </row>
    <row r="1183" spans="1:20" x14ac:dyDescent="0.25">
      <c r="A1183" s="1" t="s">
        <v>3247</v>
      </c>
      <c r="B1183" s="2">
        <v>41987</v>
      </c>
      <c r="C1183" s="2">
        <v>41994</v>
      </c>
      <c r="D1183" s="1" t="s">
        <v>39</v>
      </c>
      <c r="E1183" s="1" t="s">
        <v>40</v>
      </c>
      <c r="F1183" s="1" t="s">
        <v>3248</v>
      </c>
      <c r="G1183" s="1" t="s">
        <v>3249</v>
      </c>
      <c r="H1183" s="1" t="s">
        <v>25</v>
      </c>
      <c r="I1183" s="1" t="s">
        <v>26</v>
      </c>
      <c r="J1183" s="1" t="s">
        <v>1770</v>
      </c>
      <c r="K1183" s="1" t="s">
        <v>231</v>
      </c>
      <c r="L1183" s="1" t="s">
        <v>68</v>
      </c>
      <c r="M1183" s="1" t="s">
        <v>1883</v>
      </c>
      <c r="N1183" s="1" t="s">
        <v>31</v>
      </c>
      <c r="O1183" s="1" t="s">
        <v>46</v>
      </c>
      <c r="P1183" s="1" t="s">
        <v>1884</v>
      </c>
      <c r="Q1183">
        <v>136.53</v>
      </c>
      <c r="R1183">
        <v>1</v>
      </c>
      <c r="S1183">
        <v>-52.336500000000001</v>
      </c>
      <c r="T1183" s="1" t="s">
        <v>96</v>
      </c>
    </row>
    <row r="1184" spans="1:20" x14ac:dyDescent="0.25">
      <c r="A1184" s="1" t="s">
        <v>3250</v>
      </c>
      <c r="B1184" s="2">
        <v>42132</v>
      </c>
      <c r="C1184" s="2">
        <v>42139</v>
      </c>
      <c r="D1184" s="1" t="s">
        <v>39</v>
      </c>
      <c r="E1184" s="1" t="s">
        <v>40</v>
      </c>
      <c r="F1184" s="1" t="s">
        <v>2235</v>
      </c>
      <c r="G1184" s="1" t="s">
        <v>2236</v>
      </c>
      <c r="H1184" s="1" t="s">
        <v>25</v>
      </c>
      <c r="I1184" s="1" t="s">
        <v>26</v>
      </c>
      <c r="J1184" s="1" t="s">
        <v>173</v>
      </c>
      <c r="K1184" s="1" t="s">
        <v>121</v>
      </c>
      <c r="L1184" s="1" t="s">
        <v>68</v>
      </c>
      <c r="M1184" s="1" t="s">
        <v>943</v>
      </c>
      <c r="N1184" s="1" t="s">
        <v>31</v>
      </c>
      <c r="O1184" s="1" t="s">
        <v>57</v>
      </c>
      <c r="P1184" s="1" t="s">
        <v>944</v>
      </c>
      <c r="Q1184">
        <v>79.44</v>
      </c>
      <c r="R1184">
        <v>3</v>
      </c>
      <c r="S1184">
        <v>30.187200000000001</v>
      </c>
      <c r="T1184" s="1" t="s">
        <v>161</v>
      </c>
    </row>
    <row r="1185" spans="1:20" x14ac:dyDescent="0.25">
      <c r="A1185" s="1" t="s">
        <v>3250</v>
      </c>
      <c r="B1185" s="2">
        <v>42132</v>
      </c>
      <c r="C1185" s="2">
        <v>42139</v>
      </c>
      <c r="D1185" s="1" t="s">
        <v>39</v>
      </c>
      <c r="E1185" s="1" t="s">
        <v>40</v>
      </c>
      <c r="F1185" s="1" t="s">
        <v>2235</v>
      </c>
      <c r="G1185" s="1" t="s">
        <v>2236</v>
      </c>
      <c r="H1185" s="1" t="s">
        <v>25</v>
      </c>
      <c r="I1185" s="1" t="s">
        <v>26</v>
      </c>
      <c r="J1185" s="1" t="s">
        <v>173</v>
      </c>
      <c r="K1185" s="1" t="s">
        <v>121</v>
      </c>
      <c r="L1185" s="1" t="s">
        <v>68</v>
      </c>
      <c r="M1185" s="1" t="s">
        <v>590</v>
      </c>
      <c r="N1185" s="1" t="s">
        <v>31</v>
      </c>
      <c r="O1185" s="1" t="s">
        <v>36</v>
      </c>
      <c r="P1185" s="1" t="s">
        <v>591</v>
      </c>
      <c r="Q1185">
        <v>127.764</v>
      </c>
      <c r="R1185">
        <v>2</v>
      </c>
      <c r="S1185">
        <v>21.294</v>
      </c>
      <c r="T1185" s="1" t="s">
        <v>161</v>
      </c>
    </row>
    <row r="1186" spans="1:20" x14ac:dyDescent="0.25">
      <c r="A1186" s="1" t="s">
        <v>3251</v>
      </c>
      <c r="B1186" s="2">
        <v>43077</v>
      </c>
      <c r="C1186" s="2">
        <v>43082</v>
      </c>
      <c r="D1186" s="1" t="s">
        <v>50</v>
      </c>
      <c r="E1186" s="1" t="s">
        <v>40</v>
      </c>
      <c r="F1186" s="1" t="s">
        <v>532</v>
      </c>
      <c r="G1186" s="1" t="s">
        <v>533</v>
      </c>
      <c r="H1186" s="1" t="s">
        <v>25</v>
      </c>
      <c r="I1186" s="1" t="s">
        <v>26</v>
      </c>
      <c r="J1186" s="1" t="s">
        <v>1485</v>
      </c>
      <c r="K1186" s="1" t="s">
        <v>238</v>
      </c>
      <c r="L1186" s="1" t="s">
        <v>93</v>
      </c>
      <c r="M1186" s="1" t="s">
        <v>1476</v>
      </c>
      <c r="N1186" s="1" t="s">
        <v>31</v>
      </c>
      <c r="O1186" s="1" t="s">
        <v>32</v>
      </c>
      <c r="P1186" s="1" t="s">
        <v>1477</v>
      </c>
      <c r="Q1186">
        <v>459.92</v>
      </c>
      <c r="R1186">
        <v>4</v>
      </c>
      <c r="S1186">
        <v>41.392800000000001</v>
      </c>
      <c r="T1186" s="1" t="s">
        <v>96</v>
      </c>
    </row>
    <row r="1187" spans="1:20" x14ac:dyDescent="0.25">
      <c r="A1187" s="1" t="s">
        <v>3252</v>
      </c>
      <c r="B1187" s="2">
        <v>42915</v>
      </c>
      <c r="C1187" s="2">
        <v>42918</v>
      </c>
      <c r="D1187" s="1" t="s">
        <v>21</v>
      </c>
      <c r="E1187" s="1" t="s">
        <v>87</v>
      </c>
      <c r="F1187" s="1" t="s">
        <v>332</v>
      </c>
      <c r="G1187" s="1" t="s">
        <v>333</v>
      </c>
      <c r="H1187" s="1" t="s">
        <v>90</v>
      </c>
      <c r="I1187" s="1" t="s">
        <v>26</v>
      </c>
      <c r="J1187" s="1" t="s">
        <v>3253</v>
      </c>
      <c r="K1187" s="1" t="s">
        <v>430</v>
      </c>
      <c r="L1187" s="1" t="s">
        <v>68</v>
      </c>
      <c r="M1187" s="1" t="s">
        <v>2420</v>
      </c>
      <c r="N1187" s="1" t="s">
        <v>31</v>
      </c>
      <c r="O1187" s="1" t="s">
        <v>32</v>
      </c>
      <c r="P1187" s="1" t="s">
        <v>2421</v>
      </c>
      <c r="Q1187">
        <v>638.82000000000005</v>
      </c>
      <c r="R1187">
        <v>9</v>
      </c>
      <c r="S1187">
        <v>185.2578</v>
      </c>
      <c r="T1187" s="1" t="s">
        <v>59</v>
      </c>
    </row>
    <row r="1188" spans="1:20" x14ac:dyDescent="0.25">
      <c r="A1188" s="1" t="s">
        <v>3252</v>
      </c>
      <c r="B1188" s="2">
        <v>42915</v>
      </c>
      <c r="C1188" s="2">
        <v>42918</v>
      </c>
      <c r="D1188" s="1" t="s">
        <v>21</v>
      </c>
      <c r="E1188" s="1" t="s">
        <v>87</v>
      </c>
      <c r="F1188" s="1" t="s">
        <v>332</v>
      </c>
      <c r="G1188" s="1" t="s">
        <v>333</v>
      </c>
      <c r="H1188" s="1" t="s">
        <v>90</v>
      </c>
      <c r="I1188" s="1" t="s">
        <v>26</v>
      </c>
      <c r="J1188" s="1" t="s">
        <v>3253</v>
      </c>
      <c r="K1188" s="1" t="s">
        <v>430</v>
      </c>
      <c r="L1188" s="1" t="s">
        <v>68</v>
      </c>
      <c r="M1188" s="1" t="s">
        <v>1268</v>
      </c>
      <c r="N1188" s="1" t="s">
        <v>31</v>
      </c>
      <c r="O1188" s="1" t="s">
        <v>57</v>
      </c>
      <c r="P1188" s="1" t="s">
        <v>1269</v>
      </c>
      <c r="Q1188">
        <v>25.16</v>
      </c>
      <c r="R1188">
        <v>2</v>
      </c>
      <c r="S1188">
        <v>8.5543999999999993</v>
      </c>
      <c r="T1188" s="1" t="s">
        <v>59</v>
      </c>
    </row>
    <row r="1189" spans="1:20" x14ac:dyDescent="0.25">
      <c r="A1189" s="1" t="s">
        <v>3254</v>
      </c>
      <c r="B1189" s="2">
        <v>41659</v>
      </c>
      <c r="C1189" s="2">
        <v>41664</v>
      </c>
      <c r="D1189" s="1" t="s">
        <v>50</v>
      </c>
      <c r="E1189" s="1" t="s">
        <v>40</v>
      </c>
      <c r="F1189" s="1" t="s">
        <v>1791</v>
      </c>
      <c r="G1189" s="1" t="s">
        <v>1792</v>
      </c>
      <c r="H1189" s="1" t="s">
        <v>25</v>
      </c>
      <c r="I1189" s="1" t="s">
        <v>26</v>
      </c>
      <c r="J1189" s="1" t="s">
        <v>53</v>
      </c>
      <c r="K1189" s="1" t="s">
        <v>54</v>
      </c>
      <c r="L1189" s="1" t="s">
        <v>55</v>
      </c>
      <c r="M1189" s="1" t="s">
        <v>152</v>
      </c>
      <c r="N1189" s="1" t="s">
        <v>31</v>
      </c>
      <c r="O1189" s="1" t="s">
        <v>57</v>
      </c>
      <c r="P1189" s="1" t="s">
        <v>153</v>
      </c>
      <c r="Q1189">
        <v>19.3</v>
      </c>
      <c r="R1189">
        <v>2</v>
      </c>
      <c r="S1189">
        <v>5.79</v>
      </c>
      <c r="T1189" s="1" t="s">
        <v>169</v>
      </c>
    </row>
    <row r="1190" spans="1:20" x14ac:dyDescent="0.25">
      <c r="A1190" s="1" t="s">
        <v>3255</v>
      </c>
      <c r="B1190" s="2">
        <v>42822</v>
      </c>
      <c r="C1190" s="2">
        <v>42825</v>
      </c>
      <c r="D1190" s="1" t="s">
        <v>21</v>
      </c>
      <c r="E1190" s="1" t="s">
        <v>87</v>
      </c>
      <c r="F1190" s="1" t="s">
        <v>3256</v>
      </c>
      <c r="G1190" s="1" t="s">
        <v>3257</v>
      </c>
      <c r="H1190" s="1" t="s">
        <v>90</v>
      </c>
      <c r="I1190" s="1" t="s">
        <v>26</v>
      </c>
      <c r="J1190" s="1" t="s">
        <v>1580</v>
      </c>
      <c r="K1190" s="1" t="s">
        <v>54</v>
      </c>
      <c r="L1190" s="1" t="s">
        <v>55</v>
      </c>
      <c r="M1190" s="1" t="s">
        <v>943</v>
      </c>
      <c r="N1190" s="1" t="s">
        <v>31</v>
      </c>
      <c r="O1190" s="1" t="s">
        <v>57</v>
      </c>
      <c r="P1190" s="1" t="s">
        <v>944</v>
      </c>
      <c r="Q1190">
        <v>26.48</v>
      </c>
      <c r="R1190">
        <v>1</v>
      </c>
      <c r="S1190">
        <v>10.0624</v>
      </c>
      <c r="T1190" s="1" t="s">
        <v>195</v>
      </c>
    </row>
    <row r="1191" spans="1:20" x14ac:dyDescent="0.25">
      <c r="A1191" s="1" t="s">
        <v>3255</v>
      </c>
      <c r="B1191" s="2">
        <v>42822</v>
      </c>
      <c r="C1191" s="2">
        <v>42825</v>
      </c>
      <c r="D1191" s="1" t="s">
        <v>21</v>
      </c>
      <c r="E1191" s="1" t="s">
        <v>87</v>
      </c>
      <c r="F1191" s="1" t="s">
        <v>3256</v>
      </c>
      <c r="G1191" s="1" t="s">
        <v>3257</v>
      </c>
      <c r="H1191" s="1" t="s">
        <v>90</v>
      </c>
      <c r="I1191" s="1" t="s">
        <v>26</v>
      </c>
      <c r="J1191" s="1" t="s">
        <v>1580</v>
      </c>
      <c r="K1191" s="1" t="s">
        <v>54</v>
      </c>
      <c r="L1191" s="1" t="s">
        <v>55</v>
      </c>
      <c r="M1191" s="1" t="s">
        <v>2011</v>
      </c>
      <c r="N1191" s="1" t="s">
        <v>31</v>
      </c>
      <c r="O1191" s="1" t="s">
        <v>57</v>
      </c>
      <c r="P1191" s="1" t="s">
        <v>2012</v>
      </c>
      <c r="Q1191">
        <v>21.56</v>
      </c>
      <c r="R1191">
        <v>7</v>
      </c>
      <c r="S1191">
        <v>6.8992000000000004</v>
      </c>
      <c r="T1191" s="1" t="s">
        <v>195</v>
      </c>
    </row>
    <row r="1192" spans="1:20" x14ac:dyDescent="0.25">
      <c r="A1192" s="1" t="s">
        <v>3258</v>
      </c>
      <c r="B1192" s="2">
        <v>41789</v>
      </c>
      <c r="C1192" s="2">
        <v>41795</v>
      </c>
      <c r="D1192" s="1" t="s">
        <v>125</v>
      </c>
      <c r="E1192" s="1" t="s">
        <v>40</v>
      </c>
      <c r="F1192" s="1" t="s">
        <v>3012</v>
      </c>
      <c r="G1192" s="1" t="s">
        <v>3013</v>
      </c>
      <c r="H1192" s="1" t="s">
        <v>25</v>
      </c>
      <c r="I1192" s="1" t="s">
        <v>26</v>
      </c>
      <c r="J1192" s="1" t="s">
        <v>3259</v>
      </c>
      <c r="K1192" s="1" t="s">
        <v>134</v>
      </c>
      <c r="L1192" s="1" t="s">
        <v>93</v>
      </c>
      <c r="M1192" s="1" t="s">
        <v>60</v>
      </c>
      <c r="N1192" s="1" t="s">
        <v>31</v>
      </c>
      <c r="O1192" s="1" t="s">
        <v>46</v>
      </c>
      <c r="P1192" s="1" t="s">
        <v>61</v>
      </c>
      <c r="Q1192">
        <v>355.45499999999998</v>
      </c>
      <c r="R1192">
        <v>3</v>
      </c>
      <c r="S1192">
        <v>-184.8366</v>
      </c>
      <c r="T1192" s="1" t="s">
        <v>161</v>
      </c>
    </row>
    <row r="1193" spans="1:20" x14ac:dyDescent="0.25">
      <c r="A1193" s="1" t="s">
        <v>3260</v>
      </c>
      <c r="B1193" s="2">
        <v>42403</v>
      </c>
      <c r="C1193" s="2">
        <v>42410</v>
      </c>
      <c r="D1193" s="1" t="s">
        <v>39</v>
      </c>
      <c r="E1193" s="1" t="s">
        <v>40</v>
      </c>
      <c r="F1193" s="1" t="s">
        <v>2415</v>
      </c>
      <c r="G1193" s="1" t="s">
        <v>2416</v>
      </c>
      <c r="H1193" s="1" t="s">
        <v>25</v>
      </c>
      <c r="I1193" s="1" t="s">
        <v>26</v>
      </c>
      <c r="J1193" s="1" t="s">
        <v>635</v>
      </c>
      <c r="K1193" s="1" t="s">
        <v>28</v>
      </c>
      <c r="L1193" s="1" t="s">
        <v>29</v>
      </c>
      <c r="M1193" s="1" t="s">
        <v>479</v>
      </c>
      <c r="N1193" s="1" t="s">
        <v>31</v>
      </c>
      <c r="O1193" s="1" t="s">
        <v>36</v>
      </c>
      <c r="P1193" s="1" t="s">
        <v>480</v>
      </c>
      <c r="Q1193">
        <v>866.4</v>
      </c>
      <c r="R1193">
        <v>4</v>
      </c>
      <c r="S1193">
        <v>225.26400000000001</v>
      </c>
      <c r="T1193" s="1" t="s">
        <v>297</v>
      </c>
    </row>
    <row r="1194" spans="1:20" x14ac:dyDescent="0.25">
      <c r="A1194" s="1" t="s">
        <v>3261</v>
      </c>
      <c r="B1194" s="2">
        <v>42227</v>
      </c>
      <c r="C1194" s="2">
        <v>42232</v>
      </c>
      <c r="D1194" s="1" t="s">
        <v>50</v>
      </c>
      <c r="E1194" s="1" t="s">
        <v>40</v>
      </c>
      <c r="F1194" s="1" t="s">
        <v>3262</v>
      </c>
      <c r="G1194" s="1" t="s">
        <v>3263</v>
      </c>
      <c r="H1194" s="1" t="s">
        <v>25</v>
      </c>
      <c r="I1194" s="1" t="s">
        <v>26</v>
      </c>
      <c r="J1194" s="1" t="s">
        <v>2017</v>
      </c>
      <c r="K1194" s="1" t="s">
        <v>1036</v>
      </c>
      <c r="L1194" s="1" t="s">
        <v>29</v>
      </c>
      <c r="M1194" s="1" t="s">
        <v>1311</v>
      </c>
      <c r="N1194" s="1" t="s">
        <v>31</v>
      </c>
      <c r="O1194" s="1" t="s">
        <v>57</v>
      </c>
      <c r="P1194" s="1" t="s">
        <v>2022</v>
      </c>
      <c r="Q1194">
        <v>46.152000000000001</v>
      </c>
      <c r="R1194">
        <v>3</v>
      </c>
      <c r="S1194">
        <v>12.1149</v>
      </c>
      <c r="T1194" s="1" t="s">
        <v>253</v>
      </c>
    </row>
    <row r="1195" spans="1:20" x14ac:dyDescent="0.25">
      <c r="A1195" s="1" t="s">
        <v>3264</v>
      </c>
      <c r="B1195" s="2">
        <v>42959</v>
      </c>
      <c r="C1195" s="2">
        <v>42962</v>
      </c>
      <c r="D1195" s="1" t="s">
        <v>21</v>
      </c>
      <c r="E1195" s="1" t="s">
        <v>87</v>
      </c>
      <c r="F1195" s="1" t="s">
        <v>2167</v>
      </c>
      <c r="G1195" s="1" t="s">
        <v>2168</v>
      </c>
      <c r="H1195" s="1" t="s">
        <v>25</v>
      </c>
      <c r="I1195" s="1" t="s">
        <v>26</v>
      </c>
      <c r="J1195" s="1" t="s">
        <v>3265</v>
      </c>
      <c r="K1195" s="1" t="s">
        <v>54</v>
      </c>
      <c r="L1195" s="1" t="s">
        <v>55</v>
      </c>
      <c r="M1195" s="1" t="s">
        <v>1290</v>
      </c>
      <c r="N1195" s="1" t="s">
        <v>31</v>
      </c>
      <c r="O1195" s="1" t="s">
        <v>57</v>
      </c>
      <c r="P1195" s="1" t="s">
        <v>1291</v>
      </c>
      <c r="Q1195">
        <v>54.92</v>
      </c>
      <c r="R1195">
        <v>4</v>
      </c>
      <c r="S1195">
        <v>19.7712</v>
      </c>
      <c r="T1195" s="1" t="s">
        <v>253</v>
      </c>
    </row>
    <row r="1196" spans="1:20" x14ac:dyDescent="0.25">
      <c r="A1196" s="1" t="s">
        <v>3266</v>
      </c>
      <c r="B1196" s="2">
        <v>42311</v>
      </c>
      <c r="C1196" s="2">
        <v>42313</v>
      </c>
      <c r="D1196" s="1" t="s">
        <v>63</v>
      </c>
      <c r="E1196" s="1" t="s">
        <v>87</v>
      </c>
      <c r="F1196" s="1" t="s">
        <v>3267</v>
      </c>
      <c r="G1196" s="1" t="s">
        <v>3268</v>
      </c>
      <c r="H1196" s="1" t="s">
        <v>90</v>
      </c>
      <c r="I1196" s="1" t="s">
        <v>26</v>
      </c>
      <c r="J1196" s="1" t="s">
        <v>730</v>
      </c>
      <c r="K1196" s="1" t="s">
        <v>121</v>
      </c>
      <c r="L1196" s="1" t="s">
        <v>68</v>
      </c>
      <c r="M1196" s="1" t="s">
        <v>2549</v>
      </c>
      <c r="N1196" s="1" t="s">
        <v>31</v>
      </c>
      <c r="O1196" s="1" t="s">
        <v>36</v>
      </c>
      <c r="P1196" s="1" t="s">
        <v>2550</v>
      </c>
      <c r="Q1196">
        <v>1448.82</v>
      </c>
      <c r="R1196">
        <v>10</v>
      </c>
      <c r="S1196">
        <v>209.274</v>
      </c>
      <c r="T1196" s="1" t="s">
        <v>34</v>
      </c>
    </row>
    <row r="1197" spans="1:20" x14ac:dyDescent="0.25">
      <c r="A1197" s="1" t="s">
        <v>3269</v>
      </c>
      <c r="B1197" s="2">
        <v>42271</v>
      </c>
      <c r="C1197" s="2">
        <v>42275</v>
      </c>
      <c r="D1197" s="1" t="s">
        <v>79</v>
      </c>
      <c r="E1197" s="1" t="s">
        <v>40</v>
      </c>
      <c r="F1197" s="1" t="s">
        <v>3270</v>
      </c>
      <c r="G1197" s="1" t="s">
        <v>3271</v>
      </c>
      <c r="H1197" s="1" t="s">
        <v>90</v>
      </c>
      <c r="I1197" s="1" t="s">
        <v>26</v>
      </c>
      <c r="J1197" s="1" t="s">
        <v>53</v>
      </c>
      <c r="K1197" s="1" t="s">
        <v>54</v>
      </c>
      <c r="L1197" s="1" t="s">
        <v>55</v>
      </c>
      <c r="M1197" s="1" t="s">
        <v>650</v>
      </c>
      <c r="N1197" s="1" t="s">
        <v>31</v>
      </c>
      <c r="O1197" s="1" t="s">
        <v>57</v>
      </c>
      <c r="P1197" s="1" t="s">
        <v>651</v>
      </c>
      <c r="Q1197">
        <v>14.91</v>
      </c>
      <c r="R1197">
        <v>3</v>
      </c>
      <c r="S1197">
        <v>4.6220999999999997</v>
      </c>
      <c r="T1197" s="1" t="s">
        <v>77</v>
      </c>
    </row>
    <row r="1198" spans="1:20" x14ac:dyDescent="0.25">
      <c r="A1198" s="1" t="s">
        <v>3272</v>
      </c>
      <c r="B1198" s="2">
        <v>42472</v>
      </c>
      <c r="C1198" s="2">
        <v>42476</v>
      </c>
      <c r="D1198" s="1" t="s">
        <v>79</v>
      </c>
      <c r="E1198" s="1" t="s">
        <v>40</v>
      </c>
      <c r="F1198" s="1" t="s">
        <v>1207</v>
      </c>
      <c r="G1198" s="1" t="s">
        <v>1208</v>
      </c>
      <c r="H1198" s="1" t="s">
        <v>25</v>
      </c>
      <c r="I1198" s="1" t="s">
        <v>26</v>
      </c>
      <c r="J1198" s="1" t="s">
        <v>53</v>
      </c>
      <c r="K1198" s="1" t="s">
        <v>54</v>
      </c>
      <c r="L1198" s="1" t="s">
        <v>55</v>
      </c>
      <c r="M1198" s="1" t="s">
        <v>3216</v>
      </c>
      <c r="N1198" s="1" t="s">
        <v>31</v>
      </c>
      <c r="O1198" s="1" t="s">
        <v>36</v>
      </c>
      <c r="P1198" s="1" t="s">
        <v>3217</v>
      </c>
      <c r="Q1198">
        <v>638.28800000000001</v>
      </c>
      <c r="R1198">
        <v>7</v>
      </c>
      <c r="S1198">
        <v>-31.914400000000001</v>
      </c>
      <c r="T1198" s="1" t="s">
        <v>113</v>
      </c>
    </row>
    <row r="1199" spans="1:20" x14ac:dyDescent="0.25">
      <c r="A1199" s="1" t="s">
        <v>3273</v>
      </c>
      <c r="B1199" s="2">
        <v>41954</v>
      </c>
      <c r="C1199" s="2">
        <v>41961</v>
      </c>
      <c r="D1199" s="1" t="s">
        <v>39</v>
      </c>
      <c r="E1199" s="1" t="s">
        <v>40</v>
      </c>
      <c r="F1199" s="1" t="s">
        <v>1065</v>
      </c>
      <c r="G1199" s="1" t="s">
        <v>1066</v>
      </c>
      <c r="H1199" s="1" t="s">
        <v>25</v>
      </c>
      <c r="I1199" s="1" t="s">
        <v>26</v>
      </c>
      <c r="J1199" s="1" t="s">
        <v>53</v>
      </c>
      <c r="K1199" s="1" t="s">
        <v>54</v>
      </c>
      <c r="L1199" s="1" t="s">
        <v>55</v>
      </c>
      <c r="M1199" s="1" t="s">
        <v>1532</v>
      </c>
      <c r="N1199" s="1" t="s">
        <v>31</v>
      </c>
      <c r="O1199" s="1" t="s">
        <v>36</v>
      </c>
      <c r="P1199" s="1" t="s">
        <v>1533</v>
      </c>
      <c r="Q1199">
        <v>112.648</v>
      </c>
      <c r="R1199">
        <v>1</v>
      </c>
      <c r="S1199">
        <v>11.264799999999999</v>
      </c>
      <c r="T1199" s="1" t="s">
        <v>34</v>
      </c>
    </row>
    <row r="1200" spans="1:20" x14ac:dyDescent="0.25">
      <c r="A1200" s="1" t="s">
        <v>3274</v>
      </c>
      <c r="B1200" s="2">
        <v>43010</v>
      </c>
      <c r="C1200" s="2">
        <v>43016</v>
      </c>
      <c r="D1200" s="1" t="s">
        <v>125</v>
      </c>
      <c r="E1200" s="1" t="s">
        <v>40</v>
      </c>
      <c r="F1200" s="1" t="s">
        <v>3275</v>
      </c>
      <c r="G1200" s="1" t="s">
        <v>3276</v>
      </c>
      <c r="H1200" s="1" t="s">
        <v>25</v>
      </c>
      <c r="I1200" s="1" t="s">
        <v>26</v>
      </c>
      <c r="J1200" s="1" t="s">
        <v>878</v>
      </c>
      <c r="K1200" s="1" t="s">
        <v>1517</v>
      </c>
      <c r="L1200" s="1" t="s">
        <v>55</v>
      </c>
      <c r="M1200" s="1" t="s">
        <v>456</v>
      </c>
      <c r="N1200" s="1" t="s">
        <v>31</v>
      </c>
      <c r="O1200" s="1" t="s">
        <v>32</v>
      </c>
      <c r="P1200" s="1" t="s">
        <v>457</v>
      </c>
      <c r="Q1200">
        <v>217.76400000000001</v>
      </c>
      <c r="R1200">
        <v>6</v>
      </c>
      <c r="S1200">
        <v>-384.71640000000002</v>
      </c>
      <c r="T1200" s="1" t="s">
        <v>48</v>
      </c>
    </row>
    <row r="1201" spans="1:20" x14ac:dyDescent="0.25">
      <c r="A1201" s="1" t="s">
        <v>3277</v>
      </c>
      <c r="B1201" s="2">
        <v>42835</v>
      </c>
      <c r="C1201" s="2">
        <v>42839</v>
      </c>
      <c r="D1201" s="1" t="s">
        <v>79</v>
      </c>
      <c r="E1201" s="1" t="s">
        <v>22</v>
      </c>
      <c r="F1201" s="1" t="s">
        <v>3278</v>
      </c>
      <c r="G1201" s="1" t="s">
        <v>3279</v>
      </c>
      <c r="H1201" s="1" t="s">
        <v>90</v>
      </c>
      <c r="I1201" s="1" t="s">
        <v>26</v>
      </c>
      <c r="J1201" s="1" t="s">
        <v>606</v>
      </c>
      <c r="K1201" s="1" t="s">
        <v>44</v>
      </c>
      <c r="L1201" s="1" t="s">
        <v>29</v>
      </c>
      <c r="M1201" s="1" t="s">
        <v>2011</v>
      </c>
      <c r="N1201" s="1" t="s">
        <v>31</v>
      </c>
      <c r="O1201" s="1" t="s">
        <v>57</v>
      </c>
      <c r="P1201" s="1" t="s">
        <v>2012</v>
      </c>
      <c r="Q1201">
        <v>12.32</v>
      </c>
      <c r="R1201">
        <v>5</v>
      </c>
      <c r="S1201">
        <v>1.8480000000000001</v>
      </c>
      <c r="T1201" s="1" t="s">
        <v>113</v>
      </c>
    </row>
    <row r="1202" spans="1:20" x14ac:dyDescent="0.25">
      <c r="A1202" s="1" t="s">
        <v>3280</v>
      </c>
      <c r="B1202" s="2">
        <v>43007</v>
      </c>
      <c r="C1202" s="2">
        <v>43010</v>
      </c>
      <c r="D1202" s="1" t="s">
        <v>21</v>
      </c>
      <c r="E1202" s="1" t="s">
        <v>87</v>
      </c>
      <c r="F1202" s="1" t="s">
        <v>1118</v>
      </c>
      <c r="G1202" s="1" t="s">
        <v>1119</v>
      </c>
      <c r="H1202" s="1" t="s">
        <v>25</v>
      </c>
      <c r="I1202" s="1" t="s">
        <v>26</v>
      </c>
      <c r="J1202" s="1" t="s">
        <v>2085</v>
      </c>
      <c r="K1202" s="1" t="s">
        <v>54</v>
      </c>
      <c r="L1202" s="1" t="s">
        <v>55</v>
      </c>
      <c r="M1202" s="1" t="s">
        <v>1217</v>
      </c>
      <c r="N1202" s="1" t="s">
        <v>31</v>
      </c>
      <c r="O1202" s="1" t="s">
        <v>36</v>
      </c>
      <c r="P1202" s="1" t="s">
        <v>1218</v>
      </c>
      <c r="Q1202">
        <v>72.784000000000006</v>
      </c>
      <c r="R1202">
        <v>1</v>
      </c>
      <c r="S1202">
        <v>0</v>
      </c>
      <c r="T1202" s="1" t="s">
        <v>77</v>
      </c>
    </row>
    <row r="1203" spans="1:20" x14ac:dyDescent="0.25">
      <c r="A1203" s="1" t="s">
        <v>3280</v>
      </c>
      <c r="B1203" s="2">
        <v>43007</v>
      </c>
      <c r="C1203" s="2">
        <v>43010</v>
      </c>
      <c r="D1203" s="1" t="s">
        <v>21</v>
      </c>
      <c r="E1203" s="1" t="s">
        <v>87</v>
      </c>
      <c r="F1203" s="1" t="s">
        <v>1118</v>
      </c>
      <c r="G1203" s="1" t="s">
        <v>1119</v>
      </c>
      <c r="H1203" s="1" t="s">
        <v>25</v>
      </c>
      <c r="I1203" s="1" t="s">
        <v>26</v>
      </c>
      <c r="J1203" s="1" t="s">
        <v>2085</v>
      </c>
      <c r="K1203" s="1" t="s">
        <v>54</v>
      </c>
      <c r="L1203" s="1" t="s">
        <v>55</v>
      </c>
      <c r="M1203" s="1" t="s">
        <v>84</v>
      </c>
      <c r="N1203" s="1" t="s">
        <v>31</v>
      </c>
      <c r="O1203" s="1" t="s">
        <v>57</v>
      </c>
      <c r="P1203" s="1" t="s">
        <v>85</v>
      </c>
      <c r="Q1203">
        <v>51.75</v>
      </c>
      <c r="R1203">
        <v>1</v>
      </c>
      <c r="S1203">
        <v>15.525</v>
      </c>
      <c r="T1203" s="1" t="s">
        <v>77</v>
      </c>
    </row>
    <row r="1204" spans="1:20" x14ac:dyDescent="0.25">
      <c r="A1204" s="1" t="s">
        <v>3281</v>
      </c>
      <c r="B1204" s="2">
        <v>41911</v>
      </c>
      <c r="C1204" s="2">
        <v>41915</v>
      </c>
      <c r="D1204" s="1" t="s">
        <v>79</v>
      </c>
      <c r="E1204" s="1" t="s">
        <v>22</v>
      </c>
      <c r="F1204" s="1" t="s">
        <v>1196</v>
      </c>
      <c r="G1204" s="1" t="s">
        <v>1197</v>
      </c>
      <c r="H1204" s="1" t="s">
        <v>25</v>
      </c>
      <c r="I1204" s="1" t="s">
        <v>26</v>
      </c>
      <c r="J1204" s="1" t="s">
        <v>173</v>
      </c>
      <c r="K1204" s="1" t="s">
        <v>121</v>
      </c>
      <c r="L1204" s="1" t="s">
        <v>68</v>
      </c>
      <c r="M1204" s="1" t="s">
        <v>232</v>
      </c>
      <c r="N1204" s="1" t="s">
        <v>31</v>
      </c>
      <c r="O1204" s="1" t="s">
        <v>57</v>
      </c>
      <c r="P1204" s="1" t="s">
        <v>233</v>
      </c>
      <c r="Q1204">
        <v>117.36</v>
      </c>
      <c r="R1204">
        <v>4</v>
      </c>
      <c r="S1204">
        <v>36.381599999999999</v>
      </c>
      <c r="T1204" s="1" t="s">
        <v>77</v>
      </c>
    </row>
    <row r="1205" spans="1:20" x14ac:dyDescent="0.25">
      <c r="A1205" s="1" t="s">
        <v>3282</v>
      </c>
      <c r="B1205" s="2">
        <v>41871</v>
      </c>
      <c r="C1205" s="2">
        <v>41876</v>
      </c>
      <c r="D1205" s="1" t="s">
        <v>50</v>
      </c>
      <c r="E1205" s="1" t="s">
        <v>22</v>
      </c>
      <c r="F1205" s="1" t="s">
        <v>3283</v>
      </c>
      <c r="G1205" s="1" t="s">
        <v>3284</v>
      </c>
      <c r="H1205" s="1" t="s">
        <v>25</v>
      </c>
      <c r="I1205" s="1" t="s">
        <v>26</v>
      </c>
      <c r="J1205" s="1" t="s">
        <v>133</v>
      </c>
      <c r="K1205" s="1" t="s">
        <v>134</v>
      </c>
      <c r="L1205" s="1" t="s">
        <v>93</v>
      </c>
      <c r="M1205" s="1" t="s">
        <v>2334</v>
      </c>
      <c r="N1205" s="1" t="s">
        <v>31</v>
      </c>
      <c r="O1205" s="1" t="s">
        <v>36</v>
      </c>
      <c r="P1205" s="1" t="s">
        <v>2335</v>
      </c>
      <c r="Q1205">
        <v>421.37200000000001</v>
      </c>
      <c r="R1205">
        <v>2</v>
      </c>
      <c r="S1205">
        <v>-6.0195999999999996</v>
      </c>
      <c r="T1205" s="1" t="s">
        <v>253</v>
      </c>
    </row>
    <row r="1206" spans="1:20" x14ac:dyDescent="0.25">
      <c r="A1206" s="1" t="s">
        <v>3285</v>
      </c>
      <c r="B1206" s="2">
        <v>43052</v>
      </c>
      <c r="C1206" s="2">
        <v>43058</v>
      </c>
      <c r="D1206" s="1" t="s">
        <v>125</v>
      </c>
      <c r="E1206" s="1" t="s">
        <v>40</v>
      </c>
      <c r="F1206" s="1" t="s">
        <v>2592</v>
      </c>
      <c r="G1206" s="1" t="s">
        <v>2593</v>
      </c>
      <c r="H1206" s="1" t="s">
        <v>90</v>
      </c>
      <c r="I1206" s="1" t="s">
        <v>26</v>
      </c>
      <c r="J1206" s="1" t="s">
        <v>1739</v>
      </c>
      <c r="K1206" s="1" t="s">
        <v>92</v>
      </c>
      <c r="L1206" s="1" t="s">
        <v>93</v>
      </c>
      <c r="M1206" s="1" t="s">
        <v>898</v>
      </c>
      <c r="N1206" s="1" t="s">
        <v>31</v>
      </c>
      <c r="O1206" s="1" t="s">
        <v>32</v>
      </c>
      <c r="P1206" s="1" t="s">
        <v>899</v>
      </c>
      <c r="Q1206">
        <v>205.9992</v>
      </c>
      <c r="R1206">
        <v>3</v>
      </c>
      <c r="S1206">
        <v>-27.264600000000002</v>
      </c>
      <c r="T1206" s="1" t="s">
        <v>34</v>
      </c>
    </row>
    <row r="1207" spans="1:20" x14ac:dyDescent="0.25">
      <c r="A1207" s="1" t="s">
        <v>3286</v>
      </c>
      <c r="B1207" s="2">
        <v>42406</v>
      </c>
      <c r="C1207" s="2">
        <v>42411</v>
      </c>
      <c r="D1207" s="1" t="s">
        <v>50</v>
      </c>
      <c r="E1207" s="1" t="s">
        <v>40</v>
      </c>
      <c r="F1207" s="1" t="s">
        <v>578</v>
      </c>
      <c r="G1207" s="1" t="s">
        <v>579</v>
      </c>
      <c r="H1207" s="1" t="s">
        <v>90</v>
      </c>
      <c r="I1207" s="1" t="s">
        <v>26</v>
      </c>
      <c r="J1207" s="1" t="s">
        <v>2269</v>
      </c>
      <c r="K1207" s="1" t="s">
        <v>141</v>
      </c>
      <c r="L1207" s="1" t="s">
        <v>29</v>
      </c>
      <c r="M1207" s="1" t="s">
        <v>596</v>
      </c>
      <c r="N1207" s="1" t="s">
        <v>31</v>
      </c>
      <c r="O1207" s="1" t="s">
        <v>57</v>
      </c>
      <c r="P1207" s="1" t="s">
        <v>597</v>
      </c>
      <c r="Q1207">
        <v>132.22399999999999</v>
      </c>
      <c r="R1207">
        <v>4</v>
      </c>
      <c r="S1207">
        <v>-18.180800000000001</v>
      </c>
      <c r="T1207" s="1" t="s">
        <v>297</v>
      </c>
    </row>
    <row r="1208" spans="1:20" x14ac:dyDescent="0.25">
      <c r="A1208" s="1" t="s">
        <v>3287</v>
      </c>
      <c r="B1208" s="2">
        <v>42085</v>
      </c>
      <c r="C1208" s="2">
        <v>42089</v>
      </c>
      <c r="D1208" s="1" t="s">
        <v>79</v>
      </c>
      <c r="E1208" s="1" t="s">
        <v>40</v>
      </c>
      <c r="F1208" s="1" t="s">
        <v>675</v>
      </c>
      <c r="G1208" s="1" t="s">
        <v>676</v>
      </c>
      <c r="H1208" s="1" t="s">
        <v>90</v>
      </c>
      <c r="I1208" s="1" t="s">
        <v>26</v>
      </c>
      <c r="J1208" s="1" t="s">
        <v>639</v>
      </c>
      <c r="K1208" s="1" t="s">
        <v>54</v>
      </c>
      <c r="L1208" s="1" t="s">
        <v>55</v>
      </c>
      <c r="M1208" s="1" t="s">
        <v>3288</v>
      </c>
      <c r="N1208" s="1" t="s">
        <v>31</v>
      </c>
      <c r="O1208" s="1" t="s">
        <v>57</v>
      </c>
      <c r="P1208" s="1" t="s">
        <v>3289</v>
      </c>
      <c r="Q1208">
        <v>91.96</v>
      </c>
      <c r="R1208">
        <v>2</v>
      </c>
      <c r="S1208">
        <v>15.6332</v>
      </c>
      <c r="T1208" s="1" t="s">
        <v>195</v>
      </c>
    </row>
    <row r="1209" spans="1:20" x14ac:dyDescent="0.25">
      <c r="A1209" s="1" t="s">
        <v>3290</v>
      </c>
      <c r="B1209" s="2">
        <v>42867</v>
      </c>
      <c r="C1209" s="2">
        <v>42873</v>
      </c>
      <c r="D1209" s="1" t="s">
        <v>125</v>
      </c>
      <c r="E1209" s="1" t="s">
        <v>40</v>
      </c>
      <c r="F1209" s="1" t="s">
        <v>2670</v>
      </c>
      <c r="G1209" s="1" t="s">
        <v>2671</v>
      </c>
      <c r="H1209" s="1" t="s">
        <v>90</v>
      </c>
      <c r="I1209" s="1" t="s">
        <v>26</v>
      </c>
      <c r="J1209" s="1" t="s">
        <v>328</v>
      </c>
      <c r="K1209" s="1" t="s">
        <v>54</v>
      </c>
      <c r="L1209" s="1" t="s">
        <v>55</v>
      </c>
      <c r="M1209" s="1" t="s">
        <v>907</v>
      </c>
      <c r="N1209" s="1" t="s">
        <v>31</v>
      </c>
      <c r="O1209" s="1" t="s">
        <v>46</v>
      </c>
      <c r="P1209" s="1" t="s">
        <v>908</v>
      </c>
      <c r="Q1209">
        <v>285.48</v>
      </c>
      <c r="R1209">
        <v>5</v>
      </c>
      <c r="S1209">
        <v>-10.705500000000001</v>
      </c>
      <c r="T1209" s="1" t="s">
        <v>161</v>
      </c>
    </row>
    <row r="1210" spans="1:20" x14ac:dyDescent="0.25">
      <c r="A1210" s="1" t="s">
        <v>3291</v>
      </c>
      <c r="B1210" s="2">
        <v>42981</v>
      </c>
      <c r="C1210" s="2">
        <v>42984</v>
      </c>
      <c r="D1210" s="1" t="s">
        <v>21</v>
      </c>
      <c r="E1210" s="1" t="s">
        <v>22</v>
      </c>
      <c r="F1210" s="1" t="s">
        <v>3292</v>
      </c>
      <c r="G1210" s="1" t="s">
        <v>3293</v>
      </c>
      <c r="H1210" s="1" t="s">
        <v>100</v>
      </c>
      <c r="I1210" s="1" t="s">
        <v>26</v>
      </c>
      <c r="J1210" s="1" t="s">
        <v>173</v>
      </c>
      <c r="K1210" s="1" t="s">
        <v>121</v>
      </c>
      <c r="L1210" s="1" t="s">
        <v>68</v>
      </c>
      <c r="M1210" s="1" t="s">
        <v>3017</v>
      </c>
      <c r="N1210" s="1" t="s">
        <v>31</v>
      </c>
      <c r="O1210" s="1" t="s">
        <v>36</v>
      </c>
      <c r="P1210" s="1" t="s">
        <v>3018</v>
      </c>
      <c r="Q1210">
        <v>90.801000000000002</v>
      </c>
      <c r="R1210">
        <v>1</v>
      </c>
      <c r="S1210">
        <v>14.124599999999999</v>
      </c>
      <c r="T1210" s="1" t="s">
        <v>77</v>
      </c>
    </row>
    <row r="1211" spans="1:20" x14ac:dyDescent="0.25">
      <c r="A1211" s="1" t="s">
        <v>3291</v>
      </c>
      <c r="B1211" s="2">
        <v>42981</v>
      </c>
      <c r="C1211" s="2">
        <v>42984</v>
      </c>
      <c r="D1211" s="1" t="s">
        <v>21</v>
      </c>
      <c r="E1211" s="1" t="s">
        <v>22</v>
      </c>
      <c r="F1211" s="1" t="s">
        <v>3292</v>
      </c>
      <c r="G1211" s="1" t="s">
        <v>3293</v>
      </c>
      <c r="H1211" s="1" t="s">
        <v>100</v>
      </c>
      <c r="I1211" s="1" t="s">
        <v>26</v>
      </c>
      <c r="J1211" s="1" t="s">
        <v>173</v>
      </c>
      <c r="K1211" s="1" t="s">
        <v>121</v>
      </c>
      <c r="L1211" s="1" t="s">
        <v>68</v>
      </c>
      <c r="M1211" s="1" t="s">
        <v>295</v>
      </c>
      <c r="N1211" s="1" t="s">
        <v>31</v>
      </c>
      <c r="O1211" s="1" t="s">
        <v>36</v>
      </c>
      <c r="P1211" s="1" t="s">
        <v>296</v>
      </c>
      <c r="Q1211">
        <v>181.76400000000001</v>
      </c>
      <c r="R1211">
        <v>2</v>
      </c>
      <c r="S1211">
        <v>-8.0784000000000002</v>
      </c>
      <c r="T1211" s="1" t="s">
        <v>77</v>
      </c>
    </row>
    <row r="1212" spans="1:20" x14ac:dyDescent="0.25">
      <c r="A1212" s="1" t="s">
        <v>3294</v>
      </c>
      <c r="B1212" s="2">
        <v>42707</v>
      </c>
      <c r="C1212" s="2">
        <v>42711</v>
      </c>
      <c r="D1212" s="1" t="s">
        <v>79</v>
      </c>
      <c r="E1212" s="1" t="s">
        <v>40</v>
      </c>
      <c r="F1212" s="1" t="s">
        <v>1415</v>
      </c>
      <c r="G1212" s="1" t="s">
        <v>1416</v>
      </c>
      <c r="H1212" s="1" t="s">
        <v>25</v>
      </c>
      <c r="I1212" s="1" t="s">
        <v>26</v>
      </c>
      <c r="J1212" s="1" t="s">
        <v>635</v>
      </c>
      <c r="K1212" s="1" t="s">
        <v>110</v>
      </c>
      <c r="L1212" s="1" t="s">
        <v>93</v>
      </c>
      <c r="M1212" s="1" t="s">
        <v>410</v>
      </c>
      <c r="N1212" s="1" t="s">
        <v>31</v>
      </c>
      <c r="O1212" s="1" t="s">
        <v>46</v>
      </c>
      <c r="P1212" s="1" t="s">
        <v>411</v>
      </c>
      <c r="Q1212">
        <v>581.96</v>
      </c>
      <c r="R1212">
        <v>2</v>
      </c>
      <c r="S1212">
        <v>104.75279999999999</v>
      </c>
      <c r="T1212" s="1" t="s">
        <v>96</v>
      </c>
    </row>
    <row r="1213" spans="1:20" x14ac:dyDescent="0.25">
      <c r="A1213" s="1" t="s">
        <v>3294</v>
      </c>
      <c r="B1213" s="2">
        <v>42707</v>
      </c>
      <c r="C1213" s="2">
        <v>42711</v>
      </c>
      <c r="D1213" s="1" t="s">
        <v>79</v>
      </c>
      <c r="E1213" s="1" t="s">
        <v>40</v>
      </c>
      <c r="F1213" s="1" t="s">
        <v>1415</v>
      </c>
      <c r="G1213" s="1" t="s">
        <v>1416</v>
      </c>
      <c r="H1213" s="1" t="s">
        <v>25</v>
      </c>
      <c r="I1213" s="1" t="s">
        <v>26</v>
      </c>
      <c r="J1213" s="1" t="s">
        <v>635</v>
      </c>
      <c r="K1213" s="1" t="s">
        <v>110</v>
      </c>
      <c r="L1213" s="1" t="s">
        <v>93</v>
      </c>
      <c r="M1213" s="1" t="s">
        <v>1513</v>
      </c>
      <c r="N1213" s="1" t="s">
        <v>31</v>
      </c>
      <c r="O1213" s="1" t="s">
        <v>36</v>
      </c>
      <c r="P1213" s="1" t="s">
        <v>1514</v>
      </c>
      <c r="Q1213">
        <v>29.98</v>
      </c>
      <c r="R1213">
        <v>1</v>
      </c>
      <c r="S1213">
        <v>8.0945999999999998</v>
      </c>
      <c r="T1213" s="1" t="s">
        <v>96</v>
      </c>
    </row>
    <row r="1214" spans="1:20" x14ac:dyDescent="0.25">
      <c r="A1214" s="1" t="s">
        <v>3295</v>
      </c>
      <c r="B1214" s="2">
        <v>42572</v>
      </c>
      <c r="C1214" s="2">
        <v>42577</v>
      </c>
      <c r="D1214" s="1" t="s">
        <v>50</v>
      </c>
      <c r="E1214" s="1" t="s">
        <v>40</v>
      </c>
      <c r="F1214" s="1" t="s">
        <v>1207</v>
      </c>
      <c r="G1214" s="1" t="s">
        <v>1208</v>
      </c>
      <c r="H1214" s="1" t="s">
        <v>25</v>
      </c>
      <c r="I1214" s="1" t="s">
        <v>26</v>
      </c>
      <c r="J1214" s="1" t="s">
        <v>509</v>
      </c>
      <c r="K1214" s="1" t="s">
        <v>1036</v>
      </c>
      <c r="L1214" s="1" t="s">
        <v>29</v>
      </c>
      <c r="M1214" s="1" t="s">
        <v>1217</v>
      </c>
      <c r="N1214" s="1" t="s">
        <v>31</v>
      </c>
      <c r="O1214" s="1" t="s">
        <v>36</v>
      </c>
      <c r="P1214" s="1" t="s">
        <v>1218</v>
      </c>
      <c r="Q1214">
        <v>363.92</v>
      </c>
      <c r="R1214">
        <v>5</v>
      </c>
      <c r="S1214">
        <v>0</v>
      </c>
      <c r="T1214" s="1" t="s">
        <v>71</v>
      </c>
    </row>
    <row r="1215" spans="1:20" x14ac:dyDescent="0.25">
      <c r="A1215" s="1" t="s">
        <v>3296</v>
      </c>
      <c r="B1215" s="2">
        <v>42269</v>
      </c>
      <c r="C1215" s="2">
        <v>42273</v>
      </c>
      <c r="D1215" s="1" t="s">
        <v>79</v>
      </c>
      <c r="E1215" s="1" t="s">
        <v>22</v>
      </c>
      <c r="F1215" s="1" t="s">
        <v>2485</v>
      </c>
      <c r="G1215" s="1" t="s">
        <v>2486</v>
      </c>
      <c r="H1215" s="1" t="s">
        <v>100</v>
      </c>
      <c r="I1215" s="1" t="s">
        <v>26</v>
      </c>
      <c r="J1215" s="1" t="s">
        <v>689</v>
      </c>
      <c r="K1215" s="1" t="s">
        <v>716</v>
      </c>
      <c r="L1215" s="1" t="s">
        <v>29</v>
      </c>
      <c r="M1215" s="1" t="s">
        <v>1180</v>
      </c>
      <c r="N1215" s="1" t="s">
        <v>31</v>
      </c>
      <c r="O1215" s="1" t="s">
        <v>57</v>
      </c>
      <c r="P1215" s="1" t="s">
        <v>1181</v>
      </c>
      <c r="Q1215">
        <v>47.98</v>
      </c>
      <c r="R1215">
        <v>2</v>
      </c>
      <c r="S1215">
        <v>11.035399999999999</v>
      </c>
      <c r="T1215" s="1" t="s">
        <v>77</v>
      </c>
    </row>
    <row r="1216" spans="1:20" x14ac:dyDescent="0.25">
      <c r="A1216" s="1" t="s">
        <v>3297</v>
      </c>
      <c r="B1216" s="2">
        <v>42325</v>
      </c>
      <c r="C1216" s="2">
        <v>42329</v>
      </c>
      <c r="D1216" s="1" t="s">
        <v>79</v>
      </c>
      <c r="E1216" s="1" t="s">
        <v>40</v>
      </c>
      <c r="F1216" s="1" t="s">
        <v>3298</v>
      </c>
      <c r="G1216" s="1" t="s">
        <v>3299</v>
      </c>
      <c r="H1216" s="1" t="s">
        <v>25</v>
      </c>
      <c r="I1216" s="1" t="s">
        <v>26</v>
      </c>
      <c r="J1216" s="1" t="s">
        <v>639</v>
      </c>
      <c r="K1216" s="1" t="s">
        <v>54</v>
      </c>
      <c r="L1216" s="1" t="s">
        <v>55</v>
      </c>
      <c r="M1216" s="1" t="s">
        <v>2965</v>
      </c>
      <c r="N1216" s="1" t="s">
        <v>31</v>
      </c>
      <c r="O1216" s="1" t="s">
        <v>57</v>
      </c>
      <c r="P1216" s="1" t="s">
        <v>2966</v>
      </c>
      <c r="Q1216">
        <v>80.959999999999994</v>
      </c>
      <c r="R1216">
        <v>4</v>
      </c>
      <c r="S1216">
        <v>29.145600000000002</v>
      </c>
      <c r="T1216" s="1" t="s">
        <v>34</v>
      </c>
    </row>
    <row r="1217" spans="1:20" x14ac:dyDescent="0.25">
      <c r="A1217" s="1" t="s">
        <v>3297</v>
      </c>
      <c r="B1217" s="2">
        <v>42325</v>
      </c>
      <c r="C1217" s="2">
        <v>42329</v>
      </c>
      <c r="D1217" s="1" t="s">
        <v>79</v>
      </c>
      <c r="E1217" s="1" t="s">
        <v>40</v>
      </c>
      <c r="F1217" s="1" t="s">
        <v>3298</v>
      </c>
      <c r="G1217" s="1" t="s">
        <v>3299</v>
      </c>
      <c r="H1217" s="1" t="s">
        <v>25</v>
      </c>
      <c r="I1217" s="1" t="s">
        <v>26</v>
      </c>
      <c r="J1217" s="1" t="s">
        <v>639</v>
      </c>
      <c r="K1217" s="1" t="s">
        <v>54</v>
      </c>
      <c r="L1217" s="1" t="s">
        <v>55</v>
      </c>
      <c r="M1217" s="1" t="s">
        <v>1141</v>
      </c>
      <c r="N1217" s="1" t="s">
        <v>31</v>
      </c>
      <c r="O1217" s="1" t="s">
        <v>36</v>
      </c>
      <c r="P1217" s="1" t="s">
        <v>1142</v>
      </c>
      <c r="Q1217">
        <v>225.56800000000001</v>
      </c>
      <c r="R1217">
        <v>2</v>
      </c>
      <c r="S1217">
        <v>2.8195999999999999</v>
      </c>
      <c r="T1217" s="1" t="s">
        <v>34</v>
      </c>
    </row>
    <row r="1218" spans="1:20" x14ac:dyDescent="0.25">
      <c r="A1218" s="1" t="s">
        <v>3297</v>
      </c>
      <c r="B1218" s="2">
        <v>42325</v>
      </c>
      <c r="C1218" s="2">
        <v>42329</v>
      </c>
      <c r="D1218" s="1" t="s">
        <v>79</v>
      </c>
      <c r="E1218" s="1" t="s">
        <v>40</v>
      </c>
      <c r="F1218" s="1" t="s">
        <v>3298</v>
      </c>
      <c r="G1218" s="1" t="s">
        <v>3299</v>
      </c>
      <c r="H1218" s="1" t="s">
        <v>25</v>
      </c>
      <c r="I1218" s="1" t="s">
        <v>26</v>
      </c>
      <c r="J1218" s="1" t="s">
        <v>639</v>
      </c>
      <c r="K1218" s="1" t="s">
        <v>54</v>
      </c>
      <c r="L1218" s="1" t="s">
        <v>55</v>
      </c>
      <c r="M1218" s="1" t="s">
        <v>1482</v>
      </c>
      <c r="N1218" s="1" t="s">
        <v>31</v>
      </c>
      <c r="O1218" s="1" t="s">
        <v>57</v>
      </c>
      <c r="P1218" s="1" t="s">
        <v>1483</v>
      </c>
      <c r="Q1218">
        <v>36.6</v>
      </c>
      <c r="R1218">
        <v>3</v>
      </c>
      <c r="S1218">
        <v>15.372</v>
      </c>
      <c r="T1218" s="1" t="s">
        <v>34</v>
      </c>
    </row>
    <row r="1219" spans="1:20" x14ac:dyDescent="0.25">
      <c r="A1219" s="1" t="s">
        <v>3300</v>
      </c>
      <c r="B1219" s="2">
        <v>42318</v>
      </c>
      <c r="C1219" s="2">
        <v>42322</v>
      </c>
      <c r="D1219" s="1" t="s">
        <v>79</v>
      </c>
      <c r="E1219" s="1" t="s">
        <v>40</v>
      </c>
      <c r="F1219" s="1" t="s">
        <v>3301</v>
      </c>
      <c r="G1219" s="1" t="s">
        <v>3302</v>
      </c>
      <c r="H1219" s="1" t="s">
        <v>100</v>
      </c>
      <c r="I1219" s="1" t="s">
        <v>26</v>
      </c>
      <c r="J1219" s="1" t="s">
        <v>223</v>
      </c>
      <c r="K1219" s="1" t="s">
        <v>166</v>
      </c>
      <c r="L1219" s="1" t="s">
        <v>93</v>
      </c>
      <c r="M1219" s="1" t="s">
        <v>315</v>
      </c>
      <c r="N1219" s="1" t="s">
        <v>31</v>
      </c>
      <c r="O1219" s="1" t="s">
        <v>57</v>
      </c>
      <c r="P1219" s="1" t="s">
        <v>316</v>
      </c>
      <c r="Q1219">
        <v>29.22</v>
      </c>
      <c r="R1219">
        <v>3</v>
      </c>
      <c r="S1219">
        <v>12.8568</v>
      </c>
      <c r="T1219" s="1" t="s">
        <v>34</v>
      </c>
    </row>
    <row r="1220" spans="1:20" x14ac:dyDescent="0.25">
      <c r="A1220" s="1" t="s">
        <v>3303</v>
      </c>
      <c r="B1220" s="2">
        <v>42221</v>
      </c>
      <c r="C1220" s="2">
        <v>42227</v>
      </c>
      <c r="D1220" s="1" t="s">
        <v>125</v>
      </c>
      <c r="E1220" s="1" t="s">
        <v>40</v>
      </c>
      <c r="F1220" s="1" t="s">
        <v>2576</v>
      </c>
      <c r="G1220" s="1" t="s">
        <v>2577</v>
      </c>
      <c r="H1220" s="1" t="s">
        <v>90</v>
      </c>
      <c r="I1220" s="1" t="s">
        <v>26</v>
      </c>
      <c r="J1220" s="1" t="s">
        <v>1739</v>
      </c>
      <c r="K1220" s="1" t="s">
        <v>92</v>
      </c>
      <c r="L1220" s="1" t="s">
        <v>93</v>
      </c>
      <c r="M1220" s="1" t="s">
        <v>1718</v>
      </c>
      <c r="N1220" s="1" t="s">
        <v>31</v>
      </c>
      <c r="O1220" s="1" t="s">
        <v>57</v>
      </c>
      <c r="P1220" s="1" t="s">
        <v>1719</v>
      </c>
      <c r="Q1220">
        <v>14.76</v>
      </c>
      <c r="R1220">
        <v>5</v>
      </c>
      <c r="S1220">
        <v>-11.439</v>
      </c>
      <c r="T1220" s="1" t="s">
        <v>253</v>
      </c>
    </row>
    <row r="1221" spans="1:20" x14ac:dyDescent="0.25">
      <c r="A1221" s="1" t="s">
        <v>3304</v>
      </c>
      <c r="B1221" s="2">
        <v>42981</v>
      </c>
      <c r="C1221" s="2">
        <v>42985</v>
      </c>
      <c r="D1221" s="1" t="s">
        <v>79</v>
      </c>
      <c r="E1221" s="1" t="s">
        <v>22</v>
      </c>
      <c r="F1221" s="1" t="s">
        <v>2837</v>
      </c>
      <c r="G1221" s="1" t="s">
        <v>2838</v>
      </c>
      <c r="H1221" s="1" t="s">
        <v>25</v>
      </c>
      <c r="I1221" s="1" t="s">
        <v>26</v>
      </c>
      <c r="J1221" s="1" t="s">
        <v>509</v>
      </c>
      <c r="K1221" s="1" t="s">
        <v>54</v>
      </c>
      <c r="L1221" s="1" t="s">
        <v>55</v>
      </c>
      <c r="M1221" s="1" t="s">
        <v>2622</v>
      </c>
      <c r="N1221" s="1" t="s">
        <v>31</v>
      </c>
      <c r="O1221" s="1" t="s">
        <v>32</v>
      </c>
      <c r="P1221" s="1" t="s">
        <v>2623</v>
      </c>
      <c r="Q1221">
        <v>239.666</v>
      </c>
      <c r="R1221">
        <v>2</v>
      </c>
      <c r="S1221">
        <v>14.098000000000001</v>
      </c>
      <c r="T1221" s="1" t="s">
        <v>77</v>
      </c>
    </row>
    <row r="1222" spans="1:20" x14ac:dyDescent="0.25">
      <c r="A1222" s="1" t="s">
        <v>3305</v>
      </c>
      <c r="B1222" s="2">
        <v>42309</v>
      </c>
      <c r="C1222" s="2">
        <v>42316</v>
      </c>
      <c r="D1222" s="1" t="s">
        <v>39</v>
      </c>
      <c r="E1222" s="1" t="s">
        <v>40</v>
      </c>
      <c r="F1222" s="1" t="s">
        <v>2070</v>
      </c>
      <c r="G1222" s="1" t="s">
        <v>2071</v>
      </c>
      <c r="H1222" s="1" t="s">
        <v>25</v>
      </c>
      <c r="I1222" s="1" t="s">
        <v>26</v>
      </c>
      <c r="J1222" s="1" t="s">
        <v>3306</v>
      </c>
      <c r="K1222" s="1" t="s">
        <v>1058</v>
      </c>
      <c r="L1222" s="1" t="s">
        <v>29</v>
      </c>
      <c r="M1222" s="1" t="s">
        <v>1284</v>
      </c>
      <c r="N1222" s="1" t="s">
        <v>31</v>
      </c>
      <c r="O1222" s="1" t="s">
        <v>46</v>
      </c>
      <c r="P1222" s="1" t="s">
        <v>1285</v>
      </c>
      <c r="Q1222">
        <v>301.95999999999998</v>
      </c>
      <c r="R1222">
        <v>2</v>
      </c>
      <c r="S1222">
        <v>45.293999999999997</v>
      </c>
      <c r="T1222" s="1" t="s">
        <v>34</v>
      </c>
    </row>
    <row r="1223" spans="1:20" x14ac:dyDescent="0.25">
      <c r="A1223" s="1" t="s">
        <v>3307</v>
      </c>
      <c r="B1223" s="2">
        <v>41856</v>
      </c>
      <c r="C1223" s="2">
        <v>41858</v>
      </c>
      <c r="D1223" s="1" t="s">
        <v>63</v>
      </c>
      <c r="E1223" s="1" t="s">
        <v>22</v>
      </c>
      <c r="F1223" s="1" t="s">
        <v>1809</v>
      </c>
      <c r="G1223" s="1" t="s">
        <v>1810</v>
      </c>
      <c r="H1223" s="1" t="s">
        <v>90</v>
      </c>
      <c r="I1223" s="1" t="s">
        <v>26</v>
      </c>
      <c r="J1223" s="1" t="s">
        <v>3308</v>
      </c>
      <c r="K1223" s="1" t="s">
        <v>430</v>
      </c>
      <c r="L1223" s="1" t="s">
        <v>68</v>
      </c>
      <c r="M1223" s="1" t="s">
        <v>805</v>
      </c>
      <c r="N1223" s="1" t="s">
        <v>31</v>
      </c>
      <c r="O1223" s="1" t="s">
        <v>36</v>
      </c>
      <c r="P1223" s="1" t="s">
        <v>806</v>
      </c>
      <c r="Q1223">
        <v>1133.3499999999999</v>
      </c>
      <c r="R1223">
        <v>5</v>
      </c>
      <c r="S1223">
        <v>294.67099999999999</v>
      </c>
      <c r="T1223" s="1" t="s">
        <v>253</v>
      </c>
    </row>
    <row r="1224" spans="1:20" x14ac:dyDescent="0.25">
      <c r="A1224" s="1" t="s">
        <v>3309</v>
      </c>
      <c r="B1224" s="2">
        <v>42681</v>
      </c>
      <c r="C1224" s="2">
        <v>42686</v>
      </c>
      <c r="D1224" s="1" t="s">
        <v>50</v>
      </c>
      <c r="E1224" s="1" t="s">
        <v>40</v>
      </c>
      <c r="F1224" s="1" t="s">
        <v>2199</v>
      </c>
      <c r="G1224" s="1" t="s">
        <v>2200</v>
      </c>
      <c r="H1224" s="1" t="s">
        <v>100</v>
      </c>
      <c r="I1224" s="1" t="s">
        <v>26</v>
      </c>
      <c r="J1224" s="1" t="s">
        <v>3310</v>
      </c>
      <c r="K1224" s="1" t="s">
        <v>3311</v>
      </c>
      <c r="L1224" s="1" t="s">
        <v>55</v>
      </c>
      <c r="M1224" s="1" t="s">
        <v>559</v>
      </c>
      <c r="N1224" s="1" t="s">
        <v>31</v>
      </c>
      <c r="O1224" s="1" t="s">
        <v>36</v>
      </c>
      <c r="P1224" s="1" t="s">
        <v>560</v>
      </c>
      <c r="Q1224">
        <v>1603.136</v>
      </c>
      <c r="R1224">
        <v>4</v>
      </c>
      <c r="S1224">
        <v>100.196</v>
      </c>
      <c r="T1224" s="1" t="s">
        <v>34</v>
      </c>
    </row>
    <row r="1225" spans="1:20" x14ac:dyDescent="0.25">
      <c r="A1225" s="1" t="s">
        <v>3312</v>
      </c>
      <c r="B1225" s="2">
        <v>42535</v>
      </c>
      <c r="C1225" s="2">
        <v>42535</v>
      </c>
      <c r="D1225" s="1" t="s">
        <v>425</v>
      </c>
      <c r="E1225" s="1" t="s">
        <v>426</v>
      </c>
      <c r="F1225" s="1" t="s">
        <v>503</v>
      </c>
      <c r="G1225" s="1" t="s">
        <v>504</v>
      </c>
      <c r="H1225" s="1" t="s">
        <v>90</v>
      </c>
      <c r="I1225" s="1" t="s">
        <v>26</v>
      </c>
      <c r="J1225" s="1" t="s">
        <v>3047</v>
      </c>
      <c r="K1225" s="1" t="s">
        <v>54</v>
      </c>
      <c r="L1225" s="1" t="s">
        <v>55</v>
      </c>
      <c r="M1225" s="1" t="s">
        <v>3165</v>
      </c>
      <c r="N1225" s="1" t="s">
        <v>31</v>
      </c>
      <c r="O1225" s="1" t="s">
        <v>46</v>
      </c>
      <c r="P1225" s="1" t="s">
        <v>3166</v>
      </c>
      <c r="Q1225">
        <v>1293.4880000000001</v>
      </c>
      <c r="R1225">
        <v>7</v>
      </c>
      <c r="S1225">
        <v>80.843000000000004</v>
      </c>
      <c r="T1225" s="1" t="s">
        <v>59</v>
      </c>
    </row>
    <row r="1226" spans="1:20" x14ac:dyDescent="0.25">
      <c r="A1226" s="1" t="s">
        <v>3313</v>
      </c>
      <c r="B1226" s="2">
        <v>42637</v>
      </c>
      <c r="C1226" s="2">
        <v>42641</v>
      </c>
      <c r="D1226" s="1" t="s">
        <v>79</v>
      </c>
      <c r="E1226" s="1" t="s">
        <v>40</v>
      </c>
      <c r="F1226" s="1" t="s">
        <v>2351</v>
      </c>
      <c r="G1226" s="1" t="s">
        <v>2352</v>
      </c>
      <c r="H1226" s="1" t="s">
        <v>25</v>
      </c>
      <c r="I1226" s="1" t="s">
        <v>26</v>
      </c>
      <c r="J1226" s="1" t="s">
        <v>211</v>
      </c>
      <c r="K1226" s="1" t="s">
        <v>110</v>
      </c>
      <c r="L1226" s="1" t="s">
        <v>93</v>
      </c>
      <c r="M1226" s="1" t="s">
        <v>181</v>
      </c>
      <c r="N1226" s="1" t="s">
        <v>31</v>
      </c>
      <c r="O1226" s="1" t="s">
        <v>57</v>
      </c>
      <c r="P1226" s="1" t="s">
        <v>182</v>
      </c>
      <c r="Q1226">
        <v>127.95</v>
      </c>
      <c r="R1226">
        <v>3</v>
      </c>
      <c r="S1226">
        <v>21.7515</v>
      </c>
      <c r="T1226" s="1" t="s">
        <v>77</v>
      </c>
    </row>
    <row r="1227" spans="1:20" x14ac:dyDescent="0.25">
      <c r="A1227" s="1" t="s">
        <v>3314</v>
      </c>
      <c r="B1227" s="2">
        <v>42631</v>
      </c>
      <c r="C1227" s="2">
        <v>42635</v>
      </c>
      <c r="D1227" s="1" t="s">
        <v>79</v>
      </c>
      <c r="E1227" s="1" t="s">
        <v>40</v>
      </c>
      <c r="F1227" s="1" t="s">
        <v>1320</v>
      </c>
      <c r="G1227" s="1" t="s">
        <v>1321</v>
      </c>
      <c r="H1227" s="1" t="s">
        <v>90</v>
      </c>
      <c r="I1227" s="1" t="s">
        <v>26</v>
      </c>
      <c r="J1227" s="1" t="s">
        <v>639</v>
      </c>
      <c r="K1227" s="1" t="s">
        <v>54</v>
      </c>
      <c r="L1227" s="1" t="s">
        <v>55</v>
      </c>
      <c r="M1227" s="1" t="s">
        <v>559</v>
      </c>
      <c r="N1227" s="1" t="s">
        <v>31</v>
      </c>
      <c r="O1227" s="1" t="s">
        <v>36</v>
      </c>
      <c r="P1227" s="1" t="s">
        <v>560</v>
      </c>
      <c r="Q1227">
        <v>801.56799999999998</v>
      </c>
      <c r="R1227">
        <v>2</v>
      </c>
      <c r="S1227">
        <v>50.097999999999999</v>
      </c>
      <c r="T1227" s="1" t="s">
        <v>77</v>
      </c>
    </row>
    <row r="1228" spans="1:20" x14ac:dyDescent="0.25">
      <c r="A1228" s="1" t="s">
        <v>3314</v>
      </c>
      <c r="B1228" s="2">
        <v>42631</v>
      </c>
      <c r="C1228" s="2">
        <v>42635</v>
      </c>
      <c r="D1228" s="1" t="s">
        <v>79</v>
      </c>
      <c r="E1228" s="1" t="s">
        <v>40</v>
      </c>
      <c r="F1228" s="1" t="s">
        <v>1320</v>
      </c>
      <c r="G1228" s="1" t="s">
        <v>1321</v>
      </c>
      <c r="H1228" s="1" t="s">
        <v>90</v>
      </c>
      <c r="I1228" s="1" t="s">
        <v>26</v>
      </c>
      <c r="J1228" s="1" t="s">
        <v>639</v>
      </c>
      <c r="K1228" s="1" t="s">
        <v>54</v>
      </c>
      <c r="L1228" s="1" t="s">
        <v>55</v>
      </c>
      <c r="M1228" s="1" t="s">
        <v>1028</v>
      </c>
      <c r="N1228" s="1" t="s">
        <v>31</v>
      </c>
      <c r="O1228" s="1" t="s">
        <v>36</v>
      </c>
      <c r="P1228" s="1" t="s">
        <v>1029</v>
      </c>
      <c r="Q1228">
        <v>885.52800000000002</v>
      </c>
      <c r="R1228">
        <v>9</v>
      </c>
      <c r="S1228">
        <v>-99.621899999999997</v>
      </c>
      <c r="T1228" s="1" t="s">
        <v>77</v>
      </c>
    </row>
    <row r="1229" spans="1:20" x14ac:dyDescent="0.25">
      <c r="A1229" s="1" t="s">
        <v>3315</v>
      </c>
      <c r="B1229" s="2">
        <v>42442</v>
      </c>
      <c r="C1229" s="2">
        <v>42444</v>
      </c>
      <c r="D1229" s="1" t="s">
        <v>63</v>
      </c>
      <c r="E1229" s="1" t="s">
        <v>22</v>
      </c>
      <c r="F1229" s="1" t="s">
        <v>1598</v>
      </c>
      <c r="G1229" s="1" t="s">
        <v>1599</v>
      </c>
      <c r="H1229" s="1" t="s">
        <v>90</v>
      </c>
      <c r="I1229" s="1" t="s">
        <v>26</v>
      </c>
      <c r="J1229" s="1" t="s">
        <v>328</v>
      </c>
      <c r="K1229" s="1" t="s">
        <v>54</v>
      </c>
      <c r="L1229" s="1" t="s">
        <v>55</v>
      </c>
      <c r="M1229" s="1" t="s">
        <v>472</v>
      </c>
      <c r="N1229" s="1" t="s">
        <v>31</v>
      </c>
      <c r="O1229" s="1" t="s">
        <v>57</v>
      </c>
      <c r="P1229" s="1" t="s">
        <v>473</v>
      </c>
      <c r="Q1229">
        <v>28.28</v>
      </c>
      <c r="R1229">
        <v>2</v>
      </c>
      <c r="S1229">
        <v>7.3528000000000002</v>
      </c>
      <c r="T1229" s="1" t="s">
        <v>195</v>
      </c>
    </row>
    <row r="1230" spans="1:20" x14ac:dyDescent="0.25">
      <c r="A1230" s="1" t="s">
        <v>3316</v>
      </c>
      <c r="B1230" s="2">
        <v>42463</v>
      </c>
      <c r="C1230" s="2">
        <v>42469</v>
      </c>
      <c r="D1230" s="1" t="s">
        <v>125</v>
      </c>
      <c r="E1230" s="1" t="s">
        <v>40</v>
      </c>
      <c r="F1230" s="1" t="s">
        <v>2267</v>
      </c>
      <c r="G1230" s="1" t="s">
        <v>2268</v>
      </c>
      <c r="H1230" s="1" t="s">
        <v>25</v>
      </c>
      <c r="I1230" s="1" t="s">
        <v>26</v>
      </c>
      <c r="J1230" s="1" t="s">
        <v>635</v>
      </c>
      <c r="K1230" s="1" t="s">
        <v>110</v>
      </c>
      <c r="L1230" s="1" t="s">
        <v>93</v>
      </c>
      <c r="M1230" s="1" t="s">
        <v>167</v>
      </c>
      <c r="N1230" s="1" t="s">
        <v>31</v>
      </c>
      <c r="O1230" s="1" t="s">
        <v>57</v>
      </c>
      <c r="P1230" s="1" t="s">
        <v>168</v>
      </c>
      <c r="Q1230">
        <v>71.12</v>
      </c>
      <c r="R1230">
        <v>4</v>
      </c>
      <c r="S1230">
        <v>22.0472</v>
      </c>
      <c r="T1230" s="1" t="s">
        <v>113</v>
      </c>
    </row>
    <row r="1231" spans="1:20" x14ac:dyDescent="0.25">
      <c r="A1231" s="1" t="s">
        <v>3317</v>
      </c>
      <c r="B1231" s="2">
        <v>42701</v>
      </c>
      <c r="C1231" s="2">
        <v>42706</v>
      </c>
      <c r="D1231" s="1" t="s">
        <v>50</v>
      </c>
      <c r="E1231" s="1" t="s">
        <v>40</v>
      </c>
      <c r="F1231" s="1" t="s">
        <v>1363</v>
      </c>
      <c r="G1231" s="1" t="s">
        <v>1364</v>
      </c>
      <c r="H1231" s="1" t="s">
        <v>90</v>
      </c>
      <c r="I1231" s="1" t="s">
        <v>26</v>
      </c>
      <c r="J1231" s="1" t="s">
        <v>1940</v>
      </c>
      <c r="K1231" s="1" t="s">
        <v>362</v>
      </c>
      <c r="L1231" s="1" t="s">
        <v>68</v>
      </c>
      <c r="M1231" s="1" t="s">
        <v>1577</v>
      </c>
      <c r="N1231" s="1" t="s">
        <v>31</v>
      </c>
      <c r="O1231" s="1" t="s">
        <v>57</v>
      </c>
      <c r="P1231" s="1" t="s">
        <v>1578</v>
      </c>
      <c r="Q1231">
        <v>31.56</v>
      </c>
      <c r="R1231">
        <v>3</v>
      </c>
      <c r="S1231">
        <v>10.4148</v>
      </c>
      <c r="T1231" s="1" t="s">
        <v>34</v>
      </c>
    </row>
    <row r="1232" spans="1:20" x14ac:dyDescent="0.25">
      <c r="A1232" s="1" t="s">
        <v>3318</v>
      </c>
      <c r="B1232" s="2">
        <v>42706</v>
      </c>
      <c r="C1232" s="2">
        <v>42711</v>
      </c>
      <c r="D1232" s="1" t="s">
        <v>50</v>
      </c>
      <c r="E1232" s="1" t="s">
        <v>40</v>
      </c>
      <c r="F1232" s="1" t="s">
        <v>2497</v>
      </c>
      <c r="G1232" s="1" t="s">
        <v>2498</v>
      </c>
      <c r="H1232" s="1" t="s">
        <v>90</v>
      </c>
      <c r="I1232" s="1" t="s">
        <v>26</v>
      </c>
      <c r="J1232" s="1" t="s">
        <v>1491</v>
      </c>
      <c r="K1232" s="1" t="s">
        <v>54</v>
      </c>
      <c r="L1232" s="1" t="s">
        <v>55</v>
      </c>
      <c r="M1232" s="1" t="s">
        <v>2524</v>
      </c>
      <c r="N1232" s="1" t="s">
        <v>31</v>
      </c>
      <c r="O1232" s="1" t="s">
        <v>57</v>
      </c>
      <c r="P1232" s="1" t="s">
        <v>2525</v>
      </c>
      <c r="Q1232">
        <v>14.52</v>
      </c>
      <c r="R1232">
        <v>3</v>
      </c>
      <c r="S1232">
        <v>5.6627999999999998</v>
      </c>
      <c r="T1232" s="1" t="s">
        <v>96</v>
      </c>
    </row>
    <row r="1233" spans="1:20" x14ac:dyDescent="0.25">
      <c r="A1233" s="1" t="s">
        <v>3319</v>
      </c>
      <c r="B1233" s="2">
        <v>42264</v>
      </c>
      <c r="C1233" s="2">
        <v>42270</v>
      </c>
      <c r="D1233" s="1" t="s">
        <v>125</v>
      </c>
      <c r="E1233" s="1" t="s">
        <v>40</v>
      </c>
      <c r="F1233" s="1" t="s">
        <v>2612</v>
      </c>
      <c r="G1233" s="1" t="s">
        <v>2613</v>
      </c>
      <c r="H1233" s="1" t="s">
        <v>25</v>
      </c>
      <c r="I1233" s="1" t="s">
        <v>26</v>
      </c>
      <c r="J1233" s="1" t="s">
        <v>173</v>
      </c>
      <c r="K1233" s="1" t="s">
        <v>121</v>
      </c>
      <c r="L1233" s="1" t="s">
        <v>68</v>
      </c>
      <c r="M1233" s="1" t="s">
        <v>1164</v>
      </c>
      <c r="N1233" s="1" t="s">
        <v>31</v>
      </c>
      <c r="O1233" s="1" t="s">
        <v>36</v>
      </c>
      <c r="P1233" s="1" t="s">
        <v>1165</v>
      </c>
      <c r="Q1233">
        <v>199.76400000000001</v>
      </c>
      <c r="R1233">
        <v>2</v>
      </c>
      <c r="S1233">
        <v>8.8783999999999992</v>
      </c>
      <c r="T1233" s="1" t="s">
        <v>77</v>
      </c>
    </row>
    <row r="1234" spans="1:20" x14ac:dyDescent="0.25">
      <c r="A1234" s="1" t="s">
        <v>3319</v>
      </c>
      <c r="B1234" s="2">
        <v>42264</v>
      </c>
      <c r="C1234" s="2">
        <v>42270</v>
      </c>
      <c r="D1234" s="1" t="s">
        <v>125</v>
      </c>
      <c r="E1234" s="1" t="s">
        <v>40</v>
      </c>
      <c r="F1234" s="1" t="s">
        <v>2612</v>
      </c>
      <c r="G1234" s="1" t="s">
        <v>2613</v>
      </c>
      <c r="H1234" s="1" t="s">
        <v>25</v>
      </c>
      <c r="I1234" s="1" t="s">
        <v>26</v>
      </c>
      <c r="J1234" s="1" t="s">
        <v>173</v>
      </c>
      <c r="K1234" s="1" t="s">
        <v>121</v>
      </c>
      <c r="L1234" s="1" t="s">
        <v>68</v>
      </c>
      <c r="M1234" s="1" t="s">
        <v>82</v>
      </c>
      <c r="N1234" s="1" t="s">
        <v>31</v>
      </c>
      <c r="O1234" s="1" t="s">
        <v>32</v>
      </c>
      <c r="P1234" s="1" t="s">
        <v>83</v>
      </c>
      <c r="Q1234">
        <v>4228.7039999999997</v>
      </c>
      <c r="R1234">
        <v>6</v>
      </c>
      <c r="S1234">
        <v>158.57640000000001</v>
      </c>
      <c r="T1234" s="1" t="s">
        <v>77</v>
      </c>
    </row>
    <row r="1235" spans="1:20" x14ac:dyDescent="0.25">
      <c r="A1235" s="1" t="s">
        <v>3319</v>
      </c>
      <c r="B1235" s="2">
        <v>42264</v>
      </c>
      <c r="C1235" s="2">
        <v>42270</v>
      </c>
      <c r="D1235" s="1" t="s">
        <v>125</v>
      </c>
      <c r="E1235" s="1" t="s">
        <v>40</v>
      </c>
      <c r="F1235" s="1" t="s">
        <v>2612</v>
      </c>
      <c r="G1235" s="1" t="s">
        <v>2613</v>
      </c>
      <c r="H1235" s="1" t="s">
        <v>25</v>
      </c>
      <c r="I1235" s="1" t="s">
        <v>26</v>
      </c>
      <c r="J1235" s="1" t="s">
        <v>173</v>
      </c>
      <c r="K1235" s="1" t="s">
        <v>121</v>
      </c>
      <c r="L1235" s="1" t="s">
        <v>68</v>
      </c>
      <c r="M1235" s="1" t="s">
        <v>1695</v>
      </c>
      <c r="N1235" s="1" t="s">
        <v>31</v>
      </c>
      <c r="O1235" s="1" t="s">
        <v>32</v>
      </c>
      <c r="P1235" s="1" t="s">
        <v>1696</v>
      </c>
      <c r="Q1235">
        <v>2003.92</v>
      </c>
      <c r="R1235">
        <v>5</v>
      </c>
      <c r="S1235">
        <v>-25.048999999999999</v>
      </c>
      <c r="T1235" s="1" t="s">
        <v>77</v>
      </c>
    </row>
    <row r="1236" spans="1:20" x14ac:dyDescent="0.25">
      <c r="A1236" s="1" t="s">
        <v>3320</v>
      </c>
      <c r="B1236" s="2">
        <v>42700</v>
      </c>
      <c r="C1236" s="2">
        <v>42704</v>
      </c>
      <c r="D1236" s="1" t="s">
        <v>79</v>
      </c>
      <c r="E1236" s="1" t="s">
        <v>22</v>
      </c>
      <c r="F1236" s="1" t="s">
        <v>444</v>
      </c>
      <c r="G1236" s="1" t="s">
        <v>445</v>
      </c>
      <c r="H1236" s="1" t="s">
        <v>90</v>
      </c>
      <c r="I1236" s="1" t="s">
        <v>26</v>
      </c>
      <c r="J1236" s="1" t="s">
        <v>173</v>
      </c>
      <c r="K1236" s="1" t="s">
        <v>121</v>
      </c>
      <c r="L1236" s="1" t="s">
        <v>68</v>
      </c>
      <c r="M1236" s="1" t="s">
        <v>1247</v>
      </c>
      <c r="N1236" s="1" t="s">
        <v>31</v>
      </c>
      <c r="O1236" s="1" t="s">
        <v>46</v>
      </c>
      <c r="P1236" s="1" t="s">
        <v>1248</v>
      </c>
      <c r="Q1236">
        <v>313.17599999999999</v>
      </c>
      <c r="R1236">
        <v>2</v>
      </c>
      <c r="S1236">
        <v>-120.0508</v>
      </c>
      <c r="T1236" s="1" t="s">
        <v>34</v>
      </c>
    </row>
    <row r="1237" spans="1:20" x14ac:dyDescent="0.25">
      <c r="A1237" s="1" t="s">
        <v>3321</v>
      </c>
      <c r="B1237" s="2">
        <v>41737</v>
      </c>
      <c r="C1237" s="2">
        <v>41741</v>
      </c>
      <c r="D1237" s="1" t="s">
        <v>79</v>
      </c>
      <c r="E1237" s="1" t="s">
        <v>40</v>
      </c>
      <c r="F1237" s="1" t="s">
        <v>3322</v>
      </c>
      <c r="G1237" s="1" t="s">
        <v>3323</v>
      </c>
      <c r="H1237" s="1" t="s">
        <v>90</v>
      </c>
      <c r="I1237" s="1" t="s">
        <v>26</v>
      </c>
      <c r="J1237" s="1" t="s">
        <v>513</v>
      </c>
      <c r="K1237" s="1" t="s">
        <v>1276</v>
      </c>
      <c r="L1237" s="1" t="s">
        <v>29</v>
      </c>
      <c r="M1237" s="1" t="s">
        <v>3189</v>
      </c>
      <c r="N1237" s="1" t="s">
        <v>31</v>
      </c>
      <c r="O1237" s="1" t="s">
        <v>46</v>
      </c>
      <c r="P1237" s="1" t="s">
        <v>3190</v>
      </c>
      <c r="Q1237">
        <v>1215.92</v>
      </c>
      <c r="R1237">
        <v>8</v>
      </c>
      <c r="S1237">
        <v>316.13920000000002</v>
      </c>
      <c r="T1237" s="1" t="s">
        <v>113</v>
      </c>
    </row>
    <row r="1238" spans="1:20" x14ac:dyDescent="0.25">
      <c r="A1238" s="1" t="s">
        <v>3324</v>
      </c>
      <c r="B1238" s="2">
        <v>41923</v>
      </c>
      <c r="C1238" s="2">
        <v>41927</v>
      </c>
      <c r="D1238" s="1" t="s">
        <v>79</v>
      </c>
      <c r="E1238" s="1" t="s">
        <v>40</v>
      </c>
      <c r="F1238" s="1" t="s">
        <v>2921</v>
      </c>
      <c r="G1238" s="1" t="s">
        <v>2922</v>
      </c>
      <c r="H1238" s="1" t="s">
        <v>90</v>
      </c>
      <c r="I1238" s="1" t="s">
        <v>26</v>
      </c>
      <c r="J1238" s="1" t="s">
        <v>1911</v>
      </c>
      <c r="K1238" s="1" t="s">
        <v>1058</v>
      </c>
      <c r="L1238" s="1" t="s">
        <v>29</v>
      </c>
      <c r="M1238" s="1" t="s">
        <v>1912</v>
      </c>
      <c r="N1238" s="1" t="s">
        <v>31</v>
      </c>
      <c r="O1238" s="1" t="s">
        <v>57</v>
      </c>
      <c r="P1238" s="1" t="s">
        <v>1913</v>
      </c>
      <c r="Q1238">
        <v>8.92</v>
      </c>
      <c r="R1238">
        <v>4</v>
      </c>
      <c r="S1238">
        <v>3.9247999999999998</v>
      </c>
      <c r="T1238" s="1" t="s">
        <v>48</v>
      </c>
    </row>
    <row r="1239" spans="1:20" x14ac:dyDescent="0.25">
      <c r="A1239" s="1" t="s">
        <v>3325</v>
      </c>
      <c r="B1239" s="2">
        <v>42923</v>
      </c>
      <c r="C1239" s="2">
        <v>42925</v>
      </c>
      <c r="D1239" s="1" t="s">
        <v>63</v>
      </c>
      <c r="E1239" s="1" t="s">
        <v>87</v>
      </c>
      <c r="F1239" s="1" t="s">
        <v>2867</v>
      </c>
      <c r="G1239" s="1" t="s">
        <v>2868</v>
      </c>
      <c r="H1239" s="1" t="s">
        <v>25</v>
      </c>
      <c r="I1239" s="1" t="s">
        <v>26</v>
      </c>
      <c r="J1239" s="1" t="s">
        <v>66</v>
      </c>
      <c r="K1239" s="1" t="s">
        <v>67</v>
      </c>
      <c r="L1239" s="1" t="s">
        <v>68</v>
      </c>
      <c r="M1239" s="1" t="s">
        <v>860</v>
      </c>
      <c r="N1239" s="1" t="s">
        <v>31</v>
      </c>
      <c r="O1239" s="1" t="s">
        <v>32</v>
      </c>
      <c r="P1239" s="1" t="s">
        <v>861</v>
      </c>
      <c r="Q1239">
        <v>87.21</v>
      </c>
      <c r="R1239">
        <v>3</v>
      </c>
      <c r="S1239">
        <v>-45.349200000000003</v>
      </c>
      <c r="T1239" s="1" t="s">
        <v>71</v>
      </c>
    </row>
    <row r="1240" spans="1:20" x14ac:dyDescent="0.25">
      <c r="A1240" s="1" t="s">
        <v>3326</v>
      </c>
      <c r="B1240" s="2">
        <v>42555</v>
      </c>
      <c r="C1240" s="2">
        <v>42555</v>
      </c>
      <c r="D1240" s="1" t="s">
        <v>425</v>
      </c>
      <c r="E1240" s="1" t="s">
        <v>426</v>
      </c>
      <c r="F1240" s="1" t="s">
        <v>671</v>
      </c>
      <c r="G1240" s="1" t="s">
        <v>672</v>
      </c>
      <c r="H1240" s="1" t="s">
        <v>100</v>
      </c>
      <c r="I1240" s="1" t="s">
        <v>26</v>
      </c>
      <c r="J1240" s="1" t="s">
        <v>191</v>
      </c>
      <c r="K1240" s="1" t="s">
        <v>192</v>
      </c>
      <c r="L1240" s="1" t="s">
        <v>55</v>
      </c>
      <c r="M1240" s="1" t="s">
        <v>661</v>
      </c>
      <c r="N1240" s="1" t="s">
        <v>31</v>
      </c>
      <c r="O1240" s="1" t="s">
        <v>57</v>
      </c>
      <c r="P1240" s="1" t="s">
        <v>662</v>
      </c>
      <c r="Q1240">
        <v>25.4</v>
      </c>
      <c r="R1240">
        <v>5</v>
      </c>
      <c r="S1240">
        <v>8.6359999999999992</v>
      </c>
      <c r="T1240" s="1" t="s">
        <v>71</v>
      </c>
    </row>
    <row r="1241" spans="1:20" x14ac:dyDescent="0.25">
      <c r="A1241" s="1" t="s">
        <v>3327</v>
      </c>
      <c r="B1241" s="2">
        <v>41876</v>
      </c>
      <c r="C1241" s="2">
        <v>41880</v>
      </c>
      <c r="D1241" s="1" t="s">
        <v>79</v>
      </c>
      <c r="E1241" s="1" t="s">
        <v>40</v>
      </c>
      <c r="F1241" s="1" t="s">
        <v>482</v>
      </c>
      <c r="G1241" s="1" t="s">
        <v>483</v>
      </c>
      <c r="H1241" s="1" t="s">
        <v>90</v>
      </c>
      <c r="I1241" s="1" t="s">
        <v>26</v>
      </c>
      <c r="J1241" s="1" t="s">
        <v>53</v>
      </c>
      <c r="K1241" s="1" t="s">
        <v>54</v>
      </c>
      <c r="L1241" s="1" t="s">
        <v>55</v>
      </c>
      <c r="M1241" s="1" t="s">
        <v>2158</v>
      </c>
      <c r="N1241" s="1" t="s">
        <v>31</v>
      </c>
      <c r="O1241" s="1" t="s">
        <v>57</v>
      </c>
      <c r="P1241" s="1" t="s">
        <v>2159</v>
      </c>
      <c r="Q1241">
        <v>6.28</v>
      </c>
      <c r="R1241">
        <v>1</v>
      </c>
      <c r="S1241">
        <v>2.6375999999999999</v>
      </c>
      <c r="T1241" s="1" t="s">
        <v>253</v>
      </c>
    </row>
    <row r="1242" spans="1:20" x14ac:dyDescent="0.25">
      <c r="A1242" s="1" t="s">
        <v>3328</v>
      </c>
      <c r="B1242" s="2">
        <v>41954</v>
      </c>
      <c r="C1242" s="2">
        <v>41958</v>
      </c>
      <c r="D1242" s="1" t="s">
        <v>79</v>
      </c>
      <c r="E1242" s="1" t="s">
        <v>22</v>
      </c>
      <c r="F1242" s="1" t="s">
        <v>3049</v>
      </c>
      <c r="G1242" s="1" t="s">
        <v>3050</v>
      </c>
      <c r="H1242" s="1" t="s">
        <v>90</v>
      </c>
      <c r="I1242" s="1" t="s">
        <v>26</v>
      </c>
      <c r="J1242" s="1" t="s">
        <v>3329</v>
      </c>
      <c r="K1242" s="1" t="s">
        <v>67</v>
      </c>
      <c r="L1242" s="1" t="s">
        <v>68</v>
      </c>
      <c r="M1242" s="1" t="s">
        <v>2129</v>
      </c>
      <c r="N1242" s="1" t="s">
        <v>31</v>
      </c>
      <c r="O1242" s="1" t="s">
        <v>57</v>
      </c>
      <c r="P1242" s="1" t="s">
        <v>2130</v>
      </c>
      <c r="Q1242">
        <v>23.968</v>
      </c>
      <c r="R1242">
        <v>2</v>
      </c>
      <c r="S1242">
        <v>7.7896000000000001</v>
      </c>
      <c r="T1242" s="1" t="s">
        <v>34</v>
      </c>
    </row>
    <row r="1243" spans="1:20" x14ac:dyDescent="0.25">
      <c r="A1243" s="1" t="s">
        <v>3328</v>
      </c>
      <c r="B1243" s="2">
        <v>41954</v>
      </c>
      <c r="C1243" s="2">
        <v>41958</v>
      </c>
      <c r="D1243" s="1" t="s">
        <v>79</v>
      </c>
      <c r="E1243" s="1" t="s">
        <v>22</v>
      </c>
      <c r="F1243" s="1" t="s">
        <v>3049</v>
      </c>
      <c r="G1243" s="1" t="s">
        <v>3050</v>
      </c>
      <c r="H1243" s="1" t="s">
        <v>90</v>
      </c>
      <c r="I1243" s="1" t="s">
        <v>26</v>
      </c>
      <c r="J1243" s="1" t="s">
        <v>3329</v>
      </c>
      <c r="K1243" s="1" t="s">
        <v>67</v>
      </c>
      <c r="L1243" s="1" t="s">
        <v>68</v>
      </c>
      <c r="M1243" s="1" t="s">
        <v>102</v>
      </c>
      <c r="N1243" s="1" t="s">
        <v>31</v>
      </c>
      <c r="O1243" s="1" t="s">
        <v>32</v>
      </c>
      <c r="P1243" s="1" t="s">
        <v>103</v>
      </c>
      <c r="Q1243">
        <v>521.96</v>
      </c>
      <c r="R1243">
        <v>4</v>
      </c>
      <c r="S1243">
        <v>-250.54079999999999</v>
      </c>
      <c r="T1243" s="1" t="s">
        <v>34</v>
      </c>
    </row>
    <row r="1244" spans="1:20" x14ac:dyDescent="0.25">
      <c r="A1244" s="1" t="s">
        <v>3330</v>
      </c>
      <c r="B1244" s="2">
        <v>42441</v>
      </c>
      <c r="C1244" s="2">
        <v>42444</v>
      </c>
      <c r="D1244" s="1" t="s">
        <v>21</v>
      </c>
      <c r="E1244" s="1" t="s">
        <v>22</v>
      </c>
      <c r="F1244" s="1" t="s">
        <v>444</v>
      </c>
      <c r="G1244" s="1" t="s">
        <v>445</v>
      </c>
      <c r="H1244" s="1" t="s">
        <v>90</v>
      </c>
      <c r="I1244" s="1" t="s">
        <v>26</v>
      </c>
      <c r="J1244" s="1" t="s">
        <v>328</v>
      </c>
      <c r="K1244" s="1" t="s">
        <v>54</v>
      </c>
      <c r="L1244" s="1" t="s">
        <v>55</v>
      </c>
      <c r="M1244" s="1" t="s">
        <v>795</v>
      </c>
      <c r="N1244" s="1" t="s">
        <v>31</v>
      </c>
      <c r="O1244" s="1" t="s">
        <v>36</v>
      </c>
      <c r="P1244" s="1" t="s">
        <v>796</v>
      </c>
      <c r="Q1244">
        <v>770.35199999999998</v>
      </c>
      <c r="R1244">
        <v>3</v>
      </c>
      <c r="S1244">
        <v>77.035200000000003</v>
      </c>
      <c r="T1244" s="1" t="s">
        <v>195</v>
      </c>
    </row>
    <row r="1245" spans="1:20" x14ac:dyDescent="0.25">
      <c r="A1245" s="1" t="s">
        <v>3331</v>
      </c>
      <c r="B1245" s="2">
        <v>42775</v>
      </c>
      <c r="C1245" s="2">
        <v>42780</v>
      </c>
      <c r="D1245" s="1" t="s">
        <v>50</v>
      </c>
      <c r="E1245" s="1" t="s">
        <v>22</v>
      </c>
      <c r="F1245" s="1" t="s">
        <v>1394</v>
      </c>
      <c r="G1245" s="1" t="s">
        <v>1395</v>
      </c>
      <c r="H1245" s="1" t="s">
        <v>90</v>
      </c>
      <c r="I1245" s="1" t="s">
        <v>26</v>
      </c>
      <c r="J1245" s="1" t="s">
        <v>53</v>
      </c>
      <c r="K1245" s="1" t="s">
        <v>54</v>
      </c>
      <c r="L1245" s="1" t="s">
        <v>55</v>
      </c>
      <c r="M1245" s="1" t="s">
        <v>1658</v>
      </c>
      <c r="N1245" s="1" t="s">
        <v>31</v>
      </c>
      <c r="O1245" s="1" t="s">
        <v>57</v>
      </c>
      <c r="P1245" s="1" t="s">
        <v>1659</v>
      </c>
      <c r="Q1245">
        <v>21.12</v>
      </c>
      <c r="R1245">
        <v>4</v>
      </c>
      <c r="S1245">
        <v>6.5472000000000001</v>
      </c>
      <c r="T1245" s="1" t="s">
        <v>297</v>
      </c>
    </row>
    <row r="1246" spans="1:20" x14ac:dyDescent="0.25">
      <c r="A1246" s="1" t="s">
        <v>3332</v>
      </c>
      <c r="B1246" s="2">
        <v>41840</v>
      </c>
      <c r="C1246" s="2">
        <v>41842</v>
      </c>
      <c r="D1246" s="1" t="s">
        <v>63</v>
      </c>
      <c r="E1246" s="1" t="s">
        <v>87</v>
      </c>
      <c r="F1246" s="1" t="s">
        <v>2053</v>
      </c>
      <c r="G1246" s="1" t="s">
        <v>2054</v>
      </c>
      <c r="H1246" s="1" t="s">
        <v>25</v>
      </c>
      <c r="I1246" s="1" t="s">
        <v>26</v>
      </c>
      <c r="J1246" s="1" t="s">
        <v>639</v>
      </c>
      <c r="K1246" s="1" t="s">
        <v>54</v>
      </c>
      <c r="L1246" s="1" t="s">
        <v>55</v>
      </c>
      <c r="M1246" s="1" t="s">
        <v>776</v>
      </c>
      <c r="N1246" s="1" t="s">
        <v>31</v>
      </c>
      <c r="O1246" s="1" t="s">
        <v>57</v>
      </c>
      <c r="P1246" s="1" t="s">
        <v>777</v>
      </c>
      <c r="Q1246">
        <v>43.02</v>
      </c>
      <c r="R1246">
        <v>3</v>
      </c>
      <c r="S1246">
        <v>15.4872</v>
      </c>
      <c r="T1246" s="1" t="s">
        <v>71</v>
      </c>
    </row>
    <row r="1247" spans="1:20" x14ac:dyDescent="0.25">
      <c r="A1247" s="1" t="s">
        <v>3333</v>
      </c>
      <c r="B1247" s="2">
        <v>42772</v>
      </c>
      <c r="C1247" s="2">
        <v>42777</v>
      </c>
      <c r="D1247" s="1" t="s">
        <v>50</v>
      </c>
      <c r="E1247" s="1" t="s">
        <v>40</v>
      </c>
      <c r="F1247" s="1" t="s">
        <v>3334</v>
      </c>
      <c r="G1247" s="1" t="s">
        <v>3335</v>
      </c>
      <c r="H1247" s="1" t="s">
        <v>25</v>
      </c>
      <c r="I1247" s="1" t="s">
        <v>26</v>
      </c>
      <c r="J1247" s="1" t="s">
        <v>173</v>
      </c>
      <c r="K1247" s="1" t="s">
        <v>121</v>
      </c>
      <c r="L1247" s="1" t="s">
        <v>68</v>
      </c>
      <c r="M1247" s="1" t="s">
        <v>999</v>
      </c>
      <c r="N1247" s="1" t="s">
        <v>31</v>
      </c>
      <c r="O1247" s="1" t="s">
        <v>32</v>
      </c>
      <c r="P1247" s="1" t="s">
        <v>1000</v>
      </c>
      <c r="Q1247">
        <v>240.78399999999999</v>
      </c>
      <c r="R1247">
        <v>1</v>
      </c>
      <c r="S1247">
        <v>30.097999999999999</v>
      </c>
      <c r="T1247" s="1" t="s">
        <v>297</v>
      </c>
    </row>
    <row r="1248" spans="1:20" x14ac:dyDescent="0.25">
      <c r="A1248" s="1" t="s">
        <v>3336</v>
      </c>
      <c r="B1248" s="2">
        <v>41889</v>
      </c>
      <c r="C1248" s="2">
        <v>41895</v>
      </c>
      <c r="D1248" s="1" t="s">
        <v>125</v>
      </c>
      <c r="E1248" s="1" t="s">
        <v>40</v>
      </c>
      <c r="F1248" s="1" t="s">
        <v>671</v>
      </c>
      <c r="G1248" s="1" t="s">
        <v>672</v>
      </c>
      <c r="H1248" s="1" t="s">
        <v>100</v>
      </c>
      <c r="I1248" s="1" t="s">
        <v>26</v>
      </c>
      <c r="J1248" s="1" t="s">
        <v>2021</v>
      </c>
      <c r="K1248" s="1" t="s">
        <v>1522</v>
      </c>
      <c r="L1248" s="1" t="s">
        <v>93</v>
      </c>
      <c r="M1248" s="1" t="s">
        <v>1259</v>
      </c>
      <c r="N1248" s="1" t="s">
        <v>31</v>
      </c>
      <c r="O1248" s="1" t="s">
        <v>46</v>
      </c>
      <c r="P1248" s="1" t="s">
        <v>1063</v>
      </c>
      <c r="Q1248">
        <v>429.9</v>
      </c>
      <c r="R1248">
        <v>5</v>
      </c>
      <c r="S1248">
        <v>111.774</v>
      </c>
      <c r="T1248" s="1" t="s">
        <v>77</v>
      </c>
    </row>
    <row r="1249" spans="1:20" x14ac:dyDescent="0.25">
      <c r="A1249" s="1" t="s">
        <v>3336</v>
      </c>
      <c r="B1249" s="2">
        <v>41889</v>
      </c>
      <c r="C1249" s="2">
        <v>41895</v>
      </c>
      <c r="D1249" s="1" t="s">
        <v>125</v>
      </c>
      <c r="E1249" s="1" t="s">
        <v>40</v>
      </c>
      <c r="F1249" s="1" t="s">
        <v>671</v>
      </c>
      <c r="G1249" s="1" t="s">
        <v>672</v>
      </c>
      <c r="H1249" s="1" t="s">
        <v>100</v>
      </c>
      <c r="I1249" s="1" t="s">
        <v>26</v>
      </c>
      <c r="J1249" s="1" t="s">
        <v>2021</v>
      </c>
      <c r="K1249" s="1" t="s">
        <v>1522</v>
      </c>
      <c r="L1249" s="1" t="s">
        <v>93</v>
      </c>
      <c r="M1249" s="1" t="s">
        <v>255</v>
      </c>
      <c r="N1249" s="1" t="s">
        <v>31</v>
      </c>
      <c r="O1249" s="1" t="s">
        <v>36</v>
      </c>
      <c r="P1249" s="1" t="s">
        <v>256</v>
      </c>
      <c r="Q1249">
        <v>161.96</v>
      </c>
      <c r="R1249">
        <v>2</v>
      </c>
      <c r="S1249">
        <v>45.348799999999997</v>
      </c>
      <c r="T1249" s="1" t="s">
        <v>77</v>
      </c>
    </row>
    <row r="1250" spans="1:20" x14ac:dyDescent="0.25">
      <c r="A1250" s="1" t="s">
        <v>3337</v>
      </c>
      <c r="B1250" s="2">
        <v>42570</v>
      </c>
      <c r="C1250" s="2">
        <v>42576</v>
      </c>
      <c r="D1250" s="1" t="s">
        <v>125</v>
      </c>
      <c r="E1250" s="1" t="s">
        <v>40</v>
      </c>
      <c r="F1250" s="1" t="s">
        <v>1630</v>
      </c>
      <c r="G1250" s="1" t="s">
        <v>1631</v>
      </c>
      <c r="H1250" s="1" t="s">
        <v>25</v>
      </c>
      <c r="I1250" s="1" t="s">
        <v>26</v>
      </c>
      <c r="J1250" s="1" t="s">
        <v>3338</v>
      </c>
      <c r="K1250" s="1" t="s">
        <v>478</v>
      </c>
      <c r="L1250" s="1" t="s">
        <v>29</v>
      </c>
      <c r="M1250" s="1" t="s">
        <v>2110</v>
      </c>
      <c r="N1250" s="1" t="s">
        <v>31</v>
      </c>
      <c r="O1250" s="1" t="s">
        <v>57</v>
      </c>
      <c r="P1250" s="1" t="s">
        <v>2111</v>
      </c>
      <c r="Q1250">
        <v>185.58</v>
      </c>
      <c r="R1250">
        <v>6</v>
      </c>
      <c r="S1250">
        <v>76.087800000000001</v>
      </c>
      <c r="T1250" s="1" t="s">
        <v>71</v>
      </c>
    </row>
    <row r="1251" spans="1:20" x14ac:dyDescent="0.25">
      <c r="A1251" s="1" t="s">
        <v>3337</v>
      </c>
      <c r="B1251" s="2">
        <v>42570</v>
      </c>
      <c r="C1251" s="2">
        <v>42576</v>
      </c>
      <c r="D1251" s="1" t="s">
        <v>125</v>
      </c>
      <c r="E1251" s="1" t="s">
        <v>40</v>
      </c>
      <c r="F1251" s="1" t="s">
        <v>1630</v>
      </c>
      <c r="G1251" s="1" t="s">
        <v>1631</v>
      </c>
      <c r="H1251" s="1" t="s">
        <v>25</v>
      </c>
      <c r="I1251" s="1" t="s">
        <v>26</v>
      </c>
      <c r="J1251" s="1" t="s">
        <v>3338</v>
      </c>
      <c r="K1251" s="1" t="s">
        <v>478</v>
      </c>
      <c r="L1251" s="1" t="s">
        <v>29</v>
      </c>
      <c r="M1251" s="1" t="s">
        <v>2815</v>
      </c>
      <c r="N1251" s="1" t="s">
        <v>31</v>
      </c>
      <c r="O1251" s="1" t="s">
        <v>32</v>
      </c>
      <c r="P1251" s="1" t="s">
        <v>2816</v>
      </c>
      <c r="Q1251">
        <v>504.9</v>
      </c>
      <c r="R1251">
        <v>5</v>
      </c>
      <c r="S1251">
        <v>126.22499999999999</v>
      </c>
      <c r="T1251" s="1" t="s">
        <v>71</v>
      </c>
    </row>
    <row r="1252" spans="1:20" x14ac:dyDescent="0.25">
      <c r="A1252" s="1" t="s">
        <v>3339</v>
      </c>
      <c r="B1252" s="2">
        <v>42993</v>
      </c>
      <c r="C1252" s="2">
        <v>42999</v>
      </c>
      <c r="D1252" s="1" t="s">
        <v>125</v>
      </c>
      <c r="E1252" s="1" t="s">
        <v>40</v>
      </c>
      <c r="F1252" s="1" t="s">
        <v>2948</v>
      </c>
      <c r="G1252" s="1" t="s">
        <v>2949</v>
      </c>
      <c r="H1252" s="1" t="s">
        <v>25</v>
      </c>
      <c r="I1252" s="1" t="s">
        <v>26</v>
      </c>
      <c r="J1252" s="1" t="s">
        <v>53</v>
      </c>
      <c r="K1252" s="1" t="s">
        <v>54</v>
      </c>
      <c r="L1252" s="1" t="s">
        <v>55</v>
      </c>
      <c r="M1252" s="1" t="s">
        <v>488</v>
      </c>
      <c r="N1252" s="1" t="s">
        <v>31</v>
      </c>
      <c r="O1252" s="1" t="s">
        <v>36</v>
      </c>
      <c r="P1252" s="1" t="s">
        <v>489</v>
      </c>
      <c r="Q1252">
        <v>184.75200000000001</v>
      </c>
      <c r="R1252">
        <v>3</v>
      </c>
      <c r="S1252">
        <v>-20.784600000000001</v>
      </c>
      <c r="T1252" s="1" t="s">
        <v>77</v>
      </c>
    </row>
    <row r="1253" spans="1:20" x14ac:dyDescent="0.25">
      <c r="A1253" s="1" t="s">
        <v>3340</v>
      </c>
      <c r="B1253" s="2">
        <v>42715</v>
      </c>
      <c r="C1253" s="2">
        <v>42715</v>
      </c>
      <c r="D1253" s="1" t="s">
        <v>425</v>
      </c>
      <c r="E1253" s="1" t="s">
        <v>426</v>
      </c>
      <c r="F1253" s="1" t="s">
        <v>1038</v>
      </c>
      <c r="G1253" s="1" t="s">
        <v>1039</v>
      </c>
      <c r="H1253" s="1" t="s">
        <v>90</v>
      </c>
      <c r="I1253" s="1" t="s">
        <v>26</v>
      </c>
      <c r="J1253" s="1" t="s">
        <v>347</v>
      </c>
      <c r="K1253" s="1" t="s">
        <v>231</v>
      </c>
      <c r="L1253" s="1" t="s">
        <v>68</v>
      </c>
      <c r="M1253" s="1" t="s">
        <v>2578</v>
      </c>
      <c r="N1253" s="1" t="s">
        <v>31</v>
      </c>
      <c r="O1253" s="1" t="s">
        <v>36</v>
      </c>
      <c r="P1253" s="1" t="s">
        <v>2579</v>
      </c>
      <c r="Q1253">
        <v>458.43</v>
      </c>
      <c r="R1253">
        <v>5</v>
      </c>
      <c r="S1253">
        <v>-137.529</v>
      </c>
      <c r="T1253" s="1" t="s">
        <v>96</v>
      </c>
    </row>
    <row r="1254" spans="1:20" x14ac:dyDescent="0.25">
      <c r="A1254" s="1" t="s">
        <v>3340</v>
      </c>
      <c r="B1254" s="2">
        <v>42715</v>
      </c>
      <c r="C1254" s="2">
        <v>42715</v>
      </c>
      <c r="D1254" s="1" t="s">
        <v>425</v>
      </c>
      <c r="E1254" s="1" t="s">
        <v>426</v>
      </c>
      <c r="F1254" s="1" t="s">
        <v>1038</v>
      </c>
      <c r="G1254" s="1" t="s">
        <v>1039</v>
      </c>
      <c r="H1254" s="1" t="s">
        <v>90</v>
      </c>
      <c r="I1254" s="1" t="s">
        <v>26</v>
      </c>
      <c r="J1254" s="1" t="s">
        <v>347</v>
      </c>
      <c r="K1254" s="1" t="s">
        <v>231</v>
      </c>
      <c r="L1254" s="1" t="s">
        <v>68</v>
      </c>
      <c r="M1254" s="1" t="s">
        <v>1234</v>
      </c>
      <c r="N1254" s="1" t="s">
        <v>31</v>
      </c>
      <c r="O1254" s="1" t="s">
        <v>46</v>
      </c>
      <c r="P1254" s="1" t="s">
        <v>1235</v>
      </c>
      <c r="Q1254">
        <v>328.59</v>
      </c>
      <c r="R1254">
        <v>3</v>
      </c>
      <c r="S1254">
        <v>-147.8655</v>
      </c>
      <c r="T1254" s="1" t="s">
        <v>96</v>
      </c>
    </row>
    <row r="1255" spans="1:20" x14ac:dyDescent="0.25">
      <c r="A1255" s="1" t="s">
        <v>3341</v>
      </c>
      <c r="B1255" s="2">
        <v>41983</v>
      </c>
      <c r="C1255" s="2">
        <v>41987</v>
      </c>
      <c r="D1255" s="1" t="s">
        <v>79</v>
      </c>
      <c r="E1255" s="1" t="s">
        <v>40</v>
      </c>
      <c r="F1255" s="1" t="s">
        <v>2024</v>
      </c>
      <c r="G1255" s="1" t="s">
        <v>2025</v>
      </c>
      <c r="H1255" s="1" t="s">
        <v>90</v>
      </c>
      <c r="I1255" s="1" t="s">
        <v>26</v>
      </c>
      <c r="J1255" s="1" t="s">
        <v>3342</v>
      </c>
      <c r="K1255" s="1" t="s">
        <v>2280</v>
      </c>
      <c r="L1255" s="1" t="s">
        <v>55</v>
      </c>
      <c r="M1255" s="1" t="s">
        <v>1141</v>
      </c>
      <c r="N1255" s="1" t="s">
        <v>31</v>
      </c>
      <c r="O1255" s="1" t="s">
        <v>36</v>
      </c>
      <c r="P1255" s="1" t="s">
        <v>1142</v>
      </c>
      <c r="Q1255">
        <v>338.35199999999998</v>
      </c>
      <c r="R1255">
        <v>3</v>
      </c>
      <c r="S1255">
        <v>4.2294</v>
      </c>
      <c r="T1255" s="1" t="s">
        <v>96</v>
      </c>
    </row>
    <row r="1256" spans="1:20" x14ac:dyDescent="0.25">
      <c r="A1256" s="1" t="s">
        <v>3343</v>
      </c>
      <c r="B1256" s="2">
        <v>41986</v>
      </c>
      <c r="C1256" s="2">
        <v>41990</v>
      </c>
      <c r="D1256" s="1" t="s">
        <v>79</v>
      </c>
      <c r="E1256" s="1" t="s">
        <v>40</v>
      </c>
      <c r="F1256" s="1" t="s">
        <v>1712</v>
      </c>
      <c r="G1256" s="1" t="s">
        <v>1713</v>
      </c>
      <c r="H1256" s="1" t="s">
        <v>90</v>
      </c>
      <c r="I1256" s="1" t="s">
        <v>26</v>
      </c>
      <c r="J1256" s="1" t="s">
        <v>519</v>
      </c>
      <c r="K1256" s="1" t="s">
        <v>520</v>
      </c>
      <c r="L1256" s="1" t="s">
        <v>55</v>
      </c>
      <c r="M1256" s="1" t="s">
        <v>1508</v>
      </c>
      <c r="N1256" s="1" t="s">
        <v>31</v>
      </c>
      <c r="O1256" s="1" t="s">
        <v>57</v>
      </c>
      <c r="P1256" s="1" t="s">
        <v>1509</v>
      </c>
      <c r="Q1256">
        <v>87.96</v>
      </c>
      <c r="R1256">
        <v>3</v>
      </c>
      <c r="S1256">
        <v>7.6965000000000003</v>
      </c>
      <c r="T1256" s="1" t="s">
        <v>96</v>
      </c>
    </row>
    <row r="1257" spans="1:20" x14ac:dyDescent="0.25">
      <c r="A1257" s="1" t="s">
        <v>3344</v>
      </c>
      <c r="B1257" s="2">
        <v>42985</v>
      </c>
      <c r="C1257" s="2">
        <v>42989</v>
      </c>
      <c r="D1257" s="1" t="s">
        <v>79</v>
      </c>
      <c r="E1257" s="1" t="s">
        <v>40</v>
      </c>
      <c r="F1257" s="1" t="s">
        <v>3345</v>
      </c>
      <c r="G1257" s="1" t="s">
        <v>3346</v>
      </c>
      <c r="H1257" s="1" t="s">
        <v>25</v>
      </c>
      <c r="I1257" s="1" t="s">
        <v>26</v>
      </c>
      <c r="J1257" s="1" t="s">
        <v>53</v>
      </c>
      <c r="K1257" s="1" t="s">
        <v>54</v>
      </c>
      <c r="L1257" s="1" t="s">
        <v>55</v>
      </c>
      <c r="M1257" s="1" t="s">
        <v>802</v>
      </c>
      <c r="N1257" s="1" t="s">
        <v>31</v>
      </c>
      <c r="O1257" s="1" t="s">
        <v>57</v>
      </c>
      <c r="P1257" s="1" t="s">
        <v>803</v>
      </c>
      <c r="Q1257">
        <v>19.760000000000002</v>
      </c>
      <c r="R1257">
        <v>4</v>
      </c>
      <c r="S1257">
        <v>8.2992000000000008</v>
      </c>
      <c r="T1257" s="1" t="s">
        <v>77</v>
      </c>
    </row>
    <row r="1258" spans="1:20" x14ac:dyDescent="0.25">
      <c r="A1258" s="1" t="s">
        <v>3347</v>
      </c>
      <c r="B1258" s="2">
        <v>42310</v>
      </c>
      <c r="C1258" s="2">
        <v>42315</v>
      </c>
      <c r="D1258" s="1" t="s">
        <v>50</v>
      </c>
      <c r="E1258" s="1" t="s">
        <v>40</v>
      </c>
      <c r="F1258" s="1" t="s">
        <v>3348</v>
      </c>
      <c r="G1258" s="1" t="s">
        <v>3349</v>
      </c>
      <c r="H1258" s="1" t="s">
        <v>25</v>
      </c>
      <c r="I1258" s="1" t="s">
        <v>26</v>
      </c>
      <c r="J1258" s="1" t="s">
        <v>120</v>
      </c>
      <c r="K1258" s="1" t="s">
        <v>121</v>
      </c>
      <c r="L1258" s="1" t="s">
        <v>68</v>
      </c>
      <c r="M1258" s="1" t="s">
        <v>2428</v>
      </c>
      <c r="N1258" s="1" t="s">
        <v>31</v>
      </c>
      <c r="O1258" s="1" t="s">
        <v>36</v>
      </c>
      <c r="P1258" s="1" t="s">
        <v>2429</v>
      </c>
      <c r="Q1258">
        <v>109.764</v>
      </c>
      <c r="R1258">
        <v>2</v>
      </c>
      <c r="S1258">
        <v>8.5372000000000003</v>
      </c>
      <c r="T1258" s="1" t="s">
        <v>34</v>
      </c>
    </row>
    <row r="1259" spans="1:20" x14ac:dyDescent="0.25">
      <c r="A1259" s="1" t="s">
        <v>3350</v>
      </c>
      <c r="B1259" s="2">
        <v>42826</v>
      </c>
      <c r="C1259" s="2">
        <v>42828</v>
      </c>
      <c r="D1259" s="1" t="s">
        <v>63</v>
      </c>
      <c r="E1259" s="1" t="s">
        <v>87</v>
      </c>
      <c r="F1259" s="1" t="s">
        <v>1080</v>
      </c>
      <c r="G1259" s="1" t="s">
        <v>1081</v>
      </c>
      <c r="H1259" s="1" t="s">
        <v>90</v>
      </c>
      <c r="I1259" s="1" t="s">
        <v>26</v>
      </c>
      <c r="J1259" s="1" t="s">
        <v>854</v>
      </c>
      <c r="K1259" s="1" t="s">
        <v>158</v>
      </c>
      <c r="L1259" s="1" t="s">
        <v>29</v>
      </c>
      <c r="M1259" s="1" t="s">
        <v>181</v>
      </c>
      <c r="N1259" s="1" t="s">
        <v>31</v>
      </c>
      <c r="O1259" s="1" t="s">
        <v>57</v>
      </c>
      <c r="P1259" s="1" t="s">
        <v>182</v>
      </c>
      <c r="Q1259">
        <v>127.95</v>
      </c>
      <c r="R1259">
        <v>3</v>
      </c>
      <c r="S1259">
        <v>21.7515</v>
      </c>
      <c r="T1259" s="1" t="s">
        <v>113</v>
      </c>
    </row>
    <row r="1260" spans="1:20" x14ac:dyDescent="0.25">
      <c r="A1260" s="1" t="s">
        <v>3351</v>
      </c>
      <c r="B1260" s="2">
        <v>41735</v>
      </c>
      <c r="C1260" s="2">
        <v>41741</v>
      </c>
      <c r="D1260" s="1" t="s">
        <v>125</v>
      </c>
      <c r="E1260" s="1" t="s">
        <v>40</v>
      </c>
      <c r="F1260" s="1" t="s">
        <v>2202</v>
      </c>
      <c r="G1260" s="1" t="s">
        <v>2203</v>
      </c>
      <c r="H1260" s="1" t="s">
        <v>90</v>
      </c>
      <c r="I1260" s="1" t="s">
        <v>26</v>
      </c>
      <c r="J1260" s="1" t="s">
        <v>53</v>
      </c>
      <c r="K1260" s="1" t="s">
        <v>54</v>
      </c>
      <c r="L1260" s="1" t="s">
        <v>55</v>
      </c>
      <c r="M1260" s="1" t="s">
        <v>3288</v>
      </c>
      <c r="N1260" s="1" t="s">
        <v>31</v>
      </c>
      <c r="O1260" s="1" t="s">
        <v>57</v>
      </c>
      <c r="P1260" s="1" t="s">
        <v>3289</v>
      </c>
      <c r="Q1260">
        <v>91.96</v>
      </c>
      <c r="R1260">
        <v>2</v>
      </c>
      <c r="S1260">
        <v>15.6332</v>
      </c>
      <c r="T1260" s="1" t="s">
        <v>113</v>
      </c>
    </row>
    <row r="1261" spans="1:20" x14ac:dyDescent="0.25">
      <c r="A1261" s="1" t="s">
        <v>3351</v>
      </c>
      <c r="B1261" s="2">
        <v>41735</v>
      </c>
      <c r="C1261" s="2">
        <v>41741</v>
      </c>
      <c r="D1261" s="1" t="s">
        <v>125</v>
      </c>
      <c r="E1261" s="1" t="s">
        <v>40</v>
      </c>
      <c r="F1261" s="1" t="s">
        <v>2202</v>
      </c>
      <c r="G1261" s="1" t="s">
        <v>2203</v>
      </c>
      <c r="H1261" s="1" t="s">
        <v>90</v>
      </c>
      <c r="I1261" s="1" t="s">
        <v>26</v>
      </c>
      <c r="J1261" s="1" t="s">
        <v>53</v>
      </c>
      <c r="K1261" s="1" t="s">
        <v>54</v>
      </c>
      <c r="L1261" s="1" t="s">
        <v>55</v>
      </c>
      <c r="M1261" s="1" t="s">
        <v>379</v>
      </c>
      <c r="N1261" s="1" t="s">
        <v>31</v>
      </c>
      <c r="O1261" s="1" t="s">
        <v>57</v>
      </c>
      <c r="P1261" s="1" t="s">
        <v>380</v>
      </c>
      <c r="Q1261">
        <v>33.11</v>
      </c>
      <c r="R1261">
        <v>7</v>
      </c>
      <c r="S1261">
        <v>12.9129</v>
      </c>
      <c r="T1261" s="1" t="s">
        <v>113</v>
      </c>
    </row>
    <row r="1262" spans="1:20" x14ac:dyDescent="0.25">
      <c r="A1262" s="1" t="s">
        <v>3352</v>
      </c>
      <c r="B1262" s="2">
        <v>42922</v>
      </c>
      <c r="C1262" s="2">
        <v>42922</v>
      </c>
      <c r="D1262" s="1" t="s">
        <v>425</v>
      </c>
      <c r="E1262" s="1" t="s">
        <v>426</v>
      </c>
      <c r="F1262" s="1" t="s">
        <v>2783</v>
      </c>
      <c r="G1262" s="1" t="s">
        <v>2784</v>
      </c>
      <c r="H1262" s="1" t="s">
        <v>25</v>
      </c>
      <c r="I1262" s="1" t="s">
        <v>26</v>
      </c>
      <c r="J1262" s="1" t="s">
        <v>1006</v>
      </c>
      <c r="K1262" s="1" t="s">
        <v>44</v>
      </c>
      <c r="L1262" s="1" t="s">
        <v>29</v>
      </c>
      <c r="M1262" s="1" t="s">
        <v>1585</v>
      </c>
      <c r="N1262" s="1" t="s">
        <v>31</v>
      </c>
      <c r="O1262" s="1" t="s">
        <v>36</v>
      </c>
      <c r="P1262" s="1" t="s">
        <v>1586</v>
      </c>
      <c r="Q1262">
        <v>239.24</v>
      </c>
      <c r="R1262">
        <v>1</v>
      </c>
      <c r="S1262">
        <v>23.923999999999999</v>
      </c>
      <c r="T1262" s="1" t="s">
        <v>71</v>
      </c>
    </row>
    <row r="1263" spans="1:20" x14ac:dyDescent="0.25">
      <c r="A1263" s="1" t="s">
        <v>3353</v>
      </c>
      <c r="B1263" s="2">
        <v>42729</v>
      </c>
      <c r="C1263" s="2">
        <v>42736</v>
      </c>
      <c r="D1263" s="1" t="s">
        <v>39</v>
      </c>
      <c r="E1263" s="1" t="s">
        <v>40</v>
      </c>
      <c r="F1263" s="1" t="s">
        <v>2087</v>
      </c>
      <c r="G1263" s="1" t="s">
        <v>2088</v>
      </c>
      <c r="H1263" s="1" t="s">
        <v>90</v>
      </c>
      <c r="I1263" s="1" t="s">
        <v>26</v>
      </c>
      <c r="J1263" s="1" t="s">
        <v>3354</v>
      </c>
      <c r="K1263" s="1" t="s">
        <v>884</v>
      </c>
      <c r="L1263" s="1" t="s">
        <v>68</v>
      </c>
      <c r="M1263" s="1" t="s">
        <v>1658</v>
      </c>
      <c r="N1263" s="1" t="s">
        <v>31</v>
      </c>
      <c r="O1263" s="1" t="s">
        <v>57</v>
      </c>
      <c r="P1263" s="1" t="s">
        <v>1659</v>
      </c>
      <c r="Q1263">
        <v>21.12</v>
      </c>
      <c r="R1263">
        <v>4</v>
      </c>
      <c r="S1263">
        <v>6.5472000000000001</v>
      </c>
      <c r="T1263" s="1" t="s">
        <v>96</v>
      </c>
    </row>
    <row r="1264" spans="1:20" x14ac:dyDescent="0.25">
      <c r="A1264" s="1" t="s">
        <v>3355</v>
      </c>
      <c r="B1264" s="2">
        <v>42352</v>
      </c>
      <c r="C1264" s="2">
        <v>42356</v>
      </c>
      <c r="D1264" s="1" t="s">
        <v>79</v>
      </c>
      <c r="E1264" s="1" t="s">
        <v>40</v>
      </c>
      <c r="F1264" s="1" t="s">
        <v>1240</v>
      </c>
      <c r="G1264" s="1" t="s">
        <v>1241</v>
      </c>
      <c r="H1264" s="1" t="s">
        <v>100</v>
      </c>
      <c r="I1264" s="1" t="s">
        <v>26</v>
      </c>
      <c r="J1264" s="1" t="s">
        <v>53</v>
      </c>
      <c r="K1264" s="1" t="s">
        <v>54</v>
      </c>
      <c r="L1264" s="1" t="s">
        <v>55</v>
      </c>
      <c r="M1264" s="1" t="s">
        <v>2390</v>
      </c>
      <c r="N1264" s="1" t="s">
        <v>31</v>
      </c>
      <c r="O1264" s="1" t="s">
        <v>57</v>
      </c>
      <c r="P1264" s="1" t="s">
        <v>2391</v>
      </c>
      <c r="Q1264">
        <v>15.24</v>
      </c>
      <c r="R1264">
        <v>3</v>
      </c>
      <c r="S1264">
        <v>5.1816000000000004</v>
      </c>
      <c r="T1264" s="1" t="s">
        <v>96</v>
      </c>
    </row>
    <row r="1265" spans="1:20" x14ac:dyDescent="0.25">
      <c r="A1265" s="1" t="s">
        <v>3356</v>
      </c>
      <c r="B1265" s="2">
        <v>42617</v>
      </c>
      <c r="C1265" s="2">
        <v>42621</v>
      </c>
      <c r="D1265" s="1" t="s">
        <v>79</v>
      </c>
      <c r="E1265" s="1" t="s">
        <v>40</v>
      </c>
      <c r="F1265" s="1" t="s">
        <v>2693</v>
      </c>
      <c r="G1265" s="1" t="s">
        <v>2694</v>
      </c>
      <c r="H1265" s="1" t="s">
        <v>25</v>
      </c>
      <c r="I1265" s="1" t="s">
        <v>26</v>
      </c>
      <c r="J1265" s="1" t="s">
        <v>3357</v>
      </c>
      <c r="K1265" s="1" t="s">
        <v>28</v>
      </c>
      <c r="L1265" s="1" t="s">
        <v>29</v>
      </c>
      <c r="M1265" s="1" t="s">
        <v>485</v>
      </c>
      <c r="N1265" s="1" t="s">
        <v>31</v>
      </c>
      <c r="O1265" s="1" t="s">
        <v>57</v>
      </c>
      <c r="P1265" s="1" t="s">
        <v>486</v>
      </c>
      <c r="Q1265">
        <v>42.6</v>
      </c>
      <c r="R1265">
        <v>3</v>
      </c>
      <c r="S1265">
        <v>16.614000000000001</v>
      </c>
      <c r="T1265" s="1" t="s">
        <v>77</v>
      </c>
    </row>
    <row r="1266" spans="1:20" x14ac:dyDescent="0.25">
      <c r="A1266" s="1" t="s">
        <v>3358</v>
      </c>
      <c r="B1266" s="2">
        <v>42404</v>
      </c>
      <c r="C1266" s="2">
        <v>42408</v>
      </c>
      <c r="D1266" s="1" t="s">
        <v>79</v>
      </c>
      <c r="E1266" s="1" t="s">
        <v>40</v>
      </c>
      <c r="F1266" s="1" t="s">
        <v>80</v>
      </c>
      <c r="G1266" s="1" t="s">
        <v>81</v>
      </c>
      <c r="H1266" s="1" t="s">
        <v>25</v>
      </c>
      <c r="I1266" s="1" t="s">
        <v>26</v>
      </c>
      <c r="J1266" s="1" t="s">
        <v>3359</v>
      </c>
      <c r="K1266" s="1" t="s">
        <v>520</v>
      </c>
      <c r="L1266" s="1" t="s">
        <v>55</v>
      </c>
      <c r="M1266" s="1" t="s">
        <v>1451</v>
      </c>
      <c r="N1266" s="1" t="s">
        <v>31</v>
      </c>
      <c r="O1266" s="1" t="s">
        <v>57</v>
      </c>
      <c r="P1266" s="1" t="s">
        <v>1452</v>
      </c>
      <c r="Q1266">
        <v>14.368</v>
      </c>
      <c r="R1266">
        <v>2</v>
      </c>
      <c r="S1266">
        <v>3.9512</v>
      </c>
      <c r="T1266" s="1" t="s">
        <v>297</v>
      </c>
    </row>
    <row r="1267" spans="1:20" x14ac:dyDescent="0.25">
      <c r="A1267" s="1" t="s">
        <v>3360</v>
      </c>
      <c r="B1267" s="2">
        <v>42874</v>
      </c>
      <c r="C1267" s="2">
        <v>42879</v>
      </c>
      <c r="D1267" s="1" t="s">
        <v>50</v>
      </c>
      <c r="E1267" s="1" t="s">
        <v>22</v>
      </c>
      <c r="F1267" s="1" t="s">
        <v>1556</v>
      </c>
      <c r="G1267" s="1" t="s">
        <v>1557</v>
      </c>
      <c r="H1267" s="1" t="s">
        <v>90</v>
      </c>
      <c r="I1267" s="1" t="s">
        <v>26</v>
      </c>
      <c r="J1267" s="1" t="s">
        <v>3124</v>
      </c>
      <c r="K1267" s="1" t="s">
        <v>141</v>
      </c>
      <c r="L1267" s="1" t="s">
        <v>29</v>
      </c>
      <c r="M1267" s="1" t="s">
        <v>668</v>
      </c>
      <c r="N1267" s="1" t="s">
        <v>31</v>
      </c>
      <c r="O1267" s="1" t="s">
        <v>36</v>
      </c>
      <c r="P1267" s="1" t="s">
        <v>669</v>
      </c>
      <c r="Q1267">
        <v>314.35199999999998</v>
      </c>
      <c r="R1267">
        <v>3</v>
      </c>
      <c r="S1267">
        <v>-35.364600000000003</v>
      </c>
      <c r="T1267" s="1" t="s">
        <v>161</v>
      </c>
    </row>
    <row r="1268" spans="1:20" x14ac:dyDescent="0.25">
      <c r="A1268" s="1" t="s">
        <v>3361</v>
      </c>
      <c r="B1268" s="2">
        <v>42250</v>
      </c>
      <c r="C1268" s="2">
        <v>42255</v>
      </c>
      <c r="D1268" s="1" t="s">
        <v>50</v>
      </c>
      <c r="E1268" s="1" t="s">
        <v>40</v>
      </c>
      <c r="F1268" s="1" t="s">
        <v>2058</v>
      </c>
      <c r="G1268" s="1" t="s">
        <v>2059</v>
      </c>
      <c r="H1268" s="1" t="s">
        <v>90</v>
      </c>
      <c r="I1268" s="1" t="s">
        <v>26</v>
      </c>
      <c r="J1268" s="1" t="s">
        <v>1222</v>
      </c>
      <c r="K1268" s="1" t="s">
        <v>520</v>
      </c>
      <c r="L1268" s="1" t="s">
        <v>55</v>
      </c>
      <c r="M1268" s="1" t="s">
        <v>1400</v>
      </c>
      <c r="N1268" s="1" t="s">
        <v>31</v>
      </c>
      <c r="O1268" s="1" t="s">
        <v>57</v>
      </c>
      <c r="P1268" s="1" t="s">
        <v>1401</v>
      </c>
      <c r="Q1268">
        <v>238.15199999999999</v>
      </c>
      <c r="R1268">
        <v>3</v>
      </c>
      <c r="S1268">
        <v>89.307000000000002</v>
      </c>
      <c r="T1268" s="1" t="s">
        <v>77</v>
      </c>
    </row>
    <row r="1269" spans="1:20" x14ac:dyDescent="0.25">
      <c r="A1269" s="1" t="s">
        <v>3362</v>
      </c>
      <c r="B1269" s="2">
        <v>42530</v>
      </c>
      <c r="C1269" s="2">
        <v>42537</v>
      </c>
      <c r="D1269" s="1" t="s">
        <v>39</v>
      </c>
      <c r="E1269" s="1" t="s">
        <v>40</v>
      </c>
      <c r="F1269" s="1" t="s">
        <v>3363</v>
      </c>
      <c r="G1269" s="1" t="s">
        <v>3364</v>
      </c>
      <c r="H1269" s="1" t="s">
        <v>100</v>
      </c>
      <c r="I1269" s="1" t="s">
        <v>26</v>
      </c>
      <c r="J1269" s="1" t="s">
        <v>165</v>
      </c>
      <c r="K1269" s="1" t="s">
        <v>166</v>
      </c>
      <c r="L1269" s="1" t="s">
        <v>93</v>
      </c>
      <c r="M1269" s="1" t="s">
        <v>3165</v>
      </c>
      <c r="N1269" s="1" t="s">
        <v>31</v>
      </c>
      <c r="O1269" s="1" t="s">
        <v>46</v>
      </c>
      <c r="P1269" s="1" t="s">
        <v>3166</v>
      </c>
      <c r="Q1269">
        <v>692.94</v>
      </c>
      <c r="R1269">
        <v>3</v>
      </c>
      <c r="S1269">
        <v>173.23500000000001</v>
      </c>
      <c r="T1269" s="1" t="s">
        <v>59</v>
      </c>
    </row>
    <row r="1270" spans="1:20" x14ac:dyDescent="0.25">
      <c r="A1270" s="1" t="s">
        <v>3365</v>
      </c>
      <c r="B1270" s="2">
        <v>42636</v>
      </c>
      <c r="C1270" s="2">
        <v>42639</v>
      </c>
      <c r="D1270" s="1" t="s">
        <v>21</v>
      </c>
      <c r="E1270" s="1" t="s">
        <v>22</v>
      </c>
      <c r="F1270" s="1" t="s">
        <v>524</v>
      </c>
      <c r="G1270" s="1" t="s">
        <v>525</v>
      </c>
      <c r="H1270" s="1" t="s">
        <v>100</v>
      </c>
      <c r="I1270" s="1" t="s">
        <v>26</v>
      </c>
      <c r="J1270" s="1" t="s">
        <v>815</v>
      </c>
      <c r="K1270" s="1" t="s">
        <v>231</v>
      </c>
      <c r="L1270" s="1" t="s">
        <v>68</v>
      </c>
      <c r="M1270" s="1" t="s">
        <v>2189</v>
      </c>
      <c r="N1270" s="1" t="s">
        <v>31</v>
      </c>
      <c r="O1270" s="1" t="s">
        <v>57</v>
      </c>
      <c r="P1270" s="1" t="s">
        <v>2190</v>
      </c>
      <c r="Q1270">
        <v>28</v>
      </c>
      <c r="R1270">
        <v>4</v>
      </c>
      <c r="S1270">
        <v>7.7</v>
      </c>
      <c r="T1270" s="1" t="s">
        <v>77</v>
      </c>
    </row>
    <row r="1271" spans="1:20" x14ac:dyDescent="0.25">
      <c r="A1271" s="1" t="s">
        <v>3366</v>
      </c>
      <c r="B1271" s="2">
        <v>42875</v>
      </c>
      <c r="C1271" s="2">
        <v>42879</v>
      </c>
      <c r="D1271" s="1" t="s">
        <v>79</v>
      </c>
      <c r="E1271" s="1" t="s">
        <v>40</v>
      </c>
      <c r="F1271" s="1" t="s">
        <v>882</v>
      </c>
      <c r="G1271" s="1" t="s">
        <v>883</v>
      </c>
      <c r="H1271" s="1" t="s">
        <v>100</v>
      </c>
      <c r="I1271" s="1" t="s">
        <v>26</v>
      </c>
      <c r="J1271" s="1" t="s">
        <v>2060</v>
      </c>
      <c r="K1271" s="1" t="s">
        <v>54</v>
      </c>
      <c r="L1271" s="1" t="s">
        <v>55</v>
      </c>
      <c r="M1271" s="1" t="s">
        <v>510</v>
      </c>
      <c r="N1271" s="1" t="s">
        <v>31</v>
      </c>
      <c r="O1271" s="1" t="s">
        <v>36</v>
      </c>
      <c r="P1271" s="1" t="s">
        <v>511</v>
      </c>
      <c r="Q1271">
        <v>518.27200000000005</v>
      </c>
      <c r="R1271">
        <v>8</v>
      </c>
      <c r="S1271">
        <v>-97.176000000000002</v>
      </c>
      <c r="T1271" s="1" t="s">
        <v>161</v>
      </c>
    </row>
    <row r="1272" spans="1:20" x14ac:dyDescent="0.25">
      <c r="A1272" s="1" t="s">
        <v>3366</v>
      </c>
      <c r="B1272" s="2">
        <v>42875</v>
      </c>
      <c r="C1272" s="2">
        <v>42879</v>
      </c>
      <c r="D1272" s="1" t="s">
        <v>79</v>
      </c>
      <c r="E1272" s="1" t="s">
        <v>40</v>
      </c>
      <c r="F1272" s="1" t="s">
        <v>882</v>
      </c>
      <c r="G1272" s="1" t="s">
        <v>883</v>
      </c>
      <c r="H1272" s="1" t="s">
        <v>100</v>
      </c>
      <c r="I1272" s="1" t="s">
        <v>26</v>
      </c>
      <c r="J1272" s="1" t="s">
        <v>2060</v>
      </c>
      <c r="K1272" s="1" t="s">
        <v>54</v>
      </c>
      <c r="L1272" s="1" t="s">
        <v>55</v>
      </c>
      <c r="M1272" s="1" t="s">
        <v>977</v>
      </c>
      <c r="N1272" s="1" t="s">
        <v>31</v>
      </c>
      <c r="O1272" s="1" t="s">
        <v>57</v>
      </c>
      <c r="P1272" s="1" t="s">
        <v>978</v>
      </c>
      <c r="Q1272">
        <v>6.98</v>
      </c>
      <c r="R1272">
        <v>1</v>
      </c>
      <c r="S1272">
        <v>3.3504</v>
      </c>
      <c r="T1272" s="1" t="s">
        <v>161</v>
      </c>
    </row>
    <row r="1273" spans="1:20" x14ac:dyDescent="0.25">
      <c r="A1273" s="1" t="s">
        <v>3367</v>
      </c>
      <c r="B1273" s="2">
        <v>42614</v>
      </c>
      <c r="C1273" s="2">
        <v>42620</v>
      </c>
      <c r="D1273" s="1" t="s">
        <v>125</v>
      </c>
      <c r="E1273" s="1" t="s">
        <v>40</v>
      </c>
      <c r="F1273" s="1" t="s">
        <v>1118</v>
      </c>
      <c r="G1273" s="1" t="s">
        <v>1119</v>
      </c>
      <c r="H1273" s="1" t="s">
        <v>25</v>
      </c>
      <c r="I1273" s="1" t="s">
        <v>26</v>
      </c>
      <c r="J1273" s="1" t="s">
        <v>173</v>
      </c>
      <c r="K1273" s="1" t="s">
        <v>121</v>
      </c>
      <c r="L1273" s="1" t="s">
        <v>68</v>
      </c>
      <c r="M1273" s="1" t="s">
        <v>551</v>
      </c>
      <c r="N1273" s="1" t="s">
        <v>31</v>
      </c>
      <c r="O1273" s="1" t="s">
        <v>57</v>
      </c>
      <c r="P1273" s="1" t="s">
        <v>552</v>
      </c>
      <c r="Q1273">
        <v>191.82</v>
      </c>
      <c r="R1273">
        <v>3</v>
      </c>
      <c r="S1273">
        <v>61.382399999999997</v>
      </c>
      <c r="T1273" s="1" t="s">
        <v>77</v>
      </c>
    </row>
    <row r="1274" spans="1:20" x14ac:dyDescent="0.25">
      <c r="A1274" s="1" t="s">
        <v>3368</v>
      </c>
      <c r="B1274" s="2">
        <v>41688</v>
      </c>
      <c r="C1274" s="2">
        <v>41688</v>
      </c>
      <c r="D1274" s="1" t="s">
        <v>425</v>
      </c>
      <c r="E1274" s="1" t="s">
        <v>426</v>
      </c>
      <c r="F1274" s="1" t="s">
        <v>498</v>
      </c>
      <c r="G1274" s="1" t="s">
        <v>499</v>
      </c>
      <c r="H1274" s="1" t="s">
        <v>25</v>
      </c>
      <c r="I1274" s="1" t="s">
        <v>26</v>
      </c>
      <c r="J1274" s="1" t="s">
        <v>3369</v>
      </c>
      <c r="K1274" s="1" t="s">
        <v>92</v>
      </c>
      <c r="L1274" s="1" t="s">
        <v>93</v>
      </c>
      <c r="M1274" s="1" t="s">
        <v>2614</v>
      </c>
      <c r="N1274" s="1" t="s">
        <v>31</v>
      </c>
      <c r="O1274" s="1" t="s">
        <v>57</v>
      </c>
      <c r="P1274" s="1" t="s">
        <v>2615</v>
      </c>
      <c r="Q1274">
        <v>25.16</v>
      </c>
      <c r="R1274">
        <v>5</v>
      </c>
      <c r="S1274">
        <v>-11.321999999999999</v>
      </c>
      <c r="T1274" s="1" t="s">
        <v>297</v>
      </c>
    </row>
    <row r="1275" spans="1:20" x14ac:dyDescent="0.25">
      <c r="A1275" s="1" t="s">
        <v>3370</v>
      </c>
      <c r="B1275" s="2">
        <v>42352</v>
      </c>
      <c r="C1275" s="2">
        <v>42356</v>
      </c>
      <c r="D1275" s="1" t="s">
        <v>79</v>
      </c>
      <c r="E1275" s="1" t="s">
        <v>40</v>
      </c>
      <c r="F1275" s="1" t="s">
        <v>1046</v>
      </c>
      <c r="G1275" s="1" t="s">
        <v>1047</v>
      </c>
      <c r="H1275" s="1" t="s">
        <v>25</v>
      </c>
      <c r="I1275" s="1" t="s">
        <v>26</v>
      </c>
      <c r="J1275" s="1" t="s">
        <v>550</v>
      </c>
      <c r="K1275" s="1" t="s">
        <v>54</v>
      </c>
      <c r="L1275" s="1" t="s">
        <v>55</v>
      </c>
      <c r="M1275" s="1" t="s">
        <v>315</v>
      </c>
      <c r="N1275" s="1" t="s">
        <v>31</v>
      </c>
      <c r="O1275" s="1" t="s">
        <v>57</v>
      </c>
      <c r="P1275" s="1" t="s">
        <v>316</v>
      </c>
      <c r="Q1275">
        <v>29.22</v>
      </c>
      <c r="R1275">
        <v>3</v>
      </c>
      <c r="S1275">
        <v>12.8568</v>
      </c>
      <c r="T1275" s="1" t="s">
        <v>96</v>
      </c>
    </row>
    <row r="1276" spans="1:20" x14ac:dyDescent="0.25">
      <c r="A1276" s="1" t="s">
        <v>3371</v>
      </c>
      <c r="B1276" s="2">
        <v>42998</v>
      </c>
      <c r="C1276" s="2">
        <v>43004</v>
      </c>
      <c r="D1276" s="1" t="s">
        <v>125</v>
      </c>
      <c r="E1276" s="1" t="s">
        <v>40</v>
      </c>
      <c r="F1276" s="1" t="s">
        <v>739</v>
      </c>
      <c r="G1276" s="1" t="s">
        <v>740</v>
      </c>
      <c r="H1276" s="1" t="s">
        <v>25</v>
      </c>
      <c r="I1276" s="1" t="s">
        <v>26</v>
      </c>
      <c r="J1276" s="1" t="s">
        <v>173</v>
      </c>
      <c r="K1276" s="1" t="s">
        <v>121</v>
      </c>
      <c r="L1276" s="1" t="s">
        <v>68</v>
      </c>
      <c r="M1276" s="1" t="s">
        <v>1186</v>
      </c>
      <c r="N1276" s="1" t="s">
        <v>31</v>
      </c>
      <c r="O1276" s="1" t="s">
        <v>36</v>
      </c>
      <c r="P1276" s="1" t="s">
        <v>1187</v>
      </c>
      <c r="Q1276">
        <v>272.64600000000002</v>
      </c>
      <c r="R1276">
        <v>3</v>
      </c>
      <c r="S1276">
        <v>18.176400000000001</v>
      </c>
      <c r="T1276" s="1" t="s">
        <v>77</v>
      </c>
    </row>
    <row r="1277" spans="1:20" x14ac:dyDescent="0.25">
      <c r="A1277" s="1" t="s">
        <v>3371</v>
      </c>
      <c r="B1277" s="2">
        <v>42998</v>
      </c>
      <c r="C1277" s="2">
        <v>43004</v>
      </c>
      <c r="D1277" s="1" t="s">
        <v>125</v>
      </c>
      <c r="E1277" s="1" t="s">
        <v>40</v>
      </c>
      <c r="F1277" s="1" t="s">
        <v>739</v>
      </c>
      <c r="G1277" s="1" t="s">
        <v>740</v>
      </c>
      <c r="H1277" s="1" t="s">
        <v>25</v>
      </c>
      <c r="I1277" s="1" t="s">
        <v>26</v>
      </c>
      <c r="J1277" s="1" t="s">
        <v>173</v>
      </c>
      <c r="K1277" s="1" t="s">
        <v>121</v>
      </c>
      <c r="L1277" s="1" t="s">
        <v>68</v>
      </c>
      <c r="M1277" s="1" t="s">
        <v>114</v>
      </c>
      <c r="N1277" s="1" t="s">
        <v>31</v>
      </c>
      <c r="O1277" s="1" t="s">
        <v>36</v>
      </c>
      <c r="P1277" s="1" t="s">
        <v>115</v>
      </c>
      <c r="Q1277">
        <v>80.991</v>
      </c>
      <c r="R1277">
        <v>1</v>
      </c>
      <c r="S1277">
        <v>8.0991</v>
      </c>
      <c r="T1277" s="1" t="s">
        <v>77</v>
      </c>
    </row>
    <row r="1278" spans="1:20" x14ac:dyDescent="0.25">
      <c r="A1278" s="1" t="s">
        <v>3371</v>
      </c>
      <c r="B1278" s="2">
        <v>42998</v>
      </c>
      <c r="C1278" s="2">
        <v>43004</v>
      </c>
      <c r="D1278" s="1" t="s">
        <v>125</v>
      </c>
      <c r="E1278" s="1" t="s">
        <v>40</v>
      </c>
      <c r="F1278" s="1" t="s">
        <v>739</v>
      </c>
      <c r="G1278" s="1" t="s">
        <v>740</v>
      </c>
      <c r="H1278" s="1" t="s">
        <v>25</v>
      </c>
      <c r="I1278" s="1" t="s">
        <v>26</v>
      </c>
      <c r="J1278" s="1" t="s">
        <v>173</v>
      </c>
      <c r="K1278" s="1" t="s">
        <v>121</v>
      </c>
      <c r="L1278" s="1" t="s">
        <v>68</v>
      </c>
      <c r="M1278" s="1" t="s">
        <v>381</v>
      </c>
      <c r="N1278" s="1" t="s">
        <v>31</v>
      </c>
      <c r="O1278" s="1" t="s">
        <v>36</v>
      </c>
      <c r="P1278" s="1" t="s">
        <v>382</v>
      </c>
      <c r="Q1278">
        <v>2888.127</v>
      </c>
      <c r="R1278">
        <v>11</v>
      </c>
      <c r="S1278">
        <v>609.71569999999997</v>
      </c>
      <c r="T1278" s="1" t="s">
        <v>77</v>
      </c>
    </row>
    <row r="1279" spans="1:20" x14ac:dyDescent="0.25">
      <c r="A1279" s="1" t="s">
        <v>3371</v>
      </c>
      <c r="B1279" s="2">
        <v>42998</v>
      </c>
      <c r="C1279" s="2">
        <v>43004</v>
      </c>
      <c r="D1279" s="1" t="s">
        <v>125</v>
      </c>
      <c r="E1279" s="1" t="s">
        <v>40</v>
      </c>
      <c r="F1279" s="1" t="s">
        <v>739</v>
      </c>
      <c r="G1279" s="1" t="s">
        <v>740</v>
      </c>
      <c r="H1279" s="1" t="s">
        <v>25</v>
      </c>
      <c r="I1279" s="1" t="s">
        <v>26</v>
      </c>
      <c r="J1279" s="1" t="s">
        <v>173</v>
      </c>
      <c r="K1279" s="1" t="s">
        <v>121</v>
      </c>
      <c r="L1279" s="1" t="s">
        <v>68</v>
      </c>
      <c r="M1279" s="1" t="s">
        <v>559</v>
      </c>
      <c r="N1279" s="1" t="s">
        <v>31</v>
      </c>
      <c r="O1279" s="1" t="s">
        <v>36</v>
      </c>
      <c r="P1279" s="1" t="s">
        <v>560</v>
      </c>
      <c r="Q1279">
        <v>2254.41</v>
      </c>
      <c r="R1279">
        <v>5</v>
      </c>
      <c r="S1279">
        <v>375.73500000000001</v>
      </c>
      <c r="T1279" s="1" t="s">
        <v>77</v>
      </c>
    </row>
    <row r="1280" spans="1:20" x14ac:dyDescent="0.25">
      <c r="A1280" s="1" t="s">
        <v>3372</v>
      </c>
      <c r="B1280" s="2">
        <v>42969</v>
      </c>
      <c r="C1280" s="2">
        <v>42971</v>
      </c>
      <c r="D1280" s="1" t="s">
        <v>63</v>
      </c>
      <c r="E1280" s="1" t="s">
        <v>87</v>
      </c>
      <c r="F1280" s="1" t="s">
        <v>2431</v>
      </c>
      <c r="G1280" s="1" t="s">
        <v>2432</v>
      </c>
      <c r="H1280" s="1" t="s">
        <v>100</v>
      </c>
      <c r="I1280" s="1" t="s">
        <v>26</v>
      </c>
      <c r="J1280" s="1" t="s">
        <v>66</v>
      </c>
      <c r="K1280" s="1" t="s">
        <v>67</v>
      </c>
      <c r="L1280" s="1" t="s">
        <v>68</v>
      </c>
      <c r="M1280" s="1" t="s">
        <v>915</v>
      </c>
      <c r="N1280" s="1" t="s">
        <v>31</v>
      </c>
      <c r="O1280" s="1" t="s">
        <v>46</v>
      </c>
      <c r="P1280" s="1" t="s">
        <v>916</v>
      </c>
      <c r="Q1280">
        <v>314.53199999999998</v>
      </c>
      <c r="R1280">
        <v>2</v>
      </c>
      <c r="S1280">
        <v>-83.875200000000007</v>
      </c>
      <c r="T1280" s="1" t="s">
        <v>253</v>
      </c>
    </row>
    <row r="1281" spans="1:20" x14ac:dyDescent="0.25">
      <c r="A1281" s="1" t="s">
        <v>3373</v>
      </c>
      <c r="B1281" s="2">
        <v>42686</v>
      </c>
      <c r="C1281" s="2">
        <v>42690</v>
      </c>
      <c r="D1281" s="1" t="s">
        <v>79</v>
      </c>
      <c r="E1281" s="1" t="s">
        <v>40</v>
      </c>
      <c r="F1281" s="1" t="s">
        <v>3374</v>
      </c>
      <c r="G1281" s="1" t="s">
        <v>3375</v>
      </c>
      <c r="H1281" s="1" t="s">
        <v>25</v>
      </c>
      <c r="I1281" s="1" t="s">
        <v>26</v>
      </c>
      <c r="J1281" s="1" t="s">
        <v>2984</v>
      </c>
      <c r="K1281" s="1" t="s">
        <v>231</v>
      </c>
      <c r="L1281" s="1" t="s">
        <v>68</v>
      </c>
      <c r="M1281" s="1" t="s">
        <v>2334</v>
      </c>
      <c r="N1281" s="1" t="s">
        <v>31</v>
      </c>
      <c r="O1281" s="1" t="s">
        <v>36</v>
      </c>
      <c r="P1281" s="1" t="s">
        <v>2335</v>
      </c>
      <c r="Q1281">
        <v>1474.8019999999999</v>
      </c>
      <c r="R1281">
        <v>7</v>
      </c>
      <c r="S1281">
        <v>-21.0686</v>
      </c>
      <c r="T1281" s="1" t="s">
        <v>34</v>
      </c>
    </row>
    <row r="1282" spans="1:20" x14ac:dyDescent="0.25">
      <c r="A1282" s="1" t="s">
        <v>3373</v>
      </c>
      <c r="B1282" s="2">
        <v>42686</v>
      </c>
      <c r="C1282" s="2">
        <v>42690</v>
      </c>
      <c r="D1282" s="1" t="s">
        <v>79</v>
      </c>
      <c r="E1282" s="1" t="s">
        <v>40</v>
      </c>
      <c r="F1282" s="1" t="s">
        <v>3374</v>
      </c>
      <c r="G1282" s="1" t="s">
        <v>3375</v>
      </c>
      <c r="H1282" s="1" t="s">
        <v>25</v>
      </c>
      <c r="I1282" s="1" t="s">
        <v>26</v>
      </c>
      <c r="J1282" s="1" t="s">
        <v>2984</v>
      </c>
      <c r="K1282" s="1" t="s">
        <v>231</v>
      </c>
      <c r="L1282" s="1" t="s">
        <v>68</v>
      </c>
      <c r="M1282" s="1" t="s">
        <v>35</v>
      </c>
      <c r="N1282" s="1" t="s">
        <v>31</v>
      </c>
      <c r="O1282" s="1" t="s">
        <v>36</v>
      </c>
      <c r="P1282" s="1" t="s">
        <v>37</v>
      </c>
      <c r="Q1282">
        <v>1537.0740000000001</v>
      </c>
      <c r="R1282">
        <v>9</v>
      </c>
      <c r="S1282">
        <v>0</v>
      </c>
      <c r="T1282" s="1" t="s">
        <v>34</v>
      </c>
    </row>
    <row r="1283" spans="1:20" x14ac:dyDescent="0.25">
      <c r="A1283" s="1" t="s">
        <v>3373</v>
      </c>
      <c r="B1283" s="2">
        <v>42686</v>
      </c>
      <c r="C1283" s="2">
        <v>42690</v>
      </c>
      <c r="D1283" s="1" t="s">
        <v>79</v>
      </c>
      <c r="E1283" s="1" t="s">
        <v>40</v>
      </c>
      <c r="F1283" s="1" t="s">
        <v>3374</v>
      </c>
      <c r="G1283" s="1" t="s">
        <v>3375</v>
      </c>
      <c r="H1283" s="1" t="s">
        <v>25</v>
      </c>
      <c r="I1283" s="1" t="s">
        <v>26</v>
      </c>
      <c r="J1283" s="1" t="s">
        <v>2984</v>
      </c>
      <c r="K1283" s="1" t="s">
        <v>231</v>
      </c>
      <c r="L1283" s="1" t="s">
        <v>68</v>
      </c>
      <c r="M1283" s="1" t="s">
        <v>795</v>
      </c>
      <c r="N1283" s="1" t="s">
        <v>31</v>
      </c>
      <c r="O1283" s="1" t="s">
        <v>36</v>
      </c>
      <c r="P1283" s="1" t="s">
        <v>796</v>
      </c>
      <c r="Q1283">
        <v>449.37200000000001</v>
      </c>
      <c r="R1283">
        <v>2</v>
      </c>
      <c r="S1283">
        <v>-12.8392</v>
      </c>
      <c r="T1283" s="1" t="s">
        <v>34</v>
      </c>
    </row>
    <row r="1284" spans="1:20" x14ac:dyDescent="0.25">
      <c r="A1284" s="1" t="s">
        <v>3376</v>
      </c>
      <c r="B1284" s="2">
        <v>42997</v>
      </c>
      <c r="C1284" s="2">
        <v>43003</v>
      </c>
      <c r="D1284" s="1" t="s">
        <v>125</v>
      </c>
      <c r="E1284" s="1" t="s">
        <v>40</v>
      </c>
      <c r="F1284" s="1" t="s">
        <v>3377</v>
      </c>
      <c r="G1284" s="1" t="s">
        <v>3378</v>
      </c>
      <c r="H1284" s="1" t="s">
        <v>90</v>
      </c>
      <c r="I1284" s="1" t="s">
        <v>26</v>
      </c>
      <c r="J1284" s="1" t="s">
        <v>878</v>
      </c>
      <c r="K1284" s="1" t="s">
        <v>1517</v>
      </c>
      <c r="L1284" s="1" t="s">
        <v>55</v>
      </c>
      <c r="M1284" s="1" t="s">
        <v>551</v>
      </c>
      <c r="N1284" s="1" t="s">
        <v>31</v>
      </c>
      <c r="O1284" s="1" t="s">
        <v>57</v>
      </c>
      <c r="P1284" s="1" t="s">
        <v>552</v>
      </c>
      <c r="Q1284">
        <v>409.21600000000001</v>
      </c>
      <c r="R1284">
        <v>8</v>
      </c>
      <c r="S1284">
        <v>61.382399999999997</v>
      </c>
      <c r="T1284" s="1" t="s">
        <v>77</v>
      </c>
    </row>
    <row r="1285" spans="1:20" x14ac:dyDescent="0.25">
      <c r="A1285" s="1" t="s">
        <v>3376</v>
      </c>
      <c r="B1285" s="2">
        <v>42997</v>
      </c>
      <c r="C1285" s="2">
        <v>43003</v>
      </c>
      <c r="D1285" s="1" t="s">
        <v>125</v>
      </c>
      <c r="E1285" s="1" t="s">
        <v>40</v>
      </c>
      <c r="F1285" s="1" t="s">
        <v>3377</v>
      </c>
      <c r="G1285" s="1" t="s">
        <v>3378</v>
      </c>
      <c r="H1285" s="1" t="s">
        <v>90</v>
      </c>
      <c r="I1285" s="1" t="s">
        <v>26</v>
      </c>
      <c r="J1285" s="1" t="s">
        <v>878</v>
      </c>
      <c r="K1285" s="1" t="s">
        <v>1517</v>
      </c>
      <c r="L1285" s="1" t="s">
        <v>55</v>
      </c>
      <c r="M1285" s="1" t="s">
        <v>456</v>
      </c>
      <c r="N1285" s="1" t="s">
        <v>31</v>
      </c>
      <c r="O1285" s="1" t="s">
        <v>32</v>
      </c>
      <c r="P1285" s="1" t="s">
        <v>457</v>
      </c>
      <c r="Q1285">
        <v>72.587999999999994</v>
      </c>
      <c r="R1285">
        <v>2</v>
      </c>
      <c r="S1285">
        <v>-128.2388</v>
      </c>
      <c r="T1285" s="1" t="s">
        <v>77</v>
      </c>
    </row>
    <row r="1286" spans="1:20" x14ac:dyDescent="0.25">
      <c r="A1286" s="1" t="s">
        <v>3379</v>
      </c>
      <c r="B1286" s="2">
        <v>42460</v>
      </c>
      <c r="C1286" s="2">
        <v>42466</v>
      </c>
      <c r="D1286" s="1" t="s">
        <v>125</v>
      </c>
      <c r="E1286" s="1" t="s">
        <v>40</v>
      </c>
      <c r="F1286" s="1" t="s">
        <v>1847</v>
      </c>
      <c r="G1286" s="1" t="s">
        <v>1848</v>
      </c>
      <c r="H1286" s="1" t="s">
        <v>25</v>
      </c>
      <c r="I1286" s="1" t="s">
        <v>26</v>
      </c>
      <c r="J1286" s="1" t="s">
        <v>173</v>
      </c>
      <c r="K1286" s="1" t="s">
        <v>121</v>
      </c>
      <c r="L1286" s="1" t="s">
        <v>68</v>
      </c>
      <c r="M1286" s="1" t="s">
        <v>251</v>
      </c>
      <c r="N1286" s="1" t="s">
        <v>31</v>
      </c>
      <c r="O1286" s="1" t="s">
        <v>36</v>
      </c>
      <c r="P1286" s="1" t="s">
        <v>252</v>
      </c>
      <c r="Q1286">
        <v>327.99599999999998</v>
      </c>
      <c r="R1286">
        <v>6</v>
      </c>
      <c r="S1286">
        <v>54.665999999999997</v>
      </c>
      <c r="T1286" s="1" t="s">
        <v>195</v>
      </c>
    </row>
    <row r="1287" spans="1:20" x14ac:dyDescent="0.25">
      <c r="A1287" s="1" t="s">
        <v>3380</v>
      </c>
      <c r="B1287" s="2">
        <v>42000</v>
      </c>
      <c r="C1287" s="2">
        <v>42004</v>
      </c>
      <c r="D1287" s="1" t="s">
        <v>79</v>
      </c>
      <c r="E1287" s="1" t="s">
        <v>40</v>
      </c>
      <c r="F1287" s="1" t="s">
        <v>3381</v>
      </c>
      <c r="G1287" s="1" t="s">
        <v>3382</v>
      </c>
      <c r="H1287" s="1" t="s">
        <v>100</v>
      </c>
      <c r="I1287" s="1" t="s">
        <v>26</v>
      </c>
      <c r="J1287" s="1" t="s">
        <v>173</v>
      </c>
      <c r="K1287" s="1" t="s">
        <v>121</v>
      </c>
      <c r="L1287" s="1" t="s">
        <v>68</v>
      </c>
      <c r="M1287" s="1" t="s">
        <v>298</v>
      </c>
      <c r="N1287" s="1" t="s">
        <v>31</v>
      </c>
      <c r="O1287" s="1" t="s">
        <v>36</v>
      </c>
      <c r="P1287" s="1" t="s">
        <v>299</v>
      </c>
      <c r="Q1287">
        <v>767.21400000000006</v>
      </c>
      <c r="R1287">
        <v>14</v>
      </c>
      <c r="S1287">
        <v>161.9674</v>
      </c>
      <c r="T1287" s="1" t="s">
        <v>96</v>
      </c>
    </row>
    <row r="1288" spans="1:20" x14ac:dyDescent="0.25">
      <c r="A1288" s="1" t="s">
        <v>3383</v>
      </c>
      <c r="B1288" s="2">
        <v>42598</v>
      </c>
      <c r="C1288" s="2">
        <v>42601</v>
      </c>
      <c r="D1288" s="1" t="s">
        <v>21</v>
      </c>
      <c r="E1288" s="1" t="s">
        <v>87</v>
      </c>
      <c r="F1288" s="1" t="s">
        <v>3384</v>
      </c>
      <c r="G1288" s="1" t="s">
        <v>3385</v>
      </c>
      <c r="H1288" s="1" t="s">
        <v>90</v>
      </c>
      <c r="I1288" s="1" t="s">
        <v>26</v>
      </c>
      <c r="J1288" s="1" t="s">
        <v>53</v>
      </c>
      <c r="K1288" s="1" t="s">
        <v>54</v>
      </c>
      <c r="L1288" s="1" t="s">
        <v>55</v>
      </c>
      <c r="M1288" s="1" t="s">
        <v>2406</v>
      </c>
      <c r="N1288" s="1" t="s">
        <v>31</v>
      </c>
      <c r="O1288" s="1" t="s">
        <v>46</v>
      </c>
      <c r="P1288" s="1" t="s">
        <v>2407</v>
      </c>
      <c r="Q1288">
        <v>161.28</v>
      </c>
      <c r="R1288">
        <v>2</v>
      </c>
      <c r="S1288">
        <v>12.096</v>
      </c>
      <c r="T1288" s="1" t="s">
        <v>253</v>
      </c>
    </row>
    <row r="1289" spans="1:20" x14ac:dyDescent="0.25">
      <c r="A1289" s="1" t="s">
        <v>3386</v>
      </c>
      <c r="B1289" s="2">
        <v>41728</v>
      </c>
      <c r="C1289" s="2">
        <v>41733</v>
      </c>
      <c r="D1289" s="1" t="s">
        <v>50</v>
      </c>
      <c r="E1289" s="1" t="s">
        <v>40</v>
      </c>
      <c r="F1289" s="1" t="s">
        <v>867</v>
      </c>
      <c r="G1289" s="1" t="s">
        <v>868</v>
      </c>
      <c r="H1289" s="1" t="s">
        <v>25</v>
      </c>
      <c r="I1289" s="1" t="s">
        <v>26</v>
      </c>
      <c r="J1289" s="1" t="s">
        <v>328</v>
      </c>
      <c r="K1289" s="1" t="s">
        <v>54</v>
      </c>
      <c r="L1289" s="1" t="s">
        <v>55</v>
      </c>
      <c r="M1289" s="1" t="s">
        <v>542</v>
      </c>
      <c r="N1289" s="1" t="s">
        <v>31</v>
      </c>
      <c r="O1289" s="1" t="s">
        <v>32</v>
      </c>
      <c r="P1289" s="1" t="s">
        <v>543</v>
      </c>
      <c r="Q1289">
        <v>205.666</v>
      </c>
      <c r="R1289">
        <v>2</v>
      </c>
      <c r="S1289">
        <v>-12.098000000000001</v>
      </c>
      <c r="T1289" s="1" t="s">
        <v>195</v>
      </c>
    </row>
    <row r="1290" spans="1:20" x14ac:dyDescent="0.25">
      <c r="A1290" s="1" t="s">
        <v>3387</v>
      </c>
      <c r="B1290" s="2">
        <v>43097</v>
      </c>
      <c r="C1290" s="2">
        <v>43100</v>
      </c>
      <c r="D1290" s="1" t="s">
        <v>21</v>
      </c>
      <c r="E1290" s="1" t="s">
        <v>87</v>
      </c>
      <c r="F1290" s="1" t="s">
        <v>2308</v>
      </c>
      <c r="G1290" s="1" t="s">
        <v>2309</v>
      </c>
      <c r="H1290" s="1" t="s">
        <v>90</v>
      </c>
      <c r="I1290" s="1" t="s">
        <v>26</v>
      </c>
      <c r="J1290" s="1" t="s">
        <v>730</v>
      </c>
      <c r="K1290" s="1" t="s">
        <v>54</v>
      </c>
      <c r="L1290" s="1" t="s">
        <v>55</v>
      </c>
      <c r="M1290" s="1" t="s">
        <v>122</v>
      </c>
      <c r="N1290" s="1" t="s">
        <v>31</v>
      </c>
      <c r="O1290" s="1" t="s">
        <v>36</v>
      </c>
      <c r="P1290" s="1" t="s">
        <v>123</v>
      </c>
      <c r="Q1290">
        <v>340.70400000000001</v>
      </c>
      <c r="R1290">
        <v>6</v>
      </c>
      <c r="S1290">
        <v>-34.070399999999999</v>
      </c>
      <c r="T1290" s="1" t="s">
        <v>96</v>
      </c>
    </row>
    <row r="1291" spans="1:20" x14ac:dyDescent="0.25">
      <c r="A1291" s="1" t="s">
        <v>3388</v>
      </c>
      <c r="B1291" s="2">
        <v>42468</v>
      </c>
      <c r="C1291" s="2">
        <v>42471</v>
      </c>
      <c r="D1291" s="1" t="s">
        <v>21</v>
      </c>
      <c r="E1291" s="1" t="s">
        <v>87</v>
      </c>
      <c r="F1291" s="1" t="s">
        <v>1489</v>
      </c>
      <c r="G1291" s="1" t="s">
        <v>1490</v>
      </c>
      <c r="H1291" s="1" t="s">
        <v>25</v>
      </c>
      <c r="I1291" s="1" t="s">
        <v>26</v>
      </c>
      <c r="J1291" s="1" t="s">
        <v>347</v>
      </c>
      <c r="K1291" s="1" t="s">
        <v>667</v>
      </c>
      <c r="L1291" s="1" t="s">
        <v>29</v>
      </c>
      <c r="M1291" s="1" t="s">
        <v>2479</v>
      </c>
      <c r="N1291" s="1" t="s">
        <v>31</v>
      </c>
      <c r="O1291" s="1" t="s">
        <v>32</v>
      </c>
      <c r="P1291" s="1" t="s">
        <v>2480</v>
      </c>
      <c r="Q1291">
        <v>354.9</v>
      </c>
      <c r="R1291">
        <v>5</v>
      </c>
      <c r="S1291">
        <v>88.724999999999994</v>
      </c>
      <c r="T1291" s="1" t="s">
        <v>113</v>
      </c>
    </row>
    <row r="1292" spans="1:20" x14ac:dyDescent="0.25">
      <c r="A1292" s="1" t="s">
        <v>3389</v>
      </c>
      <c r="B1292" s="2">
        <v>41716</v>
      </c>
      <c r="C1292" s="2">
        <v>41719</v>
      </c>
      <c r="D1292" s="1" t="s">
        <v>21</v>
      </c>
      <c r="E1292" s="1" t="s">
        <v>22</v>
      </c>
      <c r="F1292" s="1" t="s">
        <v>3390</v>
      </c>
      <c r="G1292" s="1" t="s">
        <v>3391</v>
      </c>
      <c r="H1292" s="1" t="s">
        <v>100</v>
      </c>
      <c r="I1292" s="1" t="s">
        <v>26</v>
      </c>
      <c r="J1292" s="1" t="s">
        <v>328</v>
      </c>
      <c r="K1292" s="1" t="s">
        <v>54</v>
      </c>
      <c r="L1292" s="1" t="s">
        <v>55</v>
      </c>
      <c r="M1292" s="1" t="s">
        <v>2622</v>
      </c>
      <c r="N1292" s="1" t="s">
        <v>31</v>
      </c>
      <c r="O1292" s="1" t="s">
        <v>32</v>
      </c>
      <c r="P1292" s="1" t="s">
        <v>2623</v>
      </c>
      <c r="Q1292">
        <v>1198.33</v>
      </c>
      <c r="R1292">
        <v>10</v>
      </c>
      <c r="S1292">
        <v>70.489999999999995</v>
      </c>
      <c r="T1292" s="1" t="s">
        <v>195</v>
      </c>
    </row>
    <row r="1293" spans="1:20" x14ac:dyDescent="0.25">
      <c r="A1293" s="1" t="s">
        <v>3392</v>
      </c>
      <c r="B1293" s="2">
        <v>42845</v>
      </c>
      <c r="C1293" s="2">
        <v>42848</v>
      </c>
      <c r="D1293" s="1" t="s">
        <v>21</v>
      </c>
      <c r="E1293" s="1" t="s">
        <v>87</v>
      </c>
      <c r="F1293" s="1" t="s">
        <v>184</v>
      </c>
      <c r="G1293" s="1" t="s">
        <v>185</v>
      </c>
      <c r="H1293" s="1" t="s">
        <v>90</v>
      </c>
      <c r="I1293" s="1" t="s">
        <v>26</v>
      </c>
      <c r="J1293" s="1" t="s">
        <v>66</v>
      </c>
      <c r="K1293" s="1" t="s">
        <v>67</v>
      </c>
      <c r="L1293" s="1" t="s">
        <v>68</v>
      </c>
      <c r="M1293" s="1" t="s">
        <v>2055</v>
      </c>
      <c r="N1293" s="1" t="s">
        <v>31</v>
      </c>
      <c r="O1293" s="1" t="s">
        <v>57</v>
      </c>
      <c r="P1293" s="1" t="s">
        <v>2056</v>
      </c>
      <c r="Q1293">
        <v>51.968000000000004</v>
      </c>
      <c r="R1293">
        <v>2</v>
      </c>
      <c r="S1293">
        <v>10.393599999999999</v>
      </c>
      <c r="T1293" s="1" t="s">
        <v>113</v>
      </c>
    </row>
    <row r="1294" spans="1:20" x14ac:dyDescent="0.25">
      <c r="A1294" s="1" t="s">
        <v>3392</v>
      </c>
      <c r="B1294" s="2">
        <v>42845</v>
      </c>
      <c r="C1294" s="2">
        <v>42848</v>
      </c>
      <c r="D1294" s="1" t="s">
        <v>21</v>
      </c>
      <c r="E1294" s="1" t="s">
        <v>87</v>
      </c>
      <c r="F1294" s="1" t="s">
        <v>184</v>
      </c>
      <c r="G1294" s="1" t="s">
        <v>185</v>
      </c>
      <c r="H1294" s="1" t="s">
        <v>90</v>
      </c>
      <c r="I1294" s="1" t="s">
        <v>26</v>
      </c>
      <c r="J1294" s="1" t="s">
        <v>66</v>
      </c>
      <c r="K1294" s="1" t="s">
        <v>67</v>
      </c>
      <c r="L1294" s="1" t="s">
        <v>68</v>
      </c>
      <c r="M1294" s="1" t="s">
        <v>1989</v>
      </c>
      <c r="N1294" s="1" t="s">
        <v>31</v>
      </c>
      <c r="O1294" s="1" t="s">
        <v>57</v>
      </c>
      <c r="P1294" s="1" t="s">
        <v>1990</v>
      </c>
      <c r="Q1294">
        <v>42.408000000000001</v>
      </c>
      <c r="R1294">
        <v>3</v>
      </c>
      <c r="S1294">
        <v>9.5418000000000003</v>
      </c>
      <c r="T1294" s="1" t="s">
        <v>113</v>
      </c>
    </row>
    <row r="1295" spans="1:20" x14ac:dyDescent="0.25">
      <c r="A1295" s="1" t="s">
        <v>3393</v>
      </c>
      <c r="B1295" s="2">
        <v>41717</v>
      </c>
      <c r="C1295" s="2">
        <v>41719</v>
      </c>
      <c r="D1295" s="1" t="s">
        <v>63</v>
      </c>
      <c r="E1295" s="1" t="s">
        <v>87</v>
      </c>
      <c r="F1295" s="1" t="s">
        <v>569</v>
      </c>
      <c r="G1295" s="1" t="s">
        <v>570</v>
      </c>
      <c r="H1295" s="1" t="s">
        <v>90</v>
      </c>
      <c r="I1295" s="1" t="s">
        <v>26</v>
      </c>
      <c r="J1295" s="1" t="s">
        <v>574</v>
      </c>
      <c r="K1295" s="1" t="s">
        <v>44</v>
      </c>
      <c r="L1295" s="1" t="s">
        <v>29</v>
      </c>
      <c r="M1295" s="1" t="s">
        <v>1361</v>
      </c>
      <c r="N1295" s="1" t="s">
        <v>31</v>
      </c>
      <c r="O1295" s="1" t="s">
        <v>57</v>
      </c>
      <c r="P1295" s="1" t="s">
        <v>423</v>
      </c>
      <c r="Q1295">
        <v>4.992</v>
      </c>
      <c r="R1295">
        <v>3</v>
      </c>
      <c r="S1295">
        <v>1.3728</v>
      </c>
      <c r="T1295" s="1" t="s">
        <v>195</v>
      </c>
    </row>
    <row r="1296" spans="1:20" x14ac:dyDescent="0.25">
      <c r="A1296" s="1" t="s">
        <v>3393</v>
      </c>
      <c r="B1296" s="2">
        <v>41717</v>
      </c>
      <c r="C1296" s="2">
        <v>41719</v>
      </c>
      <c r="D1296" s="1" t="s">
        <v>63</v>
      </c>
      <c r="E1296" s="1" t="s">
        <v>87</v>
      </c>
      <c r="F1296" s="1" t="s">
        <v>569</v>
      </c>
      <c r="G1296" s="1" t="s">
        <v>570</v>
      </c>
      <c r="H1296" s="1" t="s">
        <v>90</v>
      </c>
      <c r="I1296" s="1" t="s">
        <v>26</v>
      </c>
      <c r="J1296" s="1" t="s">
        <v>574</v>
      </c>
      <c r="K1296" s="1" t="s">
        <v>44</v>
      </c>
      <c r="L1296" s="1" t="s">
        <v>29</v>
      </c>
      <c r="M1296" s="1" t="s">
        <v>2889</v>
      </c>
      <c r="N1296" s="1" t="s">
        <v>31</v>
      </c>
      <c r="O1296" s="1" t="s">
        <v>57</v>
      </c>
      <c r="P1296" s="1" t="s">
        <v>2890</v>
      </c>
      <c r="Q1296">
        <v>20.015999999999998</v>
      </c>
      <c r="R1296">
        <v>3</v>
      </c>
      <c r="S1296">
        <v>5.5044000000000004</v>
      </c>
      <c r="T1296" s="1" t="s">
        <v>195</v>
      </c>
    </row>
    <row r="1297" spans="1:20" x14ac:dyDescent="0.25">
      <c r="A1297" s="1" t="s">
        <v>3394</v>
      </c>
      <c r="B1297" s="2">
        <v>42268</v>
      </c>
      <c r="C1297" s="2">
        <v>42273</v>
      </c>
      <c r="D1297" s="1" t="s">
        <v>50</v>
      </c>
      <c r="E1297" s="1" t="s">
        <v>40</v>
      </c>
      <c r="F1297" s="1" t="s">
        <v>2223</v>
      </c>
      <c r="G1297" s="1" t="s">
        <v>2224</v>
      </c>
      <c r="H1297" s="1" t="s">
        <v>25</v>
      </c>
      <c r="I1297" s="1" t="s">
        <v>26</v>
      </c>
      <c r="J1297" s="1" t="s">
        <v>157</v>
      </c>
      <c r="K1297" s="1" t="s">
        <v>158</v>
      </c>
      <c r="L1297" s="1" t="s">
        <v>29</v>
      </c>
      <c r="M1297" s="1" t="s">
        <v>981</v>
      </c>
      <c r="N1297" s="1" t="s">
        <v>31</v>
      </c>
      <c r="O1297" s="1" t="s">
        <v>36</v>
      </c>
      <c r="P1297" s="1" t="s">
        <v>982</v>
      </c>
      <c r="Q1297">
        <v>1690.04</v>
      </c>
      <c r="R1297">
        <v>4</v>
      </c>
      <c r="S1297">
        <v>422.51</v>
      </c>
      <c r="T1297" s="1" t="s">
        <v>77</v>
      </c>
    </row>
    <row r="1298" spans="1:20" x14ac:dyDescent="0.25">
      <c r="A1298" s="1" t="s">
        <v>3395</v>
      </c>
      <c r="B1298" s="2">
        <v>42715</v>
      </c>
      <c r="C1298" s="2">
        <v>42717</v>
      </c>
      <c r="D1298" s="1" t="s">
        <v>63</v>
      </c>
      <c r="E1298" s="1" t="s">
        <v>87</v>
      </c>
      <c r="F1298" s="1" t="s">
        <v>3396</v>
      </c>
      <c r="G1298" s="1" t="s">
        <v>3397</v>
      </c>
      <c r="H1298" s="1" t="s">
        <v>100</v>
      </c>
      <c r="I1298" s="1" t="s">
        <v>26</v>
      </c>
      <c r="J1298" s="1" t="s">
        <v>3398</v>
      </c>
      <c r="K1298" s="1" t="s">
        <v>1517</v>
      </c>
      <c r="L1298" s="1" t="s">
        <v>55</v>
      </c>
      <c r="M1298" s="1" t="s">
        <v>104</v>
      </c>
      <c r="N1298" s="1" t="s">
        <v>31</v>
      </c>
      <c r="O1298" s="1" t="s">
        <v>36</v>
      </c>
      <c r="P1298" s="1" t="s">
        <v>105</v>
      </c>
      <c r="Q1298">
        <v>403.92</v>
      </c>
      <c r="R1298">
        <v>5</v>
      </c>
      <c r="S1298">
        <v>25.245000000000001</v>
      </c>
      <c r="T1298" s="1" t="s">
        <v>96</v>
      </c>
    </row>
    <row r="1299" spans="1:20" x14ac:dyDescent="0.25">
      <c r="A1299" s="1" t="s">
        <v>3399</v>
      </c>
      <c r="B1299" s="2">
        <v>42728</v>
      </c>
      <c r="C1299" s="2">
        <v>42732</v>
      </c>
      <c r="D1299" s="1" t="s">
        <v>79</v>
      </c>
      <c r="E1299" s="1" t="s">
        <v>40</v>
      </c>
      <c r="F1299" s="1" t="s">
        <v>1331</v>
      </c>
      <c r="G1299" s="1" t="s">
        <v>1332</v>
      </c>
      <c r="H1299" s="1" t="s">
        <v>25</v>
      </c>
      <c r="I1299" s="1" t="s">
        <v>26</v>
      </c>
      <c r="J1299" s="1" t="s">
        <v>173</v>
      </c>
      <c r="K1299" s="1" t="s">
        <v>121</v>
      </c>
      <c r="L1299" s="1" t="s">
        <v>68</v>
      </c>
      <c r="M1299" s="1" t="s">
        <v>3157</v>
      </c>
      <c r="N1299" s="1" t="s">
        <v>31</v>
      </c>
      <c r="O1299" s="1" t="s">
        <v>57</v>
      </c>
      <c r="P1299" s="1" t="s">
        <v>3158</v>
      </c>
      <c r="Q1299">
        <v>799.56</v>
      </c>
      <c r="R1299">
        <v>9</v>
      </c>
      <c r="S1299">
        <v>207.88560000000001</v>
      </c>
      <c r="T1299" s="1" t="s">
        <v>96</v>
      </c>
    </row>
    <row r="1300" spans="1:20" x14ac:dyDescent="0.25">
      <c r="A1300" s="1" t="s">
        <v>3400</v>
      </c>
      <c r="B1300" s="2">
        <v>42720</v>
      </c>
      <c r="C1300" s="2">
        <v>42727</v>
      </c>
      <c r="D1300" s="1" t="s">
        <v>39</v>
      </c>
      <c r="E1300" s="1" t="s">
        <v>40</v>
      </c>
      <c r="F1300" s="1" t="s">
        <v>491</v>
      </c>
      <c r="G1300" s="1" t="s">
        <v>492</v>
      </c>
      <c r="H1300" s="1" t="s">
        <v>25</v>
      </c>
      <c r="I1300" s="1" t="s">
        <v>26</v>
      </c>
      <c r="J1300" s="1" t="s">
        <v>3231</v>
      </c>
      <c r="K1300" s="1" t="s">
        <v>54</v>
      </c>
      <c r="L1300" s="1" t="s">
        <v>55</v>
      </c>
      <c r="M1300" s="1" t="s">
        <v>1141</v>
      </c>
      <c r="N1300" s="1" t="s">
        <v>31</v>
      </c>
      <c r="O1300" s="1" t="s">
        <v>36</v>
      </c>
      <c r="P1300" s="1" t="s">
        <v>1142</v>
      </c>
      <c r="Q1300">
        <v>563.91999999999996</v>
      </c>
      <c r="R1300">
        <v>5</v>
      </c>
      <c r="S1300">
        <v>7.0490000000000004</v>
      </c>
      <c r="T1300" s="1" t="s">
        <v>96</v>
      </c>
    </row>
    <row r="1301" spans="1:20" x14ac:dyDescent="0.25">
      <c r="A1301" s="1" t="s">
        <v>3401</v>
      </c>
      <c r="B1301" s="2">
        <v>43070</v>
      </c>
      <c r="C1301" s="2">
        <v>43072</v>
      </c>
      <c r="D1301" s="1" t="s">
        <v>63</v>
      </c>
      <c r="E1301" s="1" t="s">
        <v>87</v>
      </c>
      <c r="F1301" s="1" t="s">
        <v>2882</v>
      </c>
      <c r="G1301" s="1" t="s">
        <v>2883</v>
      </c>
      <c r="H1301" s="1" t="s">
        <v>100</v>
      </c>
      <c r="I1301" s="1" t="s">
        <v>26</v>
      </c>
      <c r="J1301" s="1" t="s">
        <v>1770</v>
      </c>
      <c r="K1301" s="1" t="s">
        <v>231</v>
      </c>
      <c r="L1301" s="1" t="s">
        <v>68</v>
      </c>
      <c r="M1301" s="1" t="s">
        <v>959</v>
      </c>
      <c r="N1301" s="1" t="s">
        <v>31</v>
      </c>
      <c r="O1301" s="1" t="s">
        <v>57</v>
      </c>
      <c r="P1301" s="1" t="s">
        <v>960</v>
      </c>
      <c r="Q1301">
        <v>7.7119999999999997</v>
      </c>
      <c r="R1301">
        <v>2</v>
      </c>
      <c r="S1301">
        <v>1.7352000000000001</v>
      </c>
      <c r="T1301" s="1" t="s">
        <v>96</v>
      </c>
    </row>
    <row r="1302" spans="1:20" x14ac:dyDescent="0.25">
      <c r="A1302" s="1" t="s">
        <v>3402</v>
      </c>
      <c r="B1302" s="2">
        <v>42663</v>
      </c>
      <c r="C1302" s="2">
        <v>42667</v>
      </c>
      <c r="D1302" s="1" t="s">
        <v>79</v>
      </c>
      <c r="E1302" s="1" t="s">
        <v>22</v>
      </c>
      <c r="F1302" s="1" t="s">
        <v>3403</v>
      </c>
      <c r="G1302" s="1" t="s">
        <v>3404</v>
      </c>
      <c r="H1302" s="1" t="s">
        <v>25</v>
      </c>
      <c r="I1302" s="1" t="s">
        <v>26</v>
      </c>
      <c r="J1302" s="1" t="s">
        <v>101</v>
      </c>
      <c r="K1302" s="1" t="s">
        <v>92</v>
      </c>
      <c r="L1302" s="1" t="s">
        <v>93</v>
      </c>
      <c r="M1302" s="1" t="s">
        <v>495</v>
      </c>
      <c r="N1302" s="1" t="s">
        <v>31</v>
      </c>
      <c r="O1302" s="1" t="s">
        <v>36</v>
      </c>
      <c r="P1302" s="1" t="s">
        <v>496</v>
      </c>
      <c r="Q1302">
        <v>56.686</v>
      </c>
      <c r="R1302">
        <v>1</v>
      </c>
      <c r="S1302">
        <v>-14.5764</v>
      </c>
      <c r="T1302" s="1" t="s">
        <v>48</v>
      </c>
    </row>
    <row r="1303" spans="1:20" x14ac:dyDescent="0.25">
      <c r="A1303" s="1" t="s">
        <v>3405</v>
      </c>
      <c r="B1303" s="2">
        <v>42965</v>
      </c>
      <c r="C1303" s="2">
        <v>42972</v>
      </c>
      <c r="D1303" s="1" t="s">
        <v>39</v>
      </c>
      <c r="E1303" s="1" t="s">
        <v>40</v>
      </c>
      <c r="F1303" s="1" t="s">
        <v>3406</v>
      </c>
      <c r="G1303" s="1" t="s">
        <v>3407</v>
      </c>
      <c r="H1303" s="1" t="s">
        <v>90</v>
      </c>
      <c r="I1303" s="1" t="s">
        <v>26</v>
      </c>
      <c r="J1303" s="1" t="s">
        <v>191</v>
      </c>
      <c r="K1303" s="1" t="s">
        <v>192</v>
      </c>
      <c r="L1303" s="1" t="s">
        <v>55</v>
      </c>
      <c r="M1303" s="1" t="s">
        <v>630</v>
      </c>
      <c r="N1303" s="1" t="s">
        <v>31</v>
      </c>
      <c r="O1303" s="1" t="s">
        <v>57</v>
      </c>
      <c r="P1303" s="1" t="s">
        <v>631</v>
      </c>
      <c r="Q1303">
        <v>65.94</v>
      </c>
      <c r="R1303">
        <v>3</v>
      </c>
      <c r="S1303">
        <v>22.419599999999999</v>
      </c>
      <c r="T1303" s="1" t="s">
        <v>253</v>
      </c>
    </row>
    <row r="1304" spans="1:20" x14ac:dyDescent="0.25">
      <c r="A1304" s="1" t="s">
        <v>3408</v>
      </c>
      <c r="B1304" s="2">
        <v>42336</v>
      </c>
      <c r="C1304" s="2">
        <v>42341</v>
      </c>
      <c r="D1304" s="1" t="s">
        <v>50</v>
      </c>
      <c r="E1304" s="1" t="s">
        <v>40</v>
      </c>
      <c r="F1304" s="1" t="s">
        <v>2412</v>
      </c>
      <c r="G1304" s="1" t="s">
        <v>2413</v>
      </c>
      <c r="H1304" s="1" t="s">
        <v>90</v>
      </c>
      <c r="I1304" s="1" t="s">
        <v>26</v>
      </c>
      <c r="J1304" s="1" t="s">
        <v>173</v>
      </c>
      <c r="K1304" s="1" t="s">
        <v>121</v>
      </c>
      <c r="L1304" s="1" t="s">
        <v>68</v>
      </c>
      <c r="M1304" s="1" t="s">
        <v>283</v>
      </c>
      <c r="N1304" s="1" t="s">
        <v>31</v>
      </c>
      <c r="O1304" s="1" t="s">
        <v>57</v>
      </c>
      <c r="P1304" s="1" t="s">
        <v>284</v>
      </c>
      <c r="Q1304">
        <v>68.16</v>
      </c>
      <c r="R1304">
        <v>3</v>
      </c>
      <c r="S1304">
        <v>27.945599999999999</v>
      </c>
      <c r="T1304" s="1" t="s">
        <v>34</v>
      </c>
    </row>
    <row r="1305" spans="1:20" x14ac:dyDescent="0.25">
      <c r="A1305" s="1" t="s">
        <v>3409</v>
      </c>
      <c r="B1305" s="2">
        <v>43092</v>
      </c>
      <c r="C1305" s="2">
        <v>43096</v>
      </c>
      <c r="D1305" s="1" t="s">
        <v>79</v>
      </c>
      <c r="E1305" s="1" t="s">
        <v>40</v>
      </c>
      <c r="F1305" s="1" t="s">
        <v>588</v>
      </c>
      <c r="G1305" s="1" t="s">
        <v>589</v>
      </c>
      <c r="H1305" s="1" t="s">
        <v>25</v>
      </c>
      <c r="I1305" s="1" t="s">
        <v>26</v>
      </c>
      <c r="J1305" s="1" t="s">
        <v>3410</v>
      </c>
      <c r="K1305" s="1" t="s">
        <v>141</v>
      </c>
      <c r="L1305" s="1" t="s">
        <v>29</v>
      </c>
      <c r="M1305" s="1" t="s">
        <v>283</v>
      </c>
      <c r="N1305" s="1" t="s">
        <v>31</v>
      </c>
      <c r="O1305" s="1" t="s">
        <v>57</v>
      </c>
      <c r="P1305" s="1" t="s">
        <v>284</v>
      </c>
      <c r="Q1305">
        <v>72.703999999999994</v>
      </c>
      <c r="R1305">
        <v>4</v>
      </c>
      <c r="S1305">
        <v>19.084800000000001</v>
      </c>
      <c r="T1305" s="1" t="s">
        <v>96</v>
      </c>
    </row>
    <row r="1306" spans="1:20" x14ac:dyDescent="0.25">
      <c r="A1306" s="1" t="s">
        <v>3411</v>
      </c>
      <c r="B1306" s="2">
        <v>42282</v>
      </c>
      <c r="C1306" s="2">
        <v>42286</v>
      </c>
      <c r="D1306" s="1" t="s">
        <v>79</v>
      </c>
      <c r="E1306" s="1" t="s">
        <v>40</v>
      </c>
      <c r="F1306" s="1" t="s">
        <v>2873</v>
      </c>
      <c r="G1306" s="1" t="s">
        <v>2874</v>
      </c>
      <c r="H1306" s="1" t="s">
        <v>25</v>
      </c>
      <c r="I1306" s="1" t="s">
        <v>26</v>
      </c>
      <c r="J1306" s="1" t="s">
        <v>3398</v>
      </c>
      <c r="K1306" s="1" t="s">
        <v>1517</v>
      </c>
      <c r="L1306" s="1" t="s">
        <v>55</v>
      </c>
      <c r="M1306" s="1" t="s">
        <v>2310</v>
      </c>
      <c r="N1306" s="1" t="s">
        <v>31</v>
      </c>
      <c r="O1306" s="1" t="s">
        <v>32</v>
      </c>
      <c r="P1306" s="1" t="s">
        <v>2311</v>
      </c>
      <c r="Q1306">
        <v>66.293999999999997</v>
      </c>
      <c r="R1306">
        <v>1</v>
      </c>
      <c r="S1306">
        <v>-103.86060000000001</v>
      </c>
      <c r="T1306" s="1" t="s">
        <v>48</v>
      </c>
    </row>
    <row r="1307" spans="1:20" x14ac:dyDescent="0.25">
      <c r="A1307" s="1" t="s">
        <v>3411</v>
      </c>
      <c r="B1307" s="2">
        <v>42282</v>
      </c>
      <c r="C1307" s="2">
        <v>42286</v>
      </c>
      <c r="D1307" s="1" t="s">
        <v>79</v>
      </c>
      <c r="E1307" s="1" t="s">
        <v>40</v>
      </c>
      <c r="F1307" s="1" t="s">
        <v>2873</v>
      </c>
      <c r="G1307" s="1" t="s">
        <v>2874</v>
      </c>
      <c r="H1307" s="1" t="s">
        <v>25</v>
      </c>
      <c r="I1307" s="1" t="s">
        <v>26</v>
      </c>
      <c r="J1307" s="1" t="s">
        <v>3398</v>
      </c>
      <c r="K1307" s="1" t="s">
        <v>1517</v>
      </c>
      <c r="L1307" s="1" t="s">
        <v>55</v>
      </c>
      <c r="M1307" s="1" t="s">
        <v>2180</v>
      </c>
      <c r="N1307" s="1" t="s">
        <v>31</v>
      </c>
      <c r="O1307" s="1" t="s">
        <v>36</v>
      </c>
      <c r="P1307" s="1" t="s">
        <v>2181</v>
      </c>
      <c r="Q1307">
        <v>291.16800000000001</v>
      </c>
      <c r="R1307">
        <v>4</v>
      </c>
      <c r="S1307">
        <v>-14.558400000000001</v>
      </c>
      <c r="T1307" s="1" t="s">
        <v>48</v>
      </c>
    </row>
    <row r="1308" spans="1:20" x14ac:dyDescent="0.25">
      <c r="A1308" s="1" t="s">
        <v>3412</v>
      </c>
      <c r="B1308" s="2">
        <v>42989</v>
      </c>
      <c r="C1308" s="2">
        <v>42989</v>
      </c>
      <c r="D1308" s="1" t="s">
        <v>425</v>
      </c>
      <c r="E1308" s="1" t="s">
        <v>426</v>
      </c>
      <c r="F1308" s="1" t="s">
        <v>3413</v>
      </c>
      <c r="G1308" s="1" t="s">
        <v>3414</v>
      </c>
      <c r="H1308" s="1" t="s">
        <v>25</v>
      </c>
      <c r="I1308" s="1" t="s">
        <v>26</v>
      </c>
      <c r="J1308" s="1" t="s">
        <v>191</v>
      </c>
      <c r="K1308" s="1" t="s">
        <v>192</v>
      </c>
      <c r="L1308" s="1" t="s">
        <v>55</v>
      </c>
      <c r="M1308" s="1" t="s">
        <v>821</v>
      </c>
      <c r="N1308" s="1" t="s">
        <v>31</v>
      </c>
      <c r="O1308" s="1" t="s">
        <v>36</v>
      </c>
      <c r="P1308" s="1" t="s">
        <v>822</v>
      </c>
      <c r="Q1308">
        <v>177.56800000000001</v>
      </c>
      <c r="R1308">
        <v>2</v>
      </c>
      <c r="S1308">
        <v>8.8783999999999992</v>
      </c>
      <c r="T1308" s="1" t="s">
        <v>77</v>
      </c>
    </row>
    <row r="1309" spans="1:20" x14ac:dyDescent="0.25">
      <c r="A1309" s="1" t="s">
        <v>3415</v>
      </c>
      <c r="B1309" s="2">
        <v>42350</v>
      </c>
      <c r="C1309" s="2">
        <v>42354</v>
      </c>
      <c r="D1309" s="1" t="s">
        <v>79</v>
      </c>
      <c r="E1309" s="1" t="s">
        <v>40</v>
      </c>
      <c r="F1309" s="1" t="s">
        <v>2908</v>
      </c>
      <c r="G1309" s="1" t="s">
        <v>2909</v>
      </c>
      <c r="H1309" s="1" t="s">
        <v>25</v>
      </c>
      <c r="I1309" s="1" t="s">
        <v>26</v>
      </c>
      <c r="J1309" s="1" t="s">
        <v>1491</v>
      </c>
      <c r="K1309" s="1" t="s">
        <v>54</v>
      </c>
      <c r="L1309" s="1" t="s">
        <v>55</v>
      </c>
      <c r="M1309" s="1" t="s">
        <v>1784</v>
      </c>
      <c r="N1309" s="1" t="s">
        <v>31</v>
      </c>
      <c r="O1309" s="1" t="s">
        <v>57</v>
      </c>
      <c r="P1309" s="1" t="s">
        <v>1785</v>
      </c>
      <c r="Q1309">
        <v>166.5</v>
      </c>
      <c r="R1309">
        <v>3</v>
      </c>
      <c r="S1309">
        <v>21.645</v>
      </c>
      <c r="T1309" s="1" t="s">
        <v>96</v>
      </c>
    </row>
    <row r="1310" spans="1:20" x14ac:dyDescent="0.25">
      <c r="A1310" s="1" t="s">
        <v>3416</v>
      </c>
      <c r="B1310" s="2">
        <v>42883</v>
      </c>
      <c r="C1310" s="2">
        <v>42886</v>
      </c>
      <c r="D1310" s="1" t="s">
        <v>21</v>
      </c>
      <c r="E1310" s="1" t="s">
        <v>22</v>
      </c>
      <c r="F1310" s="1" t="s">
        <v>3417</v>
      </c>
      <c r="G1310" s="1" t="s">
        <v>3418</v>
      </c>
      <c r="H1310" s="1" t="s">
        <v>90</v>
      </c>
      <c r="I1310" s="1" t="s">
        <v>26</v>
      </c>
      <c r="J1310" s="1" t="s">
        <v>509</v>
      </c>
      <c r="K1310" s="1" t="s">
        <v>884</v>
      </c>
      <c r="L1310" s="1" t="s">
        <v>68</v>
      </c>
      <c r="M1310" s="1" t="s">
        <v>2110</v>
      </c>
      <c r="N1310" s="1" t="s">
        <v>31</v>
      </c>
      <c r="O1310" s="1" t="s">
        <v>57</v>
      </c>
      <c r="P1310" s="1" t="s">
        <v>2111</v>
      </c>
      <c r="Q1310">
        <v>247.44</v>
      </c>
      <c r="R1310">
        <v>8</v>
      </c>
      <c r="S1310">
        <v>101.4504</v>
      </c>
      <c r="T1310" s="1" t="s">
        <v>161</v>
      </c>
    </row>
    <row r="1311" spans="1:20" x14ac:dyDescent="0.25">
      <c r="A1311" s="1" t="s">
        <v>3419</v>
      </c>
      <c r="B1311" s="2">
        <v>42328</v>
      </c>
      <c r="C1311" s="2">
        <v>42333</v>
      </c>
      <c r="D1311" s="1" t="s">
        <v>50</v>
      </c>
      <c r="E1311" s="1" t="s">
        <v>40</v>
      </c>
      <c r="F1311" s="1" t="s">
        <v>3292</v>
      </c>
      <c r="G1311" s="1" t="s">
        <v>3293</v>
      </c>
      <c r="H1311" s="1" t="s">
        <v>100</v>
      </c>
      <c r="I1311" s="1" t="s">
        <v>26</v>
      </c>
      <c r="J1311" s="1" t="s">
        <v>191</v>
      </c>
      <c r="K1311" s="1" t="s">
        <v>192</v>
      </c>
      <c r="L1311" s="1" t="s">
        <v>55</v>
      </c>
      <c r="M1311" s="1" t="s">
        <v>1718</v>
      </c>
      <c r="N1311" s="1" t="s">
        <v>31</v>
      </c>
      <c r="O1311" s="1" t="s">
        <v>57</v>
      </c>
      <c r="P1311" s="1" t="s">
        <v>1719</v>
      </c>
      <c r="Q1311">
        <v>22.14</v>
      </c>
      <c r="R1311">
        <v>3</v>
      </c>
      <c r="S1311">
        <v>6.4206000000000003</v>
      </c>
      <c r="T1311" s="1" t="s">
        <v>34</v>
      </c>
    </row>
    <row r="1312" spans="1:20" x14ac:dyDescent="0.25">
      <c r="A1312" s="1" t="s">
        <v>3420</v>
      </c>
      <c r="B1312" s="2">
        <v>42884</v>
      </c>
      <c r="C1312" s="2">
        <v>42890</v>
      </c>
      <c r="D1312" s="1" t="s">
        <v>125</v>
      </c>
      <c r="E1312" s="1" t="s">
        <v>40</v>
      </c>
      <c r="F1312" s="1" t="s">
        <v>2516</v>
      </c>
      <c r="G1312" s="1" t="s">
        <v>2517</v>
      </c>
      <c r="H1312" s="1" t="s">
        <v>25</v>
      </c>
      <c r="I1312" s="1" t="s">
        <v>26</v>
      </c>
      <c r="J1312" s="1" t="s">
        <v>347</v>
      </c>
      <c r="K1312" s="1" t="s">
        <v>110</v>
      </c>
      <c r="L1312" s="1" t="s">
        <v>93</v>
      </c>
      <c r="M1312" s="1" t="s">
        <v>1361</v>
      </c>
      <c r="N1312" s="1" t="s">
        <v>31</v>
      </c>
      <c r="O1312" s="1" t="s">
        <v>57</v>
      </c>
      <c r="P1312" s="1" t="s">
        <v>423</v>
      </c>
      <c r="Q1312">
        <v>6.24</v>
      </c>
      <c r="R1312">
        <v>3</v>
      </c>
      <c r="S1312">
        <v>2.6208</v>
      </c>
      <c r="T1312" s="1" t="s">
        <v>161</v>
      </c>
    </row>
    <row r="1313" spans="1:20" x14ac:dyDescent="0.25">
      <c r="A1313" s="1" t="s">
        <v>3421</v>
      </c>
      <c r="B1313" s="2">
        <v>42255</v>
      </c>
      <c r="C1313" s="2">
        <v>42261</v>
      </c>
      <c r="D1313" s="1" t="s">
        <v>125</v>
      </c>
      <c r="E1313" s="1" t="s">
        <v>40</v>
      </c>
      <c r="F1313" s="1" t="s">
        <v>274</v>
      </c>
      <c r="G1313" s="1" t="s">
        <v>275</v>
      </c>
      <c r="H1313" s="1" t="s">
        <v>90</v>
      </c>
      <c r="I1313" s="1" t="s">
        <v>26</v>
      </c>
      <c r="J1313" s="1" t="s">
        <v>1616</v>
      </c>
      <c r="K1313" s="1" t="s">
        <v>1276</v>
      </c>
      <c r="L1313" s="1" t="s">
        <v>29</v>
      </c>
      <c r="M1313" s="1" t="s">
        <v>2513</v>
      </c>
      <c r="N1313" s="1" t="s">
        <v>31</v>
      </c>
      <c r="O1313" s="1" t="s">
        <v>57</v>
      </c>
      <c r="P1313" s="1" t="s">
        <v>2514</v>
      </c>
      <c r="Q1313">
        <v>21.36</v>
      </c>
      <c r="R1313">
        <v>8</v>
      </c>
      <c r="S1313">
        <v>8.1167999999999996</v>
      </c>
      <c r="T1313" s="1" t="s">
        <v>77</v>
      </c>
    </row>
    <row r="1314" spans="1:20" x14ac:dyDescent="0.25">
      <c r="A1314" s="1" t="s">
        <v>3422</v>
      </c>
      <c r="B1314" s="2">
        <v>43071</v>
      </c>
      <c r="C1314" s="2">
        <v>43075</v>
      </c>
      <c r="D1314" s="1" t="s">
        <v>79</v>
      </c>
      <c r="E1314" s="1" t="s">
        <v>40</v>
      </c>
      <c r="F1314" s="1" t="s">
        <v>1935</v>
      </c>
      <c r="G1314" s="1" t="s">
        <v>1936</v>
      </c>
      <c r="H1314" s="1" t="s">
        <v>90</v>
      </c>
      <c r="I1314" s="1" t="s">
        <v>26</v>
      </c>
      <c r="J1314" s="1" t="s">
        <v>1470</v>
      </c>
      <c r="K1314" s="1" t="s">
        <v>54</v>
      </c>
      <c r="L1314" s="1" t="s">
        <v>55</v>
      </c>
      <c r="M1314" s="1" t="s">
        <v>2549</v>
      </c>
      <c r="N1314" s="1" t="s">
        <v>31</v>
      </c>
      <c r="O1314" s="1" t="s">
        <v>36</v>
      </c>
      <c r="P1314" s="1" t="s">
        <v>2550</v>
      </c>
      <c r="Q1314">
        <v>1159.056</v>
      </c>
      <c r="R1314">
        <v>9</v>
      </c>
      <c r="S1314">
        <v>43.464599999999997</v>
      </c>
      <c r="T1314" s="1" t="s">
        <v>96</v>
      </c>
    </row>
    <row r="1315" spans="1:20" x14ac:dyDescent="0.25">
      <c r="A1315" s="1" t="s">
        <v>3423</v>
      </c>
      <c r="B1315" s="2">
        <v>42568</v>
      </c>
      <c r="C1315" s="2">
        <v>42573</v>
      </c>
      <c r="D1315" s="1" t="s">
        <v>50</v>
      </c>
      <c r="E1315" s="1" t="s">
        <v>22</v>
      </c>
      <c r="F1315" s="1" t="s">
        <v>1768</v>
      </c>
      <c r="G1315" s="1" t="s">
        <v>1769</v>
      </c>
      <c r="H1315" s="1" t="s">
        <v>25</v>
      </c>
      <c r="I1315" s="1" t="s">
        <v>26</v>
      </c>
      <c r="J1315" s="1" t="s">
        <v>191</v>
      </c>
      <c r="K1315" s="1" t="s">
        <v>192</v>
      </c>
      <c r="L1315" s="1" t="s">
        <v>55</v>
      </c>
      <c r="M1315" s="1" t="s">
        <v>1980</v>
      </c>
      <c r="N1315" s="1" t="s">
        <v>31</v>
      </c>
      <c r="O1315" s="1" t="s">
        <v>57</v>
      </c>
      <c r="P1315" s="1" t="s">
        <v>1981</v>
      </c>
      <c r="Q1315">
        <v>12.42</v>
      </c>
      <c r="R1315">
        <v>3</v>
      </c>
      <c r="S1315">
        <v>4.4711999999999996</v>
      </c>
      <c r="T1315" s="1" t="s">
        <v>71</v>
      </c>
    </row>
    <row r="1316" spans="1:20" x14ac:dyDescent="0.25">
      <c r="A1316" s="1" t="s">
        <v>3423</v>
      </c>
      <c r="B1316" s="2">
        <v>42568</v>
      </c>
      <c r="C1316" s="2">
        <v>42573</v>
      </c>
      <c r="D1316" s="1" t="s">
        <v>50</v>
      </c>
      <c r="E1316" s="1" t="s">
        <v>22</v>
      </c>
      <c r="F1316" s="1" t="s">
        <v>1768</v>
      </c>
      <c r="G1316" s="1" t="s">
        <v>1769</v>
      </c>
      <c r="H1316" s="1" t="s">
        <v>25</v>
      </c>
      <c r="I1316" s="1" t="s">
        <v>26</v>
      </c>
      <c r="J1316" s="1" t="s">
        <v>191</v>
      </c>
      <c r="K1316" s="1" t="s">
        <v>192</v>
      </c>
      <c r="L1316" s="1" t="s">
        <v>55</v>
      </c>
      <c r="M1316" s="1" t="s">
        <v>2601</v>
      </c>
      <c r="N1316" s="1" t="s">
        <v>31</v>
      </c>
      <c r="O1316" s="1" t="s">
        <v>57</v>
      </c>
      <c r="P1316" s="1" t="s">
        <v>2602</v>
      </c>
      <c r="Q1316">
        <v>24.75</v>
      </c>
      <c r="R1316">
        <v>5</v>
      </c>
      <c r="S1316">
        <v>10.89</v>
      </c>
      <c r="T1316" s="1" t="s">
        <v>71</v>
      </c>
    </row>
    <row r="1317" spans="1:20" x14ac:dyDescent="0.25">
      <c r="A1317" s="1" t="s">
        <v>3424</v>
      </c>
      <c r="B1317" s="2">
        <v>42328</v>
      </c>
      <c r="C1317" s="2">
        <v>42334</v>
      </c>
      <c r="D1317" s="1" t="s">
        <v>125</v>
      </c>
      <c r="E1317" s="1" t="s">
        <v>40</v>
      </c>
      <c r="F1317" s="1" t="s">
        <v>1438</v>
      </c>
      <c r="G1317" s="1" t="s">
        <v>1439</v>
      </c>
      <c r="H1317" s="1" t="s">
        <v>25</v>
      </c>
      <c r="I1317" s="1" t="s">
        <v>26</v>
      </c>
      <c r="J1317" s="1" t="s">
        <v>1770</v>
      </c>
      <c r="K1317" s="1" t="s">
        <v>231</v>
      </c>
      <c r="L1317" s="1" t="s">
        <v>68</v>
      </c>
      <c r="M1317" s="1" t="s">
        <v>3425</v>
      </c>
      <c r="N1317" s="1" t="s">
        <v>31</v>
      </c>
      <c r="O1317" s="1" t="s">
        <v>57</v>
      </c>
      <c r="P1317" s="1" t="s">
        <v>3426</v>
      </c>
      <c r="Q1317">
        <v>63.823999999999998</v>
      </c>
      <c r="R1317">
        <v>2</v>
      </c>
      <c r="S1317">
        <v>9.5736000000000008</v>
      </c>
      <c r="T1317" s="1" t="s">
        <v>34</v>
      </c>
    </row>
    <row r="1318" spans="1:20" x14ac:dyDescent="0.25">
      <c r="A1318" s="1" t="s">
        <v>3427</v>
      </c>
      <c r="B1318" s="2">
        <v>42637</v>
      </c>
      <c r="C1318" s="2">
        <v>42641</v>
      </c>
      <c r="D1318" s="1" t="s">
        <v>79</v>
      </c>
      <c r="E1318" s="1" t="s">
        <v>40</v>
      </c>
      <c r="F1318" s="1" t="s">
        <v>1598</v>
      </c>
      <c r="G1318" s="1" t="s">
        <v>1599</v>
      </c>
      <c r="H1318" s="1" t="s">
        <v>90</v>
      </c>
      <c r="I1318" s="1" t="s">
        <v>26</v>
      </c>
      <c r="J1318" s="1" t="s">
        <v>53</v>
      </c>
      <c r="K1318" s="1" t="s">
        <v>54</v>
      </c>
      <c r="L1318" s="1" t="s">
        <v>55</v>
      </c>
      <c r="M1318" s="1" t="s">
        <v>1532</v>
      </c>
      <c r="N1318" s="1" t="s">
        <v>31</v>
      </c>
      <c r="O1318" s="1" t="s">
        <v>36</v>
      </c>
      <c r="P1318" s="1" t="s">
        <v>1533</v>
      </c>
      <c r="Q1318">
        <v>563.24</v>
      </c>
      <c r="R1318">
        <v>5</v>
      </c>
      <c r="S1318">
        <v>56.323999999999998</v>
      </c>
      <c r="T1318" s="1" t="s">
        <v>77</v>
      </c>
    </row>
    <row r="1319" spans="1:20" x14ac:dyDescent="0.25">
      <c r="A1319" s="1" t="s">
        <v>3428</v>
      </c>
      <c r="B1319" s="2">
        <v>42664</v>
      </c>
      <c r="C1319" s="2">
        <v>42669</v>
      </c>
      <c r="D1319" s="1" t="s">
        <v>50</v>
      </c>
      <c r="E1319" s="1" t="s">
        <v>40</v>
      </c>
      <c r="F1319" s="1" t="s">
        <v>274</v>
      </c>
      <c r="G1319" s="1" t="s">
        <v>275</v>
      </c>
      <c r="H1319" s="1" t="s">
        <v>90</v>
      </c>
      <c r="I1319" s="1" t="s">
        <v>26</v>
      </c>
      <c r="J1319" s="1" t="s">
        <v>2060</v>
      </c>
      <c r="K1319" s="1" t="s">
        <v>231</v>
      </c>
      <c r="L1319" s="1" t="s">
        <v>68</v>
      </c>
      <c r="M1319" s="1" t="s">
        <v>1723</v>
      </c>
      <c r="N1319" s="1" t="s">
        <v>31</v>
      </c>
      <c r="O1319" s="1" t="s">
        <v>46</v>
      </c>
      <c r="P1319" s="1" t="s">
        <v>1724</v>
      </c>
      <c r="Q1319">
        <v>661.17600000000004</v>
      </c>
      <c r="R1319">
        <v>2</v>
      </c>
      <c r="S1319">
        <v>-231.41159999999999</v>
      </c>
      <c r="T1319" s="1" t="s">
        <v>48</v>
      </c>
    </row>
    <row r="1320" spans="1:20" x14ac:dyDescent="0.25">
      <c r="A1320" s="1" t="s">
        <v>3429</v>
      </c>
      <c r="B1320" s="2">
        <v>41828</v>
      </c>
      <c r="C1320" s="2">
        <v>41832</v>
      </c>
      <c r="D1320" s="1" t="s">
        <v>79</v>
      </c>
      <c r="E1320" s="1" t="s">
        <v>40</v>
      </c>
      <c r="F1320" s="1" t="s">
        <v>503</v>
      </c>
      <c r="G1320" s="1" t="s">
        <v>504</v>
      </c>
      <c r="H1320" s="1" t="s">
        <v>90</v>
      </c>
      <c r="I1320" s="1" t="s">
        <v>26</v>
      </c>
      <c r="J1320" s="1" t="s">
        <v>328</v>
      </c>
      <c r="K1320" s="1" t="s">
        <v>54</v>
      </c>
      <c r="L1320" s="1" t="s">
        <v>55</v>
      </c>
      <c r="M1320" s="1" t="s">
        <v>1328</v>
      </c>
      <c r="N1320" s="1" t="s">
        <v>31</v>
      </c>
      <c r="O1320" s="1" t="s">
        <v>46</v>
      </c>
      <c r="P1320" s="1" t="s">
        <v>1329</v>
      </c>
      <c r="Q1320">
        <v>502.488</v>
      </c>
      <c r="R1320">
        <v>3</v>
      </c>
      <c r="S1320">
        <v>-87.935400000000001</v>
      </c>
      <c r="T1320" s="1" t="s">
        <v>71</v>
      </c>
    </row>
    <row r="1321" spans="1:20" x14ac:dyDescent="0.25">
      <c r="A1321" s="1" t="s">
        <v>3430</v>
      </c>
      <c r="B1321" s="2">
        <v>42076</v>
      </c>
      <c r="C1321" s="2">
        <v>42081</v>
      </c>
      <c r="D1321" s="1" t="s">
        <v>50</v>
      </c>
      <c r="E1321" s="1" t="s">
        <v>22</v>
      </c>
      <c r="F1321" s="1" t="s">
        <v>1015</v>
      </c>
      <c r="G1321" s="1" t="s">
        <v>1016</v>
      </c>
      <c r="H1321" s="1" t="s">
        <v>100</v>
      </c>
      <c r="I1321" s="1" t="s">
        <v>26</v>
      </c>
      <c r="J1321" s="1" t="s">
        <v>3431</v>
      </c>
      <c r="K1321" s="1" t="s">
        <v>54</v>
      </c>
      <c r="L1321" s="1" t="s">
        <v>55</v>
      </c>
      <c r="M1321" s="1" t="s">
        <v>206</v>
      </c>
      <c r="N1321" s="1" t="s">
        <v>31</v>
      </c>
      <c r="O1321" s="1" t="s">
        <v>36</v>
      </c>
      <c r="P1321" s="1" t="s">
        <v>207</v>
      </c>
      <c r="Q1321">
        <v>915.13599999999997</v>
      </c>
      <c r="R1321">
        <v>4</v>
      </c>
      <c r="S1321">
        <v>102.9528</v>
      </c>
      <c r="T1321" s="1" t="s">
        <v>195</v>
      </c>
    </row>
    <row r="1322" spans="1:20" x14ac:dyDescent="0.25">
      <c r="A1322" s="1" t="s">
        <v>3430</v>
      </c>
      <c r="B1322" s="2">
        <v>42076</v>
      </c>
      <c r="C1322" s="2">
        <v>42081</v>
      </c>
      <c r="D1322" s="1" t="s">
        <v>50</v>
      </c>
      <c r="E1322" s="1" t="s">
        <v>22</v>
      </c>
      <c r="F1322" s="1" t="s">
        <v>1015</v>
      </c>
      <c r="G1322" s="1" t="s">
        <v>1016</v>
      </c>
      <c r="H1322" s="1" t="s">
        <v>100</v>
      </c>
      <c r="I1322" s="1" t="s">
        <v>26</v>
      </c>
      <c r="J1322" s="1" t="s">
        <v>3431</v>
      </c>
      <c r="K1322" s="1" t="s">
        <v>54</v>
      </c>
      <c r="L1322" s="1" t="s">
        <v>55</v>
      </c>
      <c r="M1322" s="1" t="s">
        <v>640</v>
      </c>
      <c r="N1322" s="1" t="s">
        <v>31</v>
      </c>
      <c r="O1322" s="1" t="s">
        <v>57</v>
      </c>
      <c r="P1322" s="1" t="s">
        <v>641</v>
      </c>
      <c r="Q1322">
        <v>327.76</v>
      </c>
      <c r="R1322">
        <v>8</v>
      </c>
      <c r="S1322">
        <v>91.772800000000004</v>
      </c>
      <c r="T1322" s="1" t="s">
        <v>195</v>
      </c>
    </row>
    <row r="1323" spans="1:20" x14ac:dyDescent="0.25">
      <c r="A1323" s="1" t="s">
        <v>3432</v>
      </c>
      <c r="B1323" s="2">
        <v>43071</v>
      </c>
      <c r="C1323" s="2">
        <v>43074</v>
      </c>
      <c r="D1323" s="1" t="s">
        <v>21</v>
      </c>
      <c r="E1323" s="1" t="s">
        <v>87</v>
      </c>
      <c r="F1323" s="1" t="s">
        <v>3433</v>
      </c>
      <c r="G1323" s="1" t="s">
        <v>3434</v>
      </c>
      <c r="H1323" s="1" t="s">
        <v>25</v>
      </c>
      <c r="I1323" s="1" t="s">
        <v>26</v>
      </c>
      <c r="J1323" s="1" t="s">
        <v>3233</v>
      </c>
      <c r="K1323" s="1" t="s">
        <v>716</v>
      </c>
      <c r="L1323" s="1" t="s">
        <v>29</v>
      </c>
      <c r="M1323" s="1" t="s">
        <v>1486</v>
      </c>
      <c r="N1323" s="1" t="s">
        <v>31</v>
      </c>
      <c r="O1323" s="1" t="s">
        <v>36</v>
      </c>
      <c r="P1323" s="1" t="s">
        <v>1487</v>
      </c>
      <c r="Q1323">
        <v>701.96</v>
      </c>
      <c r="R1323">
        <v>2</v>
      </c>
      <c r="S1323">
        <v>168.47040000000001</v>
      </c>
      <c r="T1323" s="1" t="s">
        <v>96</v>
      </c>
    </row>
    <row r="1324" spans="1:20" x14ac:dyDescent="0.25">
      <c r="A1324" s="1" t="s">
        <v>3435</v>
      </c>
      <c r="B1324" s="2">
        <v>43069</v>
      </c>
      <c r="C1324" s="2">
        <v>43072</v>
      </c>
      <c r="D1324" s="1" t="s">
        <v>21</v>
      </c>
      <c r="E1324" s="1" t="s">
        <v>87</v>
      </c>
      <c r="F1324" s="1" t="s">
        <v>3436</v>
      </c>
      <c r="G1324" s="1" t="s">
        <v>3437</v>
      </c>
      <c r="H1324" s="1" t="s">
        <v>100</v>
      </c>
      <c r="I1324" s="1" t="s">
        <v>26</v>
      </c>
      <c r="J1324" s="1" t="s">
        <v>328</v>
      </c>
      <c r="K1324" s="1" t="s">
        <v>54</v>
      </c>
      <c r="L1324" s="1" t="s">
        <v>55</v>
      </c>
      <c r="M1324" s="1" t="s">
        <v>3438</v>
      </c>
      <c r="N1324" s="1" t="s">
        <v>31</v>
      </c>
      <c r="O1324" s="1" t="s">
        <v>57</v>
      </c>
      <c r="P1324" s="1" t="s">
        <v>3439</v>
      </c>
      <c r="Q1324">
        <v>25.83</v>
      </c>
      <c r="R1324">
        <v>3</v>
      </c>
      <c r="S1324">
        <v>9.5571000000000002</v>
      </c>
      <c r="T1324" s="1" t="s">
        <v>34</v>
      </c>
    </row>
    <row r="1325" spans="1:20" x14ac:dyDescent="0.25">
      <c r="A1325" s="1" t="s">
        <v>3440</v>
      </c>
      <c r="B1325" s="2">
        <v>42678</v>
      </c>
      <c r="C1325" s="2">
        <v>42680</v>
      </c>
      <c r="D1325" s="1" t="s">
        <v>63</v>
      </c>
      <c r="E1325" s="1" t="s">
        <v>22</v>
      </c>
      <c r="F1325" s="1" t="s">
        <v>3441</v>
      </c>
      <c r="G1325" s="1" t="s">
        <v>3442</v>
      </c>
      <c r="H1325" s="1" t="s">
        <v>90</v>
      </c>
      <c r="I1325" s="1" t="s">
        <v>26</v>
      </c>
      <c r="J1325" s="1" t="s">
        <v>3443</v>
      </c>
      <c r="K1325" s="1" t="s">
        <v>1517</v>
      </c>
      <c r="L1325" s="1" t="s">
        <v>55</v>
      </c>
      <c r="M1325" s="1" t="s">
        <v>2578</v>
      </c>
      <c r="N1325" s="1" t="s">
        <v>31</v>
      </c>
      <c r="O1325" s="1" t="s">
        <v>36</v>
      </c>
      <c r="P1325" s="1" t="s">
        <v>2579</v>
      </c>
      <c r="Q1325">
        <v>104.78400000000001</v>
      </c>
      <c r="R1325">
        <v>1</v>
      </c>
      <c r="S1325">
        <v>-14.4078</v>
      </c>
      <c r="T1325" s="1" t="s">
        <v>34</v>
      </c>
    </row>
    <row r="1326" spans="1:20" x14ac:dyDescent="0.25">
      <c r="A1326" s="1" t="s">
        <v>3440</v>
      </c>
      <c r="B1326" s="2">
        <v>42678</v>
      </c>
      <c r="C1326" s="2">
        <v>42680</v>
      </c>
      <c r="D1326" s="1" t="s">
        <v>63</v>
      </c>
      <c r="E1326" s="1" t="s">
        <v>22</v>
      </c>
      <c r="F1326" s="1" t="s">
        <v>3441</v>
      </c>
      <c r="G1326" s="1" t="s">
        <v>3442</v>
      </c>
      <c r="H1326" s="1" t="s">
        <v>90</v>
      </c>
      <c r="I1326" s="1" t="s">
        <v>26</v>
      </c>
      <c r="J1326" s="1" t="s">
        <v>3443</v>
      </c>
      <c r="K1326" s="1" t="s">
        <v>1517</v>
      </c>
      <c r="L1326" s="1" t="s">
        <v>55</v>
      </c>
      <c r="M1326" s="1" t="s">
        <v>2730</v>
      </c>
      <c r="N1326" s="1" t="s">
        <v>31</v>
      </c>
      <c r="O1326" s="1" t="s">
        <v>36</v>
      </c>
      <c r="P1326" s="1" t="s">
        <v>2731</v>
      </c>
      <c r="Q1326">
        <v>650.35199999999998</v>
      </c>
      <c r="R1326">
        <v>3</v>
      </c>
      <c r="S1326">
        <v>-97.552800000000005</v>
      </c>
      <c r="T1326" s="1" t="s">
        <v>34</v>
      </c>
    </row>
    <row r="1327" spans="1:20" x14ac:dyDescent="0.25">
      <c r="A1327" s="1" t="s">
        <v>3444</v>
      </c>
      <c r="B1327" s="2">
        <v>41893</v>
      </c>
      <c r="C1327" s="2">
        <v>41898</v>
      </c>
      <c r="D1327" s="1" t="s">
        <v>50</v>
      </c>
      <c r="E1327" s="1" t="s">
        <v>40</v>
      </c>
      <c r="F1327" s="1" t="s">
        <v>3445</v>
      </c>
      <c r="G1327" s="1" t="s">
        <v>3446</v>
      </c>
      <c r="H1327" s="1" t="s">
        <v>25</v>
      </c>
      <c r="I1327" s="1" t="s">
        <v>26</v>
      </c>
      <c r="J1327" s="1" t="s">
        <v>3447</v>
      </c>
      <c r="K1327" s="1" t="s">
        <v>54</v>
      </c>
      <c r="L1327" s="1" t="s">
        <v>55</v>
      </c>
      <c r="M1327" s="1" t="s">
        <v>181</v>
      </c>
      <c r="N1327" s="1" t="s">
        <v>31</v>
      </c>
      <c r="O1327" s="1" t="s">
        <v>57</v>
      </c>
      <c r="P1327" s="1" t="s">
        <v>182</v>
      </c>
      <c r="Q1327">
        <v>127.95</v>
      </c>
      <c r="R1327">
        <v>3</v>
      </c>
      <c r="S1327">
        <v>21.7515</v>
      </c>
      <c r="T1327" s="1" t="s">
        <v>77</v>
      </c>
    </row>
    <row r="1328" spans="1:20" x14ac:dyDescent="0.25">
      <c r="A1328" s="1" t="s">
        <v>3448</v>
      </c>
      <c r="B1328" s="2">
        <v>41659</v>
      </c>
      <c r="C1328" s="2">
        <v>41665</v>
      </c>
      <c r="D1328" s="1" t="s">
        <v>125</v>
      </c>
      <c r="E1328" s="1" t="s">
        <v>40</v>
      </c>
      <c r="F1328" s="1" t="s">
        <v>3449</v>
      </c>
      <c r="G1328" s="1" t="s">
        <v>3450</v>
      </c>
      <c r="H1328" s="1" t="s">
        <v>25</v>
      </c>
      <c r="I1328" s="1" t="s">
        <v>26</v>
      </c>
      <c r="J1328" s="1" t="s">
        <v>3451</v>
      </c>
      <c r="K1328" s="1" t="s">
        <v>289</v>
      </c>
      <c r="L1328" s="1" t="s">
        <v>93</v>
      </c>
      <c r="M1328" s="1" t="s">
        <v>358</v>
      </c>
      <c r="N1328" s="1" t="s">
        <v>31</v>
      </c>
      <c r="O1328" s="1" t="s">
        <v>57</v>
      </c>
      <c r="P1328" s="1" t="s">
        <v>359</v>
      </c>
      <c r="Q1328">
        <v>272.94</v>
      </c>
      <c r="R1328">
        <v>3</v>
      </c>
      <c r="S1328">
        <v>30.023399999999999</v>
      </c>
      <c r="T1328" s="1" t="s">
        <v>169</v>
      </c>
    </row>
    <row r="1329" spans="1:20" x14ac:dyDescent="0.25">
      <c r="A1329" s="1" t="s">
        <v>3448</v>
      </c>
      <c r="B1329" s="2">
        <v>41659</v>
      </c>
      <c r="C1329" s="2">
        <v>41665</v>
      </c>
      <c r="D1329" s="1" t="s">
        <v>125</v>
      </c>
      <c r="E1329" s="1" t="s">
        <v>40</v>
      </c>
      <c r="F1329" s="1" t="s">
        <v>3449</v>
      </c>
      <c r="G1329" s="1" t="s">
        <v>3450</v>
      </c>
      <c r="H1329" s="1" t="s">
        <v>25</v>
      </c>
      <c r="I1329" s="1" t="s">
        <v>26</v>
      </c>
      <c r="J1329" s="1" t="s">
        <v>3451</v>
      </c>
      <c r="K1329" s="1" t="s">
        <v>289</v>
      </c>
      <c r="L1329" s="1" t="s">
        <v>93</v>
      </c>
      <c r="M1329" s="1" t="s">
        <v>1099</v>
      </c>
      <c r="N1329" s="1" t="s">
        <v>31</v>
      </c>
      <c r="O1329" s="1" t="s">
        <v>57</v>
      </c>
      <c r="P1329" s="1" t="s">
        <v>1100</v>
      </c>
      <c r="Q1329">
        <v>14.73</v>
      </c>
      <c r="R1329">
        <v>3</v>
      </c>
      <c r="S1329">
        <v>4.8609</v>
      </c>
      <c r="T1329" s="1" t="s">
        <v>169</v>
      </c>
    </row>
    <row r="1330" spans="1:20" x14ac:dyDescent="0.25">
      <c r="A1330" s="1" t="s">
        <v>3452</v>
      </c>
      <c r="B1330" s="2">
        <v>42612</v>
      </c>
      <c r="C1330" s="2">
        <v>42619</v>
      </c>
      <c r="D1330" s="1" t="s">
        <v>39</v>
      </c>
      <c r="E1330" s="1" t="s">
        <v>40</v>
      </c>
      <c r="F1330" s="1" t="s">
        <v>2363</v>
      </c>
      <c r="G1330" s="1" t="s">
        <v>2364</v>
      </c>
      <c r="H1330" s="1" t="s">
        <v>25</v>
      </c>
      <c r="I1330" s="1" t="s">
        <v>26</v>
      </c>
      <c r="J1330" s="1" t="s">
        <v>53</v>
      </c>
      <c r="K1330" s="1" t="s">
        <v>54</v>
      </c>
      <c r="L1330" s="1" t="s">
        <v>55</v>
      </c>
      <c r="M1330" s="1" t="s">
        <v>2409</v>
      </c>
      <c r="N1330" s="1" t="s">
        <v>31</v>
      </c>
      <c r="O1330" s="1" t="s">
        <v>57</v>
      </c>
      <c r="P1330" s="1" t="s">
        <v>2410</v>
      </c>
      <c r="Q1330">
        <v>47.04</v>
      </c>
      <c r="R1330">
        <v>4</v>
      </c>
      <c r="S1330">
        <v>15.993600000000001</v>
      </c>
      <c r="T1330" s="1" t="s">
        <v>253</v>
      </c>
    </row>
    <row r="1331" spans="1:20" x14ac:dyDescent="0.25">
      <c r="A1331" s="1" t="s">
        <v>3453</v>
      </c>
      <c r="B1331" s="2">
        <v>43013</v>
      </c>
      <c r="C1331" s="2">
        <v>43017</v>
      </c>
      <c r="D1331" s="1" t="s">
        <v>79</v>
      </c>
      <c r="E1331" s="1" t="s">
        <v>40</v>
      </c>
      <c r="F1331" s="1" t="s">
        <v>1317</v>
      </c>
      <c r="G1331" s="1" t="s">
        <v>1318</v>
      </c>
      <c r="H1331" s="1" t="s">
        <v>90</v>
      </c>
      <c r="I1331" s="1" t="s">
        <v>26</v>
      </c>
      <c r="J1331" s="1" t="s">
        <v>173</v>
      </c>
      <c r="K1331" s="1" t="s">
        <v>121</v>
      </c>
      <c r="L1331" s="1" t="s">
        <v>68</v>
      </c>
      <c r="M1331" s="1" t="s">
        <v>1028</v>
      </c>
      <c r="N1331" s="1" t="s">
        <v>31</v>
      </c>
      <c r="O1331" s="1" t="s">
        <v>36</v>
      </c>
      <c r="P1331" s="1" t="s">
        <v>1029</v>
      </c>
      <c r="Q1331">
        <v>221.38200000000001</v>
      </c>
      <c r="R1331">
        <v>2</v>
      </c>
      <c r="S1331">
        <v>2.4598</v>
      </c>
      <c r="T1331" s="1" t="s">
        <v>48</v>
      </c>
    </row>
    <row r="1332" spans="1:20" x14ac:dyDescent="0.25">
      <c r="A1332" s="1" t="s">
        <v>3454</v>
      </c>
      <c r="B1332" s="2">
        <v>42981</v>
      </c>
      <c r="C1332" s="2">
        <v>42986</v>
      </c>
      <c r="D1332" s="1" t="s">
        <v>50</v>
      </c>
      <c r="E1332" s="1" t="s">
        <v>40</v>
      </c>
      <c r="F1332" s="1" t="s">
        <v>1472</v>
      </c>
      <c r="G1332" s="1" t="s">
        <v>1473</v>
      </c>
      <c r="H1332" s="1" t="s">
        <v>25</v>
      </c>
      <c r="I1332" s="1" t="s">
        <v>26</v>
      </c>
      <c r="J1332" s="1" t="s">
        <v>1739</v>
      </c>
      <c r="K1332" s="1" t="s">
        <v>92</v>
      </c>
      <c r="L1332" s="1" t="s">
        <v>93</v>
      </c>
      <c r="M1332" s="1" t="s">
        <v>1017</v>
      </c>
      <c r="N1332" s="1" t="s">
        <v>31</v>
      </c>
      <c r="O1332" s="1" t="s">
        <v>57</v>
      </c>
      <c r="P1332" s="1" t="s">
        <v>1018</v>
      </c>
      <c r="Q1332">
        <v>108.4</v>
      </c>
      <c r="R1332">
        <v>5</v>
      </c>
      <c r="S1332">
        <v>-105.69</v>
      </c>
      <c r="T1332" s="1" t="s">
        <v>77</v>
      </c>
    </row>
    <row r="1333" spans="1:20" x14ac:dyDescent="0.25">
      <c r="A1333" s="1" t="s">
        <v>3455</v>
      </c>
      <c r="B1333" s="2">
        <v>42646</v>
      </c>
      <c r="C1333" s="2">
        <v>42650</v>
      </c>
      <c r="D1333" s="1" t="s">
        <v>79</v>
      </c>
      <c r="E1333" s="1" t="s">
        <v>40</v>
      </c>
      <c r="F1333" s="1" t="s">
        <v>3441</v>
      </c>
      <c r="G1333" s="1" t="s">
        <v>3442</v>
      </c>
      <c r="H1333" s="1" t="s">
        <v>90</v>
      </c>
      <c r="I1333" s="1" t="s">
        <v>26</v>
      </c>
      <c r="J1333" s="1" t="s">
        <v>1717</v>
      </c>
      <c r="K1333" s="1" t="s">
        <v>92</v>
      </c>
      <c r="L1333" s="1" t="s">
        <v>93</v>
      </c>
      <c r="M1333" s="1" t="s">
        <v>383</v>
      </c>
      <c r="N1333" s="1" t="s">
        <v>31</v>
      </c>
      <c r="O1333" s="1" t="s">
        <v>57</v>
      </c>
      <c r="P1333" s="1" t="s">
        <v>384</v>
      </c>
      <c r="Q1333">
        <v>38.08</v>
      </c>
      <c r="R1333">
        <v>5</v>
      </c>
      <c r="S1333">
        <v>-29.512</v>
      </c>
      <c r="T1333" s="1" t="s">
        <v>48</v>
      </c>
    </row>
    <row r="1334" spans="1:20" x14ac:dyDescent="0.25">
      <c r="A1334" s="1" t="s">
        <v>3456</v>
      </c>
      <c r="B1334" s="2">
        <v>42695</v>
      </c>
      <c r="C1334" s="2">
        <v>42695</v>
      </c>
      <c r="D1334" s="1" t="s">
        <v>425</v>
      </c>
      <c r="E1334" s="1" t="s">
        <v>426</v>
      </c>
      <c r="F1334" s="1" t="s">
        <v>1237</v>
      </c>
      <c r="G1334" s="1" t="s">
        <v>1238</v>
      </c>
      <c r="H1334" s="1" t="s">
        <v>100</v>
      </c>
      <c r="I1334" s="1" t="s">
        <v>26</v>
      </c>
      <c r="J1334" s="1" t="s">
        <v>173</v>
      </c>
      <c r="K1334" s="1" t="s">
        <v>121</v>
      </c>
      <c r="L1334" s="1" t="s">
        <v>68</v>
      </c>
      <c r="M1334" s="1" t="s">
        <v>2420</v>
      </c>
      <c r="N1334" s="1" t="s">
        <v>31</v>
      </c>
      <c r="O1334" s="1" t="s">
        <v>32</v>
      </c>
      <c r="P1334" s="1" t="s">
        <v>2421</v>
      </c>
      <c r="Q1334">
        <v>113.568</v>
      </c>
      <c r="R1334">
        <v>2</v>
      </c>
      <c r="S1334">
        <v>12.776400000000001</v>
      </c>
      <c r="T1334" s="1" t="s">
        <v>34</v>
      </c>
    </row>
    <row r="1335" spans="1:20" x14ac:dyDescent="0.25">
      <c r="A1335" s="1" t="s">
        <v>3457</v>
      </c>
      <c r="B1335" s="2">
        <v>43011</v>
      </c>
      <c r="C1335" s="2">
        <v>43013</v>
      </c>
      <c r="D1335" s="1" t="s">
        <v>63</v>
      </c>
      <c r="E1335" s="1" t="s">
        <v>22</v>
      </c>
      <c r="F1335" s="1" t="s">
        <v>882</v>
      </c>
      <c r="G1335" s="1" t="s">
        <v>883</v>
      </c>
      <c r="H1335" s="1" t="s">
        <v>100</v>
      </c>
      <c r="I1335" s="1" t="s">
        <v>26</v>
      </c>
      <c r="J1335" s="1" t="s">
        <v>173</v>
      </c>
      <c r="K1335" s="1" t="s">
        <v>121</v>
      </c>
      <c r="L1335" s="1" t="s">
        <v>68</v>
      </c>
      <c r="M1335" s="1" t="s">
        <v>186</v>
      </c>
      <c r="N1335" s="1" t="s">
        <v>31</v>
      </c>
      <c r="O1335" s="1" t="s">
        <v>57</v>
      </c>
      <c r="P1335" s="1" t="s">
        <v>187</v>
      </c>
      <c r="Q1335">
        <v>83.92</v>
      </c>
      <c r="R1335">
        <v>4</v>
      </c>
      <c r="S1335">
        <v>21.819199999999999</v>
      </c>
      <c r="T1335" s="1" t="s">
        <v>48</v>
      </c>
    </row>
    <row r="1336" spans="1:20" x14ac:dyDescent="0.25">
      <c r="A1336" s="1" t="s">
        <v>3458</v>
      </c>
      <c r="B1336" s="2">
        <v>41758</v>
      </c>
      <c r="C1336" s="2">
        <v>41762</v>
      </c>
      <c r="D1336" s="1" t="s">
        <v>79</v>
      </c>
      <c r="E1336" s="1" t="s">
        <v>40</v>
      </c>
      <c r="F1336" s="1" t="s">
        <v>984</v>
      </c>
      <c r="G1336" s="1" t="s">
        <v>985</v>
      </c>
      <c r="H1336" s="1" t="s">
        <v>90</v>
      </c>
      <c r="I1336" s="1" t="s">
        <v>26</v>
      </c>
      <c r="J1336" s="1" t="s">
        <v>140</v>
      </c>
      <c r="K1336" s="1" t="s">
        <v>141</v>
      </c>
      <c r="L1336" s="1" t="s">
        <v>29</v>
      </c>
      <c r="M1336" s="1" t="s">
        <v>851</v>
      </c>
      <c r="N1336" s="1" t="s">
        <v>31</v>
      </c>
      <c r="O1336" s="1" t="s">
        <v>36</v>
      </c>
      <c r="P1336" s="1" t="s">
        <v>852</v>
      </c>
      <c r="Q1336">
        <v>561.58399999999995</v>
      </c>
      <c r="R1336">
        <v>2</v>
      </c>
      <c r="S1336">
        <v>70.197999999999993</v>
      </c>
      <c r="T1336" s="1" t="s">
        <v>113</v>
      </c>
    </row>
    <row r="1337" spans="1:20" x14ac:dyDescent="0.25">
      <c r="A1337" s="1" t="s">
        <v>3459</v>
      </c>
      <c r="B1337" s="2">
        <v>42719</v>
      </c>
      <c r="C1337" s="2">
        <v>42726</v>
      </c>
      <c r="D1337" s="1" t="s">
        <v>39</v>
      </c>
      <c r="E1337" s="1" t="s">
        <v>40</v>
      </c>
      <c r="F1337" s="1" t="s">
        <v>1564</v>
      </c>
      <c r="G1337" s="1" t="s">
        <v>1565</v>
      </c>
      <c r="H1337" s="1" t="s">
        <v>25</v>
      </c>
      <c r="I1337" s="1" t="s">
        <v>26</v>
      </c>
      <c r="J1337" s="1" t="s">
        <v>53</v>
      </c>
      <c r="K1337" s="1" t="s">
        <v>54</v>
      </c>
      <c r="L1337" s="1" t="s">
        <v>55</v>
      </c>
      <c r="M1337" s="1" t="s">
        <v>1718</v>
      </c>
      <c r="N1337" s="1" t="s">
        <v>31</v>
      </c>
      <c r="O1337" s="1" t="s">
        <v>57</v>
      </c>
      <c r="P1337" s="1" t="s">
        <v>1719</v>
      </c>
      <c r="Q1337">
        <v>14.76</v>
      </c>
      <c r="R1337">
        <v>2</v>
      </c>
      <c r="S1337">
        <v>4.2804000000000002</v>
      </c>
      <c r="T1337" s="1" t="s">
        <v>96</v>
      </c>
    </row>
    <row r="1338" spans="1:20" x14ac:dyDescent="0.25">
      <c r="A1338" s="1" t="s">
        <v>3460</v>
      </c>
      <c r="B1338" s="2">
        <v>42458</v>
      </c>
      <c r="C1338" s="2">
        <v>42462</v>
      </c>
      <c r="D1338" s="1" t="s">
        <v>79</v>
      </c>
      <c r="E1338" s="1" t="s">
        <v>40</v>
      </c>
      <c r="F1338" s="1" t="s">
        <v>498</v>
      </c>
      <c r="G1338" s="1" t="s">
        <v>499</v>
      </c>
      <c r="H1338" s="1" t="s">
        <v>25</v>
      </c>
      <c r="I1338" s="1" t="s">
        <v>26</v>
      </c>
      <c r="J1338" s="1" t="s">
        <v>878</v>
      </c>
      <c r="K1338" s="1" t="s">
        <v>231</v>
      </c>
      <c r="L1338" s="1" t="s">
        <v>68</v>
      </c>
      <c r="M1338" s="1" t="s">
        <v>710</v>
      </c>
      <c r="N1338" s="1" t="s">
        <v>31</v>
      </c>
      <c r="O1338" s="1" t="s">
        <v>32</v>
      </c>
      <c r="P1338" s="1" t="s">
        <v>711</v>
      </c>
      <c r="Q1338">
        <v>299.97500000000002</v>
      </c>
      <c r="R1338">
        <v>5</v>
      </c>
      <c r="S1338">
        <v>-167.98599999999999</v>
      </c>
      <c r="T1338" s="1" t="s">
        <v>195</v>
      </c>
    </row>
    <row r="1339" spans="1:20" x14ac:dyDescent="0.25">
      <c r="A1339" s="1" t="s">
        <v>3461</v>
      </c>
      <c r="B1339" s="2">
        <v>42718</v>
      </c>
      <c r="C1339" s="2">
        <v>42723</v>
      </c>
      <c r="D1339" s="1" t="s">
        <v>50</v>
      </c>
      <c r="E1339" s="1" t="s">
        <v>40</v>
      </c>
      <c r="F1339" s="1" t="s">
        <v>491</v>
      </c>
      <c r="G1339" s="1" t="s">
        <v>492</v>
      </c>
      <c r="H1339" s="1" t="s">
        <v>25</v>
      </c>
      <c r="I1339" s="1" t="s">
        <v>26</v>
      </c>
      <c r="J1339" s="1" t="s">
        <v>173</v>
      </c>
      <c r="K1339" s="1" t="s">
        <v>121</v>
      </c>
      <c r="L1339" s="1" t="s">
        <v>68</v>
      </c>
      <c r="M1339" s="1" t="s">
        <v>1400</v>
      </c>
      <c r="N1339" s="1" t="s">
        <v>31</v>
      </c>
      <c r="O1339" s="1" t="s">
        <v>57</v>
      </c>
      <c r="P1339" s="1" t="s">
        <v>1401</v>
      </c>
      <c r="Q1339">
        <v>396.92</v>
      </c>
      <c r="R1339">
        <v>4</v>
      </c>
      <c r="S1339">
        <v>198.46</v>
      </c>
      <c r="T1339" s="1" t="s">
        <v>96</v>
      </c>
    </row>
    <row r="1340" spans="1:20" x14ac:dyDescent="0.25">
      <c r="A1340" s="1" t="s">
        <v>3462</v>
      </c>
      <c r="B1340" s="2">
        <v>42885</v>
      </c>
      <c r="C1340" s="2">
        <v>42886</v>
      </c>
      <c r="D1340" s="1" t="s">
        <v>117</v>
      </c>
      <c r="E1340" s="1" t="s">
        <v>87</v>
      </c>
      <c r="F1340" s="1" t="s">
        <v>633</v>
      </c>
      <c r="G1340" s="1" t="s">
        <v>634</v>
      </c>
      <c r="H1340" s="1" t="s">
        <v>25</v>
      </c>
      <c r="I1340" s="1" t="s">
        <v>26</v>
      </c>
      <c r="J1340" s="1" t="s">
        <v>1405</v>
      </c>
      <c r="K1340" s="1" t="s">
        <v>1406</v>
      </c>
      <c r="L1340" s="1" t="s">
        <v>29</v>
      </c>
      <c r="M1340" s="1" t="s">
        <v>1474</v>
      </c>
      <c r="N1340" s="1" t="s">
        <v>31</v>
      </c>
      <c r="O1340" s="1" t="s">
        <v>32</v>
      </c>
      <c r="P1340" s="1" t="s">
        <v>1475</v>
      </c>
      <c r="Q1340">
        <v>241.96</v>
      </c>
      <c r="R1340">
        <v>2</v>
      </c>
      <c r="S1340">
        <v>33.874400000000001</v>
      </c>
      <c r="T1340" s="1" t="s">
        <v>161</v>
      </c>
    </row>
    <row r="1341" spans="1:20" x14ac:dyDescent="0.25">
      <c r="A1341" s="1" t="s">
        <v>3462</v>
      </c>
      <c r="B1341" s="2">
        <v>42885</v>
      </c>
      <c r="C1341" s="2">
        <v>42886</v>
      </c>
      <c r="D1341" s="1" t="s">
        <v>117</v>
      </c>
      <c r="E1341" s="1" t="s">
        <v>87</v>
      </c>
      <c r="F1341" s="1" t="s">
        <v>633</v>
      </c>
      <c r="G1341" s="1" t="s">
        <v>634</v>
      </c>
      <c r="H1341" s="1" t="s">
        <v>25</v>
      </c>
      <c r="I1341" s="1" t="s">
        <v>26</v>
      </c>
      <c r="J1341" s="1" t="s">
        <v>1405</v>
      </c>
      <c r="K1341" s="1" t="s">
        <v>1406</v>
      </c>
      <c r="L1341" s="1" t="s">
        <v>29</v>
      </c>
      <c r="M1341" s="1" t="s">
        <v>2513</v>
      </c>
      <c r="N1341" s="1" t="s">
        <v>31</v>
      </c>
      <c r="O1341" s="1" t="s">
        <v>57</v>
      </c>
      <c r="P1341" s="1" t="s">
        <v>2514</v>
      </c>
      <c r="Q1341">
        <v>8.01</v>
      </c>
      <c r="R1341">
        <v>3</v>
      </c>
      <c r="S1341">
        <v>3.0438000000000001</v>
      </c>
      <c r="T1341" s="1" t="s">
        <v>161</v>
      </c>
    </row>
    <row r="1342" spans="1:20" x14ac:dyDescent="0.25">
      <c r="A1342" s="1" t="s">
        <v>3463</v>
      </c>
      <c r="B1342" s="2">
        <v>42978</v>
      </c>
      <c r="C1342" s="2">
        <v>42980</v>
      </c>
      <c r="D1342" s="1" t="s">
        <v>63</v>
      </c>
      <c r="E1342" s="1" t="s">
        <v>22</v>
      </c>
      <c r="F1342" s="1" t="s">
        <v>1960</v>
      </c>
      <c r="G1342" s="1" t="s">
        <v>1961</v>
      </c>
      <c r="H1342" s="1" t="s">
        <v>90</v>
      </c>
      <c r="I1342" s="1" t="s">
        <v>26</v>
      </c>
      <c r="J1342" s="1" t="s">
        <v>1566</v>
      </c>
      <c r="K1342" s="1" t="s">
        <v>192</v>
      </c>
      <c r="L1342" s="1" t="s">
        <v>55</v>
      </c>
      <c r="M1342" s="1" t="s">
        <v>514</v>
      </c>
      <c r="N1342" s="1" t="s">
        <v>31</v>
      </c>
      <c r="O1342" s="1" t="s">
        <v>36</v>
      </c>
      <c r="P1342" s="1" t="s">
        <v>515</v>
      </c>
      <c r="Q1342">
        <v>569.56799999999998</v>
      </c>
      <c r="R1342">
        <v>2</v>
      </c>
      <c r="S1342">
        <v>7.1196000000000002</v>
      </c>
      <c r="T1342" s="1" t="s">
        <v>253</v>
      </c>
    </row>
    <row r="1343" spans="1:20" x14ac:dyDescent="0.25">
      <c r="A1343" s="1" t="s">
        <v>3464</v>
      </c>
      <c r="B1343" s="2">
        <v>42869</v>
      </c>
      <c r="C1343" s="2">
        <v>42870</v>
      </c>
      <c r="D1343" s="1" t="s">
        <v>117</v>
      </c>
      <c r="E1343" s="1" t="s">
        <v>87</v>
      </c>
      <c r="F1343" s="1" t="s">
        <v>873</v>
      </c>
      <c r="G1343" s="1" t="s">
        <v>874</v>
      </c>
      <c r="H1343" s="1" t="s">
        <v>25</v>
      </c>
      <c r="I1343" s="1" t="s">
        <v>26</v>
      </c>
      <c r="J1343" s="1" t="s">
        <v>101</v>
      </c>
      <c r="K1343" s="1" t="s">
        <v>92</v>
      </c>
      <c r="L1343" s="1" t="s">
        <v>93</v>
      </c>
      <c r="M1343" s="1" t="s">
        <v>1600</v>
      </c>
      <c r="N1343" s="1" t="s">
        <v>31</v>
      </c>
      <c r="O1343" s="1" t="s">
        <v>36</v>
      </c>
      <c r="P1343" s="1" t="s">
        <v>1601</v>
      </c>
      <c r="Q1343">
        <v>899.43</v>
      </c>
      <c r="R1343">
        <v>5</v>
      </c>
      <c r="S1343">
        <v>-12.849</v>
      </c>
      <c r="T1343" s="1" t="s">
        <v>161</v>
      </c>
    </row>
    <row r="1344" spans="1:20" x14ac:dyDescent="0.25">
      <c r="A1344" s="1" t="s">
        <v>3465</v>
      </c>
      <c r="B1344" s="2">
        <v>42674</v>
      </c>
      <c r="C1344" s="2">
        <v>42679</v>
      </c>
      <c r="D1344" s="1" t="s">
        <v>50</v>
      </c>
      <c r="E1344" s="1" t="s">
        <v>40</v>
      </c>
      <c r="F1344" s="1" t="s">
        <v>828</v>
      </c>
      <c r="G1344" s="1" t="s">
        <v>829</v>
      </c>
      <c r="H1344" s="1" t="s">
        <v>90</v>
      </c>
      <c r="I1344" s="1" t="s">
        <v>26</v>
      </c>
      <c r="J1344" s="1" t="s">
        <v>2021</v>
      </c>
      <c r="K1344" s="1" t="s">
        <v>1522</v>
      </c>
      <c r="L1344" s="1" t="s">
        <v>93</v>
      </c>
      <c r="M1344" s="1" t="s">
        <v>1747</v>
      </c>
      <c r="N1344" s="1" t="s">
        <v>31</v>
      </c>
      <c r="O1344" s="1" t="s">
        <v>36</v>
      </c>
      <c r="P1344" s="1" t="s">
        <v>1748</v>
      </c>
      <c r="Q1344">
        <v>368.97</v>
      </c>
      <c r="R1344">
        <v>3</v>
      </c>
      <c r="S1344">
        <v>81.173400000000001</v>
      </c>
      <c r="T1344" s="1" t="s">
        <v>48</v>
      </c>
    </row>
    <row r="1345" spans="1:20" x14ac:dyDescent="0.25">
      <c r="A1345" s="1" t="s">
        <v>3466</v>
      </c>
      <c r="B1345" s="2">
        <v>42301</v>
      </c>
      <c r="C1345" s="2">
        <v>42304</v>
      </c>
      <c r="D1345" s="1" t="s">
        <v>21</v>
      </c>
      <c r="E1345" s="1" t="s">
        <v>87</v>
      </c>
      <c r="F1345" s="1" t="s">
        <v>993</v>
      </c>
      <c r="G1345" s="1" t="s">
        <v>994</v>
      </c>
      <c r="H1345" s="1" t="s">
        <v>100</v>
      </c>
      <c r="I1345" s="1" t="s">
        <v>26</v>
      </c>
      <c r="J1345" s="1" t="s">
        <v>1470</v>
      </c>
      <c r="K1345" s="1" t="s">
        <v>54</v>
      </c>
      <c r="L1345" s="1" t="s">
        <v>55</v>
      </c>
      <c r="M1345" s="1" t="s">
        <v>458</v>
      </c>
      <c r="N1345" s="1" t="s">
        <v>31</v>
      </c>
      <c r="O1345" s="1" t="s">
        <v>36</v>
      </c>
      <c r="P1345" s="1" t="s">
        <v>459</v>
      </c>
      <c r="Q1345">
        <v>454.27199999999999</v>
      </c>
      <c r="R1345">
        <v>8</v>
      </c>
      <c r="S1345">
        <v>-73.819199999999995</v>
      </c>
      <c r="T1345" s="1" t="s">
        <v>48</v>
      </c>
    </row>
    <row r="1346" spans="1:20" x14ac:dyDescent="0.25">
      <c r="A1346" s="1" t="s">
        <v>3467</v>
      </c>
      <c r="B1346" s="2">
        <v>41946</v>
      </c>
      <c r="C1346" s="2">
        <v>41950</v>
      </c>
      <c r="D1346" s="1" t="s">
        <v>79</v>
      </c>
      <c r="E1346" s="1" t="s">
        <v>40</v>
      </c>
      <c r="F1346" s="1" t="s">
        <v>3468</v>
      </c>
      <c r="G1346" s="1" t="s">
        <v>3469</v>
      </c>
      <c r="H1346" s="1" t="s">
        <v>25</v>
      </c>
      <c r="I1346" s="1" t="s">
        <v>26</v>
      </c>
      <c r="J1346" s="1" t="s">
        <v>606</v>
      </c>
      <c r="K1346" s="1" t="s">
        <v>1036</v>
      </c>
      <c r="L1346" s="1" t="s">
        <v>29</v>
      </c>
      <c r="M1346" s="1" t="s">
        <v>193</v>
      </c>
      <c r="N1346" s="1" t="s">
        <v>31</v>
      </c>
      <c r="O1346" s="1" t="s">
        <v>46</v>
      </c>
      <c r="P1346" s="1" t="s">
        <v>194</v>
      </c>
      <c r="Q1346">
        <v>945.03599999999994</v>
      </c>
      <c r="R1346">
        <v>6</v>
      </c>
      <c r="S1346">
        <v>-299.26139999999998</v>
      </c>
      <c r="T1346" s="1" t="s">
        <v>34</v>
      </c>
    </row>
    <row r="1347" spans="1:20" x14ac:dyDescent="0.25">
      <c r="A1347" s="1" t="s">
        <v>3467</v>
      </c>
      <c r="B1347" s="2">
        <v>41946</v>
      </c>
      <c r="C1347" s="2">
        <v>41950</v>
      </c>
      <c r="D1347" s="1" t="s">
        <v>79</v>
      </c>
      <c r="E1347" s="1" t="s">
        <v>40</v>
      </c>
      <c r="F1347" s="1" t="s">
        <v>3468</v>
      </c>
      <c r="G1347" s="1" t="s">
        <v>3469</v>
      </c>
      <c r="H1347" s="1" t="s">
        <v>25</v>
      </c>
      <c r="I1347" s="1" t="s">
        <v>26</v>
      </c>
      <c r="J1347" s="1" t="s">
        <v>606</v>
      </c>
      <c r="K1347" s="1" t="s">
        <v>1036</v>
      </c>
      <c r="L1347" s="1" t="s">
        <v>29</v>
      </c>
      <c r="M1347" s="1" t="s">
        <v>1831</v>
      </c>
      <c r="N1347" s="1" t="s">
        <v>31</v>
      </c>
      <c r="O1347" s="1" t="s">
        <v>57</v>
      </c>
      <c r="P1347" s="1" t="s">
        <v>1832</v>
      </c>
      <c r="Q1347">
        <v>410.35199999999998</v>
      </c>
      <c r="R1347">
        <v>3</v>
      </c>
      <c r="S1347">
        <v>-51.293999999999997</v>
      </c>
      <c r="T1347" s="1" t="s">
        <v>34</v>
      </c>
    </row>
    <row r="1348" spans="1:20" x14ac:dyDescent="0.25">
      <c r="A1348" s="1" t="s">
        <v>3470</v>
      </c>
      <c r="B1348" s="2">
        <v>42882</v>
      </c>
      <c r="C1348" s="2">
        <v>42884</v>
      </c>
      <c r="D1348" s="1" t="s">
        <v>63</v>
      </c>
      <c r="E1348" s="1" t="s">
        <v>87</v>
      </c>
      <c r="F1348" s="1" t="s">
        <v>1571</v>
      </c>
      <c r="G1348" s="1" t="s">
        <v>1572</v>
      </c>
      <c r="H1348" s="1" t="s">
        <v>25</v>
      </c>
      <c r="I1348" s="1" t="s">
        <v>26</v>
      </c>
      <c r="J1348" s="1" t="s">
        <v>3238</v>
      </c>
      <c r="K1348" s="1" t="s">
        <v>2280</v>
      </c>
      <c r="L1348" s="1" t="s">
        <v>55</v>
      </c>
      <c r="M1348" s="1" t="s">
        <v>2189</v>
      </c>
      <c r="N1348" s="1" t="s">
        <v>31</v>
      </c>
      <c r="O1348" s="1" t="s">
        <v>57</v>
      </c>
      <c r="P1348" s="1" t="s">
        <v>2190</v>
      </c>
      <c r="Q1348">
        <v>35</v>
      </c>
      <c r="R1348">
        <v>4</v>
      </c>
      <c r="S1348">
        <v>14.7</v>
      </c>
      <c r="T1348" s="1" t="s">
        <v>161</v>
      </c>
    </row>
    <row r="1349" spans="1:20" x14ac:dyDescent="0.25">
      <c r="A1349" s="1" t="s">
        <v>3471</v>
      </c>
      <c r="B1349" s="2">
        <v>43083</v>
      </c>
      <c r="C1349" s="2">
        <v>43088</v>
      </c>
      <c r="D1349" s="1" t="s">
        <v>50</v>
      </c>
      <c r="E1349" s="1" t="s">
        <v>40</v>
      </c>
      <c r="F1349" s="1" t="s">
        <v>221</v>
      </c>
      <c r="G1349" s="1" t="s">
        <v>222</v>
      </c>
      <c r="H1349" s="1" t="s">
        <v>25</v>
      </c>
      <c r="I1349" s="1" t="s">
        <v>26</v>
      </c>
      <c r="J1349" s="1" t="s">
        <v>2478</v>
      </c>
      <c r="K1349" s="1" t="s">
        <v>92</v>
      </c>
      <c r="L1349" s="1" t="s">
        <v>93</v>
      </c>
      <c r="M1349" s="1" t="s">
        <v>45</v>
      </c>
      <c r="N1349" s="1" t="s">
        <v>31</v>
      </c>
      <c r="O1349" s="1" t="s">
        <v>46</v>
      </c>
      <c r="P1349" s="1" t="s">
        <v>47</v>
      </c>
      <c r="Q1349">
        <v>974.98800000000006</v>
      </c>
      <c r="R1349">
        <v>4</v>
      </c>
      <c r="S1349">
        <v>-97.498800000000003</v>
      </c>
      <c r="T1349" s="1" t="s">
        <v>96</v>
      </c>
    </row>
    <row r="1350" spans="1:20" x14ac:dyDescent="0.25">
      <c r="A1350" s="1" t="s">
        <v>3472</v>
      </c>
      <c r="B1350" s="2">
        <v>41916</v>
      </c>
      <c r="C1350" s="2">
        <v>41918</v>
      </c>
      <c r="D1350" s="1" t="s">
        <v>63</v>
      </c>
      <c r="E1350" s="1" t="s">
        <v>87</v>
      </c>
      <c r="F1350" s="1" t="s">
        <v>1152</v>
      </c>
      <c r="G1350" s="1" t="s">
        <v>1153</v>
      </c>
      <c r="H1350" s="1" t="s">
        <v>25</v>
      </c>
      <c r="I1350" s="1" t="s">
        <v>26</v>
      </c>
      <c r="J1350" s="1" t="s">
        <v>173</v>
      </c>
      <c r="K1350" s="1" t="s">
        <v>121</v>
      </c>
      <c r="L1350" s="1" t="s">
        <v>68</v>
      </c>
      <c r="M1350" s="1" t="s">
        <v>2578</v>
      </c>
      <c r="N1350" s="1" t="s">
        <v>31</v>
      </c>
      <c r="O1350" s="1" t="s">
        <v>36</v>
      </c>
      <c r="P1350" s="1" t="s">
        <v>2579</v>
      </c>
      <c r="Q1350">
        <v>589.41</v>
      </c>
      <c r="R1350">
        <v>5</v>
      </c>
      <c r="S1350">
        <v>-6.5490000000000004</v>
      </c>
      <c r="T1350" s="1" t="s">
        <v>48</v>
      </c>
    </row>
    <row r="1351" spans="1:20" x14ac:dyDescent="0.25">
      <c r="A1351" s="1" t="s">
        <v>3473</v>
      </c>
      <c r="B1351" s="2">
        <v>42656</v>
      </c>
      <c r="C1351" s="2">
        <v>42663</v>
      </c>
      <c r="D1351" s="1" t="s">
        <v>39</v>
      </c>
      <c r="E1351" s="1" t="s">
        <v>40</v>
      </c>
      <c r="F1351" s="1" t="s">
        <v>1960</v>
      </c>
      <c r="G1351" s="1" t="s">
        <v>1961</v>
      </c>
      <c r="H1351" s="1" t="s">
        <v>90</v>
      </c>
      <c r="I1351" s="1" t="s">
        <v>26</v>
      </c>
      <c r="J1351" s="1" t="s">
        <v>173</v>
      </c>
      <c r="K1351" s="1" t="s">
        <v>121</v>
      </c>
      <c r="L1351" s="1" t="s">
        <v>68</v>
      </c>
      <c r="M1351" s="1" t="s">
        <v>1149</v>
      </c>
      <c r="N1351" s="1" t="s">
        <v>31</v>
      </c>
      <c r="O1351" s="1" t="s">
        <v>57</v>
      </c>
      <c r="P1351" s="1" t="s">
        <v>1150</v>
      </c>
      <c r="Q1351">
        <v>82.26</v>
      </c>
      <c r="R1351">
        <v>3</v>
      </c>
      <c r="S1351">
        <v>33.726599999999998</v>
      </c>
      <c r="T1351" s="1" t="s">
        <v>48</v>
      </c>
    </row>
    <row r="1352" spans="1:20" x14ac:dyDescent="0.25">
      <c r="A1352" s="1" t="s">
        <v>3474</v>
      </c>
      <c r="B1352" s="2">
        <v>42798</v>
      </c>
      <c r="C1352" s="2">
        <v>42800</v>
      </c>
      <c r="D1352" s="1" t="s">
        <v>63</v>
      </c>
      <c r="E1352" s="1" t="s">
        <v>22</v>
      </c>
      <c r="F1352" s="1" t="s">
        <v>3475</v>
      </c>
      <c r="G1352" s="1" t="s">
        <v>3476</v>
      </c>
      <c r="H1352" s="1" t="s">
        <v>100</v>
      </c>
      <c r="I1352" s="1" t="s">
        <v>26</v>
      </c>
      <c r="J1352" s="1" t="s">
        <v>101</v>
      </c>
      <c r="K1352" s="1" t="s">
        <v>92</v>
      </c>
      <c r="L1352" s="1" t="s">
        <v>93</v>
      </c>
      <c r="M1352" s="1" t="s">
        <v>84</v>
      </c>
      <c r="N1352" s="1" t="s">
        <v>31</v>
      </c>
      <c r="O1352" s="1" t="s">
        <v>57</v>
      </c>
      <c r="P1352" s="1" t="s">
        <v>85</v>
      </c>
      <c r="Q1352">
        <v>103.5</v>
      </c>
      <c r="R1352">
        <v>5</v>
      </c>
      <c r="S1352">
        <v>-77.625</v>
      </c>
      <c r="T1352" s="1" t="s">
        <v>195</v>
      </c>
    </row>
    <row r="1353" spans="1:20" x14ac:dyDescent="0.25">
      <c r="A1353" s="1" t="s">
        <v>3477</v>
      </c>
      <c r="B1353" s="2">
        <v>42947</v>
      </c>
      <c r="C1353" s="2">
        <v>42950</v>
      </c>
      <c r="D1353" s="1" t="s">
        <v>21</v>
      </c>
      <c r="E1353" s="1" t="s">
        <v>87</v>
      </c>
      <c r="F1353" s="1" t="s">
        <v>3478</v>
      </c>
      <c r="G1353" s="1" t="s">
        <v>3479</v>
      </c>
      <c r="H1353" s="1" t="s">
        <v>25</v>
      </c>
      <c r="I1353" s="1" t="s">
        <v>26</v>
      </c>
      <c r="J1353" s="1" t="s">
        <v>328</v>
      </c>
      <c r="K1353" s="1" t="s">
        <v>54</v>
      </c>
      <c r="L1353" s="1" t="s">
        <v>55</v>
      </c>
      <c r="M1353" s="1" t="s">
        <v>1658</v>
      </c>
      <c r="N1353" s="1" t="s">
        <v>31</v>
      </c>
      <c r="O1353" s="1" t="s">
        <v>57</v>
      </c>
      <c r="P1353" s="1" t="s">
        <v>1659</v>
      </c>
      <c r="Q1353">
        <v>36.96</v>
      </c>
      <c r="R1353">
        <v>7</v>
      </c>
      <c r="S1353">
        <v>11.457599999999999</v>
      </c>
      <c r="T1353" s="1" t="s">
        <v>71</v>
      </c>
    </row>
    <row r="1354" spans="1:20" x14ac:dyDescent="0.25">
      <c r="A1354" s="1" t="s">
        <v>3480</v>
      </c>
      <c r="B1354" s="2">
        <v>42869</v>
      </c>
      <c r="C1354" s="2">
        <v>42872</v>
      </c>
      <c r="D1354" s="1" t="s">
        <v>21</v>
      </c>
      <c r="E1354" s="1" t="s">
        <v>87</v>
      </c>
      <c r="F1354" s="1" t="s">
        <v>876</v>
      </c>
      <c r="G1354" s="1" t="s">
        <v>877</v>
      </c>
      <c r="H1354" s="1" t="s">
        <v>90</v>
      </c>
      <c r="I1354" s="1" t="s">
        <v>26</v>
      </c>
      <c r="J1354" s="1" t="s">
        <v>2754</v>
      </c>
      <c r="K1354" s="1" t="s">
        <v>1089</v>
      </c>
      <c r="L1354" s="1" t="s">
        <v>68</v>
      </c>
      <c r="M1354" s="1" t="s">
        <v>2578</v>
      </c>
      <c r="N1354" s="1" t="s">
        <v>31</v>
      </c>
      <c r="O1354" s="1" t="s">
        <v>36</v>
      </c>
      <c r="P1354" s="1" t="s">
        <v>2579</v>
      </c>
      <c r="Q1354">
        <v>261.95999999999998</v>
      </c>
      <c r="R1354">
        <v>2</v>
      </c>
      <c r="S1354">
        <v>23.5764</v>
      </c>
      <c r="T1354" s="1" t="s">
        <v>161</v>
      </c>
    </row>
    <row r="1355" spans="1:20" x14ac:dyDescent="0.25">
      <c r="A1355" s="1" t="s">
        <v>3481</v>
      </c>
      <c r="B1355" s="2">
        <v>42635</v>
      </c>
      <c r="C1355" s="2">
        <v>42641</v>
      </c>
      <c r="D1355" s="1" t="s">
        <v>125</v>
      </c>
      <c r="E1355" s="1" t="s">
        <v>40</v>
      </c>
      <c r="F1355" s="1" t="s">
        <v>2824</v>
      </c>
      <c r="G1355" s="1" t="s">
        <v>2825</v>
      </c>
      <c r="H1355" s="1" t="s">
        <v>100</v>
      </c>
      <c r="I1355" s="1" t="s">
        <v>26</v>
      </c>
      <c r="J1355" s="1" t="s">
        <v>865</v>
      </c>
      <c r="K1355" s="1" t="s">
        <v>28</v>
      </c>
      <c r="L1355" s="1" t="s">
        <v>29</v>
      </c>
      <c r="M1355" s="1" t="s">
        <v>2326</v>
      </c>
      <c r="N1355" s="1" t="s">
        <v>31</v>
      </c>
      <c r="O1355" s="1" t="s">
        <v>57</v>
      </c>
      <c r="P1355" s="1" t="s">
        <v>2327</v>
      </c>
      <c r="Q1355">
        <v>13.28</v>
      </c>
      <c r="R1355">
        <v>2</v>
      </c>
      <c r="S1355">
        <v>6.3743999999999996</v>
      </c>
      <c r="T1355" s="1" t="s">
        <v>77</v>
      </c>
    </row>
    <row r="1356" spans="1:20" x14ac:dyDescent="0.25">
      <c r="A1356" s="1" t="s">
        <v>3482</v>
      </c>
      <c r="B1356" s="2">
        <v>42706</v>
      </c>
      <c r="C1356" s="2">
        <v>42712</v>
      </c>
      <c r="D1356" s="1" t="s">
        <v>125</v>
      </c>
      <c r="E1356" s="1" t="s">
        <v>40</v>
      </c>
      <c r="F1356" s="1" t="s">
        <v>3396</v>
      </c>
      <c r="G1356" s="1" t="s">
        <v>3397</v>
      </c>
      <c r="H1356" s="1" t="s">
        <v>100</v>
      </c>
      <c r="I1356" s="1" t="s">
        <v>26</v>
      </c>
      <c r="J1356" s="1" t="s">
        <v>1644</v>
      </c>
      <c r="K1356" s="1" t="s">
        <v>1645</v>
      </c>
      <c r="L1356" s="1" t="s">
        <v>68</v>
      </c>
      <c r="M1356" s="1" t="s">
        <v>551</v>
      </c>
      <c r="N1356" s="1" t="s">
        <v>31</v>
      </c>
      <c r="O1356" s="1" t="s">
        <v>57</v>
      </c>
      <c r="P1356" s="1" t="s">
        <v>3125</v>
      </c>
      <c r="Q1356">
        <v>72.42</v>
      </c>
      <c r="R1356">
        <v>6</v>
      </c>
      <c r="S1356">
        <v>23.898599999999998</v>
      </c>
      <c r="T1356" s="1" t="s">
        <v>96</v>
      </c>
    </row>
    <row r="1357" spans="1:20" x14ac:dyDescent="0.25">
      <c r="A1357" s="1" t="s">
        <v>3483</v>
      </c>
      <c r="B1357" s="2">
        <v>41653</v>
      </c>
      <c r="C1357" s="2">
        <v>41654</v>
      </c>
      <c r="D1357" s="1" t="s">
        <v>117</v>
      </c>
      <c r="E1357" s="1" t="s">
        <v>87</v>
      </c>
      <c r="F1357" s="1" t="s">
        <v>3484</v>
      </c>
      <c r="G1357" s="1" t="s">
        <v>3485</v>
      </c>
      <c r="H1357" s="1" t="s">
        <v>90</v>
      </c>
      <c r="I1357" s="1" t="s">
        <v>26</v>
      </c>
      <c r="J1357" s="1" t="s">
        <v>66</v>
      </c>
      <c r="K1357" s="1" t="s">
        <v>67</v>
      </c>
      <c r="L1357" s="1" t="s">
        <v>68</v>
      </c>
      <c r="M1357" s="1" t="s">
        <v>1175</v>
      </c>
      <c r="N1357" s="1" t="s">
        <v>31</v>
      </c>
      <c r="O1357" s="1" t="s">
        <v>32</v>
      </c>
      <c r="P1357" s="1" t="s">
        <v>1176</v>
      </c>
      <c r="Q1357">
        <v>61.96</v>
      </c>
      <c r="R1357">
        <v>4</v>
      </c>
      <c r="S1357">
        <v>-53.285600000000002</v>
      </c>
      <c r="T1357" s="1" t="s">
        <v>169</v>
      </c>
    </row>
    <row r="1358" spans="1:20" x14ac:dyDescent="0.25">
      <c r="A1358" s="1" t="s">
        <v>3486</v>
      </c>
      <c r="B1358" s="2">
        <v>42889</v>
      </c>
      <c r="C1358" s="2">
        <v>42896</v>
      </c>
      <c r="D1358" s="1" t="s">
        <v>39</v>
      </c>
      <c r="E1358" s="1" t="s">
        <v>40</v>
      </c>
      <c r="F1358" s="1" t="s">
        <v>2936</v>
      </c>
      <c r="G1358" s="1" t="s">
        <v>2937</v>
      </c>
      <c r="H1358" s="1" t="s">
        <v>25</v>
      </c>
      <c r="I1358" s="1" t="s">
        <v>26</v>
      </c>
      <c r="J1358" s="1" t="s">
        <v>440</v>
      </c>
      <c r="K1358" s="1" t="s">
        <v>44</v>
      </c>
      <c r="L1358" s="1" t="s">
        <v>29</v>
      </c>
      <c r="M1358" s="1" t="s">
        <v>529</v>
      </c>
      <c r="N1358" s="1" t="s">
        <v>31</v>
      </c>
      <c r="O1358" s="1" t="s">
        <v>32</v>
      </c>
      <c r="P1358" s="1" t="s">
        <v>530</v>
      </c>
      <c r="Q1358">
        <v>241.56800000000001</v>
      </c>
      <c r="R1358">
        <v>2</v>
      </c>
      <c r="S1358">
        <v>0</v>
      </c>
      <c r="T1358" s="1" t="s">
        <v>59</v>
      </c>
    </row>
    <row r="1359" spans="1:20" x14ac:dyDescent="0.25">
      <c r="A1359" s="1" t="s">
        <v>3487</v>
      </c>
      <c r="B1359" s="2">
        <v>42889</v>
      </c>
      <c r="C1359" s="2">
        <v>42895</v>
      </c>
      <c r="D1359" s="1" t="s">
        <v>125</v>
      </c>
      <c r="E1359" s="1" t="s">
        <v>40</v>
      </c>
      <c r="F1359" s="1" t="s">
        <v>3488</v>
      </c>
      <c r="G1359" s="1" t="s">
        <v>3489</v>
      </c>
      <c r="H1359" s="1" t="s">
        <v>90</v>
      </c>
      <c r="I1359" s="1" t="s">
        <v>26</v>
      </c>
      <c r="J1359" s="1" t="s">
        <v>173</v>
      </c>
      <c r="K1359" s="1" t="s">
        <v>121</v>
      </c>
      <c r="L1359" s="1" t="s">
        <v>68</v>
      </c>
      <c r="M1359" s="1" t="s">
        <v>1077</v>
      </c>
      <c r="N1359" s="1" t="s">
        <v>31</v>
      </c>
      <c r="O1359" s="1" t="s">
        <v>46</v>
      </c>
      <c r="P1359" s="1" t="s">
        <v>1078</v>
      </c>
      <c r="Q1359">
        <v>384.76799999999997</v>
      </c>
      <c r="R1359">
        <v>2</v>
      </c>
      <c r="S1359">
        <v>-115.43040000000001</v>
      </c>
      <c r="T1359" s="1" t="s">
        <v>59</v>
      </c>
    </row>
    <row r="1360" spans="1:20" x14ac:dyDescent="0.25">
      <c r="A1360" s="1" t="s">
        <v>3490</v>
      </c>
      <c r="B1360" s="2">
        <v>41897</v>
      </c>
      <c r="C1360" s="2">
        <v>41901</v>
      </c>
      <c r="D1360" s="1" t="s">
        <v>79</v>
      </c>
      <c r="E1360" s="1" t="s">
        <v>40</v>
      </c>
      <c r="F1360" s="1" t="s">
        <v>2958</v>
      </c>
      <c r="G1360" s="1" t="s">
        <v>2959</v>
      </c>
      <c r="H1360" s="1" t="s">
        <v>90</v>
      </c>
      <c r="I1360" s="1" t="s">
        <v>26</v>
      </c>
      <c r="J1360" s="1" t="s">
        <v>66</v>
      </c>
      <c r="K1360" s="1" t="s">
        <v>67</v>
      </c>
      <c r="L1360" s="1" t="s">
        <v>68</v>
      </c>
      <c r="M1360" s="1" t="s">
        <v>756</v>
      </c>
      <c r="N1360" s="1" t="s">
        <v>31</v>
      </c>
      <c r="O1360" s="1" t="s">
        <v>57</v>
      </c>
      <c r="P1360" s="1" t="s">
        <v>757</v>
      </c>
      <c r="Q1360">
        <v>103.93600000000001</v>
      </c>
      <c r="R1360">
        <v>4</v>
      </c>
      <c r="S1360">
        <v>16.889600000000002</v>
      </c>
      <c r="T1360" s="1" t="s">
        <v>77</v>
      </c>
    </row>
    <row r="1361" spans="1:20" x14ac:dyDescent="0.25">
      <c r="A1361" s="1" t="s">
        <v>3491</v>
      </c>
      <c r="B1361" s="2">
        <v>42694</v>
      </c>
      <c r="C1361" s="2">
        <v>42699</v>
      </c>
      <c r="D1361" s="1" t="s">
        <v>50</v>
      </c>
      <c r="E1361" s="1" t="s">
        <v>40</v>
      </c>
      <c r="F1361" s="1" t="s">
        <v>1535</v>
      </c>
      <c r="G1361" s="1" t="s">
        <v>1536</v>
      </c>
      <c r="H1361" s="1" t="s">
        <v>90</v>
      </c>
      <c r="I1361" s="1" t="s">
        <v>26</v>
      </c>
      <c r="J1361" s="1" t="s">
        <v>3492</v>
      </c>
      <c r="K1361" s="1" t="s">
        <v>44</v>
      </c>
      <c r="L1361" s="1" t="s">
        <v>29</v>
      </c>
      <c r="M1361" s="1" t="s">
        <v>277</v>
      </c>
      <c r="N1361" s="1" t="s">
        <v>31</v>
      </c>
      <c r="O1361" s="1" t="s">
        <v>32</v>
      </c>
      <c r="P1361" s="1" t="s">
        <v>278</v>
      </c>
      <c r="Q1361">
        <v>289.56799999999998</v>
      </c>
      <c r="R1361">
        <v>2</v>
      </c>
      <c r="S1361">
        <v>10.8588</v>
      </c>
      <c r="T1361" s="1" t="s">
        <v>34</v>
      </c>
    </row>
    <row r="1362" spans="1:20" x14ac:dyDescent="0.25">
      <c r="A1362" s="1" t="s">
        <v>3493</v>
      </c>
      <c r="B1362" s="2">
        <v>42209</v>
      </c>
      <c r="C1362" s="2">
        <v>42213</v>
      </c>
      <c r="D1362" s="1" t="s">
        <v>79</v>
      </c>
      <c r="E1362" s="1" t="s">
        <v>40</v>
      </c>
      <c r="F1362" s="1" t="s">
        <v>3494</v>
      </c>
      <c r="G1362" s="1" t="s">
        <v>3495</v>
      </c>
      <c r="H1362" s="1" t="s">
        <v>100</v>
      </c>
      <c r="I1362" s="1" t="s">
        <v>26</v>
      </c>
      <c r="J1362" s="1" t="s">
        <v>865</v>
      </c>
      <c r="K1362" s="1" t="s">
        <v>28</v>
      </c>
      <c r="L1362" s="1" t="s">
        <v>29</v>
      </c>
      <c r="M1362" s="1" t="s">
        <v>56</v>
      </c>
      <c r="N1362" s="1" t="s">
        <v>31</v>
      </c>
      <c r="O1362" s="1" t="s">
        <v>57</v>
      </c>
      <c r="P1362" s="1" t="s">
        <v>58</v>
      </c>
      <c r="Q1362">
        <v>20.94</v>
      </c>
      <c r="R1362">
        <v>3</v>
      </c>
      <c r="S1362">
        <v>6.0726000000000004</v>
      </c>
      <c r="T1362" s="1" t="s">
        <v>71</v>
      </c>
    </row>
    <row r="1363" spans="1:20" x14ac:dyDescent="0.25">
      <c r="A1363" s="1" t="s">
        <v>3496</v>
      </c>
      <c r="B1363" s="2">
        <v>42652</v>
      </c>
      <c r="C1363" s="2">
        <v>42654</v>
      </c>
      <c r="D1363" s="1" t="s">
        <v>63</v>
      </c>
      <c r="E1363" s="1" t="s">
        <v>22</v>
      </c>
      <c r="F1363" s="1" t="s">
        <v>3497</v>
      </c>
      <c r="G1363" s="1" t="s">
        <v>3498</v>
      </c>
      <c r="H1363" s="1" t="s">
        <v>90</v>
      </c>
      <c r="I1363" s="1" t="s">
        <v>26</v>
      </c>
      <c r="J1363" s="1" t="s">
        <v>66</v>
      </c>
      <c r="K1363" s="1" t="s">
        <v>67</v>
      </c>
      <c r="L1363" s="1" t="s">
        <v>68</v>
      </c>
      <c r="M1363" s="1" t="s">
        <v>717</v>
      </c>
      <c r="N1363" s="1" t="s">
        <v>31</v>
      </c>
      <c r="O1363" s="1" t="s">
        <v>57</v>
      </c>
      <c r="P1363" s="1" t="s">
        <v>718</v>
      </c>
      <c r="Q1363">
        <v>332.83199999999999</v>
      </c>
      <c r="R1363">
        <v>4</v>
      </c>
      <c r="S1363">
        <v>-24.962399999999999</v>
      </c>
      <c r="T1363" s="1" t="s">
        <v>48</v>
      </c>
    </row>
    <row r="1364" spans="1:20" x14ac:dyDescent="0.25">
      <c r="A1364" s="1" t="s">
        <v>3499</v>
      </c>
      <c r="B1364" s="2">
        <v>42993</v>
      </c>
      <c r="C1364" s="2">
        <v>42997</v>
      </c>
      <c r="D1364" s="1" t="s">
        <v>79</v>
      </c>
      <c r="E1364" s="1" t="s">
        <v>40</v>
      </c>
      <c r="F1364" s="1" t="s">
        <v>1661</v>
      </c>
      <c r="G1364" s="1" t="s">
        <v>1662</v>
      </c>
      <c r="H1364" s="1" t="s">
        <v>25</v>
      </c>
      <c r="I1364" s="1" t="s">
        <v>26</v>
      </c>
      <c r="J1364" s="1" t="s">
        <v>328</v>
      </c>
      <c r="K1364" s="1" t="s">
        <v>54</v>
      </c>
      <c r="L1364" s="1" t="s">
        <v>55</v>
      </c>
      <c r="M1364" s="1" t="s">
        <v>1217</v>
      </c>
      <c r="N1364" s="1" t="s">
        <v>31</v>
      </c>
      <c r="O1364" s="1" t="s">
        <v>36</v>
      </c>
      <c r="P1364" s="1" t="s">
        <v>1218</v>
      </c>
      <c r="Q1364">
        <v>218.352</v>
      </c>
      <c r="R1364">
        <v>3</v>
      </c>
      <c r="S1364">
        <v>0</v>
      </c>
      <c r="T1364" s="1" t="s">
        <v>77</v>
      </c>
    </row>
    <row r="1365" spans="1:20" x14ac:dyDescent="0.25">
      <c r="A1365" s="1" t="s">
        <v>3499</v>
      </c>
      <c r="B1365" s="2">
        <v>42993</v>
      </c>
      <c r="C1365" s="2">
        <v>42997</v>
      </c>
      <c r="D1365" s="1" t="s">
        <v>79</v>
      </c>
      <c r="E1365" s="1" t="s">
        <v>40</v>
      </c>
      <c r="F1365" s="1" t="s">
        <v>1661</v>
      </c>
      <c r="G1365" s="1" t="s">
        <v>1662</v>
      </c>
      <c r="H1365" s="1" t="s">
        <v>25</v>
      </c>
      <c r="I1365" s="1" t="s">
        <v>26</v>
      </c>
      <c r="J1365" s="1" t="s">
        <v>328</v>
      </c>
      <c r="K1365" s="1" t="s">
        <v>54</v>
      </c>
      <c r="L1365" s="1" t="s">
        <v>55</v>
      </c>
      <c r="M1365" s="1" t="s">
        <v>1391</v>
      </c>
      <c r="N1365" s="1" t="s">
        <v>31</v>
      </c>
      <c r="O1365" s="1" t="s">
        <v>57</v>
      </c>
      <c r="P1365" s="1" t="s">
        <v>1392</v>
      </c>
      <c r="Q1365">
        <v>529.9</v>
      </c>
      <c r="R1365">
        <v>5</v>
      </c>
      <c r="S1365">
        <v>105.98</v>
      </c>
      <c r="T1365" s="1" t="s">
        <v>77</v>
      </c>
    </row>
    <row r="1366" spans="1:20" x14ac:dyDescent="0.25">
      <c r="A1366" s="1" t="s">
        <v>3500</v>
      </c>
      <c r="B1366" s="2">
        <v>42751</v>
      </c>
      <c r="C1366" s="2">
        <v>42753</v>
      </c>
      <c r="D1366" s="1" t="s">
        <v>63</v>
      </c>
      <c r="E1366" s="1" t="s">
        <v>22</v>
      </c>
      <c r="F1366" s="1" t="s">
        <v>2675</v>
      </c>
      <c r="G1366" s="1" t="s">
        <v>2676</v>
      </c>
      <c r="H1366" s="1" t="s">
        <v>25</v>
      </c>
      <c r="I1366" s="1" t="s">
        <v>26</v>
      </c>
      <c r="J1366" s="1" t="s">
        <v>477</v>
      </c>
      <c r="K1366" s="1" t="s">
        <v>289</v>
      </c>
      <c r="L1366" s="1" t="s">
        <v>93</v>
      </c>
      <c r="M1366" s="1" t="s">
        <v>3017</v>
      </c>
      <c r="N1366" s="1" t="s">
        <v>31</v>
      </c>
      <c r="O1366" s="1" t="s">
        <v>36</v>
      </c>
      <c r="P1366" s="1" t="s">
        <v>3018</v>
      </c>
      <c r="Q1366">
        <v>302.67</v>
      </c>
      <c r="R1366">
        <v>3</v>
      </c>
      <c r="S1366">
        <v>72.640799999999999</v>
      </c>
      <c r="T1366" s="1" t="s">
        <v>169</v>
      </c>
    </row>
    <row r="1367" spans="1:20" x14ac:dyDescent="0.25">
      <c r="A1367" s="1" t="s">
        <v>3501</v>
      </c>
      <c r="B1367" s="2">
        <v>41960</v>
      </c>
      <c r="C1367" s="2">
        <v>41965</v>
      </c>
      <c r="D1367" s="1" t="s">
        <v>50</v>
      </c>
      <c r="E1367" s="1" t="s">
        <v>40</v>
      </c>
      <c r="F1367" s="1" t="s">
        <v>873</v>
      </c>
      <c r="G1367" s="1" t="s">
        <v>874</v>
      </c>
      <c r="H1367" s="1" t="s">
        <v>25</v>
      </c>
      <c r="I1367" s="1" t="s">
        <v>26</v>
      </c>
      <c r="J1367" s="1" t="s">
        <v>2954</v>
      </c>
      <c r="K1367" s="1" t="s">
        <v>121</v>
      </c>
      <c r="L1367" s="1" t="s">
        <v>68</v>
      </c>
      <c r="M1367" s="1" t="s">
        <v>1695</v>
      </c>
      <c r="N1367" s="1" t="s">
        <v>31</v>
      </c>
      <c r="O1367" s="1" t="s">
        <v>32</v>
      </c>
      <c r="P1367" s="1" t="s">
        <v>1696</v>
      </c>
      <c r="Q1367">
        <v>4007.84</v>
      </c>
      <c r="R1367">
        <v>10</v>
      </c>
      <c r="S1367">
        <v>-50.097999999999999</v>
      </c>
      <c r="T1367" s="1" t="s">
        <v>34</v>
      </c>
    </row>
    <row r="1368" spans="1:20" x14ac:dyDescent="0.25">
      <c r="A1368" s="1" t="s">
        <v>3502</v>
      </c>
      <c r="B1368" s="2">
        <v>41932</v>
      </c>
      <c r="C1368" s="2">
        <v>41935</v>
      </c>
      <c r="D1368" s="1" t="s">
        <v>21</v>
      </c>
      <c r="E1368" s="1" t="s">
        <v>87</v>
      </c>
      <c r="F1368" s="1" t="s">
        <v>3267</v>
      </c>
      <c r="G1368" s="1" t="s">
        <v>3268</v>
      </c>
      <c r="H1368" s="1" t="s">
        <v>90</v>
      </c>
      <c r="I1368" s="1" t="s">
        <v>26</v>
      </c>
      <c r="J1368" s="1" t="s">
        <v>3124</v>
      </c>
      <c r="K1368" s="1" t="s">
        <v>141</v>
      </c>
      <c r="L1368" s="1" t="s">
        <v>29</v>
      </c>
      <c r="M1368" s="1" t="s">
        <v>1234</v>
      </c>
      <c r="N1368" s="1" t="s">
        <v>31</v>
      </c>
      <c r="O1368" s="1" t="s">
        <v>46</v>
      </c>
      <c r="P1368" s="1" t="s">
        <v>1235</v>
      </c>
      <c r="Q1368">
        <v>328.59</v>
      </c>
      <c r="R1368">
        <v>3</v>
      </c>
      <c r="S1368">
        <v>-147.8655</v>
      </c>
      <c r="T1368" s="1" t="s">
        <v>48</v>
      </c>
    </row>
    <row r="1369" spans="1:20" x14ac:dyDescent="0.25">
      <c r="A1369" s="1" t="s">
        <v>3503</v>
      </c>
      <c r="B1369" s="2">
        <v>42302</v>
      </c>
      <c r="C1369" s="2">
        <v>42307</v>
      </c>
      <c r="D1369" s="1" t="s">
        <v>50</v>
      </c>
      <c r="E1369" s="1" t="s">
        <v>40</v>
      </c>
      <c r="F1369" s="1" t="s">
        <v>269</v>
      </c>
      <c r="G1369" s="1" t="s">
        <v>270</v>
      </c>
      <c r="H1369" s="1" t="s">
        <v>90</v>
      </c>
      <c r="I1369" s="1" t="s">
        <v>26</v>
      </c>
      <c r="J1369" s="1" t="s">
        <v>230</v>
      </c>
      <c r="K1369" s="1" t="s">
        <v>200</v>
      </c>
      <c r="L1369" s="1" t="s">
        <v>68</v>
      </c>
      <c r="M1369" s="1" t="s">
        <v>1892</v>
      </c>
      <c r="N1369" s="1" t="s">
        <v>31</v>
      </c>
      <c r="O1369" s="1" t="s">
        <v>36</v>
      </c>
      <c r="P1369" s="1" t="s">
        <v>1893</v>
      </c>
      <c r="Q1369">
        <v>291.10000000000002</v>
      </c>
      <c r="R1369">
        <v>5</v>
      </c>
      <c r="S1369">
        <v>75.686000000000007</v>
      </c>
      <c r="T1369" s="1" t="s">
        <v>48</v>
      </c>
    </row>
    <row r="1370" spans="1:20" x14ac:dyDescent="0.25">
      <c r="A1370" s="1" t="s">
        <v>3504</v>
      </c>
      <c r="B1370" s="2">
        <v>43055</v>
      </c>
      <c r="C1370" s="2">
        <v>43058</v>
      </c>
      <c r="D1370" s="1" t="s">
        <v>21</v>
      </c>
      <c r="E1370" s="1" t="s">
        <v>87</v>
      </c>
      <c r="F1370" s="1" t="s">
        <v>1152</v>
      </c>
      <c r="G1370" s="1" t="s">
        <v>1153</v>
      </c>
      <c r="H1370" s="1" t="s">
        <v>25</v>
      </c>
      <c r="I1370" s="1" t="s">
        <v>26</v>
      </c>
      <c r="J1370" s="1" t="s">
        <v>191</v>
      </c>
      <c r="K1370" s="1" t="s">
        <v>192</v>
      </c>
      <c r="L1370" s="1" t="s">
        <v>55</v>
      </c>
      <c r="M1370" s="1" t="s">
        <v>725</v>
      </c>
      <c r="N1370" s="1" t="s">
        <v>31</v>
      </c>
      <c r="O1370" s="1" t="s">
        <v>57</v>
      </c>
      <c r="P1370" s="1" t="s">
        <v>726</v>
      </c>
      <c r="Q1370">
        <v>139.91999999999999</v>
      </c>
      <c r="R1370">
        <v>2</v>
      </c>
      <c r="S1370">
        <v>23.7864</v>
      </c>
      <c r="T1370" s="1" t="s">
        <v>34</v>
      </c>
    </row>
    <row r="1371" spans="1:20" x14ac:dyDescent="0.25">
      <c r="A1371" s="1" t="s">
        <v>3505</v>
      </c>
      <c r="B1371" s="2">
        <v>41699</v>
      </c>
      <c r="C1371" s="2">
        <v>41703</v>
      </c>
      <c r="D1371" s="1" t="s">
        <v>79</v>
      </c>
      <c r="E1371" s="1" t="s">
        <v>40</v>
      </c>
      <c r="F1371" s="1" t="s">
        <v>2861</v>
      </c>
      <c r="G1371" s="1" t="s">
        <v>2862</v>
      </c>
      <c r="H1371" s="1" t="s">
        <v>100</v>
      </c>
      <c r="I1371" s="1" t="s">
        <v>26</v>
      </c>
      <c r="J1371" s="1" t="s">
        <v>3506</v>
      </c>
      <c r="K1371" s="1" t="s">
        <v>134</v>
      </c>
      <c r="L1371" s="1" t="s">
        <v>93</v>
      </c>
      <c r="M1371" s="1" t="s">
        <v>159</v>
      </c>
      <c r="N1371" s="1" t="s">
        <v>31</v>
      </c>
      <c r="O1371" s="1" t="s">
        <v>36</v>
      </c>
      <c r="P1371" s="1" t="s">
        <v>160</v>
      </c>
      <c r="Q1371">
        <v>634.11599999999999</v>
      </c>
      <c r="R1371">
        <v>6</v>
      </c>
      <c r="S1371">
        <v>-172.1172</v>
      </c>
      <c r="T1371" s="1" t="s">
        <v>195</v>
      </c>
    </row>
    <row r="1372" spans="1:20" x14ac:dyDescent="0.25">
      <c r="A1372" s="1" t="s">
        <v>3507</v>
      </c>
      <c r="B1372" s="2">
        <v>42215</v>
      </c>
      <c r="C1372" s="2">
        <v>42217</v>
      </c>
      <c r="D1372" s="1" t="s">
        <v>63</v>
      </c>
      <c r="E1372" s="1" t="s">
        <v>87</v>
      </c>
      <c r="F1372" s="1" t="s">
        <v>2599</v>
      </c>
      <c r="G1372" s="1" t="s">
        <v>2600</v>
      </c>
      <c r="H1372" s="1" t="s">
        <v>100</v>
      </c>
      <c r="I1372" s="1" t="s">
        <v>26</v>
      </c>
      <c r="J1372" s="1" t="s">
        <v>324</v>
      </c>
      <c r="K1372" s="1" t="s">
        <v>166</v>
      </c>
      <c r="L1372" s="1" t="s">
        <v>93</v>
      </c>
      <c r="M1372" s="1" t="s">
        <v>1003</v>
      </c>
      <c r="N1372" s="1" t="s">
        <v>31</v>
      </c>
      <c r="O1372" s="1" t="s">
        <v>36</v>
      </c>
      <c r="P1372" s="1" t="s">
        <v>1004</v>
      </c>
      <c r="Q1372">
        <v>155.88</v>
      </c>
      <c r="R1372">
        <v>6</v>
      </c>
      <c r="S1372">
        <v>38.97</v>
      </c>
      <c r="T1372" s="1" t="s">
        <v>71</v>
      </c>
    </row>
    <row r="1373" spans="1:20" x14ac:dyDescent="0.25">
      <c r="A1373" s="1" t="s">
        <v>3508</v>
      </c>
      <c r="B1373" s="2">
        <v>42309</v>
      </c>
      <c r="C1373" s="2">
        <v>42311</v>
      </c>
      <c r="D1373" s="1" t="s">
        <v>63</v>
      </c>
      <c r="E1373" s="1" t="s">
        <v>22</v>
      </c>
      <c r="F1373" s="1" t="s">
        <v>2257</v>
      </c>
      <c r="G1373" s="1" t="s">
        <v>2258</v>
      </c>
      <c r="H1373" s="1" t="s">
        <v>25</v>
      </c>
      <c r="I1373" s="1" t="s">
        <v>26</v>
      </c>
      <c r="J1373" s="1" t="s">
        <v>173</v>
      </c>
      <c r="K1373" s="1" t="s">
        <v>121</v>
      </c>
      <c r="L1373" s="1" t="s">
        <v>68</v>
      </c>
      <c r="M1373" s="1" t="s">
        <v>2180</v>
      </c>
      <c r="N1373" s="1" t="s">
        <v>31</v>
      </c>
      <c r="O1373" s="1" t="s">
        <v>36</v>
      </c>
      <c r="P1373" s="1" t="s">
        <v>2181</v>
      </c>
      <c r="Q1373">
        <v>327.56400000000002</v>
      </c>
      <c r="R1373">
        <v>4</v>
      </c>
      <c r="S1373">
        <v>21.837599999999998</v>
      </c>
      <c r="T1373" s="1" t="s">
        <v>34</v>
      </c>
    </row>
    <row r="1374" spans="1:20" x14ac:dyDescent="0.25">
      <c r="A1374" s="1" t="s">
        <v>3509</v>
      </c>
      <c r="B1374" s="2">
        <v>42160</v>
      </c>
      <c r="C1374" s="2">
        <v>42165</v>
      </c>
      <c r="D1374" s="1" t="s">
        <v>50</v>
      </c>
      <c r="E1374" s="1" t="s">
        <v>40</v>
      </c>
      <c r="F1374" s="1" t="s">
        <v>2381</v>
      </c>
      <c r="G1374" s="1" t="s">
        <v>2382</v>
      </c>
      <c r="H1374" s="1" t="s">
        <v>90</v>
      </c>
      <c r="I1374" s="1" t="s">
        <v>26</v>
      </c>
      <c r="J1374" s="1" t="s">
        <v>2954</v>
      </c>
      <c r="K1374" s="1" t="s">
        <v>121</v>
      </c>
      <c r="L1374" s="1" t="s">
        <v>68</v>
      </c>
      <c r="M1374" s="1" t="s">
        <v>625</v>
      </c>
      <c r="N1374" s="1" t="s">
        <v>31</v>
      </c>
      <c r="O1374" s="1" t="s">
        <v>36</v>
      </c>
      <c r="P1374" s="1" t="s">
        <v>626</v>
      </c>
      <c r="Q1374">
        <v>1522.6379999999999</v>
      </c>
      <c r="R1374">
        <v>9</v>
      </c>
      <c r="S1374">
        <v>169.18199999999999</v>
      </c>
      <c r="T1374" s="1" t="s">
        <v>59</v>
      </c>
    </row>
    <row r="1375" spans="1:20" x14ac:dyDescent="0.25">
      <c r="A1375" s="1" t="s">
        <v>3510</v>
      </c>
      <c r="B1375" s="2">
        <v>41766</v>
      </c>
      <c r="C1375" s="2">
        <v>41771</v>
      </c>
      <c r="D1375" s="1" t="s">
        <v>50</v>
      </c>
      <c r="E1375" s="1" t="s">
        <v>40</v>
      </c>
      <c r="F1375" s="1" t="s">
        <v>1648</v>
      </c>
      <c r="G1375" s="1" t="s">
        <v>1649</v>
      </c>
      <c r="H1375" s="1" t="s">
        <v>25</v>
      </c>
      <c r="I1375" s="1" t="s">
        <v>26</v>
      </c>
      <c r="J1375" s="1" t="s">
        <v>471</v>
      </c>
      <c r="K1375" s="1" t="s">
        <v>434</v>
      </c>
      <c r="L1375" s="1" t="s">
        <v>68</v>
      </c>
      <c r="M1375" s="1" t="s">
        <v>2566</v>
      </c>
      <c r="N1375" s="1" t="s">
        <v>31</v>
      </c>
      <c r="O1375" s="1" t="s">
        <v>46</v>
      </c>
      <c r="P1375" s="1" t="s">
        <v>2567</v>
      </c>
      <c r="Q1375">
        <v>194.25</v>
      </c>
      <c r="R1375">
        <v>2</v>
      </c>
      <c r="S1375">
        <v>-38.85</v>
      </c>
      <c r="T1375" s="1" t="s">
        <v>161</v>
      </c>
    </row>
    <row r="1376" spans="1:20" x14ac:dyDescent="0.25">
      <c r="A1376" s="1" t="s">
        <v>3510</v>
      </c>
      <c r="B1376" s="2">
        <v>41766</v>
      </c>
      <c r="C1376" s="2">
        <v>41771</v>
      </c>
      <c r="D1376" s="1" t="s">
        <v>50</v>
      </c>
      <c r="E1376" s="1" t="s">
        <v>40</v>
      </c>
      <c r="F1376" s="1" t="s">
        <v>1648</v>
      </c>
      <c r="G1376" s="1" t="s">
        <v>1649</v>
      </c>
      <c r="H1376" s="1" t="s">
        <v>25</v>
      </c>
      <c r="I1376" s="1" t="s">
        <v>26</v>
      </c>
      <c r="J1376" s="1" t="s">
        <v>471</v>
      </c>
      <c r="K1376" s="1" t="s">
        <v>434</v>
      </c>
      <c r="L1376" s="1" t="s">
        <v>68</v>
      </c>
      <c r="M1376" s="1" t="s">
        <v>816</v>
      </c>
      <c r="N1376" s="1" t="s">
        <v>31</v>
      </c>
      <c r="O1376" s="1" t="s">
        <v>36</v>
      </c>
      <c r="P1376" s="1" t="s">
        <v>817</v>
      </c>
      <c r="Q1376">
        <v>872.32</v>
      </c>
      <c r="R1376">
        <v>4</v>
      </c>
      <c r="S1376">
        <v>244.24959999999999</v>
      </c>
      <c r="T1376" s="1" t="s">
        <v>161</v>
      </c>
    </row>
    <row r="1377" spans="1:20" x14ac:dyDescent="0.25">
      <c r="A1377" s="1" t="s">
        <v>3511</v>
      </c>
      <c r="B1377" s="2">
        <v>41747</v>
      </c>
      <c r="C1377" s="2">
        <v>41751</v>
      </c>
      <c r="D1377" s="1" t="s">
        <v>79</v>
      </c>
      <c r="E1377" s="1" t="s">
        <v>40</v>
      </c>
      <c r="F1377" s="1" t="s">
        <v>126</v>
      </c>
      <c r="G1377" s="1" t="s">
        <v>127</v>
      </c>
      <c r="H1377" s="1" t="s">
        <v>25</v>
      </c>
      <c r="I1377" s="1" t="s">
        <v>26</v>
      </c>
      <c r="J1377" s="1" t="s">
        <v>101</v>
      </c>
      <c r="K1377" s="1" t="s">
        <v>92</v>
      </c>
      <c r="L1377" s="1" t="s">
        <v>93</v>
      </c>
      <c r="M1377" s="1" t="s">
        <v>394</v>
      </c>
      <c r="N1377" s="1" t="s">
        <v>31</v>
      </c>
      <c r="O1377" s="1" t="s">
        <v>36</v>
      </c>
      <c r="P1377" s="1" t="s">
        <v>395</v>
      </c>
      <c r="Q1377">
        <v>317.05799999999999</v>
      </c>
      <c r="R1377">
        <v>3</v>
      </c>
      <c r="S1377">
        <v>-18.117599999999999</v>
      </c>
      <c r="T1377" s="1" t="s">
        <v>113</v>
      </c>
    </row>
    <row r="1378" spans="1:20" x14ac:dyDescent="0.25">
      <c r="A1378" s="1" t="s">
        <v>3512</v>
      </c>
      <c r="B1378" s="2">
        <v>42797</v>
      </c>
      <c r="C1378" s="2">
        <v>42802</v>
      </c>
      <c r="D1378" s="1" t="s">
        <v>50</v>
      </c>
      <c r="E1378" s="1" t="s">
        <v>40</v>
      </c>
      <c r="F1378" s="1" t="s">
        <v>2564</v>
      </c>
      <c r="G1378" s="1" t="s">
        <v>2565</v>
      </c>
      <c r="H1378" s="1" t="s">
        <v>25</v>
      </c>
      <c r="I1378" s="1" t="s">
        <v>26</v>
      </c>
      <c r="J1378" s="1" t="s">
        <v>53</v>
      </c>
      <c r="K1378" s="1" t="s">
        <v>54</v>
      </c>
      <c r="L1378" s="1" t="s">
        <v>55</v>
      </c>
      <c r="M1378" s="1" t="s">
        <v>122</v>
      </c>
      <c r="N1378" s="1" t="s">
        <v>31</v>
      </c>
      <c r="O1378" s="1" t="s">
        <v>36</v>
      </c>
      <c r="P1378" s="1" t="s">
        <v>123</v>
      </c>
      <c r="Q1378">
        <v>170.352</v>
      </c>
      <c r="R1378">
        <v>3</v>
      </c>
      <c r="S1378">
        <v>-17.0352</v>
      </c>
      <c r="T1378" s="1" t="s">
        <v>195</v>
      </c>
    </row>
    <row r="1379" spans="1:20" x14ac:dyDescent="0.25">
      <c r="A1379" s="1" t="s">
        <v>3513</v>
      </c>
      <c r="B1379" s="2">
        <v>42665</v>
      </c>
      <c r="C1379" s="2">
        <v>42665</v>
      </c>
      <c r="D1379" s="1" t="s">
        <v>425</v>
      </c>
      <c r="E1379" s="1" t="s">
        <v>426</v>
      </c>
      <c r="F1379" s="1" t="s">
        <v>2070</v>
      </c>
      <c r="G1379" s="1" t="s">
        <v>2071</v>
      </c>
      <c r="H1379" s="1" t="s">
        <v>25</v>
      </c>
      <c r="I1379" s="1" t="s">
        <v>26</v>
      </c>
      <c r="J1379" s="1" t="s">
        <v>191</v>
      </c>
      <c r="K1379" s="1" t="s">
        <v>192</v>
      </c>
      <c r="L1379" s="1" t="s">
        <v>55</v>
      </c>
      <c r="M1379" s="1" t="s">
        <v>3514</v>
      </c>
      <c r="N1379" s="1" t="s">
        <v>31</v>
      </c>
      <c r="O1379" s="1" t="s">
        <v>57</v>
      </c>
      <c r="P1379" s="1" t="s">
        <v>3515</v>
      </c>
      <c r="Q1379">
        <v>101.94</v>
      </c>
      <c r="R1379">
        <v>3</v>
      </c>
      <c r="S1379">
        <v>30.582000000000001</v>
      </c>
      <c r="T1379" s="1" t="s">
        <v>48</v>
      </c>
    </row>
    <row r="1380" spans="1:20" x14ac:dyDescent="0.25">
      <c r="A1380" s="1" t="s">
        <v>3516</v>
      </c>
      <c r="B1380" s="2">
        <v>42937</v>
      </c>
      <c r="C1380" s="2">
        <v>42943</v>
      </c>
      <c r="D1380" s="1" t="s">
        <v>125</v>
      </c>
      <c r="E1380" s="1" t="s">
        <v>40</v>
      </c>
      <c r="F1380" s="1" t="s">
        <v>1639</v>
      </c>
      <c r="G1380" s="1" t="s">
        <v>1640</v>
      </c>
      <c r="H1380" s="1" t="s">
        <v>25</v>
      </c>
      <c r="I1380" s="1" t="s">
        <v>26</v>
      </c>
      <c r="J1380" s="1" t="s">
        <v>3233</v>
      </c>
      <c r="K1380" s="1" t="s">
        <v>716</v>
      </c>
      <c r="L1380" s="1" t="s">
        <v>29</v>
      </c>
      <c r="M1380" s="1" t="s">
        <v>337</v>
      </c>
      <c r="N1380" s="1" t="s">
        <v>31</v>
      </c>
      <c r="O1380" s="1" t="s">
        <v>57</v>
      </c>
      <c r="P1380" s="1" t="s">
        <v>338</v>
      </c>
      <c r="Q1380">
        <v>8.8000000000000007</v>
      </c>
      <c r="R1380">
        <v>5</v>
      </c>
      <c r="S1380">
        <v>3.8719999999999999</v>
      </c>
      <c r="T1380" s="1" t="s">
        <v>71</v>
      </c>
    </row>
    <row r="1381" spans="1:20" x14ac:dyDescent="0.25">
      <c r="A1381" s="1" t="s">
        <v>3516</v>
      </c>
      <c r="B1381" s="2">
        <v>42937</v>
      </c>
      <c r="C1381" s="2">
        <v>42943</v>
      </c>
      <c r="D1381" s="1" t="s">
        <v>125</v>
      </c>
      <c r="E1381" s="1" t="s">
        <v>40</v>
      </c>
      <c r="F1381" s="1" t="s">
        <v>1639</v>
      </c>
      <c r="G1381" s="1" t="s">
        <v>1640</v>
      </c>
      <c r="H1381" s="1" t="s">
        <v>25</v>
      </c>
      <c r="I1381" s="1" t="s">
        <v>26</v>
      </c>
      <c r="J1381" s="1" t="s">
        <v>3233</v>
      </c>
      <c r="K1381" s="1" t="s">
        <v>716</v>
      </c>
      <c r="L1381" s="1" t="s">
        <v>29</v>
      </c>
      <c r="M1381" s="1" t="s">
        <v>898</v>
      </c>
      <c r="N1381" s="1" t="s">
        <v>31</v>
      </c>
      <c r="O1381" s="1" t="s">
        <v>32</v>
      </c>
      <c r="P1381" s="1" t="s">
        <v>899</v>
      </c>
      <c r="Q1381">
        <v>302.94</v>
      </c>
      <c r="R1381">
        <v>3</v>
      </c>
      <c r="S1381">
        <v>69.676199999999994</v>
      </c>
      <c r="T1381" s="1" t="s">
        <v>71</v>
      </c>
    </row>
    <row r="1382" spans="1:20" x14ac:dyDescent="0.25">
      <c r="A1382" s="1" t="s">
        <v>3517</v>
      </c>
      <c r="B1382" s="2">
        <v>41975</v>
      </c>
      <c r="C1382" s="2">
        <v>41980</v>
      </c>
      <c r="D1382" s="1" t="s">
        <v>50</v>
      </c>
      <c r="E1382" s="1" t="s">
        <v>40</v>
      </c>
      <c r="F1382" s="1" t="s">
        <v>3518</v>
      </c>
      <c r="G1382" s="1" t="s">
        <v>3519</v>
      </c>
      <c r="H1382" s="1" t="s">
        <v>90</v>
      </c>
      <c r="I1382" s="1" t="s">
        <v>26</v>
      </c>
      <c r="J1382" s="1" t="s">
        <v>2522</v>
      </c>
      <c r="K1382" s="1" t="s">
        <v>1089</v>
      </c>
      <c r="L1382" s="1" t="s">
        <v>68</v>
      </c>
      <c r="M1382" s="1" t="s">
        <v>648</v>
      </c>
      <c r="N1382" s="1" t="s">
        <v>31</v>
      </c>
      <c r="O1382" s="1" t="s">
        <v>57</v>
      </c>
      <c r="P1382" s="1" t="s">
        <v>649</v>
      </c>
      <c r="Q1382">
        <v>60.72</v>
      </c>
      <c r="R1382">
        <v>3</v>
      </c>
      <c r="S1382">
        <v>23.680800000000001</v>
      </c>
      <c r="T1382" s="1" t="s">
        <v>96</v>
      </c>
    </row>
    <row r="1383" spans="1:20" x14ac:dyDescent="0.25">
      <c r="A1383" s="1" t="s">
        <v>3517</v>
      </c>
      <c r="B1383" s="2">
        <v>41975</v>
      </c>
      <c r="C1383" s="2">
        <v>41980</v>
      </c>
      <c r="D1383" s="1" t="s">
        <v>50</v>
      </c>
      <c r="E1383" s="1" t="s">
        <v>40</v>
      </c>
      <c r="F1383" s="1" t="s">
        <v>3518</v>
      </c>
      <c r="G1383" s="1" t="s">
        <v>3519</v>
      </c>
      <c r="H1383" s="1" t="s">
        <v>90</v>
      </c>
      <c r="I1383" s="1" t="s">
        <v>26</v>
      </c>
      <c r="J1383" s="1" t="s">
        <v>2522</v>
      </c>
      <c r="K1383" s="1" t="s">
        <v>1089</v>
      </c>
      <c r="L1383" s="1" t="s">
        <v>68</v>
      </c>
      <c r="M1383" s="1" t="s">
        <v>1513</v>
      </c>
      <c r="N1383" s="1" t="s">
        <v>31</v>
      </c>
      <c r="O1383" s="1" t="s">
        <v>36</v>
      </c>
      <c r="P1383" s="1" t="s">
        <v>1514</v>
      </c>
      <c r="Q1383">
        <v>239.84</v>
      </c>
      <c r="R1383">
        <v>8</v>
      </c>
      <c r="S1383">
        <v>64.756799999999998</v>
      </c>
      <c r="T1383" s="1" t="s">
        <v>96</v>
      </c>
    </row>
    <row r="1384" spans="1:20" x14ac:dyDescent="0.25">
      <c r="A1384" s="1" t="s">
        <v>3520</v>
      </c>
      <c r="B1384" s="2">
        <v>42516</v>
      </c>
      <c r="C1384" s="2">
        <v>42521</v>
      </c>
      <c r="D1384" s="1" t="s">
        <v>50</v>
      </c>
      <c r="E1384" s="1" t="s">
        <v>40</v>
      </c>
      <c r="F1384" s="1" t="s">
        <v>2917</v>
      </c>
      <c r="G1384" s="1" t="s">
        <v>2918</v>
      </c>
      <c r="H1384" s="1" t="s">
        <v>25</v>
      </c>
      <c r="I1384" s="1" t="s">
        <v>26</v>
      </c>
      <c r="J1384" s="1" t="s">
        <v>849</v>
      </c>
      <c r="K1384" s="1" t="s">
        <v>54</v>
      </c>
      <c r="L1384" s="1" t="s">
        <v>55</v>
      </c>
      <c r="M1384" s="1" t="s">
        <v>295</v>
      </c>
      <c r="N1384" s="1" t="s">
        <v>31</v>
      </c>
      <c r="O1384" s="1" t="s">
        <v>36</v>
      </c>
      <c r="P1384" s="1" t="s">
        <v>296</v>
      </c>
      <c r="Q1384">
        <v>484.70400000000001</v>
      </c>
      <c r="R1384">
        <v>6</v>
      </c>
      <c r="S1384">
        <v>-84.8232</v>
      </c>
      <c r="T1384" s="1" t="s">
        <v>161</v>
      </c>
    </row>
    <row r="1385" spans="1:20" x14ac:dyDescent="0.25">
      <c r="A1385" s="1" t="s">
        <v>3521</v>
      </c>
      <c r="B1385" s="2">
        <v>42115</v>
      </c>
      <c r="C1385" s="2">
        <v>42122</v>
      </c>
      <c r="D1385" s="1" t="s">
        <v>39</v>
      </c>
      <c r="E1385" s="1" t="s">
        <v>40</v>
      </c>
      <c r="F1385" s="1" t="s">
        <v>3275</v>
      </c>
      <c r="G1385" s="1" t="s">
        <v>3276</v>
      </c>
      <c r="H1385" s="1" t="s">
        <v>25</v>
      </c>
      <c r="I1385" s="1" t="s">
        <v>26</v>
      </c>
      <c r="J1385" s="1" t="s">
        <v>865</v>
      </c>
      <c r="K1385" s="1" t="s">
        <v>28</v>
      </c>
      <c r="L1385" s="1" t="s">
        <v>29</v>
      </c>
      <c r="M1385" s="1" t="s">
        <v>356</v>
      </c>
      <c r="N1385" s="1" t="s">
        <v>31</v>
      </c>
      <c r="O1385" s="1" t="s">
        <v>36</v>
      </c>
      <c r="P1385" s="1" t="s">
        <v>357</v>
      </c>
      <c r="Q1385">
        <v>191.96</v>
      </c>
      <c r="R1385">
        <v>2</v>
      </c>
      <c r="S1385">
        <v>51.8292</v>
      </c>
      <c r="T1385" s="1" t="s">
        <v>113</v>
      </c>
    </row>
    <row r="1386" spans="1:20" x14ac:dyDescent="0.25">
      <c r="A1386" s="1" t="s">
        <v>3521</v>
      </c>
      <c r="B1386" s="2">
        <v>42115</v>
      </c>
      <c r="C1386" s="2">
        <v>42122</v>
      </c>
      <c r="D1386" s="1" t="s">
        <v>39</v>
      </c>
      <c r="E1386" s="1" t="s">
        <v>40</v>
      </c>
      <c r="F1386" s="1" t="s">
        <v>3275</v>
      </c>
      <c r="G1386" s="1" t="s">
        <v>3276</v>
      </c>
      <c r="H1386" s="1" t="s">
        <v>25</v>
      </c>
      <c r="I1386" s="1" t="s">
        <v>26</v>
      </c>
      <c r="J1386" s="1" t="s">
        <v>865</v>
      </c>
      <c r="K1386" s="1" t="s">
        <v>28</v>
      </c>
      <c r="L1386" s="1" t="s">
        <v>29</v>
      </c>
      <c r="M1386" s="1" t="s">
        <v>725</v>
      </c>
      <c r="N1386" s="1" t="s">
        <v>31</v>
      </c>
      <c r="O1386" s="1" t="s">
        <v>57</v>
      </c>
      <c r="P1386" s="1" t="s">
        <v>726</v>
      </c>
      <c r="Q1386">
        <v>209.88</v>
      </c>
      <c r="R1386">
        <v>3</v>
      </c>
      <c r="S1386">
        <v>35.679600000000001</v>
      </c>
      <c r="T1386" s="1" t="s">
        <v>113</v>
      </c>
    </row>
    <row r="1387" spans="1:20" x14ac:dyDescent="0.25">
      <c r="A1387" s="1" t="s">
        <v>3522</v>
      </c>
      <c r="B1387" s="2">
        <v>42538</v>
      </c>
      <c r="C1387" s="2">
        <v>42540</v>
      </c>
      <c r="D1387" s="1" t="s">
        <v>63</v>
      </c>
      <c r="E1387" s="1" t="s">
        <v>87</v>
      </c>
      <c r="F1387" s="1" t="s">
        <v>3523</v>
      </c>
      <c r="G1387" s="1" t="s">
        <v>3524</v>
      </c>
      <c r="H1387" s="1" t="s">
        <v>25</v>
      </c>
      <c r="I1387" s="1" t="s">
        <v>26</v>
      </c>
      <c r="J1387" s="1" t="s">
        <v>53</v>
      </c>
      <c r="K1387" s="1" t="s">
        <v>54</v>
      </c>
      <c r="L1387" s="1" t="s">
        <v>55</v>
      </c>
      <c r="M1387" s="1" t="s">
        <v>2622</v>
      </c>
      <c r="N1387" s="1" t="s">
        <v>31</v>
      </c>
      <c r="O1387" s="1" t="s">
        <v>32</v>
      </c>
      <c r="P1387" s="1" t="s">
        <v>2623</v>
      </c>
      <c r="Q1387">
        <v>239.666</v>
      </c>
      <c r="R1387">
        <v>2</v>
      </c>
      <c r="S1387">
        <v>14.098000000000001</v>
      </c>
      <c r="T1387" s="1" t="s">
        <v>59</v>
      </c>
    </row>
    <row r="1388" spans="1:20" x14ac:dyDescent="0.25">
      <c r="A1388" s="1" t="s">
        <v>3525</v>
      </c>
      <c r="B1388" s="2">
        <v>42748</v>
      </c>
      <c r="C1388" s="2">
        <v>42753</v>
      </c>
      <c r="D1388" s="1" t="s">
        <v>50</v>
      </c>
      <c r="E1388" s="1" t="s">
        <v>22</v>
      </c>
      <c r="F1388" s="1" t="s">
        <v>2058</v>
      </c>
      <c r="G1388" s="1" t="s">
        <v>2059</v>
      </c>
      <c r="H1388" s="1" t="s">
        <v>90</v>
      </c>
      <c r="I1388" s="1" t="s">
        <v>26</v>
      </c>
      <c r="J1388" s="1" t="s">
        <v>878</v>
      </c>
      <c r="K1388" s="1" t="s">
        <v>565</v>
      </c>
      <c r="L1388" s="1" t="s">
        <v>93</v>
      </c>
      <c r="M1388" s="1" t="s">
        <v>2479</v>
      </c>
      <c r="N1388" s="1" t="s">
        <v>31</v>
      </c>
      <c r="O1388" s="1" t="s">
        <v>32</v>
      </c>
      <c r="P1388" s="1" t="s">
        <v>2480</v>
      </c>
      <c r="Q1388">
        <v>212.94</v>
      </c>
      <c r="R1388">
        <v>3</v>
      </c>
      <c r="S1388">
        <v>53.234999999999999</v>
      </c>
      <c r="T1388" s="1" t="s">
        <v>169</v>
      </c>
    </row>
    <row r="1389" spans="1:20" x14ac:dyDescent="0.25">
      <c r="A1389" s="1" t="s">
        <v>3526</v>
      </c>
      <c r="B1389" s="2">
        <v>41888</v>
      </c>
      <c r="C1389" s="2">
        <v>41891</v>
      </c>
      <c r="D1389" s="1" t="s">
        <v>21</v>
      </c>
      <c r="E1389" s="1" t="s">
        <v>87</v>
      </c>
      <c r="F1389" s="1" t="s">
        <v>3527</v>
      </c>
      <c r="G1389" s="1" t="s">
        <v>3528</v>
      </c>
      <c r="H1389" s="1" t="s">
        <v>90</v>
      </c>
      <c r="I1389" s="1" t="s">
        <v>26</v>
      </c>
      <c r="J1389" s="1" t="s">
        <v>328</v>
      </c>
      <c r="K1389" s="1" t="s">
        <v>54</v>
      </c>
      <c r="L1389" s="1" t="s">
        <v>55</v>
      </c>
      <c r="M1389" s="1" t="s">
        <v>56</v>
      </c>
      <c r="N1389" s="1" t="s">
        <v>31</v>
      </c>
      <c r="O1389" s="1" t="s">
        <v>57</v>
      </c>
      <c r="P1389" s="1" t="s">
        <v>58</v>
      </c>
      <c r="Q1389">
        <v>41.88</v>
      </c>
      <c r="R1389">
        <v>6</v>
      </c>
      <c r="S1389">
        <v>12.145200000000001</v>
      </c>
      <c r="T1389" s="1" t="s">
        <v>77</v>
      </c>
    </row>
    <row r="1390" spans="1:20" x14ac:dyDescent="0.25">
      <c r="A1390" s="1" t="s">
        <v>3529</v>
      </c>
      <c r="B1390" s="2">
        <v>42023</v>
      </c>
      <c r="C1390" s="2">
        <v>42027</v>
      </c>
      <c r="D1390" s="1" t="s">
        <v>79</v>
      </c>
      <c r="E1390" s="1" t="s">
        <v>40</v>
      </c>
      <c r="F1390" s="1" t="s">
        <v>3530</v>
      </c>
      <c r="G1390" s="1" t="s">
        <v>3531</v>
      </c>
      <c r="H1390" s="1" t="s">
        <v>25</v>
      </c>
      <c r="I1390" s="1" t="s">
        <v>26</v>
      </c>
      <c r="J1390" s="1" t="s">
        <v>3532</v>
      </c>
      <c r="K1390" s="1" t="s">
        <v>92</v>
      </c>
      <c r="L1390" s="1" t="s">
        <v>93</v>
      </c>
      <c r="M1390" s="1" t="s">
        <v>1627</v>
      </c>
      <c r="N1390" s="1" t="s">
        <v>31</v>
      </c>
      <c r="O1390" s="1" t="s">
        <v>46</v>
      </c>
      <c r="P1390" s="1" t="s">
        <v>1628</v>
      </c>
      <c r="Q1390">
        <v>102.438</v>
      </c>
      <c r="R1390">
        <v>1</v>
      </c>
      <c r="S1390">
        <v>-13.1706</v>
      </c>
      <c r="T1390" s="1" t="s">
        <v>169</v>
      </c>
    </row>
    <row r="1391" spans="1:20" x14ac:dyDescent="0.25">
      <c r="A1391" s="1" t="s">
        <v>3529</v>
      </c>
      <c r="B1391" s="2">
        <v>42023</v>
      </c>
      <c r="C1391" s="2">
        <v>42027</v>
      </c>
      <c r="D1391" s="1" t="s">
        <v>79</v>
      </c>
      <c r="E1391" s="1" t="s">
        <v>40</v>
      </c>
      <c r="F1391" s="1" t="s">
        <v>3530</v>
      </c>
      <c r="G1391" s="1" t="s">
        <v>3531</v>
      </c>
      <c r="H1391" s="1" t="s">
        <v>25</v>
      </c>
      <c r="I1391" s="1" t="s">
        <v>26</v>
      </c>
      <c r="J1391" s="1" t="s">
        <v>3532</v>
      </c>
      <c r="K1391" s="1" t="s">
        <v>92</v>
      </c>
      <c r="L1391" s="1" t="s">
        <v>93</v>
      </c>
      <c r="M1391" s="1" t="s">
        <v>2194</v>
      </c>
      <c r="N1391" s="1" t="s">
        <v>31</v>
      </c>
      <c r="O1391" s="1" t="s">
        <v>36</v>
      </c>
      <c r="P1391" s="1" t="s">
        <v>2195</v>
      </c>
      <c r="Q1391">
        <v>199.304</v>
      </c>
      <c r="R1391">
        <v>4</v>
      </c>
      <c r="S1391">
        <v>-8.5416000000000007</v>
      </c>
      <c r="T1391" s="1" t="s">
        <v>169</v>
      </c>
    </row>
    <row r="1392" spans="1:20" x14ac:dyDescent="0.25">
      <c r="A1392" s="1" t="s">
        <v>3533</v>
      </c>
      <c r="B1392" s="2">
        <v>42729</v>
      </c>
      <c r="C1392" s="2">
        <v>42734</v>
      </c>
      <c r="D1392" s="1" t="s">
        <v>50</v>
      </c>
      <c r="E1392" s="1" t="s">
        <v>40</v>
      </c>
      <c r="F1392" s="1" t="s">
        <v>1609</v>
      </c>
      <c r="G1392" s="1" t="s">
        <v>1610</v>
      </c>
      <c r="H1392" s="1" t="s">
        <v>25</v>
      </c>
      <c r="I1392" s="1" t="s">
        <v>26</v>
      </c>
      <c r="J1392" s="1" t="s">
        <v>191</v>
      </c>
      <c r="K1392" s="1" t="s">
        <v>192</v>
      </c>
      <c r="L1392" s="1" t="s">
        <v>55</v>
      </c>
      <c r="M1392" s="1" t="s">
        <v>1306</v>
      </c>
      <c r="N1392" s="1" t="s">
        <v>31</v>
      </c>
      <c r="O1392" s="1" t="s">
        <v>36</v>
      </c>
      <c r="P1392" s="1" t="s">
        <v>1307</v>
      </c>
      <c r="Q1392">
        <v>698.35199999999998</v>
      </c>
      <c r="R1392">
        <v>3</v>
      </c>
      <c r="S1392">
        <v>52.376399999999997</v>
      </c>
      <c r="T1392" s="1" t="s">
        <v>96</v>
      </c>
    </row>
    <row r="1393" spans="1:20" x14ac:dyDescent="0.25">
      <c r="A1393" s="1" t="s">
        <v>3533</v>
      </c>
      <c r="B1393" s="2">
        <v>42729</v>
      </c>
      <c r="C1393" s="2">
        <v>42734</v>
      </c>
      <c r="D1393" s="1" t="s">
        <v>50</v>
      </c>
      <c r="E1393" s="1" t="s">
        <v>40</v>
      </c>
      <c r="F1393" s="1" t="s">
        <v>1609</v>
      </c>
      <c r="G1393" s="1" t="s">
        <v>1610</v>
      </c>
      <c r="H1393" s="1" t="s">
        <v>25</v>
      </c>
      <c r="I1393" s="1" t="s">
        <v>26</v>
      </c>
      <c r="J1393" s="1" t="s">
        <v>191</v>
      </c>
      <c r="K1393" s="1" t="s">
        <v>192</v>
      </c>
      <c r="L1393" s="1" t="s">
        <v>55</v>
      </c>
      <c r="M1393" s="1" t="s">
        <v>1461</v>
      </c>
      <c r="N1393" s="1" t="s">
        <v>31</v>
      </c>
      <c r="O1393" s="1" t="s">
        <v>46</v>
      </c>
      <c r="P1393" s="1" t="s">
        <v>1462</v>
      </c>
      <c r="Q1393">
        <v>1747.25</v>
      </c>
      <c r="R1393">
        <v>5</v>
      </c>
      <c r="S1393">
        <v>629.01</v>
      </c>
      <c r="T1393" s="1" t="s">
        <v>96</v>
      </c>
    </row>
    <row r="1394" spans="1:20" x14ac:dyDescent="0.25">
      <c r="A1394" s="1" t="s">
        <v>3534</v>
      </c>
      <c r="B1394" s="2">
        <v>41943</v>
      </c>
      <c r="C1394" s="2">
        <v>41945</v>
      </c>
      <c r="D1394" s="1" t="s">
        <v>63</v>
      </c>
      <c r="E1394" s="1" t="s">
        <v>22</v>
      </c>
      <c r="F1394" s="1" t="s">
        <v>876</v>
      </c>
      <c r="G1394" s="1" t="s">
        <v>877</v>
      </c>
      <c r="H1394" s="1" t="s">
        <v>90</v>
      </c>
      <c r="I1394" s="1" t="s">
        <v>26</v>
      </c>
      <c r="J1394" s="1" t="s">
        <v>869</v>
      </c>
      <c r="K1394" s="1" t="s">
        <v>231</v>
      </c>
      <c r="L1394" s="1" t="s">
        <v>68</v>
      </c>
      <c r="M1394" s="1" t="s">
        <v>1671</v>
      </c>
      <c r="N1394" s="1" t="s">
        <v>31</v>
      </c>
      <c r="O1394" s="1" t="s">
        <v>46</v>
      </c>
      <c r="P1394" s="1" t="s">
        <v>1672</v>
      </c>
      <c r="Q1394">
        <v>1421.664</v>
      </c>
      <c r="R1394">
        <v>8</v>
      </c>
      <c r="S1394">
        <v>-734.52639999999997</v>
      </c>
      <c r="T1394" s="1" t="s">
        <v>48</v>
      </c>
    </row>
    <row r="1395" spans="1:20" x14ac:dyDescent="0.25">
      <c r="A1395" s="1" t="s">
        <v>3535</v>
      </c>
      <c r="B1395" s="2">
        <v>42719</v>
      </c>
      <c r="C1395" s="2">
        <v>42725</v>
      </c>
      <c r="D1395" s="1" t="s">
        <v>125</v>
      </c>
      <c r="E1395" s="1" t="s">
        <v>40</v>
      </c>
      <c r="F1395" s="1" t="s">
        <v>1351</v>
      </c>
      <c r="G1395" s="1" t="s">
        <v>1352</v>
      </c>
      <c r="H1395" s="1" t="s">
        <v>100</v>
      </c>
      <c r="I1395" s="1" t="s">
        <v>26</v>
      </c>
      <c r="J1395" s="1" t="s">
        <v>878</v>
      </c>
      <c r="K1395" s="1" t="s">
        <v>1517</v>
      </c>
      <c r="L1395" s="1" t="s">
        <v>55</v>
      </c>
      <c r="M1395" s="1" t="s">
        <v>306</v>
      </c>
      <c r="N1395" s="1" t="s">
        <v>31</v>
      </c>
      <c r="O1395" s="1" t="s">
        <v>46</v>
      </c>
      <c r="P1395" s="1" t="s">
        <v>307</v>
      </c>
      <c r="Q1395">
        <v>564.19500000000005</v>
      </c>
      <c r="R1395">
        <v>3</v>
      </c>
      <c r="S1395">
        <v>-304.6653</v>
      </c>
      <c r="T1395" s="1" t="s">
        <v>96</v>
      </c>
    </row>
    <row r="1396" spans="1:20" x14ac:dyDescent="0.25">
      <c r="A1396" s="1" t="s">
        <v>3536</v>
      </c>
      <c r="B1396" s="2">
        <v>42986</v>
      </c>
      <c r="C1396" s="2">
        <v>42989</v>
      </c>
      <c r="D1396" s="1" t="s">
        <v>21</v>
      </c>
      <c r="E1396" s="1" t="s">
        <v>87</v>
      </c>
      <c r="F1396" s="1" t="s">
        <v>1856</v>
      </c>
      <c r="G1396" s="1" t="s">
        <v>1857</v>
      </c>
      <c r="H1396" s="1" t="s">
        <v>90</v>
      </c>
      <c r="I1396" s="1" t="s">
        <v>26</v>
      </c>
      <c r="J1396" s="1" t="s">
        <v>689</v>
      </c>
      <c r="K1396" s="1" t="s">
        <v>92</v>
      </c>
      <c r="L1396" s="1" t="s">
        <v>93</v>
      </c>
      <c r="M1396" s="1" t="s">
        <v>943</v>
      </c>
      <c r="N1396" s="1" t="s">
        <v>31</v>
      </c>
      <c r="O1396" s="1" t="s">
        <v>57</v>
      </c>
      <c r="P1396" s="1" t="s">
        <v>944</v>
      </c>
      <c r="Q1396">
        <v>21.184000000000001</v>
      </c>
      <c r="R1396">
        <v>2</v>
      </c>
      <c r="S1396">
        <v>-11.651199999999999</v>
      </c>
      <c r="T1396" s="1" t="s">
        <v>77</v>
      </c>
    </row>
    <row r="1397" spans="1:20" x14ac:dyDescent="0.25">
      <c r="A1397" s="1" t="s">
        <v>3536</v>
      </c>
      <c r="B1397" s="2">
        <v>42986</v>
      </c>
      <c r="C1397" s="2">
        <v>42989</v>
      </c>
      <c r="D1397" s="1" t="s">
        <v>21</v>
      </c>
      <c r="E1397" s="1" t="s">
        <v>87</v>
      </c>
      <c r="F1397" s="1" t="s">
        <v>1856</v>
      </c>
      <c r="G1397" s="1" t="s">
        <v>1857</v>
      </c>
      <c r="H1397" s="1" t="s">
        <v>90</v>
      </c>
      <c r="I1397" s="1" t="s">
        <v>26</v>
      </c>
      <c r="J1397" s="1" t="s">
        <v>689</v>
      </c>
      <c r="K1397" s="1" t="s">
        <v>92</v>
      </c>
      <c r="L1397" s="1" t="s">
        <v>93</v>
      </c>
      <c r="M1397" s="1" t="s">
        <v>2428</v>
      </c>
      <c r="N1397" s="1" t="s">
        <v>31</v>
      </c>
      <c r="O1397" s="1" t="s">
        <v>36</v>
      </c>
      <c r="P1397" s="1" t="s">
        <v>2429</v>
      </c>
      <c r="Q1397">
        <v>213.43</v>
      </c>
      <c r="R1397">
        <v>5</v>
      </c>
      <c r="S1397">
        <v>-39.637</v>
      </c>
      <c r="T1397" s="1" t="s">
        <v>77</v>
      </c>
    </row>
    <row r="1398" spans="1:20" x14ac:dyDescent="0.25">
      <c r="A1398" s="1" t="s">
        <v>3537</v>
      </c>
      <c r="B1398" s="2">
        <v>42786</v>
      </c>
      <c r="C1398" s="2">
        <v>42793</v>
      </c>
      <c r="D1398" s="1" t="s">
        <v>39</v>
      </c>
      <c r="E1398" s="1" t="s">
        <v>40</v>
      </c>
      <c r="F1398" s="1" t="s">
        <v>2295</v>
      </c>
      <c r="G1398" s="1" t="s">
        <v>2296</v>
      </c>
      <c r="H1398" s="1" t="s">
        <v>100</v>
      </c>
      <c r="I1398" s="1" t="s">
        <v>26</v>
      </c>
      <c r="J1398" s="1" t="s">
        <v>2033</v>
      </c>
      <c r="K1398" s="1" t="s">
        <v>520</v>
      </c>
      <c r="L1398" s="1" t="s">
        <v>55</v>
      </c>
      <c r="M1398" s="1" t="s">
        <v>745</v>
      </c>
      <c r="N1398" s="1" t="s">
        <v>31</v>
      </c>
      <c r="O1398" s="1" t="s">
        <v>57</v>
      </c>
      <c r="P1398" s="1" t="s">
        <v>746</v>
      </c>
      <c r="Q1398">
        <v>68.703999999999994</v>
      </c>
      <c r="R1398">
        <v>2</v>
      </c>
      <c r="S1398">
        <v>16.3172</v>
      </c>
      <c r="T1398" s="1" t="s">
        <v>297</v>
      </c>
    </row>
    <row r="1399" spans="1:20" x14ac:dyDescent="0.25">
      <c r="A1399" s="1" t="s">
        <v>3537</v>
      </c>
      <c r="B1399" s="2">
        <v>42786</v>
      </c>
      <c r="C1399" s="2">
        <v>42793</v>
      </c>
      <c r="D1399" s="1" t="s">
        <v>39</v>
      </c>
      <c r="E1399" s="1" t="s">
        <v>40</v>
      </c>
      <c r="F1399" s="1" t="s">
        <v>2295</v>
      </c>
      <c r="G1399" s="1" t="s">
        <v>2296</v>
      </c>
      <c r="H1399" s="1" t="s">
        <v>100</v>
      </c>
      <c r="I1399" s="1" t="s">
        <v>26</v>
      </c>
      <c r="J1399" s="1" t="s">
        <v>2033</v>
      </c>
      <c r="K1399" s="1" t="s">
        <v>520</v>
      </c>
      <c r="L1399" s="1" t="s">
        <v>55</v>
      </c>
      <c r="M1399" s="1" t="s">
        <v>1259</v>
      </c>
      <c r="N1399" s="1" t="s">
        <v>31</v>
      </c>
      <c r="O1399" s="1" t="s">
        <v>46</v>
      </c>
      <c r="P1399" s="1" t="s">
        <v>1063</v>
      </c>
      <c r="Q1399">
        <v>386.91</v>
      </c>
      <c r="R1399">
        <v>9</v>
      </c>
      <c r="S1399">
        <v>-185.71680000000001</v>
      </c>
      <c r="T1399" s="1" t="s">
        <v>297</v>
      </c>
    </row>
    <row r="1400" spans="1:20" x14ac:dyDescent="0.25">
      <c r="A1400" s="1" t="s">
        <v>3538</v>
      </c>
      <c r="B1400" s="2">
        <v>43034</v>
      </c>
      <c r="C1400" s="2">
        <v>43040</v>
      </c>
      <c r="D1400" s="1" t="s">
        <v>125</v>
      </c>
      <c r="E1400" s="1" t="s">
        <v>40</v>
      </c>
      <c r="F1400" s="1" t="s">
        <v>610</v>
      </c>
      <c r="G1400" s="1" t="s">
        <v>611</v>
      </c>
      <c r="H1400" s="1" t="s">
        <v>25</v>
      </c>
      <c r="I1400" s="1" t="s">
        <v>26</v>
      </c>
      <c r="J1400" s="1" t="s">
        <v>3539</v>
      </c>
      <c r="K1400" s="1" t="s">
        <v>716</v>
      </c>
      <c r="L1400" s="1" t="s">
        <v>29</v>
      </c>
      <c r="M1400" s="1" t="s">
        <v>907</v>
      </c>
      <c r="N1400" s="1" t="s">
        <v>31</v>
      </c>
      <c r="O1400" s="1" t="s">
        <v>46</v>
      </c>
      <c r="P1400" s="1" t="s">
        <v>908</v>
      </c>
      <c r="Q1400">
        <v>356.85</v>
      </c>
      <c r="R1400">
        <v>5</v>
      </c>
      <c r="S1400">
        <v>60.664499999999997</v>
      </c>
      <c r="T1400" s="1" t="s">
        <v>48</v>
      </c>
    </row>
    <row r="1401" spans="1:20" x14ac:dyDescent="0.25">
      <c r="A1401" s="1" t="s">
        <v>3540</v>
      </c>
      <c r="B1401" s="2">
        <v>42867</v>
      </c>
      <c r="C1401" s="2">
        <v>42869</v>
      </c>
      <c r="D1401" s="1" t="s">
        <v>63</v>
      </c>
      <c r="E1401" s="1" t="s">
        <v>22</v>
      </c>
      <c r="F1401" s="1" t="s">
        <v>618</v>
      </c>
      <c r="G1401" s="1" t="s">
        <v>619</v>
      </c>
      <c r="H1401" s="1" t="s">
        <v>25</v>
      </c>
      <c r="I1401" s="1" t="s">
        <v>26</v>
      </c>
      <c r="J1401" s="1" t="s">
        <v>1295</v>
      </c>
      <c r="K1401" s="1" t="s">
        <v>362</v>
      </c>
      <c r="L1401" s="1" t="s">
        <v>68</v>
      </c>
      <c r="M1401" s="1" t="s">
        <v>2901</v>
      </c>
      <c r="N1401" s="1" t="s">
        <v>31</v>
      </c>
      <c r="O1401" s="1" t="s">
        <v>57</v>
      </c>
      <c r="P1401" s="1" t="s">
        <v>2902</v>
      </c>
      <c r="Q1401">
        <v>42.85</v>
      </c>
      <c r="R1401">
        <v>5</v>
      </c>
      <c r="S1401">
        <v>15.426</v>
      </c>
      <c r="T1401" s="1" t="s">
        <v>161</v>
      </c>
    </row>
    <row r="1402" spans="1:20" x14ac:dyDescent="0.25">
      <c r="A1402" s="1" t="s">
        <v>3541</v>
      </c>
      <c r="B1402" s="2">
        <v>42252</v>
      </c>
      <c r="C1402" s="2">
        <v>42259</v>
      </c>
      <c r="D1402" s="1" t="s">
        <v>39</v>
      </c>
      <c r="E1402" s="1" t="s">
        <v>40</v>
      </c>
      <c r="F1402" s="1" t="s">
        <v>3542</v>
      </c>
      <c r="G1402" s="1" t="s">
        <v>3543</v>
      </c>
      <c r="H1402" s="1" t="s">
        <v>100</v>
      </c>
      <c r="I1402" s="1" t="s">
        <v>26</v>
      </c>
      <c r="J1402" s="1" t="s">
        <v>3544</v>
      </c>
      <c r="K1402" s="1" t="s">
        <v>716</v>
      </c>
      <c r="L1402" s="1" t="s">
        <v>29</v>
      </c>
      <c r="M1402" s="1" t="s">
        <v>3545</v>
      </c>
      <c r="N1402" s="1" t="s">
        <v>31</v>
      </c>
      <c r="O1402" s="1" t="s">
        <v>57</v>
      </c>
      <c r="P1402" s="1" t="s">
        <v>3546</v>
      </c>
      <c r="Q1402">
        <v>67.959999999999994</v>
      </c>
      <c r="R1402">
        <v>4</v>
      </c>
      <c r="S1402">
        <v>12.232799999999999</v>
      </c>
      <c r="T1402" s="1" t="s">
        <v>77</v>
      </c>
    </row>
    <row r="1403" spans="1:20" x14ac:dyDescent="0.25">
      <c r="A1403" s="1" t="s">
        <v>3547</v>
      </c>
      <c r="B1403" s="2">
        <v>41922</v>
      </c>
      <c r="C1403" s="2">
        <v>41926</v>
      </c>
      <c r="D1403" s="1" t="s">
        <v>79</v>
      </c>
      <c r="E1403" s="1" t="s">
        <v>40</v>
      </c>
      <c r="F1403" s="1" t="s">
        <v>1257</v>
      </c>
      <c r="G1403" s="1" t="s">
        <v>1258</v>
      </c>
      <c r="H1403" s="1" t="s">
        <v>100</v>
      </c>
      <c r="I1403" s="1" t="s">
        <v>26</v>
      </c>
      <c r="J1403" s="1" t="s">
        <v>519</v>
      </c>
      <c r="K1403" s="1" t="s">
        <v>520</v>
      </c>
      <c r="L1403" s="1" t="s">
        <v>55</v>
      </c>
      <c r="M1403" s="1" t="s">
        <v>1147</v>
      </c>
      <c r="N1403" s="1" t="s">
        <v>31</v>
      </c>
      <c r="O1403" s="1" t="s">
        <v>57</v>
      </c>
      <c r="P1403" s="1" t="s">
        <v>1148</v>
      </c>
      <c r="Q1403">
        <v>46.872</v>
      </c>
      <c r="R1403">
        <v>7</v>
      </c>
      <c r="S1403">
        <v>3.5154000000000001</v>
      </c>
      <c r="T1403" s="1" t="s">
        <v>48</v>
      </c>
    </row>
    <row r="1404" spans="1:20" x14ac:dyDescent="0.25">
      <c r="A1404" s="1" t="s">
        <v>3548</v>
      </c>
      <c r="B1404" s="2">
        <v>41948</v>
      </c>
      <c r="C1404" s="2">
        <v>41953</v>
      </c>
      <c r="D1404" s="1" t="s">
        <v>50</v>
      </c>
      <c r="E1404" s="1" t="s">
        <v>40</v>
      </c>
      <c r="F1404" s="1" t="s">
        <v>2443</v>
      </c>
      <c r="G1404" s="1" t="s">
        <v>2444</v>
      </c>
      <c r="H1404" s="1" t="s">
        <v>100</v>
      </c>
      <c r="I1404" s="1" t="s">
        <v>26</v>
      </c>
      <c r="J1404" s="1" t="s">
        <v>53</v>
      </c>
      <c r="K1404" s="1" t="s">
        <v>54</v>
      </c>
      <c r="L1404" s="1" t="s">
        <v>55</v>
      </c>
      <c r="M1404" s="1" t="s">
        <v>2425</v>
      </c>
      <c r="N1404" s="1" t="s">
        <v>31</v>
      </c>
      <c r="O1404" s="1" t="s">
        <v>57</v>
      </c>
      <c r="P1404" s="1" t="s">
        <v>2426</v>
      </c>
      <c r="Q1404">
        <v>20.04</v>
      </c>
      <c r="R1404">
        <v>6</v>
      </c>
      <c r="S1404">
        <v>8.8176000000000005</v>
      </c>
      <c r="T1404" s="1" t="s">
        <v>34</v>
      </c>
    </row>
    <row r="1405" spans="1:20" x14ac:dyDescent="0.25">
      <c r="A1405" s="1" t="s">
        <v>3549</v>
      </c>
      <c r="B1405" s="2">
        <v>42355</v>
      </c>
      <c r="C1405" s="2">
        <v>42360</v>
      </c>
      <c r="D1405" s="1" t="s">
        <v>50</v>
      </c>
      <c r="E1405" s="1" t="s">
        <v>40</v>
      </c>
      <c r="F1405" s="1" t="s">
        <v>1372</v>
      </c>
      <c r="G1405" s="1" t="s">
        <v>1373</v>
      </c>
      <c r="H1405" s="1" t="s">
        <v>25</v>
      </c>
      <c r="I1405" s="1" t="s">
        <v>26</v>
      </c>
      <c r="J1405" s="1" t="s">
        <v>211</v>
      </c>
      <c r="K1405" s="1" t="s">
        <v>134</v>
      </c>
      <c r="L1405" s="1" t="s">
        <v>93</v>
      </c>
      <c r="M1405" s="1" t="s">
        <v>879</v>
      </c>
      <c r="N1405" s="1" t="s">
        <v>31</v>
      </c>
      <c r="O1405" s="1" t="s">
        <v>57</v>
      </c>
      <c r="P1405" s="1" t="s">
        <v>880</v>
      </c>
      <c r="Q1405">
        <v>41.552</v>
      </c>
      <c r="R1405">
        <v>2</v>
      </c>
      <c r="S1405">
        <v>-19.737200000000001</v>
      </c>
      <c r="T1405" s="1" t="s">
        <v>96</v>
      </c>
    </row>
    <row r="1406" spans="1:20" x14ac:dyDescent="0.25">
      <c r="A1406" s="1" t="s">
        <v>3550</v>
      </c>
      <c r="B1406" s="2">
        <v>42937</v>
      </c>
      <c r="C1406" s="2">
        <v>42941</v>
      </c>
      <c r="D1406" s="1" t="s">
        <v>79</v>
      </c>
      <c r="E1406" s="1" t="s">
        <v>40</v>
      </c>
      <c r="F1406" s="1" t="s">
        <v>1903</v>
      </c>
      <c r="G1406" s="1" t="s">
        <v>1904</v>
      </c>
      <c r="H1406" s="1" t="s">
        <v>25</v>
      </c>
      <c r="I1406" s="1" t="s">
        <v>26</v>
      </c>
      <c r="J1406" s="1" t="s">
        <v>639</v>
      </c>
      <c r="K1406" s="1" t="s">
        <v>54</v>
      </c>
      <c r="L1406" s="1" t="s">
        <v>55</v>
      </c>
      <c r="M1406" s="1" t="s">
        <v>1532</v>
      </c>
      <c r="N1406" s="1" t="s">
        <v>31</v>
      </c>
      <c r="O1406" s="1" t="s">
        <v>36</v>
      </c>
      <c r="P1406" s="1" t="s">
        <v>1533</v>
      </c>
      <c r="Q1406">
        <v>225.29599999999999</v>
      </c>
      <c r="R1406">
        <v>2</v>
      </c>
      <c r="S1406">
        <v>22.529599999999999</v>
      </c>
      <c r="T1406" s="1" t="s">
        <v>71</v>
      </c>
    </row>
    <row r="1407" spans="1:20" x14ac:dyDescent="0.25">
      <c r="A1407" s="1" t="s">
        <v>3551</v>
      </c>
      <c r="B1407" s="2">
        <v>42144</v>
      </c>
      <c r="C1407" s="2">
        <v>42148</v>
      </c>
      <c r="D1407" s="1" t="s">
        <v>79</v>
      </c>
      <c r="E1407" s="1" t="s">
        <v>40</v>
      </c>
      <c r="F1407" s="1" t="s">
        <v>1368</v>
      </c>
      <c r="G1407" s="1" t="s">
        <v>1369</v>
      </c>
      <c r="H1407" s="1" t="s">
        <v>25</v>
      </c>
      <c r="I1407" s="1" t="s">
        <v>26</v>
      </c>
      <c r="J1407" s="1" t="s">
        <v>3552</v>
      </c>
      <c r="K1407" s="1" t="s">
        <v>1036</v>
      </c>
      <c r="L1407" s="1" t="s">
        <v>29</v>
      </c>
      <c r="M1407" s="1" t="s">
        <v>1537</v>
      </c>
      <c r="N1407" s="1" t="s">
        <v>31</v>
      </c>
      <c r="O1407" s="1" t="s">
        <v>57</v>
      </c>
      <c r="P1407" s="1" t="s">
        <v>1538</v>
      </c>
      <c r="Q1407">
        <v>163.136</v>
      </c>
      <c r="R1407">
        <v>4</v>
      </c>
      <c r="S1407">
        <v>20.391999999999999</v>
      </c>
      <c r="T1407" s="1" t="s">
        <v>161</v>
      </c>
    </row>
    <row r="1408" spans="1:20" x14ac:dyDescent="0.25">
      <c r="A1408" s="1" t="s">
        <v>3553</v>
      </c>
      <c r="B1408" s="2">
        <v>42322</v>
      </c>
      <c r="C1408" s="2">
        <v>42327</v>
      </c>
      <c r="D1408" s="1" t="s">
        <v>50</v>
      </c>
      <c r="E1408" s="1" t="s">
        <v>40</v>
      </c>
      <c r="F1408" s="1" t="s">
        <v>2790</v>
      </c>
      <c r="G1408" s="1" t="s">
        <v>2791</v>
      </c>
      <c r="H1408" s="1" t="s">
        <v>25</v>
      </c>
      <c r="I1408" s="1" t="s">
        <v>26</v>
      </c>
      <c r="J1408" s="1" t="s">
        <v>3554</v>
      </c>
      <c r="K1408" s="1" t="s">
        <v>1896</v>
      </c>
      <c r="L1408" s="1" t="s">
        <v>55</v>
      </c>
      <c r="M1408" s="1" t="s">
        <v>246</v>
      </c>
      <c r="N1408" s="1" t="s">
        <v>31</v>
      </c>
      <c r="O1408" s="1" t="s">
        <v>36</v>
      </c>
      <c r="P1408" s="1" t="s">
        <v>247</v>
      </c>
      <c r="Q1408">
        <v>883.84</v>
      </c>
      <c r="R1408">
        <v>4</v>
      </c>
      <c r="S1408">
        <v>99.432000000000002</v>
      </c>
      <c r="T1408" s="1" t="s">
        <v>34</v>
      </c>
    </row>
    <row r="1409" spans="1:20" x14ac:dyDescent="0.25">
      <c r="A1409" s="1" t="s">
        <v>3553</v>
      </c>
      <c r="B1409" s="2">
        <v>42322</v>
      </c>
      <c r="C1409" s="2">
        <v>42327</v>
      </c>
      <c r="D1409" s="1" t="s">
        <v>50</v>
      </c>
      <c r="E1409" s="1" t="s">
        <v>40</v>
      </c>
      <c r="F1409" s="1" t="s">
        <v>2790</v>
      </c>
      <c r="G1409" s="1" t="s">
        <v>2791</v>
      </c>
      <c r="H1409" s="1" t="s">
        <v>25</v>
      </c>
      <c r="I1409" s="1" t="s">
        <v>26</v>
      </c>
      <c r="J1409" s="1" t="s">
        <v>3554</v>
      </c>
      <c r="K1409" s="1" t="s">
        <v>1896</v>
      </c>
      <c r="L1409" s="1" t="s">
        <v>55</v>
      </c>
      <c r="M1409" s="1" t="s">
        <v>356</v>
      </c>
      <c r="N1409" s="1" t="s">
        <v>31</v>
      </c>
      <c r="O1409" s="1" t="s">
        <v>36</v>
      </c>
      <c r="P1409" s="1" t="s">
        <v>357</v>
      </c>
      <c r="Q1409">
        <v>230.352</v>
      </c>
      <c r="R1409">
        <v>3</v>
      </c>
      <c r="S1409">
        <v>20.155799999999999</v>
      </c>
      <c r="T1409" s="1" t="s">
        <v>34</v>
      </c>
    </row>
    <row r="1410" spans="1:20" x14ac:dyDescent="0.25">
      <c r="A1410" s="1" t="s">
        <v>3555</v>
      </c>
      <c r="B1410" s="2">
        <v>43083</v>
      </c>
      <c r="C1410" s="2">
        <v>43083</v>
      </c>
      <c r="D1410" s="1" t="s">
        <v>425</v>
      </c>
      <c r="E1410" s="1" t="s">
        <v>426</v>
      </c>
      <c r="F1410" s="1" t="s">
        <v>240</v>
      </c>
      <c r="G1410" s="1" t="s">
        <v>241</v>
      </c>
      <c r="H1410" s="1" t="s">
        <v>25</v>
      </c>
      <c r="I1410" s="1" t="s">
        <v>26</v>
      </c>
      <c r="J1410" s="1" t="s">
        <v>2209</v>
      </c>
      <c r="K1410" s="1" t="s">
        <v>134</v>
      </c>
      <c r="L1410" s="1" t="s">
        <v>93</v>
      </c>
      <c r="M1410" s="1" t="s">
        <v>1853</v>
      </c>
      <c r="N1410" s="1" t="s">
        <v>31</v>
      </c>
      <c r="O1410" s="1" t="s">
        <v>57</v>
      </c>
      <c r="P1410" s="1" t="s">
        <v>1854</v>
      </c>
      <c r="Q1410">
        <v>266.35199999999998</v>
      </c>
      <c r="R1410">
        <v>6</v>
      </c>
      <c r="S1410">
        <v>-292.98719999999997</v>
      </c>
      <c r="T1410" s="1" t="s">
        <v>96</v>
      </c>
    </row>
    <row r="1411" spans="1:20" x14ac:dyDescent="0.25">
      <c r="A1411" s="1" t="s">
        <v>3555</v>
      </c>
      <c r="B1411" s="2">
        <v>43083</v>
      </c>
      <c r="C1411" s="2">
        <v>43083</v>
      </c>
      <c r="D1411" s="1" t="s">
        <v>425</v>
      </c>
      <c r="E1411" s="1" t="s">
        <v>426</v>
      </c>
      <c r="F1411" s="1" t="s">
        <v>240</v>
      </c>
      <c r="G1411" s="1" t="s">
        <v>241</v>
      </c>
      <c r="H1411" s="1" t="s">
        <v>25</v>
      </c>
      <c r="I1411" s="1" t="s">
        <v>26</v>
      </c>
      <c r="J1411" s="1" t="s">
        <v>2209</v>
      </c>
      <c r="K1411" s="1" t="s">
        <v>134</v>
      </c>
      <c r="L1411" s="1" t="s">
        <v>93</v>
      </c>
      <c r="M1411" s="1" t="s">
        <v>354</v>
      </c>
      <c r="N1411" s="1" t="s">
        <v>31</v>
      </c>
      <c r="O1411" s="1" t="s">
        <v>57</v>
      </c>
      <c r="P1411" s="1" t="s">
        <v>355</v>
      </c>
      <c r="Q1411">
        <v>56.328000000000003</v>
      </c>
      <c r="R1411">
        <v>3</v>
      </c>
      <c r="S1411">
        <v>-26.755800000000001</v>
      </c>
      <c r="T1411" s="1" t="s">
        <v>96</v>
      </c>
    </row>
    <row r="1412" spans="1:20" x14ac:dyDescent="0.25">
      <c r="A1412" s="1" t="s">
        <v>3556</v>
      </c>
      <c r="B1412" s="2">
        <v>42468</v>
      </c>
      <c r="C1412" s="2">
        <v>42475</v>
      </c>
      <c r="D1412" s="1" t="s">
        <v>39</v>
      </c>
      <c r="E1412" s="1" t="s">
        <v>40</v>
      </c>
      <c r="F1412" s="1" t="s">
        <v>748</v>
      </c>
      <c r="G1412" s="1" t="s">
        <v>749</v>
      </c>
      <c r="H1412" s="1" t="s">
        <v>100</v>
      </c>
      <c r="I1412" s="1" t="s">
        <v>26</v>
      </c>
      <c r="J1412" s="1" t="s">
        <v>3557</v>
      </c>
      <c r="K1412" s="1" t="s">
        <v>1058</v>
      </c>
      <c r="L1412" s="1" t="s">
        <v>29</v>
      </c>
      <c r="M1412" s="1" t="s">
        <v>1123</v>
      </c>
      <c r="N1412" s="1" t="s">
        <v>31</v>
      </c>
      <c r="O1412" s="1" t="s">
        <v>57</v>
      </c>
      <c r="P1412" s="1" t="s">
        <v>1124</v>
      </c>
      <c r="Q1412">
        <v>159.91999999999999</v>
      </c>
      <c r="R1412">
        <v>4</v>
      </c>
      <c r="S1412">
        <v>31.984000000000002</v>
      </c>
      <c r="T1412" s="1" t="s">
        <v>113</v>
      </c>
    </row>
    <row r="1413" spans="1:20" x14ac:dyDescent="0.25">
      <c r="A1413" s="1" t="s">
        <v>3558</v>
      </c>
      <c r="B1413" s="2">
        <v>42678</v>
      </c>
      <c r="C1413" s="2">
        <v>42683</v>
      </c>
      <c r="D1413" s="1" t="s">
        <v>50</v>
      </c>
      <c r="E1413" s="1" t="s">
        <v>40</v>
      </c>
      <c r="F1413" s="1" t="s">
        <v>2529</v>
      </c>
      <c r="G1413" s="1" t="s">
        <v>2530</v>
      </c>
      <c r="H1413" s="1" t="s">
        <v>90</v>
      </c>
      <c r="I1413" s="1" t="s">
        <v>26</v>
      </c>
      <c r="J1413" s="1" t="s">
        <v>1006</v>
      </c>
      <c r="K1413" s="1" t="s">
        <v>44</v>
      </c>
      <c r="L1413" s="1" t="s">
        <v>29</v>
      </c>
      <c r="M1413" s="1" t="s">
        <v>1577</v>
      </c>
      <c r="N1413" s="1" t="s">
        <v>31</v>
      </c>
      <c r="O1413" s="1" t="s">
        <v>57</v>
      </c>
      <c r="P1413" s="1" t="s">
        <v>1578</v>
      </c>
      <c r="Q1413">
        <v>50.496000000000002</v>
      </c>
      <c r="R1413">
        <v>6</v>
      </c>
      <c r="S1413">
        <v>8.2056000000000004</v>
      </c>
      <c r="T1413" s="1" t="s">
        <v>34</v>
      </c>
    </row>
    <row r="1414" spans="1:20" x14ac:dyDescent="0.25">
      <c r="A1414" s="1" t="s">
        <v>3559</v>
      </c>
      <c r="B1414" s="2">
        <v>42173</v>
      </c>
      <c r="C1414" s="2">
        <v>42175</v>
      </c>
      <c r="D1414" s="1" t="s">
        <v>63</v>
      </c>
      <c r="E1414" s="1" t="s">
        <v>87</v>
      </c>
      <c r="F1414" s="1" t="s">
        <v>798</v>
      </c>
      <c r="G1414" s="1" t="s">
        <v>799</v>
      </c>
      <c r="H1414" s="1" t="s">
        <v>90</v>
      </c>
      <c r="I1414" s="1" t="s">
        <v>26</v>
      </c>
      <c r="J1414" s="1" t="s">
        <v>1242</v>
      </c>
      <c r="K1414" s="1" t="s">
        <v>141</v>
      </c>
      <c r="L1414" s="1" t="s">
        <v>29</v>
      </c>
      <c r="M1414" s="1" t="s">
        <v>329</v>
      </c>
      <c r="N1414" s="1" t="s">
        <v>31</v>
      </c>
      <c r="O1414" s="1" t="s">
        <v>36</v>
      </c>
      <c r="P1414" s="1" t="s">
        <v>330</v>
      </c>
      <c r="Q1414">
        <v>643.13599999999997</v>
      </c>
      <c r="R1414">
        <v>4</v>
      </c>
      <c r="S1414">
        <v>56.2744</v>
      </c>
      <c r="T1414" s="1" t="s">
        <v>59</v>
      </c>
    </row>
    <row r="1415" spans="1:20" x14ac:dyDescent="0.25">
      <c r="A1415" s="1" t="s">
        <v>3560</v>
      </c>
      <c r="B1415" s="2">
        <v>41785</v>
      </c>
      <c r="C1415" s="2">
        <v>41790</v>
      </c>
      <c r="D1415" s="1" t="s">
        <v>50</v>
      </c>
      <c r="E1415" s="1" t="s">
        <v>40</v>
      </c>
      <c r="F1415" s="1" t="s">
        <v>1441</v>
      </c>
      <c r="G1415" s="1" t="s">
        <v>1442</v>
      </c>
      <c r="H1415" s="1" t="s">
        <v>25</v>
      </c>
      <c r="I1415" s="1" t="s">
        <v>26</v>
      </c>
      <c r="J1415" s="1" t="s">
        <v>133</v>
      </c>
      <c r="K1415" s="1" t="s">
        <v>134</v>
      </c>
      <c r="L1415" s="1" t="s">
        <v>93</v>
      </c>
      <c r="M1415" s="1" t="s">
        <v>1600</v>
      </c>
      <c r="N1415" s="1" t="s">
        <v>31</v>
      </c>
      <c r="O1415" s="1" t="s">
        <v>36</v>
      </c>
      <c r="P1415" s="1" t="s">
        <v>1601</v>
      </c>
      <c r="Q1415">
        <v>359.77199999999999</v>
      </c>
      <c r="R1415">
        <v>2</v>
      </c>
      <c r="S1415">
        <v>-5.1395999999999997</v>
      </c>
      <c r="T1415" s="1" t="s">
        <v>161</v>
      </c>
    </row>
    <row r="1416" spans="1:20" x14ac:dyDescent="0.25">
      <c r="A1416" s="1" t="s">
        <v>3561</v>
      </c>
      <c r="B1416" s="2">
        <v>42922</v>
      </c>
      <c r="C1416" s="2">
        <v>42927</v>
      </c>
      <c r="D1416" s="1" t="s">
        <v>50</v>
      </c>
      <c r="E1416" s="1" t="s">
        <v>40</v>
      </c>
      <c r="F1416" s="1" t="s">
        <v>403</v>
      </c>
      <c r="G1416" s="1" t="s">
        <v>404</v>
      </c>
      <c r="H1416" s="1" t="s">
        <v>25</v>
      </c>
      <c r="I1416" s="1" t="s">
        <v>26</v>
      </c>
      <c r="J1416" s="1" t="s">
        <v>53</v>
      </c>
      <c r="K1416" s="1" t="s">
        <v>54</v>
      </c>
      <c r="L1416" s="1" t="s">
        <v>55</v>
      </c>
      <c r="M1416" s="1" t="s">
        <v>135</v>
      </c>
      <c r="N1416" s="1" t="s">
        <v>31</v>
      </c>
      <c r="O1416" s="1" t="s">
        <v>36</v>
      </c>
      <c r="P1416" s="1" t="s">
        <v>217</v>
      </c>
      <c r="Q1416">
        <v>122.136</v>
      </c>
      <c r="R1416">
        <v>3</v>
      </c>
      <c r="S1416">
        <v>-13.7403</v>
      </c>
      <c r="T1416" s="1" t="s">
        <v>71</v>
      </c>
    </row>
    <row r="1417" spans="1:20" x14ac:dyDescent="0.25">
      <c r="A1417" s="1" t="s">
        <v>3562</v>
      </c>
      <c r="B1417" s="2">
        <v>42549</v>
      </c>
      <c r="C1417" s="2">
        <v>42551</v>
      </c>
      <c r="D1417" s="1" t="s">
        <v>63</v>
      </c>
      <c r="E1417" s="1" t="s">
        <v>22</v>
      </c>
      <c r="F1417" s="1" t="s">
        <v>2172</v>
      </c>
      <c r="G1417" s="1" t="s">
        <v>2173</v>
      </c>
      <c r="H1417" s="1" t="s">
        <v>25</v>
      </c>
      <c r="I1417" s="1" t="s">
        <v>26</v>
      </c>
      <c r="J1417" s="1" t="s">
        <v>3563</v>
      </c>
      <c r="K1417" s="1" t="s">
        <v>362</v>
      </c>
      <c r="L1417" s="1" t="s">
        <v>68</v>
      </c>
      <c r="M1417" s="1" t="s">
        <v>2428</v>
      </c>
      <c r="N1417" s="1" t="s">
        <v>31</v>
      </c>
      <c r="O1417" s="1" t="s">
        <v>36</v>
      </c>
      <c r="P1417" s="1" t="s">
        <v>2429</v>
      </c>
      <c r="Q1417">
        <v>121.96</v>
      </c>
      <c r="R1417">
        <v>2</v>
      </c>
      <c r="S1417">
        <v>20.7332</v>
      </c>
      <c r="T1417" s="1" t="s">
        <v>59</v>
      </c>
    </row>
    <row r="1418" spans="1:20" x14ac:dyDescent="0.25">
      <c r="A1418" s="1" t="s">
        <v>3564</v>
      </c>
      <c r="B1418" s="2">
        <v>42993</v>
      </c>
      <c r="C1418" s="2">
        <v>42997</v>
      </c>
      <c r="D1418" s="1" t="s">
        <v>79</v>
      </c>
      <c r="E1418" s="1" t="s">
        <v>40</v>
      </c>
      <c r="F1418" s="1" t="s">
        <v>3565</v>
      </c>
      <c r="G1418" s="1" t="s">
        <v>3566</v>
      </c>
      <c r="H1418" s="1" t="s">
        <v>90</v>
      </c>
      <c r="I1418" s="1" t="s">
        <v>26</v>
      </c>
      <c r="J1418" s="1" t="s">
        <v>2060</v>
      </c>
      <c r="K1418" s="1" t="s">
        <v>362</v>
      </c>
      <c r="L1418" s="1" t="s">
        <v>68</v>
      </c>
      <c r="M1418" s="1" t="s">
        <v>2204</v>
      </c>
      <c r="N1418" s="1" t="s">
        <v>31</v>
      </c>
      <c r="O1418" s="1" t="s">
        <v>57</v>
      </c>
      <c r="P1418" s="1" t="s">
        <v>2205</v>
      </c>
      <c r="Q1418">
        <v>47.4</v>
      </c>
      <c r="R1418">
        <v>5</v>
      </c>
      <c r="S1418">
        <v>18.96</v>
      </c>
      <c r="T1418" s="1" t="s">
        <v>77</v>
      </c>
    </row>
    <row r="1419" spans="1:20" x14ac:dyDescent="0.25">
      <c r="A1419" s="1" t="s">
        <v>3564</v>
      </c>
      <c r="B1419" s="2">
        <v>42993</v>
      </c>
      <c r="C1419" s="2">
        <v>42997</v>
      </c>
      <c r="D1419" s="1" t="s">
        <v>79</v>
      </c>
      <c r="E1419" s="1" t="s">
        <v>40</v>
      </c>
      <c r="F1419" s="1" t="s">
        <v>3565</v>
      </c>
      <c r="G1419" s="1" t="s">
        <v>3566</v>
      </c>
      <c r="H1419" s="1" t="s">
        <v>90</v>
      </c>
      <c r="I1419" s="1" t="s">
        <v>26</v>
      </c>
      <c r="J1419" s="1" t="s">
        <v>2060</v>
      </c>
      <c r="K1419" s="1" t="s">
        <v>362</v>
      </c>
      <c r="L1419" s="1" t="s">
        <v>68</v>
      </c>
      <c r="M1419" s="1" t="s">
        <v>2573</v>
      </c>
      <c r="N1419" s="1" t="s">
        <v>31</v>
      </c>
      <c r="O1419" s="1" t="s">
        <v>36</v>
      </c>
      <c r="P1419" s="1" t="s">
        <v>2574</v>
      </c>
      <c r="Q1419">
        <v>512.96</v>
      </c>
      <c r="R1419">
        <v>4</v>
      </c>
      <c r="S1419">
        <v>143.62880000000001</v>
      </c>
      <c r="T1419" s="1" t="s">
        <v>77</v>
      </c>
    </row>
    <row r="1420" spans="1:20" x14ac:dyDescent="0.25">
      <c r="A1420" s="1" t="s">
        <v>3567</v>
      </c>
      <c r="B1420" s="2">
        <v>42575</v>
      </c>
      <c r="C1420" s="2">
        <v>42577</v>
      </c>
      <c r="D1420" s="1" t="s">
        <v>63</v>
      </c>
      <c r="E1420" s="1" t="s">
        <v>22</v>
      </c>
      <c r="F1420" s="1" t="s">
        <v>3194</v>
      </c>
      <c r="G1420" s="1" t="s">
        <v>3195</v>
      </c>
      <c r="H1420" s="1" t="s">
        <v>90</v>
      </c>
      <c r="I1420" s="1" t="s">
        <v>26</v>
      </c>
      <c r="J1420" s="1" t="s">
        <v>173</v>
      </c>
      <c r="K1420" s="1" t="s">
        <v>121</v>
      </c>
      <c r="L1420" s="1" t="s">
        <v>68</v>
      </c>
      <c r="M1420" s="1" t="s">
        <v>1141</v>
      </c>
      <c r="N1420" s="1" t="s">
        <v>31</v>
      </c>
      <c r="O1420" s="1" t="s">
        <v>36</v>
      </c>
      <c r="P1420" s="1" t="s">
        <v>1142</v>
      </c>
      <c r="Q1420">
        <v>253.76400000000001</v>
      </c>
      <c r="R1420">
        <v>2</v>
      </c>
      <c r="S1420">
        <v>31.015599999999999</v>
      </c>
      <c r="T1420" s="1" t="s">
        <v>71</v>
      </c>
    </row>
    <row r="1421" spans="1:20" x14ac:dyDescent="0.25">
      <c r="A1421" s="1" t="s">
        <v>3568</v>
      </c>
      <c r="B1421" s="2">
        <v>42845</v>
      </c>
      <c r="C1421" s="2">
        <v>42849</v>
      </c>
      <c r="D1421" s="1" t="s">
        <v>79</v>
      </c>
      <c r="E1421" s="1" t="s">
        <v>40</v>
      </c>
      <c r="F1421" s="1" t="s">
        <v>2359</v>
      </c>
      <c r="G1421" s="1" t="s">
        <v>2360</v>
      </c>
      <c r="H1421" s="1" t="s">
        <v>25</v>
      </c>
      <c r="I1421" s="1" t="s">
        <v>26</v>
      </c>
      <c r="J1421" s="1" t="s">
        <v>133</v>
      </c>
      <c r="K1421" s="1" t="s">
        <v>134</v>
      </c>
      <c r="L1421" s="1" t="s">
        <v>93</v>
      </c>
      <c r="M1421" s="1" t="s">
        <v>394</v>
      </c>
      <c r="N1421" s="1" t="s">
        <v>31</v>
      </c>
      <c r="O1421" s="1" t="s">
        <v>36</v>
      </c>
      <c r="P1421" s="1" t="s">
        <v>395</v>
      </c>
      <c r="Q1421">
        <v>317.05799999999999</v>
      </c>
      <c r="R1421">
        <v>3</v>
      </c>
      <c r="S1421">
        <v>-18.117599999999999</v>
      </c>
      <c r="T1421" s="1" t="s">
        <v>113</v>
      </c>
    </row>
    <row r="1422" spans="1:20" x14ac:dyDescent="0.25">
      <c r="A1422" s="1" t="s">
        <v>3568</v>
      </c>
      <c r="B1422" s="2">
        <v>42845</v>
      </c>
      <c r="C1422" s="2">
        <v>42849</v>
      </c>
      <c r="D1422" s="1" t="s">
        <v>79</v>
      </c>
      <c r="E1422" s="1" t="s">
        <v>40</v>
      </c>
      <c r="F1422" s="1" t="s">
        <v>2359</v>
      </c>
      <c r="G1422" s="1" t="s">
        <v>2360</v>
      </c>
      <c r="H1422" s="1" t="s">
        <v>25</v>
      </c>
      <c r="I1422" s="1" t="s">
        <v>26</v>
      </c>
      <c r="J1422" s="1" t="s">
        <v>133</v>
      </c>
      <c r="K1422" s="1" t="s">
        <v>134</v>
      </c>
      <c r="L1422" s="1" t="s">
        <v>93</v>
      </c>
      <c r="M1422" s="1" t="s">
        <v>1348</v>
      </c>
      <c r="N1422" s="1" t="s">
        <v>31</v>
      </c>
      <c r="O1422" s="1" t="s">
        <v>57</v>
      </c>
      <c r="P1422" s="1" t="s">
        <v>1349</v>
      </c>
      <c r="Q1422">
        <v>14.56</v>
      </c>
      <c r="R1422">
        <v>5</v>
      </c>
      <c r="S1422">
        <v>-6.1879999999999997</v>
      </c>
      <c r="T1422" s="1" t="s">
        <v>113</v>
      </c>
    </row>
    <row r="1423" spans="1:20" x14ac:dyDescent="0.25">
      <c r="A1423" s="1" t="s">
        <v>3569</v>
      </c>
      <c r="B1423" s="2">
        <v>42616</v>
      </c>
      <c r="C1423" s="2">
        <v>42621</v>
      </c>
      <c r="D1423" s="1" t="s">
        <v>50</v>
      </c>
      <c r="E1423" s="1" t="s">
        <v>22</v>
      </c>
      <c r="F1423" s="1" t="s">
        <v>2035</v>
      </c>
      <c r="G1423" s="1" t="s">
        <v>2036</v>
      </c>
      <c r="H1423" s="1" t="s">
        <v>25</v>
      </c>
      <c r="I1423" s="1" t="s">
        <v>26</v>
      </c>
      <c r="J1423" s="1" t="s">
        <v>2754</v>
      </c>
      <c r="K1423" s="1" t="s">
        <v>1089</v>
      </c>
      <c r="L1423" s="1" t="s">
        <v>68</v>
      </c>
      <c r="M1423" s="1" t="s">
        <v>1476</v>
      </c>
      <c r="N1423" s="1" t="s">
        <v>31</v>
      </c>
      <c r="O1423" s="1" t="s">
        <v>32</v>
      </c>
      <c r="P1423" s="1" t="s">
        <v>1477</v>
      </c>
      <c r="Q1423">
        <v>344.94</v>
      </c>
      <c r="R1423">
        <v>3</v>
      </c>
      <c r="S1423">
        <v>31.044599999999999</v>
      </c>
      <c r="T1423" s="1" t="s">
        <v>77</v>
      </c>
    </row>
    <row r="1424" spans="1:20" x14ac:dyDescent="0.25">
      <c r="A1424" s="1" t="s">
        <v>3569</v>
      </c>
      <c r="B1424" s="2">
        <v>42616</v>
      </c>
      <c r="C1424" s="2">
        <v>42621</v>
      </c>
      <c r="D1424" s="1" t="s">
        <v>50</v>
      </c>
      <c r="E1424" s="1" t="s">
        <v>22</v>
      </c>
      <c r="F1424" s="1" t="s">
        <v>2035</v>
      </c>
      <c r="G1424" s="1" t="s">
        <v>2036</v>
      </c>
      <c r="H1424" s="1" t="s">
        <v>25</v>
      </c>
      <c r="I1424" s="1" t="s">
        <v>26</v>
      </c>
      <c r="J1424" s="1" t="s">
        <v>2754</v>
      </c>
      <c r="K1424" s="1" t="s">
        <v>1089</v>
      </c>
      <c r="L1424" s="1" t="s">
        <v>68</v>
      </c>
      <c r="M1424" s="1" t="s">
        <v>1718</v>
      </c>
      <c r="N1424" s="1" t="s">
        <v>31</v>
      </c>
      <c r="O1424" s="1" t="s">
        <v>57</v>
      </c>
      <c r="P1424" s="1" t="s">
        <v>1719</v>
      </c>
      <c r="Q1424">
        <v>14.76</v>
      </c>
      <c r="R1424">
        <v>2</v>
      </c>
      <c r="S1424">
        <v>4.2804000000000002</v>
      </c>
      <c r="T1424" s="1" t="s">
        <v>77</v>
      </c>
    </row>
    <row r="1425" spans="1:20" x14ac:dyDescent="0.25">
      <c r="A1425" s="1" t="s">
        <v>3570</v>
      </c>
      <c r="B1425" s="2">
        <v>42941</v>
      </c>
      <c r="C1425" s="2">
        <v>42944</v>
      </c>
      <c r="D1425" s="1" t="s">
        <v>21</v>
      </c>
      <c r="E1425" s="1" t="s">
        <v>22</v>
      </c>
      <c r="F1425" s="1" t="s">
        <v>2506</v>
      </c>
      <c r="G1425" s="1" t="s">
        <v>2507</v>
      </c>
      <c r="H1425" s="1" t="s">
        <v>25</v>
      </c>
      <c r="I1425" s="1" t="s">
        <v>26</v>
      </c>
      <c r="J1425" s="1" t="s">
        <v>66</v>
      </c>
      <c r="K1425" s="1" t="s">
        <v>67</v>
      </c>
      <c r="L1425" s="1" t="s">
        <v>68</v>
      </c>
      <c r="M1425" s="1" t="s">
        <v>677</v>
      </c>
      <c r="N1425" s="1" t="s">
        <v>31</v>
      </c>
      <c r="O1425" s="1" t="s">
        <v>57</v>
      </c>
      <c r="P1425" s="1" t="s">
        <v>678</v>
      </c>
      <c r="Q1425">
        <v>20.096</v>
      </c>
      <c r="R1425">
        <v>4</v>
      </c>
      <c r="S1425">
        <v>3.0144000000000002</v>
      </c>
      <c r="T1425" s="1" t="s">
        <v>71</v>
      </c>
    </row>
    <row r="1426" spans="1:20" x14ac:dyDescent="0.25">
      <c r="A1426" s="1" t="s">
        <v>3570</v>
      </c>
      <c r="B1426" s="2">
        <v>42941</v>
      </c>
      <c r="C1426" s="2">
        <v>42944</v>
      </c>
      <c r="D1426" s="1" t="s">
        <v>21</v>
      </c>
      <c r="E1426" s="1" t="s">
        <v>22</v>
      </c>
      <c r="F1426" s="1" t="s">
        <v>2506</v>
      </c>
      <c r="G1426" s="1" t="s">
        <v>2507</v>
      </c>
      <c r="H1426" s="1" t="s">
        <v>25</v>
      </c>
      <c r="I1426" s="1" t="s">
        <v>26</v>
      </c>
      <c r="J1426" s="1" t="s">
        <v>66</v>
      </c>
      <c r="K1426" s="1" t="s">
        <v>67</v>
      </c>
      <c r="L1426" s="1" t="s">
        <v>68</v>
      </c>
      <c r="M1426" s="1" t="s">
        <v>3165</v>
      </c>
      <c r="N1426" s="1" t="s">
        <v>31</v>
      </c>
      <c r="O1426" s="1" t="s">
        <v>46</v>
      </c>
      <c r="P1426" s="1" t="s">
        <v>3166</v>
      </c>
      <c r="Q1426">
        <v>138.58799999999999</v>
      </c>
      <c r="R1426">
        <v>1</v>
      </c>
      <c r="S1426">
        <v>-34.646999999999998</v>
      </c>
      <c r="T1426" s="1" t="s">
        <v>71</v>
      </c>
    </row>
    <row r="1427" spans="1:20" x14ac:dyDescent="0.25">
      <c r="A1427" s="1" t="s">
        <v>3571</v>
      </c>
      <c r="B1427" s="2">
        <v>42260</v>
      </c>
      <c r="C1427" s="2">
        <v>42267</v>
      </c>
      <c r="D1427" s="1" t="s">
        <v>39</v>
      </c>
      <c r="E1427" s="1" t="s">
        <v>40</v>
      </c>
      <c r="F1427" s="1" t="s">
        <v>366</v>
      </c>
      <c r="G1427" s="1" t="s">
        <v>367</v>
      </c>
      <c r="H1427" s="1" t="s">
        <v>25</v>
      </c>
      <c r="I1427" s="1" t="s">
        <v>26</v>
      </c>
      <c r="J1427" s="1" t="s">
        <v>2138</v>
      </c>
      <c r="K1427" s="1" t="s">
        <v>667</v>
      </c>
      <c r="L1427" s="1" t="s">
        <v>29</v>
      </c>
      <c r="M1427" s="1" t="s">
        <v>990</v>
      </c>
      <c r="N1427" s="1" t="s">
        <v>31</v>
      </c>
      <c r="O1427" s="1" t="s">
        <v>57</v>
      </c>
      <c r="P1427" s="1" t="s">
        <v>991</v>
      </c>
      <c r="Q1427">
        <v>129.93</v>
      </c>
      <c r="R1427">
        <v>3</v>
      </c>
      <c r="S1427">
        <v>12.993</v>
      </c>
      <c r="T1427" s="1" t="s">
        <v>77</v>
      </c>
    </row>
    <row r="1428" spans="1:20" x14ac:dyDescent="0.25">
      <c r="A1428" s="1" t="s">
        <v>3572</v>
      </c>
      <c r="B1428" s="2">
        <v>42684</v>
      </c>
      <c r="C1428" s="2">
        <v>42689</v>
      </c>
      <c r="D1428" s="1" t="s">
        <v>50</v>
      </c>
      <c r="E1428" s="1" t="s">
        <v>40</v>
      </c>
      <c r="F1428" s="1" t="s">
        <v>1737</v>
      </c>
      <c r="G1428" s="1" t="s">
        <v>1738</v>
      </c>
      <c r="H1428" s="1" t="s">
        <v>100</v>
      </c>
      <c r="I1428" s="1" t="s">
        <v>26</v>
      </c>
      <c r="J1428" s="1" t="s">
        <v>1849</v>
      </c>
      <c r="K1428" s="1" t="s">
        <v>54</v>
      </c>
      <c r="L1428" s="1" t="s">
        <v>55</v>
      </c>
      <c r="M1428" s="1" t="s">
        <v>2659</v>
      </c>
      <c r="N1428" s="1" t="s">
        <v>31</v>
      </c>
      <c r="O1428" s="1" t="s">
        <v>57</v>
      </c>
      <c r="P1428" s="1" t="s">
        <v>2660</v>
      </c>
      <c r="Q1428">
        <v>9.98</v>
      </c>
      <c r="R1428">
        <v>1</v>
      </c>
      <c r="S1428">
        <v>2.7944</v>
      </c>
      <c r="T1428" s="1" t="s">
        <v>34</v>
      </c>
    </row>
    <row r="1429" spans="1:20" x14ac:dyDescent="0.25">
      <c r="A1429" s="1" t="s">
        <v>3573</v>
      </c>
      <c r="B1429" s="2">
        <v>42324</v>
      </c>
      <c r="C1429" s="2">
        <v>42328</v>
      </c>
      <c r="D1429" s="1" t="s">
        <v>79</v>
      </c>
      <c r="E1429" s="1" t="s">
        <v>40</v>
      </c>
      <c r="F1429" s="1" t="s">
        <v>569</v>
      </c>
      <c r="G1429" s="1" t="s">
        <v>570</v>
      </c>
      <c r="H1429" s="1" t="s">
        <v>90</v>
      </c>
      <c r="I1429" s="1" t="s">
        <v>26</v>
      </c>
      <c r="J1429" s="1" t="s">
        <v>133</v>
      </c>
      <c r="K1429" s="1" t="s">
        <v>134</v>
      </c>
      <c r="L1429" s="1" t="s">
        <v>93</v>
      </c>
      <c r="M1429" s="1" t="s">
        <v>2690</v>
      </c>
      <c r="N1429" s="1" t="s">
        <v>31</v>
      </c>
      <c r="O1429" s="1" t="s">
        <v>57</v>
      </c>
      <c r="P1429" s="1" t="s">
        <v>2691</v>
      </c>
      <c r="Q1429">
        <v>34.503999999999998</v>
      </c>
      <c r="R1429">
        <v>2</v>
      </c>
      <c r="S1429">
        <v>-15.5268</v>
      </c>
      <c r="T1429" s="1" t="s">
        <v>34</v>
      </c>
    </row>
    <row r="1430" spans="1:20" x14ac:dyDescent="0.25">
      <c r="A1430" s="1" t="s">
        <v>3574</v>
      </c>
      <c r="B1430" s="2">
        <v>42241</v>
      </c>
      <c r="C1430" s="2">
        <v>42241</v>
      </c>
      <c r="D1430" s="1" t="s">
        <v>425</v>
      </c>
      <c r="E1430" s="1" t="s">
        <v>426</v>
      </c>
      <c r="F1430" s="1" t="s">
        <v>1372</v>
      </c>
      <c r="G1430" s="1" t="s">
        <v>1373</v>
      </c>
      <c r="H1430" s="1" t="s">
        <v>25</v>
      </c>
      <c r="I1430" s="1" t="s">
        <v>26</v>
      </c>
      <c r="J1430" s="1" t="s">
        <v>101</v>
      </c>
      <c r="K1430" s="1" t="s">
        <v>92</v>
      </c>
      <c r="L1430" s="1" t="s">
        <v>93</v>
      </c>
      <c r="M1430" s="1" t="s">
        <v>1290</v>
      </c>
      <c r="N1430" s="1" t="s">
        <v>31</v>
      </c>
      <c r="O1430" s="1" t="s">
        <v>57</v>
      </c>
      <c r="P1430" s="1" t="s">
        <v>1758</v>
      </c>
      <c r="Q1430">
        <v>20.103999999999999</v>
      </c>
      <c r="R1430">
        <v>2</v>
      </c>
      <c r="S1430">
        <v>-16.585799999999999</v>
      </c>
      <c r="T1430" s="1" t="s">
        <v>253</v>
      </c>
    </row>
    <row r="1431" spans="1:20" x14ac:dyDescent="0.25">
      <c r="A1431" s="1" t="s">
        <v>3574</v>
      </c>
      <c r="B1431" s="2">
        <v>42241</v>
      </c>
      <c r="C1431" s="2">
        <v>42241</v>
      </c>
      <c r="D1431" s="1" t="s">
        <v>425</v>
      </c>
      <c r="E1431" s="1" t="s">
        <v>426</v>
      </c>
      <c r="F1431" s="1" t="s">
        <v>1372</v>
      </c>
      <c r="G1431" s="1" t="s">
        <v>1373</v>
      </c>
      <c r="H1431" s="1" t="s">
        <v>25</v>
      </c>
      <c r="I1431" s="1" t="s">
        <v>26</v>
      </c>
      <c r="J1431" s="1" t="s">
        <v>101</v>
      </c>
      <c r="K1431" s="1" t="s">
        <v>92</v>
      </c>
      <c r="L1431" s="1" t="s">
        <v>93</v>
      </c>
      <c r="M1431" s="1" t="s">
        <v>3575</v>
      </c>
      <c r="N1431" s="1" t="s">
        <v>31</v>
      </c>
      <c r="O1431" s="1" t="s">
        <v>57</v>
      </c>
      <c r="P1431" s="1" t="s">
        <v>3576</v>
      </c>
      <c r="Q1431">
        <v>7.88</v>
      </c>
      <c r="R1431">
        <v>5</v>
      </c>
      <c r="S1431">
        <v>-3.94</v>
      </c>
      <c r="T1431" s="1" t="s">
        <v>253</v>
      </c>
    </row>
    <row r="1432" spans="1:20" x14ac:dyDescent="0.25">
      <c r="A1432" s="1" t="s">
        <v>3577</v>
      </c>
      <c r="B1432" s="2">
        <v>42729</v>
      </c>
      <c r="C1432" s="2">
        <v>42736</v>
      </c>
      <c r="D1432" s="1" t="s">
        <v>39</v>
      </c>
      <c r="E1432" s="1" t="s">
        <v>40</v>
      </c>
      <c r="F1432" s="1" t="s">
        <v>1621</v>
      </c>
      <c r="G1432" s="1" t="s">
        <v>1622</v>
      </c>
      <c r="H1432" s="1" t="s">
        <v>90</v>
      </c>
      <c r="I1432" s="1" t="s">
        <v>26</v>
      </c>
      <c r="J1432" s="1" t="s">
        <v>519</v>
      </c>
      <c r="K1432" s="1" t="s">
        <v>520</v>
      </c>
      <c r="L1432" s="1" t="s">
        <v>55</v>
      </c>
      <c r="M1432" s="1" t="s">
        <v>317</v>
      </c>
      <c r="N1432" s="1" t="s">
        <v>31</v>
      </c>
      <c r="O1432" s="1" t="s">
        <v>46</v>
      </c>
      <c r="P1432" s="1" t="s">
        <v>318</v>
      </c>
      <c r="Q1432">
        <v>35.445</v>
      </c>
      <c r="R1432">
        <v>1</v>
      </c>
      <c r="S1432">
        <v>-24.102599999999999</v>
      </c>
      <c r="T1432" s="1" t="s">
        <v>96</v>
      </c>
    </row>
    <row r="1433" spans="1:20" x14ac:dyDescent="0.25">
      <c r="A1433" s="1" t="s">
        <v>3577</v>
      </c>
      <c r="B1433" s="2">
        <v>42729</v>
      </c>
      <c r="C1433" s="2">
        <v>42736</v>
      </c>
      <c r="D1433" s="1" t="s">
        <v>39</v>
      </c>
      <c r="E1433" s="1" t="s">
        <v>40</v>
      </c>
      <c r="F1433" s="1" t="s">
        <v>1621</v>
      </c>
      <c r="G1433" s="1" t="s">
        <v>1622</v>
      </c>
      <c r="H1433" s="1" t="s">
        <v>90</v>
      </c>
      <c r="I1433" s="1" t="s">
        <v>26</v>
      </c>
      <c r="J1433" s="1" t="s">
        <v>519</v>
      </c>
      <c r="K1433" s="1" t="s">
        <v>520</v>
      </c>
      <c r="L1433" s="1" t="s">
        <v>55</v>
      </c>
      <c r="M1433" s="1" t="s">
        <v>1513</v>
      </c>
      <c r="N1433" s="1" t="s">
        <v>31</v>
      </c>
      <c r="O1433" s="1" t="s">
        <v>36</v>
      </c>
      <c r="P1433" s="1" t="s">
        <v>1514</v>
      </c>
      <c r="Q1433">
        <v>47.968000000000004</v>
      </c>
      <c r="R1433">
        <v>2</v>
      </c>
      <c r="S1433">
        <v>4.1971999999999996</v>
      </c>
      <c r="T1433" s="1" t="s">
        <v>96</v>
      </c>
    </row>
    <row r="1434" spans="1:20" x14ac:dyDescent="0.25">
      <c r="A1434" s="1" t="s">
        <v>3578</v>
      </c>
      <c r="B1434" s="2">
        <v>42094</v>
      </c>
      <c r="C1434" s="2">
        <v>42099</v>
      </c>
      <c r="D1434" s="1" t="s">
        <v>50</v>
      </c>
      <c r="E1434" s="1" t="s">
        <v>40</v>
      </c>
      <c r="F1434" s="1" t="s">
        <v>503</v>
      </c>
      <c r="G1434" s="1" t="s">
        <v>504</v>
      </c>
      <c r="H1434" s="1" t="s">
        <v>90</v>
      </c>
      <c r="I1434" s="1" t="s">
        <v>26</v>
      </c>
      <c r="J1434" s="1" t="s">
        <v>101</v>
      </c>
      <c r="K1434" s="1" t="s">
        <v>92</v>
      </c>
      <c r="L1434" s="1" t="s">
        <v>93</v>
      </c>
      <c r="M1434" s="1" t="s">
        <v>2648</v>
      </c>
      <c r="N1434" s="1" t="s">
        <v>31</v>
      </c>
      <c r="O1434" s="1" t="s">
        <v>57</v>
      </c>
      <c r="P1434" s="1" t="s">
        <v>2649</v>
      </c>
      <c r="Q1434">
        <v>22.38</v>
      </c>
      <c r="R1434">
        <v>3</v>
      </c>
      <c r="S1434">
        <v>-7.8330000000000002</v>
      </c>
      <c r="T1434" s="1" t="s">
        <v>195</v>
      </c>
    </row>
    <row r="1435" spans="1:20" x14ac:dyDescent="0.25">
      <c r="A1435" s="1" t="s">
        <v>3579</v>
      </c>
      <c r="B1435" s="2">
        <v>42992</v>
      </c>
      <c r="C1435" s="2">
        <v>42993</v>
      </c>
      <c r="D1435" s="1" t="s">
        <v>117</v>
      </c>
      <c r="E1435" s="1" t="s">
        <v>87</v>
      </c>
      <c r="F1435" s="1" t="s">
        <v>3580</v>
      </c>
      <c r="G1435" s="1" t="s">
        <v>3581</v>
      </c>
      <c r="H1435" s="1" t="s">
        <v>25</v>
      </c>
      <c r="I1435" s="1" t="s">
        <v>26</v>
      </c>
      <c r="J1435" s="1" t="s">
        <v>66</v>
      </c>
      <c r="K1435" s="1" t="s">
        <v>67</v>
      </c>
      <c r="L1435" s="1" t="s">
        <v>68</v>
      </c>
      <c r="M1435" s="1" t="s">
        <v>495</v>
      </c>
      <c r="N1435" s="1" t="s">
        <v>31</v>
      </c>
      <c r="O1435" s="1" t="s">
        <v>36</v>
      </c>
      <c r="P1435" s="1" t="s">
        <v>496</v>
      </c>
      <c r="Q1435">
        <v>113.372</v>
      </c>
      <c r="R1435">
        <v>2</v>
      </c>
      <c r="S1435">
        <v>-29.152799999999999</v>
      </c>
      <c r="T1435" s="1" t="s">
        <v>77</v>
      </c>
    </row>
    <row r="1436" spans="1:20" x14ac:dyDescent="0.25">
      <c r="A1436" s="1" t="s">
        <v>3579</v>
      </c>
      <c r="B1436" s="2">
        <v>42992</v>
      </c>
      <c r="C1436" s="2">
        <v>42993</v>
      </c>
      <c r="D1436" s="1" t="s">
        <v>117</v>
      </c>
      <c r="E1436" s="1" t="s">
        <v>87</v>
      </c>
      <c r="F1436" s="1" t="s">
        <v>3580</v>
      </c>
      <c r="G1436" s="1" t="s">
        <v>3581</v>
      </c>
      <c r="H1436" s="1" t="s">
        <v>25</v>
      </c>
      <c r="I1436" s="1" t="s">
        <v>26</v>
      </c>
      <c r="J1436" s="1" t="s">
        <v>66</v>
      </c>
      <c r="K1436" s="1" t="s">
        <v>67</v>
      </c>
      <c r="L1436" s="1" t="s">
        <v>68</v>
      </c>
      <c r="M1436" s="1" t="s">
        <v>3582</v>
      </c>
      <c r="N1436" s="1" t="s">
        <v>31</v>
      </c>
      <c r="O1436" s="1" t="s">
        <v>57</v>
      </c>
      <c r="P1436" s="1" t="s">
        <v>3583</v>
      </c>
      <c r="Q1436">
        <v>127.93600000000001</v>
      </c>
      <c r="R1436">
        <v>8</v>
      </c>
      <c r="S1436">
        <v>4.7976000000000001</v>
      </c>
      <c r="T1436" s="1" t="s">
        <v>77</v>
      </c>
    </row>
    <row r="1437" spans="1:20" x14ac:dyDescent="0.25">
      <c r="A1437" s="1" t="s">
        <v>3584</v>
      </c>
      <c r="B1437" s="2">
        <v>41807</v>
      </c>
      <c r="C1437" s="2">
        <v>41811</v>
      </c>
      <c r="D1437" s="1" t="s">
        <v>79</v>
      </c>
      <c r="E1437" s="1" t="s">
        <v>40</v>
      </c>
      <c r="F1437" s="1" t="s">
        <v>1342</v>
      </c>
      <c r="G1437" s="1" t="s">
        <v>1343</v>
      </c>
      <c r="H1437" s="1" t="s">
        <v>25</v>
      </c>
      <c r="I1437" s="1" t="s">
        <v>26</v>
      </c>
      <c r="J1437" s="1" t="s">
        <v>191</v>
      </c>
      <c r="K1437" s="1" t="s">
        <v>192</v>
      </c>
      <c r="L1437" s="1" t="s">
        <v>55</v>
      </c>
      <c r="M1437" s="1" t="s">
        <v>1361</v>
      </c>
      <c r="N1437" s="1" t="s">
        <v>31</v>
      </c>
      <c r="O1437" s="1" t="s">
        <v>57</v>
      </c>
      <c r="P1437" s="1" t="s">
        <v>423</v>
      </c>
      <c r="Q1437">
        <v>6.24</v>
      </c>
      <c r="R1437">
        <v>3</v>
      </c>
      <c r="S1437">
        <v>2.6208</v>
      </c>
      <c r="T1437" s="1" t="s">
        <v>59</v>
      </c>
    </row>
    <row r="1438" spans="1:20" x14ac:dyDescent="0.25">
      <c r="A1438" s="1" t="s">
        <v>3585</v>
      </c>
      <c r="B1438" s="2">
        <v>43097</v>
      </c>
      <c r="C1438" s="2">
        <v>43101</v>
      </c>
      <c r="D1438" s="1" t="s">
        <v>79</v>
      </c>
      <c r="E1438" s="1" t="s">
        <v>40</v>
      </c>
      <c r="F1438" s="1" t="s">
        <v>3417</v>
      </c>
      <c r="G1438" s="1" t="s">
        <v>3418</v>
      </c>
      <c r="H1438" s="1" t="s">
        <v>90</v>
      </c>
      <c r="I1438" s="1" t="s">
        <v>26</v>
      </c>
      <c r="J1438" s="1" t="s">
        <v>1379</v>
      </c>
      <c r="K1438" s="1" t="s">
        <v>134</v>
      </c>
      <c r="L1438" s="1" t="s">
        <v>93</v>
      </c>
      <c r="M1438" s="1" t="s">
        <v>2326</v>
      </c>
      <c r="N1438" s="1" t="s">
        <v>31</v>
      </c>
      <c r="O1438" s="1" t="s">
        <v>57</v>
      </c>
      <c r="P1438" s="1" t="s">
        <v>2327</v>
      </c>
      <c r="Q1438">
        <v>7.968</v>
      </c>
      <c r="R1438">
        <v>3</v>
      </c>
      <c r="S1438">
        <v>-2.3904000000000001</v>
      </c>
      <c r="T1438" s="1" t="s">
        <v>96</v>
      </c>
    </row>
    <row r="1439" spans="1:20" x14ac:dyDescent="0.25">
      <c r="A1439" s="1" t="s">
        <v>3585</v>
      </c>
      <c r="B1439" s="2">
        <v>43097</v>
      </c>
      <c r="C1439" s="2">
        <v>43101</v>
      </c>
      <c r="D1439" s="1" t="s">
        <v>79</v>
      </c>
      <c r="E1439" s="1" t="s">
        <v>40</v>
      </c>
      <c r="F1439" s="1" t="s">
        <v>3417</v>
      </c>
      <c r="G1439" s="1" t="s">
        <v>3418</v>
      </c>
      <c r="H1439" s="1" t="s">
        <v>90</v>
      </c>
      <c r="I1439" s="1" t="s">
        <v>26</v>
      </c>
      <c r="J1439" s="1" t="s">
        <v>1379</v>
      </c>
      <c r="K1439" s="1" t="s">
        <v>134</v>
      </c>
      <c r="L1439" s="1" t="s">
        <v>93</v>
      </c>
      <c r="M1439" s="1" t="s">
        <v>255</v>
      </c>
      <c r="N1439" s="1" t="s">
        <v>31</v>
      </c>
      <c r="O1439" s="1" t="s">
        <v>36</v>
      </c>
      <c r="P1439" s="1" t="s">
        <v>256</v>
      </c>
      <c r="Q1439">
        <v>113.372</v>
      </c>
      <c r="R1439">
        <v>2</v>
      </c>
      <c r="S1439">
        <v>-3.2391999999999999</v>
      </c>
      <c r="T1439" s="1" t="s">
        <v>96</v>
      </c>
    </row>
    <row r="1440" spans="1:20" x14ac:dyDescent="0.25">
      <c r="A1440" s="1" t="s">
        <v>3585</v>
      </c>
      <c r="B1440" s="2">
        <v>43097</v>
      </c>
      <c r="C1440" s="2">
        <v>43101</v>
      </c>
      <c r="D1440" s="1" t="s">
        <v>79</v>
      </c>
      <c r="E1440" s="1" t="s">
        <v>40</v>
      </c>
      <c r="F1440" s="1" t="s">
        <v>3417</v>
      </c>
      <c r="G1440" s="1" t="s">
        <v>3418</v>
      </c>
      <c r="H1440" s="1" t="s">
        <v>90</v>
      </c>
      <c r="I1440" s="1" t="s">
        <v>26</v>
      </c>
      <c r="J1440" s="1" t="s">
        <v>1379</v>
      </c>
      <c r="K1440" s="1" t="s">
        <v>134</v>
      </c>
      <c r="L1440" s="1" t="s">
        <v>93</v>
      </c>
      <c r="M1440" s="1" t="s">
        <v>446</v>
      </c>
      <c r="N1440" s="1" t="s">
        <v>31</v>
      </c>
      <c r="O1440" s="1" t="s">
        <v>57</v>
      </c>
      <c r="P1440" s="1" t="s">
        <v>447</v>
      </c>
      <c r="Q1440">
        <v>2.96</v>
      </c>
      <c r="R1440">
        <v>2</v>
      </c>
      <c r="S1440">
        <v>-1.4059999999999999</v>
      </c>
      <c r="T1440" s="1" t="s">
        <v>96</v>
      </c>
    </row>
    <row r="1441" spans="1:20" x14ac:dyDescent="0.25">
      <c r="A1441" s="1" t="s">
        <v>3586</v>
      </c>
      <c r="B1441" s="2">
        <v>42210</v>
      </c>
      <c r="C1441" s="2">
        <v>42214</v>
      </c>
      <c r="D1441" s="1" t="s">
        <v>79</v>
      </c>
      <c r="E1441" s="1" t="s">
        <v>40</v>
      </c>
      <c r="F1441" s="1" t="s">
        <v>3406</v>
      </c>
      <c r="G1441" s="1" t="s">
        <v>3407</v>
      </c>
      <c r="H1441" s="1" t="s">
        <v>90</v>
      </c>
      <c r="I1441" s="1" t="s">
        <v>26</v>
      </c>
      <c r="J1441" s="1" t="s">
        <v>1616</v>
      </c>
      <c r="K1441" s="1" t="s">
        <v>1276</v>
      </c>
      <c r="L1441" s="1" t="s">
        <v>29</v>
      </c>
      <c r="M1441" s="1" t="s">
        <v>454</v>
      </c>
      <c r="N1441" s="1" t="s">
        <v>31</v>
      </c>
      <c r="O1441" s="1" t="s">
        <v>46</v>
      </c>
      <c r="P1441" s="1" t="s">
        <v>455</v>
      </c>
      <c r="Q1441">
        <v>358.58</v>
      </c>
      <c r="R1441">
        <v>2</v>
      </c>
      <c r="S1441">
        <v>39.443800000000003</v>
      </c>
      <c r="T1441" s="1" t="s">
        <v>71</v>
      </c>
    </row>
    <row r="1442" spans="1:20" x14ac:dyDescent="0.25">
      <c r="A1442" s="1" t="s">
        <v>3587</v>
      </c>
      <c r="B1442" s="2">
        <v>42621</v>
      </c>
      <c r="C1442" s="2">
        <v>42621</v>
      </c>
      <c r="D1442" s="1" t="s">
        <v>425</v>
      </c>
      <c r="E1442" s="1" t="s">
        <v>426</v>
      </c>
      <c r="F1442" s="1" t="s">
        <v>847</v>
      </c>
      <c r="G1442" s="1" t="s">
        <v>848</v>
      </c>
      <c r="H1442" s="1" t="s">
        <v>25</v>
      </c>
      <c r="I1442" s="1" t="s">
        <v>26</v>
      </c>
      <c r="J1442" s="1" t="s">
        <v>849</v>
      </c>
      <c r="K1442" s="1" t="s">
        <v>54</v>
      </c>
      <c r="L1442" s="1" t="s">
        <v>55</v>
      </c>
      <c r="M1442" s="1" t="s">
        <v>1234</v>
      </c>
      <c r="N1442" s="1" t="s">
        <v>31</v>
      </c>
      <c r="O1442" s="1" t="s">
        <v>46</v>
      </c>
      <c r="P1442" s="1" t="s">
        <v>1235</v>
      </c>
      <c r="Q1442">
        <v>146.04</v>
      </c>
      <c r="R1442">
        <v>1</v>
      </c>
      <c r="S1442">
        <v>-12.778499999999999</v>
      </c>
      <c r="T1442" s="1" t="s">
        <v>77</v>
      </c>
    </row>
    <row r="1443" spans="1:20" x14ac:dyDescent="0.25">
      <c r="A1443" s="1" t="s">
        <v>3588</v>
      </c>
      <c r="B1443" s="2">
        <v>43023</v>
      </c>
      <c r="C1443" s="2">
        <v>43028</v>
      </c>
      <c r="D1443" s="1" t="s">
        <v>50</v>
      </c>
      <c r="E1443" s="1" t="s">
        <v>40</v>
      </c>
      <c r="F1443" s="1" t="s">
        <v>2718</v>
      </c>
      <c r="G1443" s="1" t="s">
        <v>2719</v>
      </c>
      <c r="H1443" s="1" t="s">
        <v>90</v>
      </c>
      <c r="I1443" s="1" t="s">
        <v>26</v>
      </c>
      <c r="J1443" s="1" t="s">
        <v>3589</v>
      </c>
      <c r="K1443" s="1" t="s">
        <v>54</v>
      </c>
      <c r="L1443" s="1" t="s">
        <v>55</v>
      </c>
      <c r="M1443" s="1" t="s">
        <v>283</v>
      </c>
      <c r="N1443" s="1" t="s">
        <v>31</v>
      </c>
      <c r="O1443" s="1" t="s">
        <v>57</v>
      </c>
      <c r="P1443" s="1" t="s">
        <v>284</v>
      </c>
      <c r="Q1443">
        <v>22.72</v>
      </c>
      <c r="R1443">
        <v>1</v>
      </c>
      <c r="S1443">
        <v>9.3152000000000008</v>
      </c>
      <c r="T1443" s="1" t="s">
        <v>48</v>
      </c>
    </row>
    <row r="1444" spans="1:20" x14ac:dyDescent="0.25">
      <c r="A1444" s="1" t="s">
        <v>3590</v>
      </c>
      <c r="B1444" s="2">
        <v>42625</v>
      </c>
      <c r="C1444" s="2">
        <v>42630</v>
      </c>
      <c r="D1444" s="1" t="s">
        <v>50</v>
      </c>
      <c r="E1444" s="1" t="s">
        <v>40</v>
      </c>
      <c r="F1444" s="1" t="s">
        <v>787</v>
      </c>
      <c r="G1444" s="1" t="s">
        <v>788</v>
      </c>
      <c r="H1444" s="1" t="s">
        <v>90</v>
      </c>
      <c r="I1444" s="1" t="s">
        <v>26</v>
      </c>
      <c r="J1444" s="1" t="s">
        <v>878</v>
      </c>
      <c r="K1444" s="1" t="s">
        <v>716</v>
      </c>
      <c r="L1444" s="1" t="s">
        <v>29</v>
      </c>
      <c r="M1444" s="1" t="s">
        <v>3591</v>
      </c>
      <c r="N1444" s="1" t="s">
        <v>31</v>
      </c>
      <c r="O1444" s="1" t="s">
        <v>36</v>
      </c>
      <c r="P1444" s="1" t="s">
        <v>3592</v>
      </c>
      <c r="Q1444">
        <v>1059.1199999999999</v>
      </c>
      <c r="R1444">
        <v>4</v>
      </c>
      <c r="S1444">
        <v>307.14479999999998</v>
      </c>
      <c r="T1444" s="1" t="s">
        <v>77</v>
      </c>
    </row>
    <row r="1445" spans="1:20" x14ac:dyDescent="0.25">
      <c r="A1445" s="1" t="s">
        <v>3593</v>
      </c>
      <c r="B1445" s="2">
        <v>41826</v>
      </c>
      <c r="C1445" s="2">
        <v>41832</v>
      </c>
      <c r="D1445" s="1" t="s">
        <v>125</v>
      </c>
      <c r="E1445" s="1" t="s">
        <v>40</v>
      </c>
      <c r="F1445" s="1" t="s">
        <v>1820</v>
      </c>
      <c r="G1445" s="1" t="s">
        <v>1821</v>
      </c>
      <c r="H1445" s="1" t="s">
        <v>100</v>
      </c>
      <c r="I1445" s="1" t="s">
        <v>26</v>
      </c>
      <c r="J1445" s="1" t="s">
        <v>3594</v>
      </c>
      <c r="K1445" s="1" t="s">
        <v>54</v>
      </c>
      <c r="L1445" s="1" t="s">
        <v>55</v>
      </c>
      <c r="M1445" s="1" t="s">
        <v>1585</v>
      </c>
      <c r="N1445" s="1" t="s">
        <v>31</v>
      </c>
      <c r="O1445" s="1" t="s">
        <v>36</v>
      </c>
      <c r="P1445" s="1" t="s">
        <v>1586</v>
      </c>
      <c r="Q1445">
        <v>478.48</v>
      </c>
      <c r="R1445">
        <v>2</v>
      </c>
      <c r="S1445">
        <v>47.847999999999999</v>
      </c>
      <c r="T1445" s="1" t="s">
        <v>71</v>
      </c>
    </row>
    <row r="1446" spans="1:20" x14ac:dyDescent="0.25">
      <c r="A1446" s="1" t="s">
        <v>3595</v>
      </c>
      <c r="B1446" s="2">
        <v>41749</v>
      </c>
      <c r="C1446" s="2">
        <v>41754</v>
      </c>
      <c r="D1446" s="1" t="s">
        <v>50</v>
      </c>
      <c r="E1446" s="1" t="s">
        <v>40</v>
      </c>
      <c r="F1446" s="1" t="s">
        <v>1564</v>
      </c>
      <c r="G1446" s="1" t="s">
        <v>1565</v>
      </c>
      <c r="H1446" s="1" t="s">
        <v>25</v>
      </c>
      <c r="I1446" s="1" t="s">
        <v>26</v>
      </c>
      <c r="J1446" s="1" t="s">
        <v>53</v>
      </c>
      <c r="K1446" s="1" t="s">
        <v>54</v>
      </c>
      <c r="L1446" s="1" t="s">
        <v>55</v>
      </c>
      <c r="M1446" s="1" t="s">
        <v>2129</v>
      </c>
      <c r="N1446" s="1" t="s">
        <v>31</v>
      </c>
      <c r="O1446" s="1" t="s">
        <v>57</v>
      </c>
      <c r="P1446" s="1" t="s">
        <v>2130</v>
      </c>
      <c r="Q1446">
        <v>59.92</v>
      </c>
      <c r="R1446">
        <v>4</v>
      </c>
      <c r="S1446">
        <v>27.563199999999998</v>
      </c>
      <c r="T1446" s="1" t="s">
        <v>113</v>
      </c>
    </row>
    <row r="1447" spans="1:20" x14ac:dyDescent="0.25">
      <c r="A1447" s="1" t="s">
        <v>3596</v>
      </c>
      <c r="B1447" s="2">
        <v>42377</v>
      </c>
      <c r="C1447" s="2">
        <v>42381</v>
      </c>
      <c r="D1447" s="1" t="s">
        <v>79</v>
      </c>
      <c r="E1447" s="1" t="s">
        <v>40</v>
      </c>
      <c r="F1447" s="1" t="s">
        <v>2696</v>
      </c>
      <c r="G1447" s="1" t="s">
        <v>2697</v>
      </c>
      <c r="H1447" s="1" t="s">
        <v>90</v>
      </c>
      <c r="I1447" s="1" t="s">
        <v>26</v>
      </c>
      <c r="J1447" s="1" t="s">
        <v>237</v>
      </c>
      <c r="K1447" s="1" t="s">
        <v>238</v>
      </c>
      <c r="L1447" s="1" t="s">
        <v>93</v>
      </c>
      <c r="M1447" s="1" t="s">
        <v>102</v>
      </c>
      <c r="N1447" s="1" t="s">
        <v>31</v>
      </c>
      <c r="O1447" s="1" t="s">
        <v>32</v>
      </c>
      <c r="P1447" s="1" t="s">
        <v>103</v>
      </c>
      <c r="Q1447">
        <v>1565.88</v>
      </c>
      <c r="R1447">
        <v>6</v>
      </c>
      <c r="S1447">
        <v>407.12880000000001</v>
      </c>
      <c r="T1447" s="1" t="s">
        <v>169</v>
      </c>
    </row>
    <row r="1448" spans="1:20" x14ac:dyDescent="0.25">
      <c r="A1448" s="1" t="s">
        <v>3597</v>
      </c>
      <c r="B1448" s="2">
        <v>42842</v>
      </c>
      <c r="C1448" s="2">
        <v>42847</v>
      </c>
      <c r="D1448" s="1" t="s">
        <v>50</v>
      </c>
      <c r="E1448" s="1" t="s">
        <v>40</v>
      </c>
      <c r="F1448" s="1" t="s">
        <v>3580</v>
      </c>
      <c r="G1448" s="1" t="s">
        <v>3581</v>
      </c>
      <c r="H1448" s="1" t="s">
        <v>25</v>
      </c>
      <c r="I1448" s="1" t="s">
        <v>26</v>
      </c>
      <c r="J1448" s="1" t="s">
        <v>53</v>
      </c>
      <c r="K1448" s="1" t="s">
        <v>54</v>
      </c>
      <c r="L1448" s="1" t="s">
        <v>55</v>
      </c>
      <c r="M1448" s="1" t="s">
        <v>1617</v>
      </c>
      <c r="N1448" s="1" t="s">
        <v>31</v>
      </c>
      <c r="O1448" s="1" t="s">
        <v>36</v>
      </c>
      <c r="P1448" s="1" t="s">
        <v>1618</v>
      </c>
      <c r="Q1448">
        <v>218.352</v>
      </c>
      <c r="R1448">
        <v>3</v>
      </c>
      <c r="S1448">
        <v>-19.105799999999999</v>
      </c>
      <c r="T1448" s="1" t="s">
        <v>113</v>
      </c>
    </row>
    <row r="1449" spans="1:20" x14ac:dyDescent="0.25">
      <c r="A1449" s="1" t="s">
        <v>3598</v>
      </c>
      <c r="B1449" s="2">
        <v>42603</v>
      </c>
      <c r="C1449" s="2">
        <v>42610</v>
      </c>
      <c r="D1449" s="1" t="s">
        <v>39</v>
      </c>
      <c r="E1449" s="1" t="s">
        <v>40</v>
      </c>
      <c r="F1449" s="1" t="s">
        <v>3599</v>
      </c>
      <c r="G1449" s="1" t="s">
        <v>3600</v>
      </c>
      <c r="H1449" s="1" t="s">
        <v>90</v>
      </c>
      <c r="I1449" s="1" t="s">
        <v>26</v>
      </c>
      <c r="J1449" s="1" t="s">
        <v>53</v>
      </c>
      <c r="K1449" s="1" t="s">
        <v>54</v>
      </c>
      <c r="L1449" s="1" t="s">
        <v>55</v>
      </c>
      <c r="M1449" s="1" t="s">
        <v>1991</v>
      </c>
      <c r="N1449" s="1" t="s">
        <v>31</v>
      </c>
      <c r="O1449" s="1" t="s">
        <v>46</v>
      </c>
      <c r="P1449" s="1" t="s">
        <v>1992</v>
      </c>
      <c r="Q1449">
        <v>2887.056</v>
      </c>
      <c r="R1449">
        <v>9</v>
      </c>
      <c r="S1449">
        <v>180.441</v>
      </c>
      <c r="T1449" s="1" t="s">
        <v>253</v>
      </c>
    </row>
    <row r="1450" spans="1:20" x14ac:dyDescent="0.25">
      <c r="A1450" s="1" t="s">
        <v>3601</v>
      </c>
      <c r="B1450" s="2">
        <v>42618</v>
      </c>
      <c r="C1450" s="2">
        <v>42623</v>
      </c>
      <c r="D1450" s="1" t="s">
        <v>50</v>
      </c>
      <c r="E1450" s="1" t="s">
        <v>40</v>
      </c>
      <c r="F1450" s="1" t="s">
        <v>1415</v>
      </c>
      <c r="G1450" s="1" t="s">
        <v>1416</v>
      </c>
      <c r="H1450" s="1" t="s">
        <v>25</v>
      </c>
      <c r="I1450" s="1" t="s">
        <v>26</v>
      </c>
      <c r="J1450" s="1" t="s">
        <v>2120</v>
      </c>
      <c r="K1450" s="1" t="s">
        <v>716</v>
      </c>
      <c r="L1450" s="1" t="s">
        <v>29</v>
      </c>
      <c r="M1450" s="1" t="s">
        <v>1723</v>
      </c>
      <c r="N1450" s="1" t="s">
        <v>31</v>
      </c>
      <c r="O1450" s="1" t="s">
        <v>46</v>
      </c>
      <c r="P1450" s="1" t="s">
        <v>1724</v>
      </c>
      <c r="Q1450">
        <v>1652.94</v>
      </c>
      <c r="R1450">
        <v>3</v>
      </c>
      <c r="S1450">
        <v>314.05860000000001</v>
      </c>
      <c r="T1450" s="1" t="s">
        <v>77</v>
      </c>
    </row>
    <row r="1451" spans="1:20" x14ac:dyDescent="0.25">
      <c r="A1451" s="1" t="s">
        <v>3602</v>
      </c>
      <c r="B1451" s="2">
        <v>42292</v>
      </c>
      <c r="C1451" s="2">
        <v>42292</v>
      </c>
      <c r="D1451" s="1" t="s">
        <v>425</v>
      </c>
      <c r="E1451" s="1" t="s">
        <v>426</v>
      </c>
      <c r="F1451" s="1" t="s">
        <v>23</v>
      </c>
      <c r="G1451" s="1" t="s">
        <v>24</v>
      </c>
      <c r="H1451" s="1" t="s">
        <v>25</v>
      </c>
      <c r="I1451" s="1" t="s">
        <v>26</v>
      </c>
      <c r="J1451" s="1" t="s">
        <v>1739</v>
      </c>
      <c r="K1451" s="1" t="s">
        <v>92</v>
      </c>
      <c r="L1451" s="1" t="s">
        <v>93</v>
      </c>
      <c r="M1451" s="1" t="s">
        <v>1085</v>
      </c>
      <c r="N1451" s="1" t="s">
        <v>31</v>
      </c>
      <c r="O1451" s="1" t="s">
        <v>57</v>
      </c>
      <c r="P1451" s="1" t="s">
        <v>1086</v>
      </c>
      <c r="Q1451">
        <v>131.376</v>
      </c>
      <c r="R1451">
        <v>6</v>
      </c>
      <c r="S1451">
        <v>-95.247600000000006</v>
      </c>
      <c r="T1451" s="1" t="s">
        <v>48</v>
      </c>
    </row>
    <row r="1452" spans="1:20" x14ac:dyDescent="0.25">
      <c r="A1452" s="1" t="s">
        <v>3603</v>
      </c>
      <c r="B1452" s="2">
        <v>42339</v>
      </c>
      <c r="C1452" s="2">
        <v>42343</v>
      </c>
      <c r="D1452" s="1" t="s">
        <v>79</v>
      </c>
      <c r="E1452" s="1" t="s">
        <v>22</v>
      </c>
      <c r="F1452" s="1" t="s">
        <v>3542</v>
      </c>
      <c r="G1452" s="1" t="s">
        <v>3543</v>
      </c>
      <c r="H1452" s="1" t="s">
        <v>100</v>
      </c>
      <c r="I1452" s="1" t="s">
        <v>26</v>
      </c>
      <c r="J1452" s="1" t="s">
        <v>191</v>
      </c>
      <c r="K1452" s="1" t="s">
        <v>192</v>
      </c>
      <c r="L1452" s="1" t="s">
        <v>55</v>
      </c>
      <c r="M1452" s="1" t="s">
        <v>559</v>
      </c>
      <c r="N1452" s="1" t="s">
        <v>31</v>
      </c>
      <c r="O1452" s="1" t="s">
        <v>36</v>
      </c>
      <c r="P1452" s="1" t="s">
        <v>560</v>
      </c>
      <c r="Q1452">
        <v>2003.92</v>
      </c>
      <c r="R1452">
        <v>5</v>
      </c>
      <c r="S1452">
        <v>125.245</v>
      </c>
      <c r="T1452" s="1" t="s">
        <v>96</v>
      </c>
    </row>
    <row r="1453" spans="1:20" x14ac:dyDescent="0.25">
      <c r="A1453" s="1" t="s">
        <v>3603</v>
      </c>
      <c r="B1453" s="2">
        <v>42339</v>
      </c>
      <c r="C1453" s="2">
        <v>42343</v>
      </c>
      <c r="D1453" s="1" t="s">
        <v>79</v>
      </c>
      <c r="E1453" s="1" t="s">
        <v>22</v>
      </c>
      <c r="F1453" s="1" t="s">
        <v>3542</v>
      </c>
      <c r="G1453" s="1" t="s">
        <v>3543</v>
      </c>
      <c r="H1453" s="1" t="s">
        <v>100</v>
      </c>
      <c r="I1453" s="1" t="s">
        <v>26</v>
      </c>
      <c r="J1453" s="1" t="s">
        <v>191</v>
      </c>
      <c r="K1453" s="1" t="s">
        <v>192</v>
      </c>
      <c r="L1453" s="1" t="s">
        <v>55</v>
      </c>
      <c r="M1453" s="1" t="s">
        <v>304</v>
      </c>
      <c r="N1453" s="1" t="s">
        <v>31</v>
      </c>
      <c r="O1453" s="1" t="s">
        <v>46</v>
      </c>
      <c r="P1453" s="1" t="s">
        <v>305</v>
      </c>
      <c r="Q1453">
        <v>1913.4</v>
      </c>
      <c r="R1453">
        <v>9</v>
      </c>
      <c r="S1453">
        <v>401.81400000000002</v>
      </c>
      <c r="T1453" s="1" t="s">
        <v>96</v>
      </c>
    </row>
    <row r="1454" spans="1:20" x14ac:dyDescent="0.25">
      <c r="A1454" s="1" t="s">
        <v>3604</v>
      </c>
      <c r="B1454" s="2">
        <v>42155</v>
      </c>
      <c r="C1454" s="2">
        <v>42159</v>
      </c>
      <c r="D1454" s="1" t="s">
        <v>79</v>
      </c>
      <c r="E1454" s="1" t="s">
        <v>40</v>
      </c>
      <c r="F1454" s="1" t="s">
        <v>599</v>
      </c>
      <c r="G1454" s="1" t="s">
        <v>600</v>
      </c>
      <c r="H1454" s="1" t="s">
        <v>25</v>
      </c>
      <c r="I1454" s="1" t="s">
        <v>26</v>
      </c>
      <c r="J1454" s="1" t="s">
        <v>165</v>
      </c>
      <c r="K1454" s="1" t="s">
        <v>166</v>
      </c>
      <c r="L1454" s="1" t="s">
        <v>93</v>
      </c>
      <c r="M1454" s="1" t="s">
        <v>2273</v>
      </c>
      <c r="N1454" s="1" t="s">
        <v>31</v>
      </c>
      <c r="O1454" s="1" t="s">
        <v>36</v>
      </c>
      <c r="P1454" s="1" t="s">
        <v>2274</v>
      </c>
      <c r="Q1454">
        <v>2567.84</v>
      </c>
      <c r="R1454">
        <v>8</v>
      </c>
      <c r="S1454">
        <v>770.35199999999998</v>
      </c>
      <c r="T1454" s="1" t="s">
        <v>161</v>
      </c>
    </row>
    <row r="1455" spans="1:20" x14ac:dyDescent="0.25">
      <c r="A1455" s="1" t="s">
        <v>3605</v>
      </c>
      <c r="B1455" s="2">
        <v>42996</v>
      </c>
      <c r="C1455" s="2">
        <v>43000</v>
      </c>
      <c r="D1455" s="1" t="s">
        <v>79</v>
      </c>
      <c r="E1455" s="1" t="s">
        <v>40</v>
      </c>
      <c r="F1455" s="1" t="s">
        <v>2087</v>
      </c>
      <c r="G1455" s="1" t="s">
        <v>2088</v>
      </c>
      <c r="H1455" s="1" t="s">
        <v>90</v>
      </c>
      <c r="I1455" s="1" t="s">
        <v>26</v>
      </c>
      <c r="J1455" s="1" t="s">
        <v>347</v>
      </c>
      <c r="K1455" s="1" t="s">
        <v>667</v>
      </c>
      <c r="L1455" s="1" t="s">
        <v>29</v>
      </c>
      <c r="M1455" s="1" t="s">
        <v>2390</v>
      </c>
      <c r="N1455" s="1" t="s">
        <v>31</v>
      </c>
      <c r="O1455" s="1" t="s">
        <v>57</v>
      </c>
      <c r="P1455" s="1" t="s">
        <v>2391</v>
      </c>
      <c r="Q1455">
        <v>20.32</v>
      </c>
      <c r="R1455">
        <v>4</v>
      </c>
      <c r="S1455">
        <v>6.9088000000000003</v>
      </c>
      <c r="T1455" s="1" t="s">
        <v>77</v>
      </c>
    </row>
    <row r="1456" spans="1:20" x14ac:dyDescent="0.25">
      <c r="A1456" s="1" t="s">
        <v>3606</v>
      </c>
      <c r="B1456" s="2">
        <v>42148</v>
      </c>
      <c r="C1456" s="2">
        <v>42150</v>
      </c>
      <c r="D1456" s="1" t="s">
        <v>63</v>
      </c>
      <c r="E1456" s="1" t="s">
        <v>22</v>
      </c>
      <c r="F1456" s="1" t="s">
        <v>2844</v>
      </c>
      <c r="G1456" s="1" t="s">
        <v>2845</v>
      </c>
      <c r="H1456" s="1" t="s">
        <v>25</v>
      </c>
      <c r="I1456" s="1" t="s">
        <v>26</v>
      </c>
      <c r="J1456" s="1" t="s">
        <v>3607</v>
      </c>
      <c r="K1456" s="1" t="s">
        <v>134</v>
      </c>
      <c r="L1456" s="1" t="s">
        <v>93</v>
      </c>
      <c r="M1456" s="1" t="s">
        <v>1028</v>
      </c>
      <c r="N1456" s="1" t="s">
        <v>31</v>
      </c>
      <c r="O1456" s="1" t="s">
        <v>36</v>
      </c>
      <c r="P1456" s="1" t="s">
        <v>1029</v>
      </c>
      <c r="Q1456">
        <v>602.65099999999995</v>
      </c>
      <c r="R1456">
        <v>7</v>
      </c>
      <c r="S1456">
        <v>-163.57669999999999</v>
      </c>
      <c r="T1456" s="1" t="s">
        <v>161</v>
      </c>
    </row>
    <row r="1457" spans="1:20" x14ac:dyDescent="0.25">
      <c r="A1457" s="1" t="s">
        <v>3608</v>
      </c>
      <c r="B1457" s="2">
        <v>43079</v>
      </c>
      <c r="C1457" s="2">
        <v>43084</v>
      </c>
      <c r="D1457" s="1" t="s">
        <v>50</v>
      </c>
      <c r="E1457" s="1" t="s">
        <v>40</v>
      </c>
      <c r="F1457" s="1" t="s">
        <v>235</v>
      </c>
      <c r="G1457" s="1" t="s">
        <v>236</v>
      </c>
      <c r="H1457" s="1" t="s">
        <v>90</v>
      </c>
      <c r="I1457" s="1" t="s">
        <v>26</v>
      </c>
      <c r="J1457" s="1" t="s">
        <v>3609</v>
      </c>
      <c r="K1457" s="1" t="s">
        <v>158</v>
      </c>
      <c r="L1457" s="1" t="s">
        <v>29</v>
      </c>
      <c r="M1457" s="1" t="s">
        <v>1718</v>
      </c>
      <c r="N1457" s="1" t="s">
        <v>31</v>
      </c>
      <c r="O1457" s="1" t="s">
        <v>57</v>
      </c>
      <c r="P1457" s="1" t="s">
        <v>1719</v>
      </c>
      <c r="Q1457">
        <v>14.76</v>
      </c>
      <c r="R1457">
        <v>2</v>
      </c>
      <c r="S1457">
        <v>4.2804000000000002</v>
      </c>
      <c r="T1457" s="1" t="s">
        <v>96</v>
      </c>
    </row>
    <row r="1458" spans="1:20" x14ac:dyDescent="0.25">
      <c r="A1458" s="1" t="s">
        <v>3610</v>
      </c>
      <c r="B1458" s="2">
        <v>42945</v>
      </c>
      <c r="C1458" s="2">
        <v>42949</v>
      </c>
      <c r="D1458" s="1" t="s">
        <v>79</v>
      </c>
      <c r="E1458" s="1" t="s">
        <v>40</v>
      </c>
      <c r="F1458" s="1" t="s">
        <v>965</v>
      </c>
      <c r="G1458" s="1" t="s">
        <v>966</v>
      </c>
      <c r="H1458" s="1" t="s">
        <v>25</v>
      </c>
      <c r="I1458" s="1" t="s">
        <v>26</v>
      </c>
      <c r="J1458" s="1" t="s">
        <v>191</v>
      </c>
      <c r="K1458" s="1" t="s">
        <v>192</v>
      </c>
      <c r="L1458" s="1" t="s">
        <v>55</v>
      </c>
      <c r="M1458" s="1" t="s">
        <v>348</v>
      </c>
      <c r="N1458" s="1" t="s">
        <v>31</v>
      </c>
      <c r="O1458" s="1" t="s">
        <v>32</v>
      </c>
      <c r="P1458" s="1" t="s">
        <v>349</v>
      </c>
      <c r="Q1458">
        <v>115.96</v>
      </c>
      <c r="R1458">
        <v>2</v>
      </c>
      <c r="S1458">
        <v>25.511199999999999</v>
      </c>
      <c r="T1458" s="1" t="s">
        <v>71</v>
      </c>
    </row>
    <row r="1459" spans="1:20" x14ac:dyDescent="0.25">
      <c r="A1459" s="1" t="s">
        <v>3611</v>
      </c>
      <c r="B1459" s="2">
        <v>41989</v>
      </c>
      <c r="C1459" s="2">
        <v>41994</v>
      </c>
      <c r="D1459" s="1" t="s">
        <v>50</v>
      </c>
      <c r="E1459" s="1" t="s">
        <v>40</v>
      </c>
      <c r="F1459" s="1" t="s">
        <v>2766</v>
      </c>
      <c r="G1459" s="1" t="s">
        <v>2767</v>
      </c>
      <c r="H1459" s="1" t="s">
        <v>90</v>
      </c>
      <c r="I1459" s="1" t="s">
        <v>26</v>
      </c>
      <c r="J1459" s="1" t="s">
        <v>1849</v>
      </c>
      <c r="K1459" s="1" t="s">
        <v>54</v>
      </c>
      <c r="L1459" s="1" t="s">
        <v>55</v>
      </c>
      <c r="M1459" s="1" t="s">
        <v>1486</v>
      </c>
      <c r="N1459" s="1" t="s">
        <v>31</v>
      </c>
      <c r="O1459" s="1" t="s">
        <v>36</v>
      </c>
      <c r="P1459" s="1" t="s">
        <v>1487</v>
      </c>
      <c r="Q1459">
        <v>1403.92</v>
      </c>
      <c r="R1459">
        <v>5</v>
      </c>
      <c r="S1459">
        <v>70.195999999999998</v>
      </c>
      <c r="T1459" s="1" t="s">
        <v>96</v>
      </c>
    </row>
    <row r="1460" spans="1:20" x14ac:dyDescent="0.25">
      <c r="A1460" s="1" t="s">
        <v>3612</v>
      </c>
      <c r="B1460" s="2">
        <v>42338</v>
      </c>
      <c r="C1460" s="2">
        <v>42342</v>
      </c>
      <c r="D1460" s="1" t="s">
        <v>79</v>
      </c>
      <c r="E1460" s="1" t="s">
        <v>40</v>
      </c>
      <c r="F1460" s="1" t="s">
        <v>1506</v>
      </c>
      <c r="G1460" s="1" t="s">
        <v>1507</v>
      </c>
      <c r="H1460" s="1" t="s">
        <v>25</v>
      </c>
      <c r="I1460" s="1" t="s">
        <v>26</v>
      </c>
      <c r="J1460" s="1" t="s">
        <v>173</v>
      </c>
      <c r="K1460" s="1" t="s">
        <v>121</v>
      </c>
      <c r="L1460" s="1" t="s">
        <v>68</v>
      </c>
      <c r="M1460" s="1" t="s">
        <v>2479</v>
      </c>
      <c r="N1460" s="1" t="s">
        <v>31</v>
      </c>
      <c r="O1460" s="1" t="s">
        <v>32</v>
      </c>
      <c r="P1460" s="1" t="s">
        <v>2480</v>
      </c>
      <c r="Q1460">
        <v>681.40800000000002</v>
      </c>
      <c r="R1460">
        <v>12</v>
      </c>
      <c r="S1460">
        <v>42.588000000000001</v>
      </c>
      <c r="T1460" s="1" t="s">
        <v>34</v>
      </c>
    </row>
    <row r="1461" spans="1:20" x14ac:dyDescent="0.25">
      <c r="A1461" s="1" t="s">
        <v>3613</v>
      </c>
      <c r="B1461" s="2">
        <v>41834</v>
      </c>
      <c r="C1461" s="2">
        <v>41838</v>
      </c>
      <c r="D1461" s="1" t="s">
        <v>79</v>
      </c>
      <c r="E1461" s="1" t="s">
        <v>40</v>
      </c>
      <c r="F1461" s="1" t="s">
        <v>3614</v>
      </c>
      <c r="G1461" s="1" t="s">
        <v>3615</v>
      </c>
      <c r="H1461" s="1" t="s">
        <v>25</v>
      </c>
      <c r="I1461" s="1" t="s">
        <v>26</v>
      </c>
      <c r="J1461" s="1" t="s">
        <v>66</v>
      </c>
      <c r="K1461" s="1" t="s">
        <v>67</v>
      </c>
      <c r="L1461" s="1" t="s">
        <v>68</v>
      </c>
      <c r="M1461" s="1" t="s">
        <v>3582</v>
      </c>
      <c r="N1461" s="1" t="s">
        <v>31</v>
      </c>
      <c r="O1461" s="1" t="s">
        <v>57</v>
      </c>
      <c r="P1461" s="1" t="s">
        <v>3583</v>
      </c>
      <c r="Q1461">
        <v>31.984000000000002</v>
      </c>
      <c r="R1461">
        <v>2</v>
      </c>
      <c r="S1461">
        <v>1.1994</v>
      </c>
      <c r="T1461" s="1" t="s">
        <v>71</v>
      </c>
    </row>
    <row r="1462" spans="1:20" x14ac:dyDescent="0.25">
      <c r="A1462" s="1" t="s">
        <v>3616</v>
      </c>
      <c r="B1462" s="2">
        <v>42615</v>
      </c>
      <c r="C1462" s="2">
        <v>42617</v>
      </c>
      <c r="D1462" s="1" t="s">
        <v>63</v>
      </c>
      <c r="E1462" s="1" t="s">
        <v>87</v>
      </c>
      <c r="F1462" s="1" t="s">
        <v>3160</v>
      </c>
      <c r="G1462" s="1" t="s">
        <v>3161</v>
      </c>
      <c r="H1462" s="1" t="s">
        <v>100</v>
      </c>
      <c r="I1462" s="1" t="s">
        <v>26</v>
      </c>
      <c r="J1462" s="1" t="s">
        <v>133</v>
      </c>
      <c r="K1462" s="1" t="s">
        <v>134</v>
      </c>
      <c r="L1462" s="1" t="s">
        <v>93</v>
      </c>
      <c r="M1462" s="1" t="s">
        <v>3617</v>
      </c>
      <c r="N1462" s="1" t="s">
        <v>31</v>
      </c>
      <c r="O1462" s="1" t="s">
        <v>57</v>
      </c>
      <c r="P1462" s="1" t="s">
        <v>3618</v>
      </c>
      <c r="Q1462">
        <v>84.272000000000006</v>
      </c>
      <c r="R1462">
        <v>2</v>
      </c>
      <c r="S1462">
        <v>-75.844800000000006</v>
      </c>
      <c r="T1462" s="1" t="s">
        <v>77</v>
      </c>
    </row>
    <row r="1463" spans="1:20" x14ac:dyDescent="0.25">
      <c r="A1463" s="1" t="s">
        <v>3619</v>
      </c>
      <c r="B1463" s="2">
        <v>42643</v>
      </c>
      <c r="C1463" s="2">
        <v>42647</v>
      </c>
      <c r="D1463" s="1" t="s">
        <v>79</v>
      </c>
      <c r="E1463" s="1" t="s">
        <v>40</v>
      </c>
      <c r="F1463" s="1" t="s">
        <v>1126</v>
      </c>
      <c r="G1463" s="1" t="s">
        <v>1127</v>
      </c>
      <c r="H1463" s="1" t="s">
        <v>25</v>
      </c>
      <c r="I1463" s="1" t="s">
        <v>26</v>
      </c>
      <c r="J1463" s="1" t="s">
        <v>173</v>
      </c>
      <c r="K1463" s="1" t="s">
        <v>121</v>
      </c>
      <c r="L1463" s="1" t="s">
        <v>68</v>
      </c>
      <c r="M1463" s="1" t="s">
        <v>1636</v>
      </c>
      <c r="N1463" s="1" t="s">
        <v>31</v>
      </c>
      <c r="O1463" s="1" t="s">
        <v>32</v>
      </c>
      <c r="P1463" s="1" t="s">
        <v>1637</v>
      </c>
      <c r="Q1463">
        <v>523.91999999999996</v>
      </c>
      <c r="R1463">
        <v>5</v>
      </c>
      <c r="S1463">
        <v>-26.196000000000002</v>
      </c>
      <c r="T1463" s="1" t="s">
        <v>77</v>
      </c>
    </row>
    <row r="1464" spans="1:20" x14ac:dyDescent="0.25">
      <c r="A1464" s="1" t="s">
        <v>3620</v>
      </c>
      <c r="B1464" s="2">
        <v>42119</v>
      </c>
      <c r="C1464" s="2">
        <v>42123</v>
      </c>
      <c r="D1464" s="1" t="s">
        <v>79</v>
      </c>
      <c r="E1464" s="1" t="s">
        <v>40</v>
      </c>
      <c r="F1464" s="1" t="s">
        <v>843</v>
      </c>
      <c r="G1464" s="1" t="s">
        <v>844</v>
      </c>
      <c r="H1464" s="1" t="s">
        <v>25</v>
      </c>
      <c r="I1464" s="1" t="s">
        <v>26</v>
      </c>
      <c r="J1464" s="1" t="s">
        <v>179</v>
      </c>
      <c r="K1464" s="1" t="s">
        <v>134</v>
      </c>
      <c r="L1464" s="1" t="s">
        <v>93</v>
      </c>
      <c r="M1464" s="1" t="s">
        <v>2428</v>
      </c>
      <c r="N1464" s="1" t="s">
        <v>31</v>
      </c>
      <c r="O1464" s="1" t="s">
        <v>36</v>
      </c>
      <c r="P1464" s="1" t="s">
        <v>2429</v>
      </c>
      <c r="Q1464">
        <v>128.05799999999999</v>
      </c>
      <c r="R1464">
        <v>3</v>
      </c>
      <c r="S1464">
        <v>-23.7822</v>
      </c>
      <c r="T1464" s="1" t="s">
        <v>113</v>
      </c>
    </row>
    <row r="1465" spans="1:20" x14ac:dyDescent="0.25">
      <c r="A1465" s="1" t="s">
        <v>3621</v>
      </c>
      <c r="B1465" s="2">
        <v>43058</v>
      </c>
      <c r="C1465" s="2">
        <v>43058</v>
      </c>
      <c r="D1465" s="1" t="s">
        <v>425</v>
      </c>
      <c r="E1465" s="1" t="s">
        <v>426</v>
      </c>
      <c r="F1465" s="1" t="s">
        <v>1950</v>
      </c>
      <c r="G1465" s="1" t="s">
        <v>1951</v>
      </c>
      <c r="H1465" s="1" t="s">
        <v>100</v>
      </c>
      <c r="I1465" s="1" t="s">
        <v>26</v>
      </c>
      <c r="J1465" s="1" t="s">
        <v>173</v>
      </c>
      <c r="K1465" s="1" t="s">
        <v>121</v>
      </c>
      <c r="L1465" s="1" t="s">
        <v>68</v>
      </c>
      <c r="M1465" s="1" t="s">
        <v>1249</v>
      </c>
      <c r="N1465" s="1" t="s">
        <v>31</v>
      </c>
      <c r="O1465" s="1" t="s">
        <v>46</v>
      </c>
      <c r="P1465" s="1" t="s">
        <v>1250</v>
      </c>
      <c r="Q1465">
        <v>79.974000000000004</v>
      </c>
      <c r="R1465">
        <v>3</v>
      </c>
      <c r="S1465">
        <v>-29.323799999999999</v>
      </c>
      <c r="T1465" s="1" t="s">
        <v>34</v>
      </c>
    </row>
    <row r="1466" spans="1:20" x14ac:dyDescent="0.25">
      <c r="A1466" s="1" t="s">
        <v>3622</v>
      </c>
      <c r="B1466" s="2">
        <v>42565</v>
      </c>
      <c r="C1466" s="2">
        <v>42570</v>
      </c>
      <c r="D1466" s="1" t="s">
        <v>50</v>
      </c>
      <c r="E1466" s="1" t="s">
        <v>40</v>
      </c>
      <c r="F1466" s="1" t="s">
        <v>3623</v>
      </c>
      <c r="G1466" s="1" t="s">
        <v>3624</v>
      </c>
      <c r="H1466" s="1" t="s">
        <v>25</v>
      </c>
      <c r="I1466" s="1" t="s">
        <v>26</v>
      </c>
      <c r="J1466" s="1" t="s">
        <v>347</v>
      </c>
      <c r="K1466" s="1" t="s">
        <v>667</v>
      </c>
      <c r="L1466" s="1" t="s">
        <v>29</v>
      </c>
      <c r="M1466" s="1" t="s">
        <v>84</v>
      </c>
      <c r="N1466" s="1" t="s">
        <v>31</v>
      </c>
      <c r="O1466" s="1" t="s">
        <v>57</v>
      </c>
      <c r="P1466" s="1" t="s">
        <v>85</v>
      </c>
      <c r="Q1466">
        <v>51.75</v>
      </c>
      <c r="R1466">
        <v>1</v>
      </c>
      <c r="S1466">
        <v>15.525</v>
      </c>
      <c r="T1466" s="1" t="s">
        <v>71</v>
      </c>
    </row>
    <row r="1467" spans="1:20" x14ac:dyDescent="0.25">
      <c r="A1467" s="1" t="s">
        <v>3625</v>
      </c>
      <c r="B1467" s="2">
        <v>42379</v>
      </c>
      <c r="C1467" s="2">
        <v>42382</v>
      </c>
      <c r="D1467" s="1" t="s">
        <v>21</v>
      </c>
      <c r="E1467" s="1" t="s">
        <v>22</v>
      </c>
      <c r="F1467" s="1" t="s">
        <v>2247</v>
      </c>
      <c r="G1467" s="1" t="s">
        <v>2248</v>
      </c>
      <c r="H1467" s="1" t="s">
        <v>25</v>
      </c>
      <c r="I1467" s="1" t="s">
        <v>26</v>
      </c>
      <c r="J1467" s="1" t="s">
        <v>3626</v>
      </c>
      <c r="K1467" s="1" t="s">
        <v>192</v>
      </c>
      <c r="L1467" s="1" t="s">
        <v>55</v>
      </c>
      <c r="M1467" s="1" t="s">
        <v>650</v>
      </c>
      <c r="N1467" s="1" t="s">
        <v>31</v>
      </c>
      <c r="O1467" s="1" t="s">
        <v>57</v>
      </c>
      <c r="P1467" s="1" t="s">
        <v>651</v>
      </c>
      <c r="Q1467">
        <v>24.85</v>
      </c>
      <c r="R1467">
        <v>5</v>
      </c>
      <c r="S1467">
        <v>7.7035</v>
      </c>
      <c r="T1467" s="1" t="s">
        <v>169</v>
      </c>
    </row>
    <row r="1468" spans="1:20" x14ac:dyDescent="0.25">
      <c r="A1468" s="1" t="s">
        <v>3627</v>
      </c>
      <c r="B1468" s="2">
        <v>42183</v>
      </c>
      <c r="C1468" s="2">
        <v>42187</v>
      </c>
      <c r="D1468" s="1" t="s">
        <v>79</v>
      </c>
      <c r="E1468" s="1" t="s">
        <v>40</v>
      </c>
      <c r="F1468" s="1" t="s">
        <v>3628</v>
      </c>
      <c r="G1468" s="1" t="s">
        <v>3629</v>
      </c>
      <c r="H1468" s="1" t="s">
        <v>90</v>
      </c>
      <c r="I1468" s="1" t="s">
        <v>26</v>
      </c>
      <c r="J1468" s="1" t="s">
        <v>2033</v>
      </c>
      <c r="K1468" s="1" t="s">
        <v>520</v>
      </c>
      <c r="L1468" s="1" t="s">
        <v>55</v>
      </c>
      <c r="M1468" s="1" t="s">
        <v>790</v>
      </c>
      <c r="N1468" s="1" t="s">
        <v>31</v>
      </c>
      <c r="O1468" s="1" t="s">
        <v>57</v>
      </c>
      <c r="P1468" s="1" t="s">
        <v>791</v>
      </c>
      <c r="Q1468">
        <v>621.76</v>
      </c>
      <c r="R1468">
        <v>4</v>
      </c>
      <c r="S1468">
        <v>46.631999999999998</v>
      </c>
      <c r="T1468" s="1" t="s">
        <v>59</v>
      </c>
    </row>
    <row r="1469" spans="1:20" x14ac:dyDescent="0.25">
      <c r="A1469" s="1" t="s">
        <v>3630</v>
      </c>
      <c r="B1469" s="2">
        <v>42316</v>
      </c>
      <c r="C1469" s="2">
        <v>42321</v>
      </c>
      <c r="D1469" s="1" t="s">
        <v>50</v>
      </c>
      <c r="E1469" s="1" t="s">
        <v>22</v>
      </c>
      <c r="F1469" s="1" t="s">
        <v>2467</v>
      </c>
      <c r="G1469" s="1" t="s">
        <v>2468</v>
      </c>
      <c r="H1469" s="1" t="s">
        <v>25</v>
      </c>
      <c r="I1469" s="1" t="s">
        <v>26</v>
      </c>
      <c r="J1469" s="1" t="s">
        <v>2850</v>
      </c>
      <c r="K1469" s="1" t="s">
        <v>716</v>
      </c>
      <c r="L1469" s="1" t="s">
        <v>29</v>
      </c>
      <c r="M1469" s="1" t="s">
        <v>1796</v>
      </c>
      <c r="N1469" s="1" t="s">
        <v>31</v>
      </c>
      <c r="O1469" s="1" t="s">
        <v>57</v>
      </c>
      <c r="P1469" s="1" t="s">
        <v>1797</v>
      </c>
      <c r="Q1469">
        <v>186.54</v>
      </c>
      <c r="R1469">
        <v>3</v>
      </c>
      <c r="S1469">
        <v>41.038800000000002</v>
      </c>
      <c r="T1469" s="1" t="s">
        <v>34</v>
      </c>
    </row>
    <row r="1470" spans="1:20" x14ac:dyDescent="0.25">
      <c r="A1470" s="1" t="s">
        <v>3631</v>
      </c>
      <c r="B1470" s="2">
        <v>42093</v>
      </c>
      <c r="C1470" s="2">
        <v>42097</v>
      </c>
      <c r="D1470" s="1" t="s">
        <v>79</v>
      </c>
      <c r="E1470" s="1" t="s">
        <v>40</v>
      </c>
      <c r="F1470" s="1" t="s">
        <v>2113</v>
      </c>
      <c r="G1470" s="1" t="s">
        <v>2114</v>
      </c>
      <c r="H1470" s="1" t="s">
        <v>100</v>
      </c>
      <c r="I1470" s="1" t="s">
        <v>26</v>
      </c>
      <c r="J1470" s="1" t="s">
        <v>3632</v>
      </c>
      <c r="K1470" s="1" t="s">
        <v>134</v>
      </c>
      <c r="L1470" s="1" t="s">
        <v>93</v>
      </c>
      <c r="M1470" s="1" t="s">
        <v>2578</v>
      </c>
      <c r="N1470" s="1" t="s">
        <v>31</v>
      </c>
      <c r="O1470" s="1" t="s">
        <v>36</v>
      </c>
      <c r="P1470" s="1" t="s">
        <v>2579</v>
      </c>
      <c r="Q1470">
        <v>366.74400000000003</v>
      </c>
      <c r="R1470">
        <v>4</v>
      </c>
      <c r="S1470">
        <v>-110.0232</v>
      </c>
      <c r="T1470" s="1" t="s">
        <v>195</v>
      </c>
    </row>
    <row r="1471" spans="1:20" x14ac:dyDescent="0.25">
      <c r="A1471" s="1" t="s">
        <v>3633</v>
      </c>
      <c r="B1471" s="2">
        <v>41870</v>
      </c>
      <c r="C1471" s="2">
        <v>41872</v>
      </c>
      <c r="D1471" s="1" t="s">
        <v>63</v>
      </c>
      <c r="E1471" s="1" t="s">
        <v>22</v>
      </c>
      <c r="F1471" s="1" t="s">
        <v>2356</v>
      </c>
      <c r="G1471" s="1" t="s">
        <v>2357</v>
      </c>
      <c r="H1471" s="1" t="s">
        <v>90</v>
      </c>
      <c r="I1471" s="1" t="s">
        <v>26</v>
      </c>
      <c r="J1471" s="1" t="s">
        <v>53</v>
      </c>
      <c r="K1471" s="1" t="s">
        <v>54</v>
      </c>
      <c r="L1471" s="1" t="s">
        <v>55</v>
      </c>
      <c r="M1471" s="1" t="s">
        <v>596</v>
      </c>
      <c r="N1471" s="1" t="s">
        <v>31</v>
      </c>
      <c r="O1471" s="1" t="s">
        <v>57</v>
      </c>
      <c r="P1471" s="1" t="s">
        <v>597</v>
      </c>
      <c r="Q1471">
        <v>289.24</v>
      </c>
      <c r="R1471">
        <v>7</v>
      </c>
      <c r="S1471">
        <v>26.031600000000001</v>
      </c>
      <c r="T1471" s="1" t="s">
        <v>253</v>
      </c>
    </row>
    <row r="1472" spans="1:20" x14ac:dyDescent="0.25">
      <c r="A1472" s="1" t="s">
        <v>3634</v>
      </c>
      <c r="B1472" s="2">
        <v>42309</v>
      </c>
      <c r="C1472" s="2">
        <v>42313</v>
      </c>
      <c r="D1472" s="1" t="s">
        <v>79</v>
      </c>
      <c r="E1472" s="1" t="s">
        <v>40</v>
      </c>
      <c r="F1472" s="1" t="s">
        <v>2873</v>
      </c>
      <c r="G1472" s="1" t="s">
        <v>2874</v>
      </c>
      <c r="H1472" s="1" t="s">
        <v>25</v>
      </c>
      <c r="I1472" s="1" t="s">
        <v>26</v>
      </c>
      <c r="J1472" s="1" t="s">
        <v>173</v>
      </c>
      <c r="K1472" s="1" t="s">
        <v>121</v>
      </c>
      <c r="L1472" s="1" t="s">
        <v>68</v>
      </c>
      <c r="M1472" s="1" t="s">
        <v>3216</v>
      </c>
      <c r="N1472" s="1" t="s">
        <v>31</v>
      </c>
      <c r="O1472" s="1" t="s">
        <v>36</v>
      </c>
      <c r="P1472" s="1" t="s">
        <v>3217</v>
      </c>
      <c r="Q1472">
        <v>205.16399999999999</v>
      </c>
      <c r="R1472">
        <v>2</v>
      </c>
      <c r="S1472">
        <v>13.6776</v>
      </c>
      <c r="T1472" s="1" t="s">
        <v>34</v>
      </c>
    </row>
    <row r="1473" spans="1:20" x14ac:dyDescent="0.25">
      <c r="A1473" s="1" t="s">
        <v>3635</v>
      </c>
      <c r="B1473" s="2">
        <v>41988</v>
      </c>
      <c r="C1473" s="2">
        <v>41994</v>
      </c>
      <c r="D1473" s="1" t="s">
        <v>125</v>
      </c>
      <c r="E1473" s="1" t="s">
        <v>40</v>
      </c>
      <c r="F1473" s="1" t="s">
        <v>2617</v>
      </c>
      <c r="G1473" s="1" t="s">
        <v>2618</v>
      </c>
      <c r="H1473" s="1" t="s">
        <v>90</v>
      </c>
      <c r="I1473" s="1" t="s">
        <v>26</v>
      </c>
      <c r="J1473" s="1" t="s">
        <v>133</v>
      </c>
      <c r="K1473" s="1" t="s">
        <v>134</v>
      </c>
      <c r="L1473" s="1" t="s">
        <v>93</v>
      </c>
      <c r="M1473" s="1" t="s">
        <v>2140</v>
      </c>
      <c r="N1473" s="1" t="s">
        <v>31</v>
      </c>
      <c r="O1473" s="1" t="s">
        <v>57</v>
      </c>
      <c r="P1473" s="1" t="s">
        <v>2141</v>
      </c>
      <c r="Q1473">
        <v>8.5440000000000005</v>
      </c>
      <c r="R1473">
        <v>2</v>
      </c>
      <c r="S1473">
        <v>-7.476</v>
      </c>
      <c r="T1473" s="1" t="s">
        <v>96</v>
      </c>
    </row>
    <row r="1474" spans="1:20" x14ac:dyDescent="0.25">
      <c r="A1474" s="1" t="s">
        <v>3636</v>
      </c>
      <c r="B1474" s="2">
        <v>42237</v>
      </c>
      <c r="C1474" s="2">
        <v>42241</v>
      </c>
      <c r="D1474" s="1" t="s">
        <v>79</v>
      </c>
      <c r="E1474" s="1" t="s">
        <v>40</v>
      </c>
      <c r="F1474" s="1" t="s">
        <v>3488</v>
      </c>
      <c r="G1474" s="1" t="s">
        <v>3489</v>
      </c>
      <c r="H1474" s="1" t="s">
        <v>90</v>
      </c>
      <c r="I1474" s="1" t="s">
        <v>26</v>
      </c>
      <c r="J1474" s="1" t="s">
        <v>878</v>
      </c>
      <c r="K1474" s="1" t="s">
        <v>231</v>
      </c>
      <c r="L1474" s="1" t="s">
        <v>68</v>
      </c>
      <c r="M1474" s="1" t="s">
        <v>575</v>
      </c>
      <c r="N1474" s="1" t="s">
        <v>31</v>
      </c>
      <c r="O1474" s="1" t="s">
        <v>36</v>
      </c>
      <c r="P1474" s="1" t="s">
        <v>576</v>
      </c>
      <c r="Q1474">
        <v>598.45799999999997</v>
      </c>
      <c r="R1474">
        <v>3</v>
      </c>
      <c r="S1474">
        <v>-42.747</v>
      </c>
      <c r="T1474" s="1" t="s">
        <v>253</v>
      </c>
    </row>
    <row r="1475" spans="1:20" x14ac:dyDescent="0.25">
      <c r="A1475" s="1" t="s">
        <v>3636</v>
      </c>
      <c r="B1475" s="2">
        <v>42237</v>
      </c>
      <c r="C1475" s="2">
        <v>42241</v>
      </c>
      <c r="D1475" s="1" t="s">
        <v>79</v>
      </c>
      <c r="E1475" s="1" t="s">
        <v>40</v>
      </c>
      <c r="F1475" s="1" t="s">
        <v>3488</v>
      </c>
      <c r="G1475" s="1" t="s">
        <v>3489</v>
      </c>
      <c r="H1475" s="1" t="s">
        <v>90</v>
      </c>
      <c r="I1475" s="1" t="s">
        <v>26</v>
      </c>
      <c r="J1475" s="1" t="s">
        <v>878</v>
      </c>
      <c r="K1475" s="1" t="s">
        <v>231</v>
      </c>
      <c r="L1475" s="1" t="s">
        <v>68</v>
      </c>
      <c r="M1475" s="1" t="s">
        <v>2395</v>
      </c>
      <c r="N1475" s="1" t="s">
        <v>31</v>
      </c>
      <c r="O1475" s="1" t="s">
        <v>57</v>
      </c>
      <c r="P1475" s="1" t="s">
        <v>2396</v>
      </c>
      <c r="Q1475">
        <v>25.984000000000002</v>
      </c>
      <c r="R1475">
        <v>1</v>
      </c>
      <c r="S1475">
        <v>-3.8976000000000002</v>
      </c>
      <c r="T1475" s="1" t="s">
        <v>253</v>
      </c>
    </row>
    <row r="1476" spans="1:20" x14ac:dyDescent="0.25">
      <c r="A1476" s="1" t="s">
        <v>3637</v>
      </c>
      <c r="B1476" s="2">
        <v>43078</v>
      </c>
      <c r="C1476" s="2">
        <v>43080</v>
      </c>
      <c r="D1476" s="1" t="s">
        <v>63</v>
      </c>
      <c r="E1476" s="1" t="s">
        <v>22</v>
      </c>
      <c r="F1476" s="1" t="s">
        <v>2301</v>
      </c>
      <c r="G1476" s="1" t="s">
        <v>2302</v>
      </c>
      <c r="H1476" s="1" t="s">
        <v>100</v>
      </c>
      <c r="I1476" s="1" t="s">
        <v>26</v>
      </c>
      <c r="J1476" s="1" t="s">
        <v>3638</v>
      </c>
      <c r="K1476" s="1" t="s">
        <v>54</v>
      </c>
      <c r="L1476" s="1" t="s">
        <v>55</v>
      </c>
      <c r="M1476" s="1" t="s">
        <v>860</v>
      </c>
      <c r="N1476" s="1" t="s">
        <v>31</v>
      </c>
      <c r="O1476" s="1" t="s">
        <v>32</v>
      </c>
      <c r="P1476" s="1" t="s">
        <v>861</v>
      </c>
      <c r="Q1476">
        <v>148.25700000000001</v>
      </c>
      <c r="R1476">
        <v>3</v>
      </c>
      <c r="S1476">
        <v>15.697800000000001</v>
      </c>
      <c r="T1476" s="1" t="s">
        <v>96</v>
      </c>
    </row>
    <row r="1477" spans="1:20" x14ac:dyDescent="0.25">
      <c r="A1477" s="1" t="s">
        <v>3639</v>
      </c>
      <c r="B1477" s="2">
        <v>41874</v>
      </c>
      <c r="C1477" s="2">
        <v>41878</v>
      </c>
      <c r="D1477" s="1" t="s">
        <v>79</v>
      </c>
      <c r="E1477" s="1" t="s">
        <v>40</v>
      </c>
      <c r="F1477" s="1" t="s">
        <v>1065</v>
      </c>
      <c r="G1477" s="1" t="s">
        <v>1066</v>
      </c>
      <c r="H1477" s="1" t="s">
        <v>25</v>
      </c>
      <c r="I1477" s="1" t="s">
        <v>26</v>
      </c>
      <c r="J1477" s="1" t="s">
        <v>265</v>
      </c>
      <c r="K1477" s="1" t="s">
        <v>180</v>
      </c>
      <c r="L1477" s="1" t="s">
        <v>55</v>
      </c>
      <c r="M1477" s="1" t="s">
        <v>337</v>
      </c>
      <c r="N1477" s="1" t="s">
        <v>31</v>
      </c>
      <c r="O1477" s="1" t="s">
        <v>57</v>
      </c>
      <c r="P1477" s="1" t="s">
        <v>338</v>
      </c>
      <c r="Q1477">
        <v>4.2240000000000002</v>
      </c>
      <c r="R1477">
        <v>3</v>
      </c>
      <c r="S1477">
        <v>1.2672000000000001</v>
      </c>
      <c r="T1477" s="1" t="s">
        <v>253</v>
      </c>
    </row>
    <row r="1478" spans="1:20" x14ac:dyDescent="0.25">
      <c r="A1478" s="1" t="s">
        <v>3640</v>
      </c>
      <c r="B1478" s="2">
        <v>42685</v>
      </c>
      <c r="C1478" s="2">
        <v>42690</v>
      </c>
      <c r="D1478" s="1" t="s">
        <v>50</v>
      </c>
      <c r="E1478" s="1" t="s">
        <v>40</v>
      </c>
      <c r="F1478" s="1" t="s">
        <v>2381</v>
      </c>
      <c r="G1478" s="1" t="s">
        <v>2382</v>
      </c>
      <c r="H1478" s="1" t="s">
        <v>90</v>
      </c>
      <c r="I1478" s="1" t="s">
        <v>26</v>
      </c>
      <c r="J1478" s="1" t="s">
        <v>173</v>
      </c>
      <c r="K1478" s="1" t="s">
        <v>121</v>
      </c>
      <c r="L1478" s="1" t="s">
        <v>68</v>
      </c>
      <c r="M1478" s="1" t="s">
        <v>1617</v>
      </c>
      <c r="N1478" s="1" t="s">
        <v>31</v>
      </c>
      <c r="O1478" s="1" t="s">
        <v>36</v>
      </c>
      <c r="P1478" s="1" t="s">
        <v>1618</v>
      </c>
      <c r="Q1478">
        <v>245.64599999999999</v>
      </c>
      <c r="R1478">
        <v>3</v>
      </c>
      <c r="S1478">
        <v>8.1882000000000001</v>
      </c>
      <c r="T1478" s="1" t="s">
        <v>34</v>
      </c>
    </row>
    <row r="1479" spans="1:20" x14ac:dyDescent="0.25">
      <c r="A1479" s="1" t="s">
        <v>3641</v>
      </c>
      <c r="B1479" s="2">
        <v>43048</v>
      </c>
      <c r="C1479" s="2">
        <v>43052</v>
      </c>
      <c r="D1479" s="1" t="s">
        <v>79</v>
      </c>
      <c r="E1479" s="1" t="s">
        <v>40</v>
      </c>
      <c r="F1479" s="1" t="s">
        <v>2316</v>
      </c>
      <c r="G1479" s="1" t="s">
        <v>2317</v>
      </c>
      <c r="H1479" s="1" t="s">
        <v>90</v>
      </c>
      <c r="I1479" s="1" t="s">
        <v>26</v>
      </c>
      <c r="J1479" s="1" t="s">
        <v>639</v>
      </c>
      <c r="K1479" s="1" t="s">
        <v>54</v>
      </c>
      <c r="L1479" s="1" t="s">
        <v>55</v>
      </c>
      <c r="M1479" s="1" t="s">
        <v>816</v>
      </c>
      <c r="N1479" s="1" t="s">
        <v>31</v>
      </c>
      <c r="O1479" s="1" t="s">
        <v>36</v>
      </c>
      <c r="P1479" s="1" t="s">
        <v>817</v>
      </c>
      <c r="Q1479">
        <v>523.39200000000005</v>
      </c>
      <c r="R1479">
        <v>3</v>
      </c>
      <c r="S1479">
        <v>52.339199999999998</v>
      </c>
      <c r="T1479" s="1" t="s">
        <v>34</v>
      </c>
    </row>
    <row r="1480" spans="1:20" x14ac:dyDescent="0.25">
      <c r="A1480" s="1" t="s">
        <v>3642</v>
      </c>
      <c r="B1480" s="2">
        <v>43086</v>
      </c>
      <c r="C1480" s="2">
        <v>43092</v>
      </c>
      <c r="D1480" s="1" t="s">
        <v>125</v>
      </c>
      <c r="E1480" s="1" t="s">
        <v>40</v>
      </c>
      <c r="F1480" s="1" t="s">
        <v>3643</v>
      </c>
      <c r="G1480" s="1" t="s">
        <v>3644</v>
      </c>
      <c r="H1480" s="1" t="s">
        <v>25</v>
      </c>
      <c r="I1480" s="1" t="s">
        <v>26</v>
      </c>
      <c r="J1480" s="1" t="s">
        <v>173</v>
      </c>
      <c r="K1480" s="1" t="s">
        <v>121</v>
      </c>
      <c r="L1480" s="1" t="s">
        <v>68</v>
      </c>
      <c r="M1480" s="1" t="s">
        <v>1796</v>
      </c>
      <c r="N1480" s="1" t="s">
        <v>31</v>
      </c>
      <c r="O1480" s="1" t="s">
        <v>57</v>
      </c>
      <c r="P1480" s="1" t="s">
        <v>1797</v>
      </c>
      <c r="Q1480">
        <v>124.36</v>
      </c>
      <c r="R1480">
        <v>2</v>
      </c>
      <c r="S1480">
        <v>27.359200000000001</v>
      </c>
      <c r="T1480" s="1" t="s">
        <v>96</v>
      </c>
    </row>
    <row r="1481" spans="1:20" x14ac:dyDescent="0.25">
      <c r="A1481" s="1" t="s">
        <v>3645</v>
      </c>
      <c r="B1481" s="2">
        <v>42934</v>
      </c>
      <c r="C1481" s="2">
        <v>42939</v>
      </c>
      <c r="D1481" s="1" t="s">
        <v>50</v>
      </c>
      <c r="E1481" s="1" t="s">
        <v>40</v>
      </c>
      <c r="F1481" s="1" t="s">
        <v>739</v>
      </c>
      <c r="G1481" s="1" t="s">
        <v>740</v>
      </c>
      <c r="H1481" s="1" t="s">
        <v>25</v>
      </c>
      <c r="I1481" s="1" t="s">
        <v>26</v>
      </c>
      <c r="J1481" s="1" t="s">
        <v>66</v>
      </c>
      <c r="K1481" s="1" t="s">
        <v>67</v>
      </c>
      <c r="L1481" s="1" t="s">
        <v>68</v>
      </c>
      <c r="M1481" s="1" t="s">
        <v>590</v>
      </c>
      <c r="N1481" s="1" t="s">
        <v>31</v>
      </c>
      <c r="O1481" s="1" t="s">
        <v>36</v>
      </c>
      <c r="P1481" s="1" t="s">
        <v>591</v>
      </c>
      <c r="Q1481">
        <v>198.744</v>
      </c>
      <c r="R1481">
        <v>4</v>
      </c>
      <c r="S1481">
        <v>-14.196</v>
      </c>
      <c r="T1481" s="1" t="s">
        <v>71</v>
      </c>
    </row>
    <row r="1482" spans="1:20" x14ac:dyDescent="0.25">
      <c r="A1482" s="1" t="s">
        <v>3646</v>
      </c>
      <c r="B1482" s="2">
        <v>41737</v>
      </c>
      <c r="C1482" s="2">
        <v>41741</v>
      </c>
      <c r="D1482" s="1" t="s">
        <v>79</v>
      </c>
      <c r="E1482" s="1" t="s">
        <v>40</v>
      </c>
      <c r="F1482" s="1" t="s">
        <v>392</v>
      </c>
      <c r="G1482" s="1" t="s">
        <v>393</v>
      </c>
      <c r="H1482" s="1" t="s">
        <v>100</v>
      </c>
      <c r="I1482" s="1" t="s">
        <v>26</v>
      </c>
      <c r="J1482" s="1" t="s">
        <v>509</v>
      </c>
      <c r="K1482" s="1" t="s">
        <v>54</v>
      </c>
      <c r="L1482" s="1" t="s">
        <v>55</v>
      </c>
      <c r="M1482" s="1" t="s">
        <v>290</v>
      </c>
      <c r="N1482" s="1" t="s">
        <v>31</v>
      </c>
      <c r="O1482" s="1" t="s">
        <v>46</v>
      </c>
      <c r="P1482" s="1" t="s">
        <v>291</v>
      </c>
      <c r="Q1482">
        <v>99.591999999999999</v>
      </c>
      <c r="R1482">
        <v>1</v>
      </c>
      <c r="S1482">
        <v>2.4897999999999998</v>
      </c>
      <c r="T1482" s="1" t="s">
        <v>113</v>
      </c>
    </row>
    <row r="1483" spans="1:20" x14ac:dyDescent="0.25">
      <c r="A1483" s="1" t="s">
        <v>3647</v>
      </c>
      <c r="B1483" s="2">
        <v>42715</v>
      </c>
      <c r="C1483" s="2">
        <v>42715</v>
      </c>
      <c r="D1483" s="1" t="s">
        <v>425</v>
      </c>
      <c r="E1483" s="1" t="s">
        <v>426</v>
      </c>
      <c r="F1483" s="1" t="s">
        <v>1730</v>
      </c>
      <c r="G1483" s="1" t="s">
        <v>1731</v>
      </c>
      <c r="H1483" s="1" t="s">
        <v>25</v>
      </c>
      <c r="I1483" s="1" t="s">
        <v>26</v>
      </c>
      <c r="J1483" s="1" t="s">
        <v>3047</v>
      </c>
      <c r="K1483" s="1" t="s">
        <v>54</v>
      </c>
      <c r="L1483" s="1" t="s">
        <v>55</v>
      </c>
      <c r="M1483" s="1" t="s">
        <v>1617</v>
      </c>
      <c r="N1483" s="1" t="s">
        <v>31</v>
      </c>
      <c r="O1483" s="1" t="s">
        <v>36</v>
      </c>
      <c r="P1483" s="1" t="s">
        <v>1618</v>
      </c>
      <c r="Q1483">
        <v>363.92</v>
      </c>
      <c r="R1483">
        <v>5</v>
      </c>
      <c r="S1483">
        <v>-31.843</v>
      </c>
      <c r="T1483" s="1" t="s">
        <v>96</v>
      </c>
    </row>
    <row r="1484" spans="1:20" x14ac:dyDescent="0.25">
      <c r="A1484" s="1" t="s">
        <v>3647</v>
      </c>
      <c r="B1484" s="2">
        <v>42715</v>
      </c>
      <c r="C1484" s="2">
        <v>42715</v>
      </c>
      <c r="D1484" s="1" t="s">
        <v>425</v>
      </c>
      <c r="E1484" s="1" t="s">
        <v>426</v>
      </c>
      <c r="F1484" s="1" t="s">
        <v>1730</v>
      </c>
      <c r="G1484" s="1" t="s">
        <v>1731</v>
      </c>
      <c r="H1484" s="1" t="s">
        <v>25</v>
      </c>
      <c r="I1484" s="1" t="s">
        <v>26</v>
      </c>
      <c r="J1484" s="1" t="s">
        <v>3047</v>
      </c>
      <c r="K1484" s="1" t="s">
        <v>54</v>
      </c>
      <c r="L1484" s="1" t="s">
        <v>55</v>
      </c>
      <c r="M1484" s="1" t="s">
        <v>1134</v>
      </c>
      <c r="N1484" s="1" t="s">
        <v>31</v>
      </c>
      <c r="O1484" s="1" t="s">
        <v>46</v>
      </c>
      <c r="P1484" s="1" t="s">
        <v>1135</v>
      </c>
      <c r="Q1484">
        <v>892.13599999999997</v>
      </c>
      <c r="R1484">
        <v>7</v>
      </c>
      <c r="S1484">
        <v>111.517</v>
      </c>
      <c r="T1484" s="1" t="s">
        <v>96</v>
      </c>
    </row>
    <row r="1485" spans="1:20" x14ac:dyDescent="0.25">
      <c r="A1485" s="1" t="s">
        <v>3648</v>
      </c>
      <c r="B1485" s="2">
        <v>42615</v>
      </c>
      <c r="C1485" s="2">
        <v>42619</v>
      </c>
      <c r="D1485" s="1" t="s">
        <v>79</v>
      </c>
      <c r="E1485" s="1" t="s">
        <v>40</v>
      </c>
      <c r="F1485" s="1" t="s">
        <v>1609</v>
      </c>
      <c r="G1485" s="1" t="s">
        <v>1610</v>
      </c>
      <c r="H1485" s="1" t="s">
        <v>25</v>
      </c>
      <c r="I1485" s="1" t="s">
        <v>26</v>
      </c>
      <c r="J1485" s="1" t="s">
        <v>1527</v>
      </c>
      <c r="K1485" s="1" t="s">
        <v>1036</v>
      </c>
      <c r="L1485" s="1" t="s">
        <v>29</v>
      </c>
      <c r="M1485" s="1" t="s">
        <v>193</v>
      </c>
      <c r="N1485" s="1" t="s">
        <v>31</v>
      </c>
      <c r="O1485" s="1" t="s">
        <v>46</v>
      </c>
      <c r="P1485" s="1" t="s">
        <v>194</v>
      </c>
      <c r="Q1485">
        <v>472.51799999999997</v>
      </c>
      <c r="R1485">
        <v>3</v>
      </c>
      <c r="S1485">
        <v>-149.63069999999999</v>
      </c>
      <c r="T1485" s="1" t="s">
        <v>77</v>
      </c>
    </row>
    <row r="1486" spans="1:20" x14ac:dyDescent="0.25">
      <c r="A1486" s="1" t="s">
        <v>3649</v>
      </c>
      <c r="B1486" s="2">
        <v>42905</v>
      </c>
      <c r="C1486" s="2">
        <v>42907</v>
      </c>
      <c r="D1486" s="1" t="s">
        <v>63</v>
      </c>
      <c r="E1486" s="1" t="s">
        <v>22</v>
      </c>
      <c r="F1486" s="1" t="s">
        <v>1529</v>
      </c>
      <c r="G1486" s="1" t="s">
        <v>1530</v>
      </c>
      <c r="H1486" s="1" t="s">
        <v>90</v>
      </c>
      <c r="I1486" s="1" t="s">
        <v>26</v>
      </c>
      <c r="J1486" s="1" t="s">
        <v>230</v>
      </c>
      <c r="K1486" s="1" t="s">
        <v>231</v>
      </c>
      <c r="L1486" s="1" t="s">
        <v>68</v>
      </c>
      <c r="M1486" s="1" t="s">
        <v>420</v>
      </c>
      <c r="N1486" s="1" t="s">
        <v>31</v>
      </c>
      <c r="O1486" s="1" t="s">
        <v>36</v>
      </c>
      <c r="P1486" s="1" t="s">
        <v>421</v>
      </c>
      <c r="Q1486">
        <v>760.11599999999999</v>
      </c>
      <c r="R1486">
        <v>6</v>
      </c>
      <c r="S1486">
        <v>-43.435200000000002</v>
      </c>
      <c r="T1486" s="1" t="s">
        <v>59</v>
      </c>
    </row>
    <row r="1487" spans="1:20" x14ac:dyDescent="0.25">
      <c r="A1487" s="1" t="s">
        <v>3649</v>
      </c>
      <c r="B1487" s="2">
        <v>42905</v>
      </c>
      <c r="C1487" s="2">
        <v>42907</v>
      </c>
      <c r="D1487" s="1" t="s">
        <v>63</v>
      </c>
      <c r="E1487" s="1" t="s">
        <v>22</v>
      </c>
      <c r="F1487" s="1" t="s">
        <v>1529</v>
      </c>
      <c r="G1487" s="1" t="s">
        <v>1530</v>
      </c>
      <c r="H1487" s="1" t="s">
        <v>90</v>
      </c>
      <c r="I1487" s="1" t="s">
        <v>26</v>
      </c>
      <c r="J1487" s="1" t="s">
        <v>230</v>
      </c>
      <c r="K1487" s="1" t="s">
        <v>231</v>
      </c>
      <c r="L1487" s="1" t="s">
        <v>68</v>
      </c>
      <c r="M1487" s="1" t="s">
        <v>1962</v>
      </c>
      <c r="N1487" s="1" t="s">
        <v>31</v>
      </c>
      <c r="O1487" s="1" t="s">
        <v>57</v>
      </c>
      <c r="P1487" s="1" t="s">
        <v>1963</v>
      </c>
      <c r="Q1487">
        <v>38.783999999999999</v>
      </c>
      <c r="R1487">
        <v>3</v>
      </c>
      <c r="S1487">
        <v>7.2720000000000002</v>
      </c>
      <c r="T1487" s="1" t="s">
        <v>59</v>
      </c>
    </row>
    <row r="1488" spans="1:20" x14ac:dyDescent="0.25">
      <c r="A1488" s="1" t="s">
        <v>3650</v>
      </c>
      <c r="B1488" s="2">
        <v>42495</v>
      </c>
      <c r="C1488" s="2">
        <v>42496</v>
      </c>
      <c r="D1488" s="1" t="s">
        <v>117</v>
      </c>
      <c r="E1488" s="1" t="s">
        <v>87</v>
      </c>
      <c r="F1488" s="1" t="s">
        <v>938</v>
      </c>
      <c r="G1488" s="1" t="s">
        <v>939</v>
      </c>
      <c r="H1488" s="1" t="s">
        <v>90</v>
      </c>
      <c r="I1488" s="1" t="s">
        <v>26</v>
      </c>
      <c r="J1488" s="1" t="s">
        <v>27</v>
      </c>
      <c r="K1488" s="1" t="s">
        <v>1340</v>
      </c>
      <c r="L1488" s="1" t="s">
        <v>55</v>
      </c>
      <c r="M1488" s="1" t="s">
        <v>2819</v>
      </c>
      <c r="N1488" s="1" t="s">
        <v>31</v>
      </c>
      <c r="O1488" s="1" t="s">
        <v>46</v>
      </c>
      <c r="P1488" s="1" t="s">
        <v>2820</v>
      </c>
      <c r="Q1488">
        <v>1685.88</v>
      </c>
      <c r="R1488">
        <v>6</v>
      </c>
      <c r="S1488">
        <v>320.31720000000001</v>
      </c>
      <c r="T1488" s="1" t="s">
        <v>161</v>
      </c>
    </row>
    <row r="1489" spans="1:20" x14ac:dyDescent="0.25">
      <c r="A1489" s="1" t="s">
        <v>3651</v>
      </c>
      <c r="B1489" s="2">
        <v>43070</v>
      </c>
      <c r="C1489" s="2">
        <v>43077</v>
      </c>
      <c r="D1489" s="1" t="s">
        <v>39</v>
      </c>
      <c r="E1489" s="1" t="s">
        <v>40</v>
      </c>
      <c r="F1489" s="1" t="s">
        <v>41</v>
      </c>
      <c r="G1489" s="1" t="s">
        <v>42</v>
      </c>
      <c r="H1489" s="1" t="s">
        <v>25</v>
      </c>
      <c r="I1489" s="1" t="s">
        <v>26</v>
      </c>
      <c r="J1489" s="1" t="s">
        <v>191</v>
      </c>
      <c r="K1489" s="1" t="s">
        <v>192</v>
      </c>
      <c r="L1489" s="1" t="s">
        <v>55</v>
      </c>
      <c r="M1489" s="1" t="s">
        <v>2420</v>
      </c>
      <c r="N1489" s="1" t="s">
        <v>31</v>
      </c>
      <c r="O1489" s="1" t="s">
        <v>32</v>
      </c>
      <c r="P1489" s="1" t="s">
        <v>2421</v>
      </c>
      <c r="Q1489">
        <v>141.96</v>
      </c>
      <c r="R1489">
        <v>2</v>
      </c>
      <c r="S1489">
        <v>41.168399999999998</v>
      </c>
      <c r="T1489" s="1" t="s">
        <v>96</v>
      </c>
    </row>
    <row r="1490" spans="1:20" x14ac:dyDescent="0.25">
      <c r="A1490" s="1" t="s">
        <v>3652</v>
      </c>
      <c r="B1490" s="2">
        <v>42225</v>
      </c>
      <c r="C1490" s="2">
        <v>42232</v>
      </c>
      <c r="D1490" s="1" t="s">
        <v>39</v>
      </c>
      <c r="E1490" s="1" t="s">
        <v>40</v>
      </c>
      <c r="F1490" s="1" t="s">
        <v>2958</v>
      </c>
      <c r="G1490" s="1" t="s">
        <v>2959</v>
      </c>
      <c r="H1490" s="1" t="s">
        <v>90</v>
      </c>
      <c r="I1490" s="1" t="s">
        <v>26</v>
      </c>
      <c r="J1490" s="1" t="s">
        <v>173</v>
      </c>
      <c r="K1490" s="1" t="s">
        <v>121</v>
      </c>
      <c r="L1490" s="1" t="s">
        <v>68</v>
      </c>
      <c r="M1490" s="1" t="s">
        <v>2425</v>
      </c>
      <c r="N1490" s="1" t="s">
        <v>31</v>
      </c>
      <c r="O1490" s="1" t="s">
        <v>57</v>
      </c>
      <c r="P1490" s="1" t="s">
        <v>2426</v>
      </c>
      <c r="Q1490">
        <v>10.02</v>
      </c>
      <c r="R1490">
        <v>3</v>
      </c>
      <c r="S1490">
        <v>4.4088000000000003</v>
      </c>
      <c r="T1490" s="1" t="s">
        <v>253</v>
      </c>
    </row>
    <row r="1491" spans="1:20" x14ac:dyDescent="0.25">
      <c r="A1491" s="1" t="s">
        <v>3653</v>
      </c>
      <c r="B1491" s="2">
        <v>42688</v>
      </c>
      <c r="C1491" s="2">
        <v>42694</v>
      </c>
      <c r="D1491" s="1" t="s">
        <v>125</v>
      </c>
      <c r="E1491" s="1" t="s">
        <v>40</v>
      </c>
      <c r="F1491" s="1" t="s">
        <v>2167</v>
      </c>
      <c r="G1491" s="1" t="s">
        <v>2168</v>
      </c>
      <c r="H1491" s="1" t="s">
        <v>25</v>
      </c>
      <c r="I1491" s="1" t="s">
        <v>26</v>
      </c>
      <c r="J1491" s="1" t="s">
        <v>230</v>
      </c>
      <c r="K1491" s="1" t="s">
        <v>200</v>
      </c>
      <c r="L1491" s="1" t="s">
        <v>68</v>
      </c>
      <c r="M1491" s="1" t="s">
        <v>2237</v>
      </c>
      <c r="N1491" s="1" t="s">
        <v>31</v>
      </c>
      <c r="O1491" s="1" t="s">
        <v>57</v>
      </c>
      <c r="P1491" s="1" t="s">
        <v>2238</v>
      </c>
      <c r="Q1491">
        <v>19.920000000000002</v>
      </c>
      <c r="R1491">
        <v>4</v>
      </c>
      <c r="S1491">
        <v>6.5735999999999999</v>
      </c>
      <c r="T1491" s="1" t="s">
        <v>34</v>
      </c>
    </row>
    <row r="1492" spans="1:20" x14ac:dyDescent="0.25">
      <c r="A1492" s="1" t="s">
        <v>3654</v>
      </c>
      <c r="B1492" s="2">
        <v>43065</v>
      </c>
      <c r="C1492" s="2">
        <v>43070</v>
      </c>
      <c r="D1492" s="1" t="s">
        <v>50</v>
      </c>
      <c r="E1492" s="1" t="s">
        <v>40</v>
      </c>
      <c r="F1492" s="1" t="s">
        <v>3475</v>
      </c>
      <c r="G1492" s="1" t="s">
        <v>3476</v>
      </c>
      <c r="H1492" s="1" t="s">
        <v>100</v>
      </c>
      <c r="I1492" s="1" t="s">
        <v>26</v>
      </c>
      <c r="J1492" s="1" t="s">
        <v>635</v>
      </c>
      <c r="K1492" s="1" t="s">
        <v>110</v>
      </c>
      <c r="L1492" s="1" t="s">
        <v>93</v>
      </c>
      <c r="M1492" s="1" t="s">
        <v>1259</v>
      </c>
      <c r="N1492" s="1" t="s">
        <v>31</v>
      </c>
      <c r="O1492" s="1" t="s">
        <v>46</v>
      </c>
      <c r="P1492" s="1" t="s">
        <v>1063</v>
      </c>
      <c r="Q1492">
        <v>257.94</v>
      </c>
      <c r="R1492">
        <v>3</v>
      </c>
      <c r="S1492">
        <v>67.064400000000006</v>
      </c>
      <c r="T1492" s="1" t="s">
        <v>34</v>
      </c>
    </row>
    <row r="1493" spans="1:20" x14ac:dyDescent="0.25">
      <c r="A1493" s="1" t="s">
        <v>3654</v>
      </c>
      <c r="B1493" s="2">
        <v>43065</v>
      </c>
      <c r="C1493" s="2">
        <v>43070</v>
      </c>
      <c r="D1493" s="1" t="s">
        <v>50</v>
      </c>
      <c r="E1493" s="1" t="s">
        <v>40</v>
      </c>
      <c r="F1493" s="1" t="s">
        <v>3475</v>
      </c>
      <c r="G1493" s="1" t="s">
        <v>3476</v>
      </c>
      <c r="H1493" s="1" t="s">
        <v>100</v>
      </c>
      <c r="I1493" s="1" t="s">
        <v>26</v>
      </c>
      <c r="J1493" s="1" t="s">
        <v>635</v>
      </c>
      <c r="K1493" s="1" t="s">
        <v>110</v>
      </c>
      <c r="L1493" s="1" t="s">
        <v>93</v>
      </c>
      <c r="M1493" s="1" t="s">
        <v>1290</v>
      </c>
      <c r="N1493" s="1" t="s">
        <v>31</v>
      </c>
      <c r="O1493" s="1" t="s">
        <v>57</v>
      </c>
      <c r="P1493" s="1" t="s">
        <v>1291</v>
      </c>
      <c r="Q1493">
        <v>27.46</v>
      </c>
      <c r="R1493">
        <v>2</v>
      </c>
      <c r="S1493">
        <v>9.8856000000000002</v>
      </c>
      <c r="T1493" s="1" t="s">
        <v>34</v>
      </c>
    </row>
    <row r="1494" spans="1:20" x14ac:dyDescent="0.25">
      <c r="A1494" s="1" t="s">
        <v>3654</v>
      </c>
      <c r="B1494" s="2">
        <v>43065</v>
      </c>
      <c r="C1494" s="2">
        <v>43070</v>
      </c>
      <c r="D1494" s="1" t="s">
        <v>50</v>
      </c>
      <c r="E1494" s="1" t="s">
        <v>40</v>
      </c>
      <c r="F1494" s="1" t="s">
        <v>3475</v>
      </c>
      <c r="G1494" s="1" t="s">
        <v>3476</v>
      </c>
      <c r="H1494" s="1" t="s">
        <v>100</v>
      </c>
      <c r="I1494" s="1" t="s">
        <v>26</v>
      </c>
      <c r="J1494" s="1" t="s">
        <v>635</v>
      </c>
      <c r="K1494" s="1" t="s">
        <v>110</v>
      </c>
      <c r="L1494" s="1" t="s">
        <v>93</v>
      </c>
      <c r="M1494" s="1" t="s">
        <v>246</v>
      </c>
      <c r="N1494" s="1" t="s">
        <v>31</v>
      </c>
      <c r="O1494" s="1" t="s">
        <v>36</v>
      </c>
      <c r="P1494" s="1" t="s">
        <v>247</v>
      </c>
      <c r="Q1494">
        <v>828.6</v>
      </c>
      <c r="R1494">
        <v>3</v>
      </c>
      <c r="S1494">
        <v>240.29400000000001</v>
      </c>
      <c r="T1494" s="1" t="s">
        <v>34</v>
      </c>
    </row>
    <row r="1495" spans="1:20" x14ac:dyDescent="0.25">
      <c r="A1495" s="1" t="s">
        <v>3655</v>
      </c>
      <c r="B1495" s="2">
        <v>42328</v>
      </c>
      <c r="C1495" s="2">
        <v>42335</v>
      </c>
      <c r="D1495" s="1" t="s">
        <v>39</v>
      </c>
      <c r="E1495" s="1" t="s">
        <v>40</v>
      </c>
      <c r="F1495" s="1" t="s">
        <v>3248</v>
      </c>
      <c r="G1495" s="1" t="s">
        <v>3249</v>
      </c>
      <c r="H1495" s="1" t="s">
        <v>25</v>
      </c>
      <c r="I1495" s="1" t="s">
        <v>26</v>
      </c>
      <c r="J1495" s="1" t="s">
        <v>1006</v>
      </c>
      <c r="K1495" s="1" t="s">
        <v>44</v>
      </c>
      <c r="L1495" s="1" t="s">
        <v>29</v>
      </c>
      <c r="M1495" s="1" t="s">
        <v>542</v>
      </c>
      <c r="N1495" s="1" t="s">
        <v>31</v>
      </c>
      <c r="O1495" s="1" t="s">
        <v>32</v>
      </c>
      <c r="P1495" s="1" t="s">
        <v>543</v>
      </c>
      <c r="Q1495">
        <v>290.35199999999998</v>
      </c>
      <c r="R1495">
        <v>3</v>
      </c>
      <c r="S1495">
        <v>-36.293999999999997</v>
      </c>
      <c r="T1495" s="1" t="s">
        <v>34</v>
      </c>
    </row>
    <row r="1496" spans="1:20" x14ac:dyDescent="0.25">
      <c r="A1496" s="1" t="s">
        <v>3656</v>
      </c>
      <c r="B1496" s="2">
        <v>42985</v>
      </c>
      <c r="C1496" s="2">
        <v>42985</v>
      </c>
      <c r="D1496" s="1" t="s">
        <v>425</v>
      </c>
      <c r="E1496" s="1" t="s">
        <v>426</v>
      </c>
      <c r="F1496" s="1" t="s">
        <v>3236</v>
      </c>
      <c r="G1496" s="1" t="s">
        <v>3237</v>
      </c>
      <c r="H1496" s="1" t="s">
        <v>25</v>
      </c>
      <c r="I1496" s="1" t="s">
        <v>26</v>
      </c>
      <c r="J1496" s="1" t="s">
        <v>3657</v>
      </c>
      <c r="K1496" s="1" t="s">
        <v>565</v>
      </c>
      <c r="L1496" s="1" t="s">
        <v>93</v>
      </c>
      <c r="M1496" s="1" t="s">
        <v>1709</v>
      </c>
      <c r="N1496" s="1" t="s">
        <v>31</v>
      </c>
      <c r="O1496" s="1" t="s">
        <v>57</v>
      </c>
      <c r="P1496" s="1" t="s">
        <v>1710</v>
      </c>
      <c r="Q1496">
        <v>135.30000000000001</v>
      </c>
      <c r="R1496">
        <v>5</v>
      </c>
      <c r="S1496">
        <v>37.884</v>
      </c>
      <c r="T1496" s="1" t="s">
        <v>77</v>
      </c>
    </row>
    <row r="1497" spans="1:20" x14ac:dyDescent="0.25">
      <c r="A1497" s="1" t="s">
        <v>3658</v>
      </c>
      <c r="B1497" s="2">
        <v>41967</v>
      </c>
      <c r="C1497" s="2">
        <v>41972</v>
      </c>
      <c r="D1497" s="1" t="s">
        <v>50</v>
      </c>
      <c r="E1497" s="1" t="s">
        <v>40</v>
      </c>
      <c r="F1497" s="1" t="s">
        <v>886</v>
      </c>
      <c r="G1497" s="1" t="s">
        <v>887</v>
      </c>
      <c r="H1497" s="1" t="s">
        <v>100</v>
      </c>
      <c r="I1497" s="1" t="s">
        <v>26</v>
      </c>
      <c r="J1497" s="1" t="s">
        <v>3539</v>
      </c>
      <c r="K1497" s="1" t="s">
        <v>716</v>
      </c>
      <c r="L1497" s="1" t="s">
        <v>29</v>
      </c>
      <c r="M1497" s="1" t="s">
        <v>1983</v>
      </c>
      <c r="N1497" s="1" t="s">
        <v>31</v>
      </c>
      <c r="O1497" s="1" t="s">
        <v>57</v>
      </c>
      <c r="P1497" s="1" t="s">
        <v>1984</v>
      </c>
      <c r="Q1497">
        <v>111.15</v>
      </c>
      <c r="R1497">
        <v>5</v>
      </c>
      <c r="S1497">
        <v>48.905999999999999</v>
      </c>
      <c r="T1497" s="1" t="s">
        <v>34</v>
      </c>
    </row>
    <row r="1498" spans="1:20" x14ac:dyDescent="0.25">
      <c r="A1498" s="1" t="s">
        <v>3659</v>
      </c>
      <c r="B1498" s="2">
        <v>42805</v>
      </c>
      <c r="C1498" s="2">
        <v>42810</v>
      </c>
      <c r="D1498" s="1" t="s">
        <v>50</v>
      </c>
      <c r="E1498" s="1" t="s">
        <v>40</v>
      </c>
      <c r="F1498" s="1" t="s">
        <v>3150</v>
      </c>
      <c r="G1498" s="1" t="s">
        <v>3151</v>
      </c>
      <c r="H1498" s="1" t="s">
        <v>100</v>
      </c>
      <c r="I1498" s="1" t="s">
        <v>26</v>
      </c>
      <c r="J1498" s="1" t="s">
        <v>66</v>
      </c>
      <c r="K1498" s="1" t="s">
        <v>67</v>
      </c>
      <c r="L1498" s="1" t="s">
        <v>68</v>
      </c>
      <c r="M1498" s="1" t="s">
        <v>1062</v>
      </c>
      <c r="N1498" s="1" t="s">
        <v>31</v>
      </c>
      <c r="O1498" s="1" t="s">
        <v>46</v>
      </c>
      <c r="P1498" s="1" t="s">
        <v>1063</v>
      </c>
      <c r="Q1498">
        <v>154.76400000000001</v>
      </c>
      <c r="R1498">
        <v>3</v>
      </c>
      <c r="S1498">
        <v>-46.429200000000002</v>
      </c>
      <c r="T1498" s="1" t="s">
        <v>195</v>
      </c>
    </row>
    <row r="1499" spans="1:20" x14ac:dyDescent="0.25">
      <c r="A1499" s="1" t="s">
        <v>3660</v>
      </c>
      <c r="B1499" s="2">
        <v>43091</v>
      </c>
      <c r="C1499" s="2">
        <v>43095</v>
      </c>
      <c r="D1499" s="1" t="s">
        <v>79</v>
      </c>
      <c r="E1499" s="1" t="s">
        <v>40</v>
      </c>
      <c r="F1499" s="1" t="s">
        <v>3085</v>
      </c>
      <c r="G1499" s="1" t="s">
        <v>3086</v>
      </c>
      <c r="H1499" s="1" t="s">
        <v>100</v>
      </c>
      <c r="I1499" s="1" t="s">
        <v>26</v>
      </c>
      <c r="J1499" s="1" t="s">
        <v>3661</v>
      </c>
      <c r="K1499" s="1" t="s">
        <v>1276</v>
      </c>
      <c r="L1499" s="1" t="s">
        <v>29</v>
      </c>
      <c r="M1499" s="1" t="s">
        <v>590</v>
      </c>
      <c r="N1499" s="1" t="s">
        <v>31</v>
      </c>
      <c r="O1499" s="1" t="s">
        <v>36</v>
      </c>
      <c r="P1499" s="1" t="s">
        <v>591</v>
      </c>
      <c r="Q1499">
        <v>141.96</v>
      </c>
      <c r="R1499">
        <v>2</v>
      </c>
      <c r="S1499">
        <v>35.49</v>
      </c>
      <c r="T1499" s="1" t="s">
        <v>96</v>
      </c>
    </row>
    <row r="1500" spans="1:20" x14ac:dyDescent="0.25">
      <c r="A1500" s="1" t="s">
        <v>3662</v>
      </c>
      <c r="B1500" s="2">
        <v>43091</v>
      </c>
      <c r="C1500" s="2">
        <v>43094</v>
      </c>
      <c r="D1500" s="1" t="s">
        <v>21</v>
      </c>
      <c r="E1500" s="1" t="s">
        <v>22</v>
      </c>
      <c r="F1500" s="1" t="s">
        <v>3663</v>
      </c>
      <c r="G1500" s="1" t="s">
        <v>3664</v>
      </c>
      <c r="H1500" s="1" t="s">
        <v>25</v>
      </c>
      <c r="I1500" s="1" t="s">
        <v>26</v>
      </c>
      <c r="J1500" s="1" t="s">
        <v>914</v>
      </c>
      <c r="K1500" s="1" t="s">
        <v>520</v>
      </c>
      <c r="L1500" s="1" t="s">
        <v>55</v>
      </c>
      <c r="M1500" s="1" t="s">
        <v>1234</v>
      </c>
      <c r="N1500" s="1" t="s">
        <v>31</v>
      </c>
      <c r="O1500" s="1" t="s">
        <v>46</v>
      </c>
      <c r="P1500" s="1" t="s">
        <v>1235</v>
      </c>
      <c r="Q1500">
        <v>182.55</v>
      </c>
      <c r="R1500">
        <v>2</v>
      </c>
      <c r="S1500">
        <v>-135.08699999999999</v>
      </c>
      <c r="T1500" s="1" t="s">
        <v>96</v>
      </c>
    </row>
    <row r="1501" spans="1:20" x14ac:dyDescent="0.25">
      <c r="A1501" s="1" t="s">
        <v>3665</v>
      </c>
      <c r="B1501" s="2">
        <v>42363</v>
      </c>
      <c r="C1501" s="2">
        <v>42365</v>
      </c>
      <c r="D1501" s="1" t="s">
        <v>63</v>
      </c>
      <c r="E1501" s="1" t="s">
        <v>22</v>
      </c>
      <c r="F1501" s="1" t="s">
        <v>2710</v>
      </c>
      <c r="G1501" s="1" t="s">
        <v>2711</v>
      </c>
      <c r="H1501" s="1" t="s">
        <v>25</v>
      </c>
      <c r="I1501" s="1" t="s">
        <v>26</v>
      </c>
      <c r="J1501" s="1" t="s">
        <v>347</v>
      </c>
      <c r="K1501" s="1" t="s">
        <v>667</v>
      </c>
      <c r="L1501" s="1" t="s">
        <v>29</v>
      </c>
      <c r="M1501" s="1" t="s">
        <v>3288</v>
      </c>
      <c r="N1501" s="1" t="s">
        <v>31</v>
      </c>
      <c r="O1501" s="1" t="s">
        <v>57</v>
      </c>
      <c r="P1501" s="1" t="s">
        <v>3289</v>
      </c>
      <c r="Q1501">
        <v>275.88</v>
      </c>
      <c r="R1501">
        <v>6</v>
      </c>
      <c r="S1501">
        <v>46.8996</v>
      </c>
      <c r="T1501" s="1" t="s">
        <v>96</v>
      </c>
    </row>
    <row r="1502" spans="1:20" x14ac:dyDescent="0.25">
      <c r="A1502" s="1" t="s">
        <v>3666</v>
      </c>
      <c r="B1502" s="2">
        <v>41842</v>
      </c>
      <c r="C1502" s="2">
        <v>41844</v>
      </c>
      <c r="D1502" s="1" t="s">
        <v>63</v>
      </c>
      <c r="E1502" s="1" t="s">
        <v>22</v>
      </c>
      <c r="F1502" s="1" t="s">
        <v>713</v>
      </c>
      <c r="G1502" s="1" t="s">
        <v>714</v>
      </c>
      <c r="H1502" s="1" t="s">
        <v>25</v>
      </c>
      <c r="I1502" s="1" t="s">
        <v>26</v>
      </c>
      <c r="J1502" s="1" t="s">
        <v>328</v>
      </c>
      <c r="K1502" s="1" t="s">
        <v>54</v>
      </c>
      <c r="L1502" s="1" t="s">
        <v>55</v>
      </c>
      <c r="M1502" s="1" t="s">
        <v>1585</v>
      </c>
      <c r="N1502" s="1" t="s">
        <v>31</v>
      </c>
      <c r="O1502" s="1" t="s">
        <v>36</v>
      </c>
      <c r="P1502" s="1" t="s">
        <v>1586</v>
      </c>
      <c r="Q1502">
        <v>717.72</v>
      </c>
      <c r="R1502">
        <v>3</v>
      </c>
      <c r="S1502">
        <v>71.772000000000006</v>
      </c>
      <c r="T1502" s="1" t="s">
        <v>71</v>
      </c>
    </row>
    <row r="1503" spans="1:20" x14ac:dyDescent="0.25">
      <c r="A1503" s="1" t="s">
        <v>3666</v>
      </c>
      <c r="B1503" s="2">
        <v>41842</v>
      </c>
      <c r="C1503" s="2">
        <v>41844</v>
      </c>
      <c r="D1503" s="1" t="s">
        <v>63</v>
      </c>
      <c r="E1503" s="1" t="s">
        <v>22</v>
      </c>
      <c r="F1503" s="1" t="s">
        <v>713</v>
      </c>
      <c r="G1503" s="1" t="s">
        <v>714</v>
      </c>
      <c r="H1503" s="1" t="s">
        <v>25</v>
      </c>
      <c r="I1503" s="1" t="s">
        <v>26</v>
      </c>
      <c r="J1503" s="1" t="s">
        <v>328</v>
      </c>
      <c r="K1503" s="1" t="s">
        <v>54</v>
      </c>
      <c r="L1503" s="1" t="s">
        <v>55</v>
      </c>
      <c r="M1503" s="1" t="s">
        <v>1567</v>
      </c>
      <c r="N1503" s="1" t="s">
        <v>31</v>
      </c>
      <c r="O1503" s="1" t="s">
        <v>46</v>
      </c>
      <c r="P1503" s="1" t="s">
        <v>1568</v>
      </c>
      <c r="Q1503">
        <v>170.352</v>
      </c>
      <c r="R1503">
        <v>3</v>
      </c>
      <c r="S1503">
        <v>19.1646</v>
      </c>
      <c r="T1503" s="1" t="s">
        <v>71</v>
      </c>
    </row>
    <row r="1504" spans="1:20" x14ac:dyDescent="0.25">
      <c r="A1504" s="1" t="s">
        <v>3667</v>
      </c>
      <c r="B1504" s="2">
        <v>43016</v>
      </c>
      <c r="C1504" s="2">
        <v>43022</v>
      </c>
      <c r="D1504" s="1" t="s">
        <v>125</v>
      </c>
      <c r="E1504" s="1" t="s">
        <v>40</v>
      </c>
      <c r="F1504" s="1" t="s">
        <v>833</v>
      </c>
      <c r="G1504" s="1" t="s">
        <v>834</v>
      </c>
      <c r="H1504" s="1" t="s">
        <v>25</v>
      </c>
      <c r="I1504" s="1" t="s">
        <v>26</v>
      </c>
      <c r="J1504" s="1" t="s">
        <v>173</v>
      </c>
      <c r="K1504" s="1" t="s">
        <v>121</v>
      </c>
      <c r="L1504" s="1" t="s">
        <v>68</v>
      </c>
      <c r="M1504" s="1" t="s">
        <v>495</v>
      </c>
      <c r="N1504" s="1" t="s">
        <v>31</v>
      </c>
      <c r="O1504" s="1" t="s">
        <v>36</v>
      </c>
      <c r="P1504" s="1" t="s">
        <v>496</v>
      </c>
      <c r="Q1504">
        <v>145.76400000000001</v>
      </c>
      <c r="R1504">
        <v>2</v>
      </c>
      <c r="S1504">
        <v>3.2391999999999999</v>
      </c>
      <c r="T1504" s="1" t="s">
        <v>48</v>
      </c>
    </row>
    <row r="1505" spans="1:20" x14ac:dyDescent="0.25">
      <c r="A1505" s="1" t="s">
        <v>3668</v>
      </c>
      <c r="B1505" s="2">
        <v>42846</v>
      </c>
      <c r="C1505" s="2">
        <v>42848</v>
      </c>
      <c r="D1505" s="1" t="s">
        <v>63</v>
      </c>
      <c r="E1505" s="1" t="s">
        <v>87</v>
      </c>
      <c r="F1505" s="1" t="s">
        <v>2654</v>
      </c>
      <c r="G1505" s="1" t="s">
        <v>2655</v>
      </c>
      <c r="H1505" s="1" t="s">
        <v>25</v>
      </c>
      <c r="I1505" s="1" t="s">
        <v>26</v>
      </c>
      <c r="J1505" s="1" t="s">
        <v>2754</v>
      </c>
      <c r="K1505" s="1" t="s">
        <v>1089</v>
      </c>
      <c r="L1505" s="1" t="s">
        <v>68</v>
      </c>
      <c r="M1505" s="1" t="s">
        <v>104</v>
      </c>
      <c r="N1505" s="1" t="s">
        <v>31</v>
      </c>
      <c r="O1505" s="1" t="s">
        <v>36</v>
      </c>
      <c r="P1505" s="1" t="s">
        <v>105</v>
      </c>
      <c r="Q1505">
        <v>908.82</v>
      </c>
      <c r="R1505">
        <v>9</v>
      </c>
      <c r="S1505">
        <v>227.20500000000001</v>
      </c>
      <c r="T1505" s="1" t="s">
        <v>113</v>
      </c>
    </row>
    <row r="1506" spans="1:20" x14ac:dyDescent="0.25">
      <c r="A1506" s="1" t="s">
        <v>3669</v>
      </c>
      <c r="B1506" s="2">
        <v>42964</v>
      </c>
      <c r="C1506" s="2">
        <v>42971</v>
      </c>
      <c r="D1506" s="1" t="s">
        <v>39</v>
      </c>
      <c r="E1506" s="1" t="s">
        <v>40</v>
      </c>
      <c r="F1506" s="1" t="s">
        <v>2651</v>
      </c>
      <c r="G1506" s="1" t="s">
        <v>2652</v>
      </c>
      <c r="H1506" s="1" t="s">
        <v>100</v>
      </c>
      <c r="I1506" s="1" t="s">
        <v>26</v>
      </c>
      <c r="J1506" s="1" t="s">
        <v>101</v>
      </c>
      <c r="K1506" s="1" t="s">
        <v>92</v>
      </c>
      <c r="L1506" s="1" t="s">
        <v>93</v>
      </c>
      <c r="M1506" s="1" t="s">
        <v>2008</v>
      </c>
      <c r="N1506" s="1" t="s">
        <v>31</v>
      </c>
      <c r="O1506" s="1" t="s">
        <v>36</v>
      </c>
      <c r="P1506" s="1" t="s">
        <v>2009</v>
      </c>
      <c r="Q1506">
        <v>74.591999999999999</v>
      </c>
      <c r="R1506">
        <v>4</v>
      </c>
      <c r="S1506">
        <v>-2.1312000000000002</v>
      </c>
      <c r="T1506" s="1" t="s">
        <v>253</v>
      </c>
    </row>
    <row r="1507" spans="1:20" x14ac:dyDescent="0.25">
      <c r="A1507" s="1" t="s">
        <v>3669</v>
      </c>
      <c r="B1507" s="2">
        <v>42964</v>
      </c>
      <c r="C1507" s="2">
        <v>42971</v>
      </c>
      <c r="D1507" s="1" t="s">
        <v>39</v>
      </c>
      <c r="E1507" s="1" t="s">
        <v>40</v>
      </c>
      <c r="F1507" s="1" t="s">
        <v>2651</v>
      </c>
      <c r="G1507" s="1" t="s">
        <v>2652</v>
      </c>
      <c r="H1507" s="1" t="s">
        <v>100</v>
      </c>
      <c r="I1507" s="1" t="s">
        <v>26</v>
      </c>
      <c r="J1507" s="1" t="s">
        <v>101</v>
      </c>
      <c r="K1507" s="1" t="s">
        <v>92</v>
      </c>
      <c r="L1507" s="1" t="s">
        <v>93</v>
      </c>
      <c r="M1507" s="1" t="s">
        <v>2281</v>
      </c>
      <c r="N1507" s="1" t="s">
        <v>31</v>
      </c>
      <c r="O1507" s="1" t="s">
        <v>57</v>
      </c>
      <c r="P1507" s="1" t="s">
        <v>2282</v>
      </c>
      <c r="Q1507">
        <v>16.783999999999999</v>
      </c>
      <c r="R1507">
        <v>2</v>
      </c>
      <c r="S1507">
        <v>-22.238800000000001</v>
      </c>
      <c r="T1507" s="1" t="s">
        <v>253</v>
      </c>
    </row>
    <row r="1508" spans="1:20" x14ac:dyDescent="0.25">
      <c r="A1508" s="1" t="s">
        <v>3670</v>
      </c>
      <c r="B1508" s="2">
        <v>42686</v>
      </c>
      <c r="C1508" s="2">
        <v>42689</v>
      </c>
      <c r="D1508" s="1" t="s">
        <v>21</v>
      </c>
      <c r="E1508" s="1" t="s">
        <v>87</v>
      </c>
      <c r="F1508" s="1" t="s">
        <v>322</v>
      </c>
      <c r="G1508" s="1" t="s">
        <v>323</v>
      </c>
      <c r="H1508" s="1" t="s">
        <v>100</v>
      </c>
      <c r="I1508" s="1" t="s">
        <v>26</v>
      </c>
      <c r="J1508" s="1" t="s">
        <v>639</v>
      </c>
      <c r="K1508" s="1" t="s">
        <v>54</v>
      </c>
      <c r="L1508" s="1" t="s">
        <v>55</v>
      </c>
      <c r="M1508" s="1" t="s">
        <v>2819</v>
      </c>
      <c r="N1508" s="1" t="s">
        <v>31</v>
      </c>
      <c r="O1508" s="1" t="s">
        <v>46</v>
      </c>
      <c r="P1508" s="1" t="s">
        <v>2820</v>
      </c>
      <c r="Q1508">
        <v>674.35199999999998</v>
      </c>
      <c r="R1508">
        <v>3</v>
      </c>
      <c r="S1508">
        <v>-8.4293999999999993</v>
      </c>
      <c r="T1508" s="1" t="s">
        <v>34</v>
      </c>
    </row>
    <row r="1509" spans="1:20" x14ac:dyDescent="0.25">
      <c r="A1509" s="1" t="s">
        <v>3671</v>
      </c>
      <c r="B1509" s="2">
        <v>42687</v>
      </c>
      <c r="C1509" s="2">
        <v>42691</v>
      </c>
      <c r="D1509" s="1" t="s">
        <v>79</v>
      </c>
      <c r="E1509" s="1" t="s">
        <v>40</v>
      </c>
      <c r="F1509" s="1" t="s">
        <v>3301</v>
      </c>
      <c r="G1509" s="1" t="s">
        <v>3302</v>
      </c>
      <c r="H1509" s="1" t="s">
        <v>100</v>
      </c>
      <c r="I1509" s="1" t="s">
        <v>26</v>
      </c>
      <c r="J1509" s="1" t="s">
        <v>191</v>
      </c>
      <c r="K1509" s="1" t="s">
        <v>192</v>
      </c>
      <c r="L1509" s="1" t="s">
        <v>55</v>
      </c>
      <c r="M1509" s="1" t="s">
        <v>84</v>
      </c>
      <c r="N1509" s="1" t="s">
        <v>31</v>
      </c>
      <c r="O1509" s="1" t="s">
        <v>57</v>
      </c>
      <c r="P1509" s="1" t="s">
        <v>1861</v>
      </c>
      <c r="Q1509">
        <v>19.54</v>
      </c>
      <c r="R1509">
        <v>2</v>
      </c>
      <c r="S1509">
        <v>7.2298</v>
      </c>
      <c r="T1509" s="1" t="s">
        <v>34</v>
      </c>
    </row>
    <row r="1510" spans="1:20" x14ac:dyDescent="0.25">
      <c r="A1510" s="1" t="s">
        <v>3672</v>
      </c>
      <c r="B1510" s="2">
        <v>42701</v>
      </c>
      <c r="C1510" s="2">
        <v>42707</v>
      </c>
      <c r="D1510" s="1" t="s">
        <v>125</v>
      </c>
      <c r="E1510" s="1" t="s">
        <v>40</v>
      </c>
      <c r="F1510" s="1" t="s">
        <v>2035</v>
      </c>
      <c r="G1510" s="1" t="s">
        <v>2036</v>
      </c>
      <c r="H1510" s="1" t="s">
        <v>25</v>
      </c>
      <c r="I1510" s="1" t="s">
        <v>26</v>
      </c>
      <c r="J1510" s="1" t="s">
        <v>43</v>
      </c>
      <c r="K1510" s="1" t="s">
        <v>44</v>
      </c>
      <c r="L1510" s="1" t="s">
        <v>29</v>
      </c>
      <c r="M1510" s="1" t="s">
        <v>1259</v>
      </c>
      <c r="N1510" s="1" t="s">
        <v>31</v>
      </c>
      <c r="O1510" s="1" t="s">
        <v>46</v>
      </c>
      <c r="P1510" s="1" t="s">
        <v>1063</v>
      </c>
      <c r="Q1510">
        <v>331.02300000000002</v>
      </c>
      <c r="R1510">
        <v>7</v>
      </c>
      <c r="S1510">
        <v>-114.35339999999999</v>
      </c>
      <c r="T1510" s="1" t="s">
        <v>34</v>
      </c>
    </row>
    <row r="1511" spans="1:20" x14ac:dyDescent="0.25">
      <c r="A1511" s="1" t="s">
        <v>3673</v>
      </c>
      <c r="B1511" s="2">
        <v>42671</v>
      </c>
      <c r="C1511" s="2">
        <v>42671</v>
      </c>
      <c r="D1511" s="1" t="s">
        <v>425</v>
      </c>
      <c r="E1511" s="1" t="s">
        <v>426</v>
      </c>
      <c r="F1511" s="1" t="s">
        <v>3674</v>
      </c>
      <c r="G1511" s="1" t="s">
        <v>3675</v>
      </c>
      <c r="H1511" s="1" t="s">
        <v>90</v>
      </c>
      <c r="I1511" s="1" t="s">
        <v>26</v>
      </c>
      <c r="J1511" s="1" t="s">
        <v>894</v>
      </c>
      <c r="K1511" s="1" t="s">
        <v>121</v>
      </c>
      <c r="L1511" s="1" t="s">
        <v>68</v>
      </c>
      <c r="M1511" s="1" t="s">
        <v>3676</v>
      </c>
      <c r="N1511" s="1" t="s">
        <v>31</v>
      </c>
      <c r="O1511" s="1" t="s">
        <v>57</v>
      </c>
      <c r="P1511" s="1" t="s">
        <v>3677</v>
      </c>
      <c r="Q1511">
        <v>756.8</v>
      </c>
      <c r="R1511">
        <v>5</v>
      </c>
      <c r="S1511">
        <v>75.680000000000007</v>
      </c>
      <c r="T1511" s="1" t="s">
        <v>48</v>
      </c>
    </row>
    <row r="1512" spans="1:20" x14ac:dyDescent="0.25">
      <c r="A1512" s="1" t="s">
        <v>3678</v>
      </c>
      <c r="B1512" s="2">
        <v>42002</v>
      </c>
      <c r="C1512" s="2">
        <v>42006</v>
      </c>
      <c r="D1512" s="1" t="s">
        <v>79</v>
      </c>
      <c r="E1512" s="1" t="s">
        <v>40</v>
      </c>
      <c r="F1512" s="1" t="s">
        <v>2895</v>
      </c>
      <c r="G1512" s="1" t="s">
        <v>2896</v>
      </c>
      <c r="H1512" s="1" t="s">
        <v>100</v>
      </c>
      <c r="I1512" s="1" t="s">
        <v>26</v>
      </c>
      <c r="J1512" s="1" t="s">
        <v>3657</v>
      </c>
      <c r="K1512" s="1" t="s">
        <v>134</v>
      </c>
      <c r="L1512" s="1" t="s">
        <v>93</v>
      </c>
      <c r="M1512" s="1" t="s">
        <v>2877</v>
      </c>
      <c r="N1512" s="1" t="s">
        <v>31</v>
      </c>
      <c r="O1512" s="1" t="s">
        <v>57</v>
      </c>
      <c r="P1512" s="1" t="s">
        <v>2878</v>
      </c>
      <c r="Q1512">
        <v>8.7360000000000007</v>
      </c>
      <c r="R1512">
        <v>3</v>
      </c>
      <c r="S1512">
        <v>-4.8048000000000002</v>
      </c>
      <c r="T1512" s="1" t="s">
        <v>96</v>
      </c>
    </row>
    <row r="1513" spans="1:20" x14ac:dyDescent="0.25">
      <c r="A1513" s="1" t="s">
        <v>3679</v>
      </c>
      <c r="B1513" s="2">
        <v>43010</v>
      </c>
      <c r="C1513" s="2">
        <v>43014</v>
      </c>
      <c r="D1513" s="1" t="s">
        <v>79</v>
      </c>
      <c r="E1513" s="1" t="s">
        <v>40</v>
      </c>
      <c r="F1513" s="1" t="s">
        <v>1202</v>
      </c>
      <c r="G1513" s="1" t="s">
        <v>1203</v>
      </c>
      <c r="H1513" s="1" t="s">
        <v>25</v>
      </c>
      <c r="I1513" s="1" t="s">
        <v>26</v>
      </c>
      <c r="J1513" s="1" t="s">
        <v>328</v>
      </c>
      <c r="K1513" s="1" t="s">
        <v>54</v>
      </c>
      <c r="L1513" s="1" t="s">
        <v>55</v>
      </c>
      <c r="M1513" s="1" t="s">
        <v>895</v>
      </c>
      <c r="N1513" s="1" t="s">
        <v>31</v>
      </c>
      <c r="O1513" s="1" t="s">
        <v>57</v>
      </c>
      <c r="P1513" s="1" t="s">
        <v>896</v>
      </c>
      <c r="Q1513">
        <v>17.46</v>
      </c>
      <c r="R1513">
        <v>2</v>
      </c>
      <c r="S1513">
        <v>5.9363999999999999</v>
      </c>
      <c r="T1513" s="1" t="s">
        <v>48</v>
      </c>
    </row>
    <row r="1514" spans="1:20" x14ac:dyDescent="0.25">
      <c r="A1514" s="1" t="s">
        <v>3680</v>
      </c>
      <c r="B1514" s="2">
        <v>42565</v>
      </c>
      <c r="C1514" s="2">
        <v>42569</v>
      </c>
      <c r="D1514" s="1" t="s">
        <v>79</v>
      </c>
      <c r="E1514" s="1" t="s">
        <v>40</v>
      </c>
      <c r="F1514" s="1" t="s">
        <v>2645</v>
      </c>
      <c r="G1514" s="1" t="s">
        <v>2646</v>
      </c>
      <c r="H1514" s="1" t="s">
        <v>25</v>
      </c>
      <c r="I1514" s="1" t="s">
        <v>26</v>
      </c>
      <c r="J1514" s="1" t="s">
        <v>328</v>
      </c>
      <c r="K1514" s="1" t="s">
        <v>54</v>
      </c>
      <c r="L1514" s="1" t="s">
        <v>55</v>
      </c>
      <c r="M1514" s="1" t="s">
        <v>553</v>
      </c>
      <c r="N1514" s="1" t="s">
        <v>31</v>
      </c>
      <c r="O1514" s="1" t="s">
        <v>57</v>
      </c>
      <c r="P1514" s="1" t="s">
        <v>554</v>
      </c>
      <c r="Q1514">
        <v>30.8</v>
      </c>
      <c r="R1514">
        <v>4</v>
      </c>
      <c r="S1514">
        <v>10.164</v>
      </c>
      <c r="T1514" s="1" t="s">
        <v>71</v>
      </c>
    </row>
    <row r="1515" spans="1:20" x14ac:dyDescent="0.25">
      <c r="A1515" s="1" t="s">
        <v>3681</v>
      </c>
      <c r="B1515" s="2">
        <v>42437</v>
      </c>
      <c r="C1515" s="2">
        <v>42441</v>
      </c>
      <c r="D1515" s="1" t="s">
        <v>79</v>
      </c>
      <c r="E1515" s="1" t="s">
        <v>40</v>
      </c>
      <c r="F1515" s="1" t="s">
        <v>2223</v>
      </c>
      <c r="G1515" s="1" t="s">
        <v>2224</v>
      </c>
      <c r="H1515" s="1" t="s">
        <v>25</v>
      </c>
      <c r="I1515" s="1" t="s">
        <v>26</v>
      </c>
      <c r="J1515" s="1" t="s">
        <v>173</v>
      </c>
      <c r="K1515" s="1" t="s">
        <v>121</v>
      </c>
      <c r="L1515" s="1" t="s">
        <v>68</v>
      </c>
      <c r="M1515" s="1" t="s">
        <v>485</v>
      </c>
      <c r="N1515" s="1" t="s">
        <v>31</v>
      </c>
      <c r="O1515" s="1" t="s">
        <v>57</v>
      </c>
      <c r="P1515" s="1" t="s">
        <v>486</v>
      </c>
      <c r="Q1515">
        <v>113.6</v>
      </c>
      <c r="R1515">
        <v>8</v>
      </c>
      <c r="S1515">
        <v>44.304000000000002</v>
      </c>
      <c r="T1515" s="1" t="s">
        <v>195</v>
      </c>
    </row>
    <row r="1516" spans="1:20" x14ac:dyDescent="0.25">
      <c r="A1516" s="1" t="s">
        <v>3682</v>
      </c>
      <c r="B1516" s="2">
        <v>42728</v>
      </c>
      <c r="C1516" s="2">
        <v>42734</v>
      </c>
      <c r="D1516" s="1" t="s">
        <v>125</v>
      </c>
      <c r="E1516" s="1" t="s">
        <v>40</v>
      </c>
      <c r="F1516" s="1" t="s">
        <v>3683</v>
      </c>
      <c r="G1516" s="1" t="s">
        <v>3684</v>
      </c>
      <c r="H1516" s="1" t="s">
        <v>25</v>
      </c>
      <c r="I1516" s="1" t="s">
        <v>26</v>
      </c>
      <c r="J1516" s="1" t="s">
        <v>1491</v>
      </c>
      <c r="K1516" s="1" t="s">
        <v>54</v>
      </c>
      <c r="L1516" s="1" t="s">
        <v>55</v>
      </c>
      <c r="M1516" s="1" t="s">
        <v>2158</v>
      </c>
      <c r="N1516" s="1" t="s">
        <v>31</v>
      </c>
      <c r="O1516" s="1" t="s">
        <v>57</v>
      </c>
      <c r="P1516" s="1" t="s">
        <v>2159</v>
      </c>
      <c r="Q1516">
        <v>43.96</v>
      </c>
      <c r="R1516">
        <v>7</v>
      </c>
      <c r="S1516">
        <v>18.463200000000001</v>
      </c>
      <c r="T1516" s="1" t="s">
        <v>96</v>
      </c>
    </row>
    <row r="1517" spans="1:20" x14ac:dyDescent="0.25">
      <c r="A1517" s="1" t="s">
        <v>3685</v>
      </c>
      <c r="B1517" s="2">
        <v>42848</v>
      </c>
      <c r="C1517" s="2">
        <v>42850</v>
      </c>
      <c r="D1517" s="1" t="s">
        <v>63</v>
      </c>
      <c r="E1517" s="1" t="s">
        <v>22</v>
      </c>
      <c r="F1517" s="1" t="s">
        <v>2609</v>
      </c>
      <c r="G1517" s="1" t="s">
        <v>2610</v>
      </c>
      <c r="H1517" s="1" t="s">
        <v>25</v>
      </c>
      <c r="I1517" s="1" t="s">
        <v>26</v>
      </c>
      <c r="J1517" s="1" t="s">
        <v>1185</v>
      </c>
      <c r="K1517" s="1" t="s">
        <v>54</v>
      </c>
      <c r="L1517" s="1" t="s">
        <v>55</v>
      </c>
      <c r="M1517" s="1" t="s">
        <v>2204</v>
      </c>
      <c r="N1517" s="1" t="s">
        <v>31</v>
      </c>
      <c r="O1517" s="1" t="s">
        <v>57</v>
      </c>
      <c r="P1517" s="1" t="s">
        <v>2205</v>
      </c>
      <c r="Q1517">
        <v>66.36</v>
      </c>
      <c r="R1517">
        <v>7</v>
      </c>
      <c r="S1517">
        <v>26.544</v>
      </c>
      <c r="T1517" s="1" t="s">
        <v>113</v>
      </c>
    </row>
    <row r="1518" spans="1:20" x14ac:dyDescent="0.25">
      <c r="A1518" s="1" t="s">
        <v>3685</v>
      </c>
      <c r="B1518" s="2">
        <v>42848</v>
      </c>
      <c r="C1518" s="2">
        <v>42850</v>
      </c>
      <c r="D1518" s="1" t="s">
        <v>63</v>
      </c>
      <c r="E1518" s="1" t="s">
        <v>22</v>
      </c>
      <c r="F1518" s="1" t="s">
        <v>2609</v>
      </c>
      <c r="G1518" s="1" t="s">
        <v>2610</v>
      </c>
      <c r="H1518" s="1" t="s">
        <v>25</v>
      </c>
      <c r="I1518" s="1" t="s">
        <v>26</v>
      </c>
      <c r="J1518" s="1" t="s">
        <v>1185</v>
      </c>
      <c r="K1518" s="1" t="s">
        <v>54</v>
      </c>
      <c r="L1518" s="1" t="s">
        <v>55</v>
      </c>
      <c r="M1518" s="1" t="s">
        <v>551</v>
      </c>
      <c r="N1518" s="1" t="s">
        <v>31</v>
      </c>
      <c r="O1518" s="1" t="s">
        <v>57</v>
      </c>
      <c r="P1518" s="1" t="s">
        <v>3125</v>
      </c>
      <c r="Q1518">
        <v>24.14</v>
      </c>
      <c r="R1518">
        <v>2</v>
      </c>
      <c r="S1518">
        <v>7.9661999999999997</v>
      </c>
      <c r="T1518" s="1" t="s">
        <v>113</v>
      </c>
    </row>
    <row r="1519" spans="1:20" x14ac:dyDescent="0.25">
      <c r="A1519" s="1" t="s">
        <v>3686</v>
      </c>
      <c r="B1519" s="2">
        <v>42964</v>
      </c>
      <c r="C1519" s="2">
        <v>42969</v>
      </c>
      <c r="D1519" s="1" t="s">
        <v>50</v>
      </c>
      <c r="E1519" s="1" t="s">
        <v>22</v>
      </c>
      <c r="F1519" s="1" t="s">
        <v>2298</v>
      </c>
      <c r="G1519" s="1" t="s">
        <v>2299</v>
      </c>
      <c r="H1519" s="1" t="s">
        <v>25</v>
      </c>
      <c r="I1519" s="1" t="s">
        <v>26</v>
      </c>
      <c r="J1519" s="1" t="s">
        <v>66</v>
      </c>
      <c r="K1519" s="1" t="s">
        <v>67</v>
      </c>
      <c r="L1519" s="1" t="s">
        <v>68</v>
      </c>
      <c r="M1519" s="1" t="s">
        <v>601</v>
      </c>
      <c r="N1519" s="1" t="s">
        <v>31</v>
      </c>
      <c r="O1519" s="1" t="s">
        <v>36</v>
      </c>
      <c r="P1519" s="1" t="s">
        <v>602</v>
      </c>
      <c r="Q1519">
        <v>4416.174</v>
      </c>
      <c r="R1519">
        <v>9</v>
      </c>
      <c r="S1519">
        <v>-630.88199999999995</v>
      </c>
      <c r="T1519" s="1" t="s">
        <v>253</v>
      </c>
    </row>
    <row r="1520" spans="1:20" x14ac:dyDescent="0.25">
      <c r="A1520" s="1" t="s">
        <v>3687</v>
      </c>
      <c r="B1520" s="2">
        <v>41701</v>
      </c>
      <c r="C1520" s="2">
        <v>41706</v>
      </c>
      <c r="D1520" s="1" t="s">
        <v>50</v>
      </c>
      <c r="E1520" s="1" t="s">
        <v>40</v>
      </c>
      <c r="F1520" s="1" t="s">
        <v>3688</v>
      </c>
      <c r="G1520" s="1" t="s">
        <v>3689</v>
      </c>
      <c r="H1520" s="1" t="s">
        <v>90</v>
      </c>
      <c r="I1520" s="1" t="s">
        <v>26</v>
      </c>
      <c r="J1520" s="1" t="s">
        <v>347</v>
      </c>
      <c r="K1520" s="1" t="s">
        <v>231</v>
      </c>
      <c r="L1520" s="1" t="s">
        <v>68</v>
      </c>
      <c r="M1520" s="1" t="s">
        <v>456</v>
      </c>
      <c r="N1520" s="1" t="s">
        <v>31</v>
      </c>
      <c r="O1520" s="1" t="s">
        <v>32</v>
      </c>
      <c r="P1520" s="1" t="s">
        <v>457</v>
      </c>
      <c r="Q1520">
        <v>302.45</v>
      </c>
      <c r="R1520">
        <v>5</v>
      </c>
      <c r="S1520">
        <v>-199.61699999999999</v>
      </c>
      <c r="T1520" s="1" t="s">
        <v>195</v>
      </c>
    </row>
    <row r="1521" spans="1:20" x14ac:dyDescent="0.25">
      <c r="A1521" s="1" t="s">
        <v>3690</v>
      </c>
      <c r="B1521" s="2">
        <v>42520</v>
      </c>
      <c r="C1521" s="2">
        <v>42525</v>
      </c>
      <c r="D1521" s="1" t="s">
        <v>50</v>
      </c>
      <c r="E1521" s="1" t="s">
        <v>40</v>
      </c>
      <c r="F1521" s="1" t="s">
        <v>2192</v>
      </c>
      <c r="G1521" s="1" t="s">
        <v>2193</v>
      </c>
      <c r="H1521" s="1" t="s">
        <v>100</v>
      </c>
      <c r="I1521" s="1" t="s">
        <v>26</v>
      </c>
      <c r="J1521" s="1" t="s">
        <v>3691</v>
      </c>
      <c r="K1521" s="1" t="s">
        <v>238</v>
      </c>
      <c r="L1521" s="1" t="s">
        <v>93</v>
      </c>
      <c r="M1521" s="1" t="s">
        <v>1595</v>
      </c>
      <c r="N1521" s="1" t="s">
        <v>31</v>
      </c>
      <c r="O1521" s="1" t="s">
        <v>57</v>
      </c>
      <c r="P1521" s="1" t="s">
        <v>1596</v>
      </c>
      <c r="Q1521">
        <v>47.4</v>
      </c>
      <c r="R1521">
        <v>5</v>
      </c>
      <c r="S1521">
        <v>21.33</v>
      </c>
      <c r="T1521" s="1" t="s">
        <v>161</v>
      </c>
    </row>
    <row r="1522" spans="1:20" x14ac:dyDescent="0.25">
      <c r="A1522" s="1" t="s">
        <v>3692</v>
      </c>
      <c r="B1522" s="2">
        <v>41966</v>
      </c>
      <c r="C1522" s="2">
        <v>41969</v>
      </c>
      <c r="D1522" s="1" t="s">
        <v>21</v>
      </c>
      <c r="E1522" s="1" t="s">
        <v>22</v>
      </c>
      <c r="F1522" s="1" t="s">
        <v>1304</v>
      </c>
      <c r="G1522" s="1" t="s">
        <v>1305</v>
      </c>
      <c r="H1522" s="1" t="s">
        <v>90</v>
      </c>
      <c r="I1522" s="1" t="s">
        <v>26</v>
      </c>
      <c r="J1522" s="1" t="s">
        <v>101</v>
      </c>
      <c r="K1522" s="1" t="s">
        <v>92</v>
      </c>
      <c r="L1522" s="1" t="s">
        <v>93</v>
      </c>
      <c r="M1522" s="1" t="s">
        <v>1164</v>
      </c>
      <c r="N1522" s="1" t="s">
        <v>31</v>
      </c>
      <c r="O1522" s="1" t="s">
        <v>36</v>
      </c>
      <c r="P1522" s="1" t="s">
        <v>1165</v>
      </c>
      <c r="Q1522">
        <v>155.37200000000001</v>
      </c>
      <c r="R1522">
        <v>2</v>
      </c>
      <c r="S1522">
        <v>-35.513599999999997</v>
      </c>
      <c r="T1522" s="1" t="s">
        <v>34</v>
      </c>
    </row>
    <row r="1523" spans="1:20" x14ac:dyDescent="0.25">
      <c r="A1523" s="1" t="s">
        <v>3693</v>
      </c>
      <c r="B1523" s="2">
        <v>42383</v>
      </c>
      <c r="C1523" s="2">
        <v>42389</v>
      </c>
      <c r="D1523" s="1" t="s">
        <v>125</v>
      </c>
      <c r="E1523" s="1" t="s">
        <v>40</v>
      </c>
      <c r="F1523" s="1" t="s">
        <v>449</v>
      </c>
      <c r="G1523" s="1" t="s">
        <v>450</v>
      </c>
      <c r="H1523" s="1" t="s">
        <v>25</v>
      </c>
      <c r="I1523" s="1" t="s">
        <v>26</v>
      </c>
      <c r="J1523" s="1" t="s">
        <v>509</v>
      </c>
      <c r="K1523" s="1" t="s">
        <v>1036</v>
      </c>
      <c r="L1523" s="1" t="s">
        <v>29</v>
      </c>
      <c r="M1523" s="1" t="s">
        <v>3694</v>
      </c>
      <c r="N1523" s="1" t="s">
        <v>31</v>
      </c>
      <c r="O1523" s="1" t="s">
        <v>57</v>
      </c>
      <c r="P1523" s="1" t="s">
        <v>3695</v>
      </c>
      <c r="Q1523">
        <v>315.77600000000001</v>
      </c>
      <c r="R1523">
        <v>8</v>
      </c>
      <c r="S1523">
        <v>31.5776</v>
      </c>
      <c r="T1523" s="1" t="s">
        <v>169</v>
      </c>
    </row>
    <row r="1524" spans="1:20" x14ac:dyDescent="0.25">
      <c r="A1524" s="1" t="s">
        <v>3696</v>
      </c>
      <c r="B1524" s="2">
        <v>42629</v>
      </c>
      <c r="C1524" s="2">
        <v>42635</v>
      </c>
      <c r="D1524" s="1" t="s">
        <v>125</v>
      </c>
      <c r="E1524" s="1" t="s">
        <v>40</v>
      </c>
      <c r="F1524" s="1" t="s">
        <v>2497</v>
      </c>
      <c r="G1524" s="1" t="s">
        <v>2498</v>
      </c>
      <c r="H1524" s="1" t="s">
        <v>90</v>
      </c>
      <c r="I1524" s="1" t="s">
        <v>26</v>
      </c>
      <c r="J1524" s="1" t="s">
        <v>1491</v>
      </c>
      <c r="K1524" s="1" t="s">
        <v>54</v>
      </c>
      <c r="L1524" s="1" t="s">
        <v>55</v>
      </c>
      <c r="M1524" s="1" t="s">
        <v>1548</v>
      </c>
      <c r="N1524" s="1" t="s">
        <v>31</v>
      </c>
      <c r="O1524" s="1" t="s">
        <v>32</v>
      </c>
      <c r="P1524" s="1" t="s">
        <v>1549</v>
      </c>
      <c r="Q1524">
        <v>273.666</v>
      </c>
      <c r="R1524">
        <v>2</v>
      </c>
      <c r="S1524">
        <v>-12.878399999999999</v>
      </c>
      <c r="T1524" s="1" t="s">
        <v>77</v>
      </c>
    </row>
    <row r="1525" spans="1:20" x14ac:dyDescent="0.25">
      <c r="A1525" s="1" t="s">
        <v>3697</v>
      </c>
      <c r="B1525" s="2">
        <v>42321</v>
      </c>
      <c r="C1525" s="2">
        <v>42325</v>
      </c>
      <c r="D1525" s="1" t="s">
        <v>79</v>
      </c>
      <c r="E1525" s="1" t="s">
        <v>40</v>
      </c>
      <c r="F1525" s="1" t="s">
        <v>3698</v>
      </c>
      <c r="G1525" s="1" t="s">
        <v>3699</v>
      </c>
      <c r="H1525" s="1" t="s">
        <v>100</v>
      </c>
      <c r="I1525" s="1" t="s">
        <v>26</v>
      </c>
      <c r="J1525" s="1" t="s">
        <v>3700</v>
      </c>
      <c r="K1525" s="1" t="s">
        <v>3701</v>
      </c>
      <c r="L1525" s="1" t="s">
        <v>55</v>
      </c>
      <c r="M1525" s="1" t="s">
        <v>835</v>
      </c>
      <c r="N1525" s="1" t="s">
        <v>31</v>
      </c>
      <c r="O1525" s="1" t="s">
        <v>57</v>
      </c>
      <c r="P1525" s="1" t="s">
        <v>836</v>
      </c>
      <c r="Q1525">
        <v>63.98</v>
      </c>
      <c r="R1525">
        <v>7</v>
      </c>
      <c r="S1525">
        <v>21.7532</v>
      </c>
      <c r="T1525" s="1" t="s">
        <v>34</v>
      </c>
    </row>
    <row r="1526" spans="1:20" x14ac:dyDescent="0.25">
      <c r="A1526" s="1" t="s">
        <v>3702</v>
      </c>
      <c r="B1526" s="2">
        <v>42987</v>
      </c>
      <c r="C1526" s="2">
        <v>42991</v>
      </c>
      <c r="D1526" s="1" t="s">
        <v>79</v>
      </c>
      <c r="E1526" s="1" t="s">
        <v>40</v>
      </c>
      <c r="F1526" s="1" t="s">
        <v>1170</v>
      </c>
      <c r="G1526" s="1" t="s">
        <v>1171</v>
      </c>
      <c r="H1526" s="1" t="s">
        <v>25</v>
      </c>
      <c r="I1526" s="1" t="s">
        <v>26</v>
      </c>
      <c r="J1526" s="1" t="s">
        <v>693</v>
      </c>
      <c r="K1526" s="1" t="s">
        <v>231</v>
      </c>
      <c r="L1526" s="1" t="s">
        <v>68</v>
      </c>
      <c r="M1526" s="1" t="s">
        <v>596</v>
      </c>
      <c r="N1526" s="1" t="s">
        <v>31</v>
      </c>
      <c r="O1526" s="1" t="s">
        <v>57</v>
      </c>
      <c r="P1526" s="1" t="s">
        <v>597</v>
      </c>
      <c r="Q1526">
        <v>66.111999999999995</v>
      </c>
      <c r="R1526">
        <v>2</v>
      </c>
      <c r="S1526">
        <v>-9.0904000000000007</v>
      </c>
      <c r="T1526" s="1" t="s">
        <v>77</v>
      </c>
    </row>
    <row r="1527" spans="1:20" x14ac:dyDescent="0.25">
      <c r="A1527" s="1" t="s">
        <v>3703</v>
      </c>
      <c r="B1527" s="2">
        <v>42541</v>
      </c>
      <c r="C1527" s="2">
        <v>42546</v>
      </c>
      <c r="D1527" s="1" t="s">
        <v>50</v>
      </c>
      <c r="E1527" s="1" t="s">
        <v>40</v>
      </c>
      <c r="F1527" s="1" t="s">
        <v>2759</v>
      </c>
      <c r="G1527" s="1" t="s">
        <v>2760</v>
      </c>
      <c r="H1527" s="1" t="s">
        <v>90</v>
      </c>
      <c r="I1527" s="1" t="s">
        <v>26</v>
      </c>
      <c r="J1527" s="1" t="s">
        <v>3016</v>
      </c>
      <c r="K1527" s="1" t="s">
        <v>1522</v>
      </c>
      <c r="L1527" s="1" t="s">
        <v>93</v>
      </c>
      <c r="M1527" s="1" t="s">
        <v>1311</v>
      </c>
      <c r="N1527" s="1" t="s">
        <v>31</v>
      </c>
      <c r="O1527" s="1" t="s">
        <v>57</v>
      </c>
      <c r="P1527" s="1" t="s">
        <v>2022</v>
      </c>
      <c r="Q1527">
        <v>57.69</v>
      </c>
      <c r="R1527">
        <v>3</v>
      </c>
      <c r="S1527">
        <v>23.652899999999999</v>
      </c>
      <c r="T1527" s="1" t="s">
        <v>59</v>
      </c>
    </row>
    <row r="1528" spans="1:20" x14ac:dyDescent="0.25">
      <c r="A1528" s="1" t="s">
        <v>3704</v>
      </c>
      <c r="B1528" s="2">
        <v>42392</v>
      </c>
      <c r="C1528" s="2">
        <v>42398</v>
      </c>
      <c r="D1528" s="1" t="s">
        <v>125</v>
      </c>
      <c r="E1528" s="1" t="s">
        <v>40</v>
      </c>
      <c r="F1528" s="1" t="s">
        <v>3705</v>
      </c>
      <c r="G1528" s="1" t="s">
        <v>3706</v>
      </c>
      <c r="H1528" s="1" t="s">
        <v>25</v>
      </c>
      <c r="I1528" s="1" t="s">
        <v>26</v>
      </c>
      <c r="J1528" s="1" t="s">
        <v>53</v>
      </c>
      <c r="K1528" s="1" t="s">
        <v>54</v>
      </c>
      <c r="L1528" s="1" t="s">
        <v>55</v>
      </c>
      <c r="M1528" s="1" t="s">
        <v>2901</v>
      </c>
      <c r="N1528" s="1" t="s">
        <v>31</v>
      </c>
      <c r="O1528" s="1" t="s">
        <v>57</v>
      </c>
      <c r="P1528" s="1" t="s">
        <v>2902</v>
      </c>
      <c r="Q1528">
        <v>59.99</v>
      </c>
      <c r="R1528">
        <v>7</v>
      </c>
      <c r="S1528">
        <v>21.596399999999999</v>
      </c>
      <c r="T1528" s="1" t="s">
        <v>169</v>
      </c>
    </row>
    <row r="1529" spans="1:20" x14ac:dyDescent="0.25">
      <c r="A1529" s="1" t="s">
        <v>3707</v>
      </c>
      <c r="B1529" s="2">
        <v>42150</v>
      </c>
      <c r="C1529" s="2">
        <v>42155</v>
      </c>
      <c r="D1529" s="1" t="s">
        <v>50</v>
      </c>
      <c r="E1529" s="1" t="s">
        <v>40</v>
      </c>
      <c r="F1529" s="1" t="s">
        <v>2351</v>
      </c>
      <c r="G1529" s="1" t="s">
        <v>2352</v>
      </c>
      <c r="H1529" s="1" t="s">
        <v>25</v>
      </c>
      <c r="I1529" s="1" t="s">
        <v>26</v>
      </c>
      <c r="J1529" s="1" t="s">
        <v>3708</v>
      </c>
      <c r="K1529" s="1" t="s">
        <v>192</v>
      </c>
      <c r="L1529" s="1" t="s">
        <v>55</v>
      </c>
      <c r="M1529" s="1" t="s">
        <v>648</v>
      </c>
      <c r="N1529" s="1" t="s">
        <v>31</v>
      </c>
      <c r="O1529" s="1" t="s">
        <v>57</v>
      </c>
      <c r="P1529" s="1" t="s">
        <v>649</v>
      </c>
      <c r="Q1529">
        <v>20.239999999999998</v>
      </c>
      <c r="R1529">
        <v>1</v>
      </c>
      <c r="S1529">
        <v>7.8936000000000002</v>
      </c>
      <c r="T1529" s="1" t="s">
        <v>161</v>
      </c>
    </row>
    <row r="1530" spans="1:20" x14ac:dyDescent="0.25">
      <c r="A1530" s="1" t="s">
        <v>3709</v>
      </c>
      <c r="B1530" s="2">
        <v>41961</v>
      </c>
      <c r="C1530" s="2">
        <v>41964</v>
      </c>
      <c r="D1530" s="1" t="s">
        <v>21</v>
      </c>
      <c r="E1530" s="1" t="s">
        <v>87</v>
      </c>
      <c r="F1530" s="1" t="s">
        <v>2837</v>
      </c>
      <c r="G1530" s="1" t="s">
        <v>2838</v>
      </c>
      <c r="H1530" s="1" t="s">
        <v>25</v>
      </c>
      <c r="I1530" s="1" t="s">
        <v>26</v>
      </c>
      <c r="J1530" s="1" t="s">
        <v>3710</v>
      </c>
      <c r="K1530" s="1" t="s">
        <v>134</v>
      </c>
      <c r="L1530" s="1" t="s">
        <v>93</v>
      </c>
      <c r="M1530" s="1" t="s">
        <v>368</v>
      </c>
      <c r="N1530" s="1" t="s">
        <v>31</v>
      </c>
      <c r="O1530" s="1" t="s">
        <v>46</v>
      </c>
      <c r="P1530" s="1" t="s">
        <v>369</v>
      </c>
      <c r="Q1530">
        <v>292.10000000000002</v>
      </c>
      <c r="R1530">
        <v>4</v>
      </c>
      <c r="S1530">
        <v>-175.26</v>
      </c>
      <c r="T1530" s="1" t="s">
        <v>34</v>
      </c>
    </row>
    <row r="1531" spans="1:20" x14ac:dyDescent="0.25">
      <c r="A1531" s="1" t="s">
        <v>3709</v>
      </c>
      <c r="B1531" s="2">
        <v>41961</v>
      </c>
      <c r="C1531" s="2">
        <v>41964</v>
      </c>
      <c r="D1531" s="1" t="s">
        <v>21</v>
      </c>
      <c r="E1531" s="1" t="s">
        <v>87</v>
      </c>
      <c r="F1531" s="1" t="s">
        <v>2837</v>
      </c>
      <c r="G1531" s="1" t="s">
        <v>2838</v>
      </c>
      <c r="H1531" s="1" t="s">
        <v>25</v>
      </c>
      <c r="I1531" s="1" t="s">
        <v>26</v>
      </c>
      <c r="J1531" s="1" t="s">
        <v>3710</v>
      </c>
      <c r="K1531" s="1" t="s">
        <v>134</v>
      </c>
      <c r="L1531" s="1" t="s">
        <v>93</v>
      </c>
      <c r="M1531" s="1" t="s">
        <v>2140</v>
      </c>
      <c r="N1531" s="1" t="s">
        <v>31</v>
      </c>
      <c r="O1531" s="1" t="s">
        <v>57</v>
      </c>
      <c r="P1531" s="1" t="s">
        <v>2141</v>
      </c>
      <c r="Q1531">
        <v>8.5440000000000005</v>
      </c>
      <c r="R1531">
        <v>2</v>
      </c>
      <c r="S1531">
        <v>-7.476</v>
      </c>
      <c r="T1531" s="1" t="s">
        <v>34</v>
      </c>
    </row>
    <row r="1532" spans="1:20" x14ac:dyDescent="0.25">
      <c r="A1532" s="1" t="s">
        <v>3709</v>
      </c>
      <c r="B1532" s="2">
        <v>41961</v>
      </c>
      <c r="C1532" s="2">
        <v>41964</v>
      </c>
      <c r="D1532" s="1" t="s">
        <v>21</v>
      </c>
      <c r="E1532" s="1" t="s">
        <v>87</v>
      </c>
      <c r="F1532" s="1" t="s">
        <v>2837</v>
      </c>
      <c r="G1532" s="1" t="s">
        <v>2838</v>
      </c>
      <c r="H1532" s="1" t="s">
        <v>25</v>
      </c>
      <c r="I1532" s="1" t="s">
        <v>26</v>
      </c>
      <c r="J1532" s="1" t="s">
        <v>3710</v>
      </c>
      <c r="K1532" s="1" t="s">
        <v>134</v>
      </c>
      <c r="L1532" s="1" t="s">
        <v>93</v>
      </c>
      <c r="M1532" s="1" t="s">
        <v>2815</v>
      </c>
      <c r="N1532" s="1" t="s">
        <v>31</v>
      </c>
      <c r="O1532" s="1" t="s">
        <v>32</v>
      </c>
      <c r="P1532" s="1" t="s">
        <v>2816</v>
      </c>
      <c r="Q1532">
        <v>424.11599999999999</v>
      </c>
      <c r="R1532">
        <v>6</v>
      </c>
      <c r="S1532">
        <v>-30.294</v>
      </c>
      <c r="T1532" s="1" t="s">
        <v>34</v>
      </c>
    </row>
    <row r="1533" spans="1:20" x14ac:dyDescent="0.25">
      <c r="A1533" s="1" t="s">
        <v>3711</v>
      </c>
      <c r="B1533" s="2">
        <v>42982</v>
      </c>
      <c r="C1533" s="2">
        <v>42986</v>
      </c>
      <c r="D1533" s="1" t="s">
        <v>79</v>
      </c>
      <c r="E1533" s="1" t="s">
        <v>40</v>
      </c>
      <c r="F1533" s="1" t="s">
        <v>3712</v>
      </c>
      <c r="G1533" s="1" t="s">
        <v>3713</v>
      </c>
      <c r="H1533" s="1" t="s">
        <v>25</v>
      </c>
      <c r="I1533" s="1" t="s">
        <v>26</v>
      </c>
      <c r="J1533" s="1" t="s">
        <v>1120</v>
      </c>
      <c r="K1533" s="1" t="s">
        <v>44</v>
      </c>
      <c r="L1533" s="1" t="s">
        <v>29</v>
      </c>
      <c r="M1533" s="1" t="s">
        <v>251</v>
      </c>
      <c r="N1533" s="1" t="s">
        <v>31</v>
      </c>
      <c r="O1533" s="1" t="s">
        <v>36</v>
      </c>
      <c r="P1533" s="1" t="s">
        <v>252</v>
      </c>
      <c r="Q1533">
        <v>97.183999999999997</v>
      </c>
      <c r="R1533">
        <v>2</v>
      </c>
      <c r="S1533">
        <v>6.0739999999999998</v>
      </c>
      <c r="T1533" s="1" t="s">
        <v>77</v>
      </c>
    </row>
    <row r="1534" spans="1:20" x14ac:dyDescent="0.25">
      <c r="A1534" s="1" t="s">
        <v>3714</v>
      </c>
      <c r="B1534" s="2">
        <v>41727</v>
      </c>
      <c r="C1534" s="2">
        <v>41731</v>
      </c>
      <c r="D1534" s="1" t="s">
        <v>79</v>
      </c>
      <c r="E1534" s="1" t="s">
        <v>40</v>
      </c>
      <c r="F1534" s="1" t="s">
        <v>2723</v>
      </c>
      <c r="G1534" s="1" t="s">
        <v>2724</v>
      </c>
      <c r="H1534" s="1" t="s">
        <v>25</v>
      </c>
      <c r="I1534" s="1" t="s">
        <v>26</v>
      </c>
      <c r="J1534" s="1" t="s">
        <v>2478</v>
      </c>
      <c r="K1534" s="1" t="s">
        <v>92</v>
      </c>
      <c r="L1534" s="1" t="s">
        <v>93</v>
      </c>
      <c r="M1534" s="1" t="s">
        <v>521</v>
      </c>
      <c r="N1534" s="1" t="s">
        <v>31</v>
      </c>
      <c r="O1534" s="1" t="s">
        <v>46</v>
      </c>
      <c r="P1534" s="1" t="s">
        <v>522</v>
      </c>
      <c r="Q1534">
        <v>890.84100000000001</v>
      </c>
      <c r="R1534">
        <v>3</v>
      </c>
      <c r="S1534">
        <v>-152.71559999999999</v>
      </c>
      <c r="T1534" s="1" t="s">
        <v>195</v>
      </c>
    </row>
    <row r="1535" spans="1:20" x14ac:dyDescent="0.25">
      <c r="A1535" s="1" t="s">
        <v>3715</v>
      </c>
      <c r="B1535" s="2">
        <v>42679</v>
      </c>
      <c r="C1535" s="2">
        <v>42681</v>
      </c>
      <c r="D1535" s="1" t="s">
        <v>63</v>
      </c>
      <c r="E1535" s="1" t="s">
        <v>22</v>
      </c>
      <c r="F1535" s="1" t="s">
        <v>326</v>
      </c>
      <c r="G1535" s="1" t="s">
        <v>327</v>
      </c>
      <c r="H1535" s="1" t="s">
        <v>25</v>
      </c>
      <c r="I1535" s="1" t="s">
        <v>26</v>
      </c>
      <c r="J1535" s="1" t="s">
        <v>1491</v>
      </c>
      <c r="K1535" s="1" t="s">
        <v>54</v>
      </c>
      <c r="L1535" s="1" t="s">
        <v>55</v>
      </c>
      <c r="M1535" s="1" t="s">
        <v>2194</v>
      </c>
      <c r="N1535" s="1" t="s">
        <v>31</v>
      </c>
      <c r="O1535" s="1" t="s">
        <v>36</v>
      </c>
      <c r="P1535" s="1" t="s">
        <v>2195</v>
      </c>
      <c r="Q1535">
        <v>113.88800000000001</v>
      </c>
      <c r="R1535">
        <v>2</v>
      </c>
      <c r="S1535">
        <v>9.9651999999999994</v>
      </c>
      <c r="T1535" s="1" t="s">
        <v>34</v>
      </c>
    </row>
    <row r="1536" spans="1:20" x14ac:dyDescent="0.25">
      <c r="A1536" s="1" t="s">
        <v>3716</v>
      </c>
      <c r="B1536" s="2">
        <v>42659</v>
      </c>
      <c r="C1536" s="2">
        <v>42663</v>
      </c>
      <c r="D1536" s="1" t="s">
        <v>79</v>
      </c>
      <c r="E1536" s="1" t="s">
        <v>40</v>
      </c>
      <c r="F1536" s="1" t="s">
        <v>782</v>
      </c>
      <c r="G1536" s="1" t="s">
        <v>783</v>
      </c>
      <c r="H1536" s="1" t="s">
        <v>90</v>
      </c>
      <c r="I1536" s="1" t="s">
        <v>26</v>
      </c>
      <c r="J1536" s="1" t="s">
        <v>173</v>
      </c>
      <c r="K1536" s="1" t="s">
        <v>121</v>
      </c>
      <c r="L1536" s="1" t="s">
        <v>68</v>
      </c>
      <c r="M1536" s="1" t="s">
        <v>60</v>
      </c>
      <c r="N1536" s="1" t="s">
        <v>31</v>
      </c>
      <c r="O1536" s="1" t="s">
        <v>46</v>
      </c>
      <c r="P1536" s="1" t="s">
        <v>61</v>
      </c>
      <c r="Q1536">
        <v>142.18199999999999</v>
      </c>
      <c r="R1536">
        <v>1</v>
      </c>
      <c r="S1536">
        <v>-37.915199999999999</v>
      </c>
      <c r="T1536" s="1" t="s">
        <v>48</v>
      </c>
    </row>
    <row r="1537" spans="1:20" x14ac:dyDescent="0.25">
      <c r="A1537" s="1" t="s">
        <v>3717</v>
      </c>
      <c r="B1537" s="2">
        <v>43065</v>
      </c>
      <c r="C1537" s="2">
        <v>43068</v>
      </c>
      <c r="D1537" s="1" t="s">
        <v>21</v>
      </c>
      <c r="E1537" s="1" t="s">
        <v>22</v>
      </c>
      <c r="F1537" s="1" t="s">
        <v>3718</v>
      </c>
      <c r="G1537" s="1" t="s">
        <v>3719</v>
      </c>
      <c r="H1537" s="1" t="s">
        <v>25</v>
      </c>
      <c r="I1537" s="1" t="s">
        <v>26</v>
      </c>
      <c r="J1537" s="1" t="s">
        <v>173</v>
      </c>
      <c r="K1537" s="1" t="s">
        <v>121</v>
      </c>
      <c r="L1537" s="1" t="s">
        <v>68</v>
      </c>
      <c r="M1537" s="1" t="s">
        <v>1709</v>
      </c>
      <c r="N1537" s="1" t="s">
        <v>31</v>
      </c>
      <c r="O1537" s="1" t="s">
        <v>57</v>
      </c>
      <c r="P1537" s="1" t="s">
        <v>1710</v>
      </c>
      <c r="Q1537">
        <v>135.30000000000001</v>
      </c>
      <c r="R1537">
        <v>5</v>
      </c>
      <c r="S1537">
        <v>37.884</v>
      </c>
      <c r="T1537" s="1" t="s">
        <v>34</v>
      </c>
    </row>
    <row r="1538" spans="1:20" x14ac:dyDescent="0.25">
      <c r="A1538" s="1" t="s">
        <v>3720</v>
      </c>
      <c r="B1538" s="2">
        <v>43074</v>
      </c>
      <c r="C1538" s="2">
        <v>43077</v>
      </c>
      <c r="D1538" s="1" t="s">
        <v>21</v>
      </c>
      <c r="E1538" s="1" t="s">
        <v>87</v>
      </c>
      <c r="F1538" s="1" t="s">
        <v>628</v>
      </c>
      <c r="G1538" s="1" t="s">
        <v>629</v>
      </c>
      <c r="H1538" s="1" t="s">
        <v>25</v>
      </c>
      <c r="I1538" s="1" t="s">
        <v>26</v>
      </c>
      <c r="J1538" s="1" t="s">
        <v>173</v>
      </c>
      <c r="K1538" s="1" t="s">
        <v>121</v>
      </c>
      <c r="L1538" s="1" t="s">
        <v>68</v>
      </c>
      <c r="M1538" s="1" t="s">
        <v>186</v>
      </c>
      <c r="N1538" s="1" t="s">
        <v>31</v>
      </c>
      <c r="O1538" s="1" t="s">
        <v>57</v>
      </c>
      <c r="P1538" s="1" t="s">
        <v>187</v>
      </c>
      <c r="Q1538">
        <v>41.96</v>
      </c>
      <c r="R1538">
        <v>2</v>
      </c>
      <c r="S1538">
        <v>10.909599999999999</v>
      </c>
      <c r="T1538" s="1" t="s">
        <v>96</v>
      </c>
    </row>
    <row r="1539" spans="1:20" x14ac:dyDescent="0.25">
      <c r="A1539" s="1" t="s">
        <v>3721</v>
      </c>
      <c r="B1539" s="2">
        <v>41716</v>
      </c>
      <c r="C1539" s="2">
        <v>41722</v>
      </c>
      <c r="D1539" s="1" t="s">
        <v>125</v>
      </c>
      <c r="E1539" s="1" t="s">
        <v>40</v>
      </c>
      <c r="F1539" s="1" t="s">
        <v>901</v>
      </c>
      <c r="G1539" s="1" t="s">
        <v>902</v>
      </c>
      <c r="H1539" s="1" t="s">
        <v>100</v>
      </c>
      <c r="I1539" s="1" t="s">
        <v>26</v>
      </c>
      <c r="J1539" s="1" t="s">
        <v>3722</v>
      </c>
      <c r="K1539" s="1" t="s">
        <v>54</v>
      </c>
      <c r="L1539" s="1" t="s">
        <v>55</v>
      </c>
      <c r="M1539" s="1" t="s">
        <v>1784</v>
      </c>
      <c r="N1539" s="1" t="s">
        <v>31</v>
      </c>
      <c r="O1539" s="1" t="s">
        <v>57</v>
      </c>
      <c r="P1539" s="1" t="s">
        <v>1785</v>
      </c>
      <c r="Q1539">
        <v>111</v>
      </c>
      <c r="R1539">
        <v>2</v>
      </c>
      <c r="S1539">
        <v>14.43</v>
      </c>
      <c r="T1539" s="1" t="s">
        <v>195</v>
      </c>
    </row>
    <row r="1540" spans="1:20" x14ac:dyDescent="0.25">
      <c r="A1540" s="1" t="s">
        <v>3723</v>
      </c>
      <c r="B1540" s="2">
        <v>42686</v>
      </c>
      <c r="C1540" s="2">
        <v>42687</v>
      </c>
      <c r="D1540" s="1" t="s">
        <v>117</v>
      </c>
      <c r="E1540" s="1" t="s">
        <v>87</v>
      </c>
      <c r="F1540" s="1" t="s">
        <v>3724</v>
      </c>
      <c r="G1540" s="1" t="s">
        <v>3725</v>
      </c>
      <c r="H1540" s="1" t="s">
        <v>90</v>
      </c>
      <c r="I1540" s="1" t="s">
        <v>26</v>
      </c>
      <c r="J1540" s="1" t="s">
        <v>133</v>
      </c>
      <c r="K1540" s="1" t="s">
        <v>134</v>
      </c>
      <c r="L1540" s="1" t="s">
        <v>93</v>
      </c>
      <c r="M1540" s="1" t="s">
        <v>1595</v>
      </c>
      <c r="N1540" s="1" t="s">
        <v>31</v>
      </c>
      <c r="O1540" s="1" t="s">
        <v>57</v>
      </c>
      <c r="P1540" s="1" t="s">
        <v>1596</v>
      </c>
      <c r="Q1540">
        <v>22.751999999999999</v>
      </c>
      <c r="R1540">
        <v>6</v>
      </c>
      <c r="S1540">
        <v>-8.532</v>
      </c>
      <c r="T1540" s="1" t="s">
        <v>34</v>
      </c>
    </row>
    <row r="1541" spans="1:20" x14ac:dyDescent="0.25">
      <c r="A1541" s="1" t="s">
        <v>3726</v>
      </c>
      <c r="B1541" s="2">
        <v>42105</v>
      </c>
      <c r="C1541" s="2">
        <v>42111</v>
      </c>
      <c r="D1541" s="1" t="s">
        <v>125</v>
      </c>
      <c r="E1541" s="1" t="s">
        <v>40</v>
      </c>
      <c r="F1541" s="1" t="s">
        <v>2393</v>
      </c>
      <c r="G1541" s="1" t="s">
        <v>2394</v>
      </c>
      <c r="H1541" s="1" t="s">
        <v>25</v>
      </c>
      <c r="I1541" s="1" t="s">
        <v>26</v>
      </c>
      <c r="J1541" s="1" t="s">
        <v>303</v>
      </c>
      <c r="K1541" s="1" t="s">
        <v>44</v>
      </c>
      <c r="L1541" s="1" t="s">
        <v>29</v>
      </c>
      <c r="M1541" s="1" t="s">
        <v>566</v>
      </c>
      <c r="N1541" s="1" t="s">
        <v>31</v>
      </c>
      <c r="O1541" s="1" t="s">
        <v>57</v>
      </c>
      <c r="P1541" s="1" t="s">
        <v>567</v>
      </c>
      <c r="Q1541">
        <v>67.36</v>
      </c>
      <c r="R1541">
        <v>2</v>
      </c>
      <c r="S1541">
        <v>10.103999999999999</v>
      </c>
      <c r="T1541" s="1" t="s">
        <v>113</v>
      </c>
    </row>
    <row r="1542" spans="1:20" x14ac:dyDescent="0.25">
      <c r="A1542" s="1" t="s">
        <v>3726</v>
      </c>
      <c r="B1542" s="2">
        <v>42105</v>
      </c>
      <c r="C1542" s="2">
        <v>42111</v>
      </c>
      <c r="D1542" s="1" t="s">
        <v>125</v>
      </c>
      <c r="E1542" s="1" t="s">
        <v>40</v>
      </c>
      <c r="F1542" s="1" t="s">
        <v>2393</v>
      </c>
      <c r="G1542" s="1" t="s">
        <v>2394</v>
      </c>
      <c r="H1542" s="1" t="s">
        <v>25</v>
      </c>
      <c r="I1542" s="1" t="s">
        <v>26</v>
      </c>
      <c r="J1542" s="1" t="s">
        <v>303</v>
      </c>
      <c r="K1542" s="1" t="s">
        <v>44</v>
      </c>
      <c r="L1542" s="1" t="s">
        <v>29</v>
      </c>
      <c r="M1542" s="1" t="s">
        <v>283</v>
      </c>
      <c r="N1542" s="1" t="s">
        <v>31</v>
      </c>
      <c r="O1542" s="1" t="s">
        <v>57</v>
      </c>
      <c r="P1542" s="1" t="s">
        <v>284</v>
      </c>
      <c r="Q1542">
        <v>54.527999999999999</v>
      </c>
      <c r="R1542">
        <v>3</v>
      </c>
      <c r="S1542">
        <v>14.313599999999999</v>
      </c>
      <c r="T1542" s="1" t="s">
        <v>113</v>
      </c>
    </row>
    <row r="1543" spans="1:20" x14ac:dyDescent="0.25">
      <c r="A1543" s="1" t="s">
        <v>3727</v>
      </c>
      <c r="B1543" s="2">
        <v>42363</v>
      </c>
      <c r="C1543" s="2">
        <v>42368</v>
      </c>
      <c r="D1543" s="1" t="s">
        <v>50</v>
      </c>
      <c r="E1543" s="1" t="s">
        <v>40</v>
      </c>
      <c r="F1543" s="1" t="s">
        <v>1806</v>
      </c>
      <c r="G1543" s="1" t="s">
        <v>1807</v>
      </c>
      <c r="H1543" s="1" t="s">
        <v>25</v>
      </c>
      <c r="I1543" s="1" t="s">
        <v>26</v>
      </c>
      <c r="J1543" s="1" t="s">
        <v>173</v>
      </c>
      <c r="K1543" s="1" t="s">
        <v>121</v>
      </c>
      <c r="L1543" s="1" t="s">
        <v>68</v>
      </c>
      <c r="M1543" s="1" t="s">
        <v>260</v>
      </c>
      <c r="N1543" s="1" t="s">
        <v>31</v>
      </c>
      <c r="O1543" s="1" t="s">
        <v>32</v>
      </c>
      <c r="P1543" s="1" t="s">
        <v>261</v>
      </c>
      <c r="Q1543">
        <v>449.56799999999998</v>
      </c>
      <c r="R1543">
        <v>2</v>
      </c>
      <c r="S1543">
        <v>56.195999999999998</v>
      </c>
      <c r="T1543" s="1" t="s">
        <v>96</v>
      </c>
    </row>
    <row r="1544" spans="1:20" x14ac:dyDescent="0.25">
      <c r="A1544" s="1" t="s">
        <v>3728</v>
      </c>
      <c r="B1544" s="2">
        <v>41993</v>
      </c>
      <c r="C1544" s="2">
        <v>41996</v>
      </c>
      <c r="D1544" s="1" t="s">
        <v>21</v>
      </c>
      <c r="E1544" s="1" t="s">
        <v>22</v>
      </c>
      <c r="F1544" s="1" t="s">
        <v>2345</v>
      </c>
      <c r="G1544" s="1" t="s">
        <v>2346</v>
      </c>
      <c r="H1544" s="1" t="s">
        <v>90</v>
      </c>
      <c r="I1544" s="1" t="s">
        <v>26</v>
      </c>
      <c r="J1544" s="1" t="s">
        <v>173</v>
      </c>
      <c r="K1544" s="1" t="s">
        <v>121</v>
      </c>
      <c r="L1544" s="1" t="s">
        <v>68</v>
      </c>
      <c r="M1544" s="1" t="s">
        <v>2194</v>
      </c>
      <c r="N1544" s="1" t="s">
        <v>31</v>
      </c>
      <c r="O1544" s="1" t="s">
        <v>36</v>
      </c>
      <c r="P1544" s="1" t="s">
        <v>2195</v>
      </c>
      <c r="Q1544">
        <v>192.18600000000001</v>
      </c>
      <c r="R1544">
        <v>3</v>
      </c>
      <c r="S1544">
        <v>36.3018</v>
      </c>
      <c r="T1544" s="1" t="s">
        <v>96</v>
      </c>
    </row>
    <row r="1545" spans="1:20" x14ac:dyDescent="0.25">
      <c r="A1545" s="1" t="s">
        <v>3729</v>
      </c>
      <c r="B1545" s="2">
        <v>41846</v>
      </c>
      <c r="C1545" s="2">
        <v>41852</v>
      </c>
      <c r="D1545" s="1" t="s">
        <v>125</v>
      </c>
      <c r="E1545" s="1" t="s">
        <v>40</v>
      </c>
      <c r="F1545" s="1" t="s">
        <v>1368</v>
      </c>
      <c r="G1545" s="1" t="s">
        <v>1369</v>
      </c>
      <c r="H1545" s="1" t="s">
        <v>25</v>
      </c>
      <c r="I1545" s="1" t="s">
        <v>26</v>
      </c>
      <c r="J1545" s="1" t="s">
        <v>2138</v>
      </c>
      <c r="K1545" s="1" t="s">
        <v>667</v>
      </c>
      <c r="L1545" s="1" t="s">
        <v>29</v>
      </c>
      <c r="M1545" s="1" t="s">
        <v>1765</v>
      </c>
      <c r="N1545" s="1" t="s">
        <v>31</v>
      </c>
      <c r="O1545" s="1" t="s">
        <v>36</v>
      </c>
      <c r="P1545" s="1" t="s">
        <v>1766</v>
      </c>
      <c r="Q1545">
        <v>67.88</v>
      </c>
      <c r="R1545">
        <v>2</v>
      </c>
      <c r="S1545">
        <v>18.3276</v>
      </c>
      <c r="T1545" s="1" t="s">
        <v>71</v>
      </c>
    </row>
    <row r="1546" spans="1:20" x14ac:dyDescent="0.25">
      <c r="A1546" s="1" t="s">
        <v>3729</v>
      </c>
      <c r="B1546" s="2">
        <v>41846</v>
      </c>
      <c r="C1546" s="2">
        <v>41852</v>
      </c>
      <c r="D1546" s="1" t="s">
        <v>125</v>
      </c>
      <c r="E1546" s="1" t="s">
        <v>40</v>
      </c>
      <c r="F1546" s="1" t="s">
        <v>1368</v>
      </c>
      <c r="G1546" s="1" t="s">
        <v>1369</v>
      </c>
      <c r="H1546" s="1" t="s">
        <v>25</v>
      </c>
      <c r="I1546" s="1" t="s">
        <v>26</v>
      </c>
      <c r="J1546" s="1" t="s">
        <v>2138</v>
      </c>
      <c r="K1546" s="1" t="s">
        <v>667</v>
      </c>
      <c r="L1546" s="1" t="s">
        <v>29</v>
      </c>
      <c r="M1546" s="1" t="s">
        <v>2901</v>
      </c>
      <c r="N1546" s="1" t="s">
        <v>31</v>
      </c>
      <c r="O1546" s="1" t="s">
        <v>57</v>
      </c>
      <c r="P1546" s="1" t="s">
        <v>2902</v>
      </c>
      <c r="Q1546">
        <v>25.71</v>
      </c>
      <c r="R1546">
        <v>3</v>
      </c>
      <c r="S1546">
        <v>9.2555999999999994</v>
      </c>
      <c r="T1546" s="1" t="s">
        <v>71</v>
      </c>
    </row>
    <row r="1547" spans="1:20" x14ac:dyDescent="0.25">
      <c r="A1547" s="1" t="s">
        <v>3730</v>
      </c>
      <c r="B1547" s="2">
        <v>43080</v>
      </c>
      <c r="C1547" s="2">
        <v>43086</v>
      </c>
      <c r="D1547" s="1" t="s">
        <v>125</v>
      </c>
      <c r="E1547" s="1" t="s">
        <v>40</v>
      </c>
      <c r="F1547" s="1" t="s">
        <v>2216</v>
      </c>
      <c r="G1547" s="1" t="s">
        <v>2217</v>
      </c>
      <c r="H1547" s="1" t="s">
        <v>90</v>
      </c>
      <c r="I1547" s="1" t="s">
        <v>26</v>
      </c>
      <c r="J1547" s="1" t="s">
        <v>606</v>
      </c>
      <c r="K1547" s="1" t="s">
        <v>44</v>
      </c>
      <c r="L1547" s="1" t="s">
        <v>29</v>
      </c>
      <c r="M1547" s="1" t="s">
        <v>266</v>
      </c>
      <c r="N1547" s="1" t="s">
        <v>31</v>
      </c>
      <c r="O1547" s="1" t="s">
        <v>46</v>
      </c>
      <c r="P1547" s="1" t="s">
        <v>267</v>
      </c>
      <c r="Q1547">
        <v>721.875</v>
      </c>
      <c r="R1547">
        <v>6</v>
      </c>
      <c r="S1547">
        <v>-420</v>
      </c>
      <c r="T1547" s="1" t="s">
        <v>96</v>
      </c>
    </row>
    <row r="1548" spans="1:20" x14ac:dyDescent="0.25">
      <c r="A1548" s="1" t="s">
        <v>3730</v>
      </c>
      <c r="B1548" s="2">
        <v>43080</v>
      </c>
      <c r="C1548" s="2">
        <v>43086</v>
      </c>
      <c r="D1548" s="1" t="s">
        <v>125</v>
      </c>
      <c r="E1548" s="1" t="s">
        <v>40</v>
      </c>
      <c r="F1548" s="1" t="s">
        <v>2216</v>
      </c>
      <c r="G1548" s="1" t="s">
        <v>2217</v>
      </c>
      <c r="H1548" s="1" t="s">
        <v>90</v>
      </c>
      <c r="I1548" s="1" t="s">
        <v>26</v>
      </c>
      <c r="J1548" s="1" t="s">
        <v>606</v>
      </c>
      <c r="K1548" s="1" t="s">
        <v>44</v>
      </c>
      <c r="L1548" s="1" t="s">
        <v>29</v>
      </c>
      <c r="M1548" s="1" t="s">
        <v>510</v>
      </c>
      <c r="N1548" s="1" t="s">
        <v>31</v>
      </c>
      <c r="O1548" s="1" t="s">
        <v>36</v>
      </c>
      <c r="P1548" s="1" t="s">
        <v>511</v>
      </c>
      <c r="Q1548">
        <v>64.784000000000006</v>
      </c>
      <c r="R1548">
        <v>1</v>
      </c>
      <c r="S1548">
        <v>-12.147</v>
      </c>
      <c r="T1548" s="1" t="s">
        <v>96</v>
      </c>
    </row>
    <row r="1549" spans="1:20" x14ac:dyDescent="0.25">
      <c r="A1549" s="1" t="s">
        <v>3731</v>
      </c>
      <c r="B1549" s="2">
        <v>42652</v>
      </c>
      <c r="C1549" s="2">
        <v>42657</v>
      </c>
      <c r="D1549" s="1" t="s">
        <v>50</v>
      </c>
      <c r="E1549" s="1" t="s">
        <v>40</v>
      </c>
      <c r="F1549" s="1" t="s">
        <v>3436</v>
      </c>
      <c r="G1549" s="1" t="s">
        <v>3437</v>
      </c>
      <c r="H1549" s="1" t="s">
        <v>100</v>
      </c>
      <c r="I1549" s="1" t="s">
        <v>26</v>
      </c>
      <c r="J1549" s="1" t="s">
        <v>519</v>
      </c>
      <c r="K1549" s="1" t="s">
        <v>520</v>
      </c>
      <c r="L1549" s="1" t="s">
        <v>55</v>
      </c>
      <c r="M1549" s="1" t="s">
        <v>1391</v>
      </c>
      <c r="N1549" s="1" t="s">
        <v>31</v>
      </c>
      <c r="O1549" s="1" t="s">
        <v>57</v>
      </c>
      <c r="P1549" s="1" t="s">
        <v>1392</v>
      </c>
      <c r="Q1549">
        <v>169.56800000000001</v>
      </c>
      <c r="R1549">
        <v>2</v>
      </c>
      <c r="S1549">
        <v>0</v>
      </c>
      <c r="T1549" s="1" t="s">
        <v>48</v>
      </c>
    </row>
    <row r="1550" spans="1:20" x14ac:dyDescent="0.25">
      <c r="A1550" s="1" t="s">
        <v>3732</v>
      </c>
      <c r="B1550" s="2">
        <v>42003</v>
      </c>
      <c r="C1550" s="2">
        <v>42007</v>
      </c>
      <c r="D1550" s="1" t="s">
        <v>79</v>
      </c>
      <c r="E1550" s="1" t="s">
        <v>22</v>
      </c>
      <c r="F1550" s="1" t="s">
        <v>3733</v>
      </c>
      <c r="G1550" s="1" t="s">
        <v>3734</v>
      </c>
      <c r="H1550" s="1" t="s">
        <v>90</v>
      </c>
      <c r="I1550" s="1" t="s">
        <v>26</v>
      </c>
      <c r="J1550" s="1" t="s">
        <v>66</v>
      </c>
      <c r="K1550" s="1" t="s">
        <v>67</v>
      </c>
      <c r="L1550" s="1" t="s">
        <v>68</v>
      </c>
      <c r="M1550" s="1" t="s">
        <v>410</v>
      </c>
      <c r="N1550" s="1" t="s">
        <v>31</v>
      </c>
      <c r="O1550" s="1" t="s">
        <v>46</v>
      </c>
      <c r="P1550" s="1" t="s">
        <v>411</v>
      </c>
      <c r="Q1550">
        <v>523.76400000000001</v>
      </c>
      <c r="R1550">
        <v>3</v>
      </c>
      <c r="S1550">
        <v>-192.04679999999999</v>
      </c>
      <c r="T1550" s="1" t="s">
        <v>96</v>
      </c>
    </row>
    <row r="1551" spans="1:20" x14ac:dyDescent="0.25">
      <c r="A1551" s="1" t="s">
        <v>3735</v>
      </c>
      <c r="B1551" s="2">
        <v>42472</v>
      </c>
      <c r="C1551" s="2">
        <v>42474</v>
      </c>
      <c r="D1551" s="1" t="s">
        <v>63</v>
      </c>
      <c r="E1551" s="1" t="s">
        <v>87</v>
      </c>
      <c r="F1551" s="1" t="s">
        <v>2006</v>
      </c>
      <c r="G1551" s="1" t="s">
        <v>2007</v>
      </c>
      <c r="H1551" s="1" t="s">
        <v>25</v>
      </c>
      <c r="I1551" s="1" t="s">
        <v>26</v>
      </c>
      <c r="J1551" s="1" t="s">
        <v>53</v>
      </c>
      <c r="K1551" s="1" t="s">
        <v>54</v>
      </c>
      <c r="L1551" s="1" t="s">
        <v>55</v>
      </c>
      <c r="M1551" s="1" t="s">
        <v>510</v>
      </c>
      <c r="N1551" s="1" t="s">
        <v>31</v>
      </c>
      <c r="O1551" s="1" t="s">
        <v>36</v>
      </c>
      <c r="P1551" s="1" t="s">
        <v>511</v>
      </c>
      <c r="Q1551">
        <v>194.352</v>
      </c>
      <c r="R1551">
        <v>3</v>
      </c>
      <c r="S1551">
        <v>-36.441000000000003</v>
      </c>
      <c r="T1551" s="1" t="s">
        <v>113</v>
      </c>
    </row>
    <row r="1552" spans="1:20" x14ac:dyDescent="0.25">
      <c r="A1552" s="1" t="s">
        <v>3736</v>
      </c>
      <c r="B1552" s="2">
        <v>42702</v>
      </c>
      <c r="C1552" s="2">
        <v>42708</v>
      </c>
      <c r="D1552" s="1" t="s">
        <v>125</v>
      </c>
      <c r="E1552" s="1" t="s">
        <v>40</v>
      </c>
      <c r="F1552" s="1" t="s">
        <v>286</v>
      </c>
      <c r="G1552" s="1" t="s">
        <v>287</v>
      </c>
      <c r="H1552" s="1" t="s">
        <v>90</v>
      </c>
      <c r="I1552" s="1" t="s">
        <v>26</v>
      </c>
      <c r="J1552" s="1" t="s">
        <v>66</v>
      </c>
      <c r="K1552" s="1" t="s">
        <v>67</v>
      </c>
      <c r="L1552" s="1" t="s">
        <v>68</v>
      </c>
      <c r="M1552" s="1" t="s">
        <v>590</v>
      </c>
      <c r="N1552" s="1" t="s">
        <v>31</v>
      </c>
      <c r="O1552" s="1" t="s">
        <v>36</v>
      </c>
      <c r="P1552" s="1" t="s">
        <v>591</v>
      </c>
      <c r="Q1552">
        <v>347.80200000000002</v>
      </c>
      <c r="R1552">
        <v>7</v>
      </c>
      <c r="S1552">
        <v>-24.843</v>
      </c>
      <c r="T1552" s="1" t="s">
        <v>34</v>
      </c>
    </row>
    <row r="1553" spans="1:20" x14ac:dyDescent="0.25">
      <c r="A1553" s="1" t="s">
        <v>3737</v>
      </c>
      <c r="B1553" s="2">
        <v>42626</v>
      </c>
      <c r="C1553" s="2">
        <v>42631</v>
      </c>
      <c r="D1553" s="1" t="s">
        <v>50</v>
      </c>
      <c r="E1553" s="1" t="s">
        <v>40</v>
      </c>
      <c r="F1553" s="1" t="s">
        <v>2925</v>
      </c>
      <c r="G1553" s="1" t="s">
        <v>2926</v>
      </c>
      <c r="H1553" s="1" t="s">
        <v>25</v>
      </c>
      <c r="I1553" s="1" t="s">
        <v>26</v>
      </c>
      <c r="J1553" s="1" t="s">
        <v>840</v>
      </c>
      <c r="K1553" s="1" t="s">
        <v>841</v>
      </c>
      <c r="L1553" s="1" t="s">
        <v>93</v>
      </c>
      <c r="M1553" s="1" t="s">
        <v>94</v>
      </c>
      <c r="N1553" s="1" t="s">
        <v>31</v>
      </c>
      <c r="O1553" s="1" t="s">
        <v>57</v>
      </c>
      <c r="P1553" s="1" t="s">
        <v>95</v>
      </c>
      <c r="Q1553">
        <v>1336.44</v>
      </c>
      <c r="R1553">
        <v>14</v>
      </c>
      <c r="S1553">
        <v>387.56760000000003</v>
      </c>
      <c r="T1553" s="1" t="s">
        <v>77</v>
      </c>
    </row>
    <row r="1554" spans="1:20" x14ac:dyDescent="0.25">
      <c r="A1554" s="1" t="s">
        <v>3738</v>
      </c>
      <c r="B1554" s="2">
        <v>43068</v>
      </c>
      <c r="C1554" s="2">
        <v>43072</v>
      </c>
      <c r="D1554" s="1" t="s">
        <v>79</v>
      </c>
      <c r="E1554" s="1" t="s">
        <v>40</v>
      </c>
      <c r="F1554" s="1" t="s">
        <v>2348</v>
      </c>
      <c r="G1554" s="1" t="s">
        <v>2349</v>
      </c>
      <c r="H1554" s="1" t="s">
        <v>25</v>
      </c>
      <c r="I1554" s="1" t="s">
        <v>26</v>
      </c>
      <c r="J1554" s="1" t="s">
        <v>2269</v>
      </c>
      <c r="K1554" s="1" t="s">
        <v>141</v>
      </c>
      <c r="L1554" s="1" t="s">
        <v>29</v>
      </c>
      <c r="M1554" s="1" t="s">
        <v>35</v>
      </c>
      <c r="N1554" s="1" t="s">
        <v>31</v>
      </c>
      <c r="O1554" s="1" t="s">
        <v>36</v>
      </c>
      <c r="P1554" s="1" t="s">
        <v>37</v>
      </c>
      <c r="Q1554">
        <v>390.36799999999999</v>
      </c>
      <c r="R1554">
        <v>2</v>
      </c>
      <c r="S1554">
        <v>48.795999999999999</v>
      </c>
      <c r="T1554" s="1" t="s">
        <v>34</v>
      </c>
    </row>
    <row r="1555" spans="1:20" x14ac:dyDescent="0.25">
      <c r="A1555" s="1" t="s">
        <v>3738</v>
      </c>
      <c r="B1555" s="2">
        <v>43068</v>
      </c>
      <c r="C1555" s="2">
        <v>43072</v>
      </c>
      <c r="D1555" s="1" t="s">
        <v>79</v>
      </c>
      <c r="E1555" s="1" t="s">
        <v>40</v>
      </c>
      <c r="F1555" s="1" t="s">
        <v>2348</v>
      </c>
      <c r="G1555" s="1" t="s">
        <v>2349</v>
      </c>
      <c r="H1555" s="1" t="s">
        <v>25</v>
      </c>
      <c r="I1555" s="1" t="s">
        <v>26</v>
      </c>
      <c r="J1555" s="1" t="s">
        <v>2269</v>
      </c>
      <c r="K1555" s="1" t="s">
        <v>141</v>
      </c>
      <c r="L1555" s="1" t="s">
        <v>29</v>
      </c>
      <c r="M1555" s="1" t="s">
        <v>308</v>
      </c>
      <c r="N1555" s="1" t="s">
        <v>31</v>
      </c>
      <c r="O1555" s="1" t="s">
        <v>57</v>
      </c>
      <c r="P1555" s="1" t="s">
        <v>2586</v>
      </c>
      <c r="Q1555">
        <v>101.52</v>
      </c>
      <c r="R1555">
        <v>5</v>
      </c>
      <c r="S1555">
        <v>19.035</v>
      </c>
      <c r="T1555" s="1" t="s">
        <v>34</v>
      </c>
    </row>
    <row r="1556" spans="1:20" x14ac:dyDescent="0.25">
      <c r="A1556" s="1" t="s">
        <v>3739</v>
      </c>
      <c r="B1556" s="2">
        <v>42729</v>
      </c>
      <c r="C1556" s="2">
        <v>42734</v>
      </c>
      <c r="D1556" s="1" t="s">
        <v>50</v>
      </c>
      <c r="E1556" s="1" t="s">
        <v>40</v>
      </c>
      <c r="F1556" s="1" t="s">
        <v>3194</v>
      </c>
      <c r="G1556" s="1" t="s">
        <v>3195</v>
      </c>
      <c r="H1556" s="1" t="s">
        <v>90</v>
      </c>
      <c r="I1556" s="1" t="s">
        <v>26</v>
      </c>
      <c r="J1556" s="1" t="s">
        <v>173</v>
      </c>
      <c r="K1556" s="1" t="s">
        <v>121</v>
      </c>
      <c r="L1556" s="1" t="s">
        <v>68</v>
      </c>
      <c r="M1556" s="1" t="s">
        <v>1247</v>
      </c>
      <c r="N1556" s="1" t="s">
        <v>31</v>
      </c>
      <c r="O1556" s="1" t="s">
        <v>46</v>
      </c>
      <c r="P1556" s="1" t="s">
        <v>1248</v>
      </c>
      <c r="Q1556">
        <v>313.17599999999999</v>
      </c>
      <c r="R1556">
        <v>2</v>
      </c>
      <c r="S1556">
        <v>-120.0508</v>
      </c>
      <c r="T1556" s="1" t="s">
        <v>96</v>
      </c>
    </row>
    <row r="1557" spans="1:20" x14ac:dyDescent="0.25">
      <c r="A1557" s="1" t="s">
        <v>3739</v>
      </c>
      <c r="B1557" s="2">
        <v>42729</v>
      </c>
      <c r="C1557" s="2">
        <v>42734</v>
      </c>
      <c r="D1557" s="1" t="s">
        <v>50</v>
      </c>
      <c r="E1557" s="1" t="s">
        <v>40</v>
      </c>
      <c r="F1557" s="1" t="s">
        <v>3194</v>
      </c>
      <c r="G1557" s="1" t="s">
        <v>3195</v>
      </c>
      <c r="H1557" s="1" t="s">
        <v>90</v>
      </c>
      <c r="I1557" s="1" t="s">
        <v>26</v>
      </c>
      <c r="J1557" s="1" t="s">
        <v>173</v>
      </c>
      <c r="K1557" s="1" t="s">
        <v>121</v>
      </c>
      <c r="L1557" s="1" t="s">
        <v>68</v>
      </c>
      <c r="M1557" s="1" t="s">
        <v>795</v>
      </c>
      <c r="N1557" s="1" t="s">
        <v>31</v>
      </c>
      <c r="O1557" s="1" t="s">
        <v>36</v>
      </c>
      <c r="P1557" s="1" t="s">
        <v>796</v>
      </c>
      <c r="Q1557">
        <v>866.64599999999996</v>
      </c>
      <c r="R1557">
        <v>3</v>
      </c>
      <c r="S1557">
        <v>173.32919999999999</v>
      </c>
      <c r="T1557" s="1" t="s">
        <v>96</v>
      </c>
    </row>
    <row r="1558" spans="1:20" x14ac:dyDescent="0.25">
      <c r="A1558" s="1" t="s">
        <v>3740</v>
      </c>
      <c r="B1558" s="2">
        <v>42621</v>
      </c>
      <c r="C1558" s="2">
        <v>42626</v>
      </c>
      <c r="D1558" s="1" t="s">
        <v>50</v>
      </c>
      <c r="E1558" s="1" t="s">
        <v>40</v>
      </c>
      <c r="F1558" s="1" t="s">
        <v>1678</v>
      </c>
      <c r="G1558" s="1" t="s">
        <v>1679</v>
      </c>
      <c r="H1558" s="1" t="s">
        <v>25</v>
      </c>
      <c r="I1558" s="1" t="s">
        <v>26</v>
      </c>
      <c r="J1558" s="1" t="s">
        <v>191</v>
      </c>
      <c r="K1558" s="1" t="s">
        <v>192</v>
      </c>
      <c r="L1558" s="1" t="s">
        <v>55</v>
      </c>
      <c r="M1558" s="1" t="s">
        <v>607</v>
      </c>
      <c r="N1558" s="1" t="s">
        <v>31</v>
      </c>
      <c r="O1558" s="1" t="s">
        <v>57</v>
      </c>
      <c r="P1558" s="1" t="s">
        <v>608</v>
      </c>
      <c r="Q1558">
        <v>43.13</v>
      </c>
      <c r="R1558">
        <v>1</v>
      </c>
      <c r="S1558">
        <v>14.664199999999999</v>
      </c>
      <c r="T1558" s="1" t="s">
        <v>77</v>
      </c>
    </row>
    <row r="1559" spans="1:20" x14ac:dyDescent="0.25">
      <c r="A1559" s="1" t="s">
        <v>3741</v>
      </c>
      <c r="B1559" s="2">
        <v>42138</v>
      </c>
      <c r="C1559" s="2">
        <v>42143</v>
      </c>
      <c r="D1559" s="1" t="s">
        <v>50</v>
      </c>
      <c r="E1559" s="1" t="s">
        <v>40</v>
      </c>
      <c r="F1559" s="1" t="s">
        <v>1068</v>
      </c>
      <c r="G1559" s="1" t="s">
        <v>1069</v>
      </c>
      <c r="H1559" s="1" t="s">
        <v>90</v>
      </c>
      <c r="I1559" s="1" t="s">
        <v>26</v>
      </c>
      <c r="J1559" s="1" t="s">
        <v>3742</v>
      </c>
      <c r="K1559" s="1" t="s">
        <v>54</v>
      </c>
      <c r="L1559" s="1" t="s">
        <v>55</v>
      </c>
      <c r="M1559" s="1" t="s">
        <v>710</v>
      </c>
      <c r="N1559" s="1" t="s">
        <v>31</v>
      </c>
      <c r="O1559" s="1" t="s">
        <v>32</v>
      </c>
      <c r="P1559" s="1" t="s">
        <v>711</v>
      </c>
      <c r="Q1559">
        <v>509.95749999999998</v>
      </c>
      <c r="R1559">
        <v>5</v>
      </c>
      <c r="S1559">
        <v>41.996499999999997</v>
      </c>
      <c r="T1559" s="1" t="s">
        <v>161</v>
      </c>
    </row>
    <row r="1560" spans="1:20" x14ac:dyDescent="0.25">
      <c r="A1560" s="1" t="s">
        <v>3741</v>
      </c>
      <c r="B1560" s="2">
        <v>42138</v>
      </c>
      <c r="C1560" s="2">
        <v>42143</v>
      </c>
      <c r="D1560" s="1" t="s">
        <v>50</v>
      </c>
      <c r="E1560" s="1" t="s">
        <v>40</v>
      </c>
      <c r="F1560" s="1" t="s">
        <v>1068</v>
      </c>
      <c r="G1560" s="1" t="s">
        <v>1069</v>
      </c>
      <c r="H1560" s="1" t="s">
        <v>90</v>
      </c>
      <c r="I1560" s="1" t="s">
        <v>26</v>
      </c>
      <c r="J1560" s="1" t="s">
        <v>3742</v>
      </c>
      <c r="K1560" s="1" t="s">
        <v>54</v>
      </c>
      <c r="L1560" s="1" t="s">
        <v>55</v>
      </c>
      <c r="M1560" s="1" t="s">
        <v>640</v>
      </c>
      <c r="N1560" s="1" t="s">
        <v>31</v>
      </c>
      <c r="O1560" s="1" t="s">
        <v>57</v>
      </c>
      <c r="P1560" s="1" t="s">
        <v>641</v>
      </c>
      <c r="Q1560">
        <v>122.91</v>
      </c>
      <c r="R1560">
        <v>3</v>
      </c>
      <c r="S1560">
        <v>34.4148</v>
      </c>
      <c r="T1560" s="1" t="s">
        <v>161</v>
      </c>
    </row>
    <row r="1561" spans="1:20" x14ac:dyDescent="0.25">
      <c r="A1561" s="1" t="s">
        <v>3741</v>
      </c>
      <c r="B1561" s="2">
        <v>42138</v>
      </c>
      <c r="C1561" s="2">
        <v>42143</v>
      </c>
      <c r="D1561" s="1" t="s">
        <v>50</v>
      </c>
      <c r="E1561" s="1" t="s">
        <v>40</v>
      </c>
      <c r="F1561" s="1" t="s">
        <v>1068</v>
      </c>
      <c r="G1561" s="1" t="s">
        <v>1069</v>
      </c>
      <c r="H1561" s="1" t="s">
        <v>90</v>
      </c>
      <c r="I1561" s="1" t="s">
        <v>26</v>
      </c>
      <c r="J1561" s="1" t="s">
        <v>3742</v>
      </c>
      <c r="K1561" s="1" t="s">
        <v>54</v>
      </c>
      <c r="L1561" s="1" t="s">
        <v>55</v>
      </c>
      <c r="M1561" s="1" t="s">
        <v>1656</v>
      </c>
      <c r="N1561" s="1" t="s">
        <v>31</v>
      </c>
      <c r="O1561" s="1" t="s">
        <v>36</v>
      </c>
      <c r="P1561" s="1" t="s">
        <v>1657</v>
      </c>
      <c r="Q1561">
        <v>97.567999999999998</v>
      </c>
      <c r="R1561">
        <v>2</v>
      </c>
      <c r="S1561">
        <v>-6.0979999999999999</v>
      </c>
      <c r="T1561" s="1" t="s">
        <v>161</v>
      </c>
    </row>
    <row r="1562" spans="1:20" x14ac:dyDescent="0.25">
      <c r="A1562" s="1" t="s">
        <v>3741</v>
      </c>
      <c r="B1562" s="2">
        <v>42138</v>
      </c>
      <c r="C1562" s="2">
        <v>42143</v>
      </c>
      <c r="D1562" s="1" t="s">
        <v>50</v>
      </c>
      <c r="E1562" s="1" t="s">
        <v>40</v>
      </c>
      <c r="F1562" s="1" t="s">
        <v>1068</v>
      </c>
      <c r="G1562" s="1" t="s">
        <v>1069</v>
      </c>
      <c r="H1562" s="1" t="s">
        <v>90</v>
      </c>
      <c r="I1562" s="1" t="s">
        <v>26</v>
      </c>
      <c r="J1562" s="1" t="s">
        <v>3742</v>
      </c>
      <c r="K1562" s="1" t="s">
        <v>54</v>
      </c>
      <c r="L1562" s="1" t="s">
        <v>55</v>
      </c>
      <c r="M1562" s="1" t="s">
        <v>2334</v>
      </c>
      <c r="N1562" s="1" t="s">
        <v>31</v>
      </c>
      <c r="O1562" s="1" t="s">
        <v>36</v>
      </c>
      <c r="P1562" s="1" t="s">
        <v>2335</v>
      </c>
      <c r="Q1562">
        <v>722.35199999999998</v>
      </c>
      <c r="R1562">
        <v>3</v>
      </c>
      <c r="S1562">
        <v>81.264600000000002</v>
      </c>
      <c r="T1562" s="1" t="s">
        <v>161</v>
      </c>
    </row>
    <row r="1563" spans="1:20" x14ac:dyDescent="0.25">
      <c r="A1563" s="1" t="s">
        <v>3743</v>
      </c>
      <c r="B1563" s="2">
        <v>42520</v>
      </c>
      <c r="C1563" s="2">
        <v>42527</v>
      </c>
      <c r="D1563" s="1" t="s">
        <v>39</v>
      </c>
      <c r="E1563" s="1" t="s">
        <v>40</v>
      </c>
      <c r="F1563" s="1" t="s">
        <v>2308</v>
      </c>
      <c r="G1563" s="1" t="s">
        <v>2309</v>
      </c>
      <c r="H1563" s="1" t="s">
        <v>90</v>
      </c>
      <c r="I1563" s="1" t="s">
        <v>26</v>
      </c>
      <c r="J1563" s="1" t="s">
        <v>53</v>
      </c>
      <c r="K1563" s="1" t="s">
        <v>54</v>
      </c>
      <c r="L1563" s="1" t="s">
        <v>55</v>
      </c>
      <c r="M1563" s="1" t="s">
        <v>2281</v>
      </c>
      <c r="N1563" s="1" t="s">
        <v>31</v>
      </c>
      <c r="O1563" s="1" t="s">
        <v>57</v>
      </c>
      <c r="P1563" s="1" t="s">
        <v>2282</v>
      </c>
      <c r="Q1563">
        <v>167.84</v>
      </c>
      <c r="R1563">
        <v>8</v>
      </c>
      <c r="S1563">
        <v>11.748799999999999</v>
      </c>
      <c r="T1563" s="1" t="s">
        <v>161</v>
      </c>
    </row>
    <row r="1564" spans="1:20" x14ac:dyDescent="0.25">
      <c r="A1564" s="1" t="s">
        <v>3744</v>
      </c>
      <c r="B1564" s="2">
        <v>41737</v>
      </c>
      <c r="C1564" s="2">
        <v>41741</v>
      </c>
      <c r="D1564" s="1" t="s">
        <v>79</v>
      </c>
      <c r="E1564" s="1" t="s">
        <v>40</v>
      </c>
      <c r="F1564" s="1" t="s">
        <v>972</v>
      </c>
      <c r="G1564" s="1" t="s">
        <v>973</v>
      </c>
      <c r="H1564" s="1" t="s">
        <v>25</v>
      </c>
      <c r="I1564" s="1" t="s">
        <v>26</v>
      </c>
      <c r="J1564" s="1" t="s">
        <v>2531</v>
      </c>
      <c r="K1564" s="1" t="s">
        <v>231</v>
      </c>
      <c r="L1564" s="1" t="s">
        <v>68</v>
      </c>
      <c r="M1564" s="1" t="s">
        <v>2831</v>
      </c>
      <c r="N1564" s="1" t="s">
        <v>31</v>
      </c>
      <c r="O1564" s="1" t="s">
        <v>46</v>
      </c>
      <c r="P1564" s="1" t="s">
        <v>2832</v>
      </c>
      <c r="Q1564">
        <v>172.11</v>
      </c>
      <c r="R1564">
        <v>1</v>
      </c>
      <c r="S1564">
        <v>-94.660499999999999</v>
      </c>
      <c r="T1564" s="1" t="s">
        <v>113</v>
      </c>
    </row>
    <row r="1565" spans="1:20" x14ac:dyDescent="0.25">
      <c r="A1565" s="1" t="s">
        <v>3745</v>
      </c>
      <c r="B1565" s="2">
        <v>42885</v>
      </c>
      <c r="C1565" s="2">
        <v>42889</v>
      </c>
      <c r="D1565" s="1" t="s">
        <v>79</v>
      </c>
      <c r="E1565" s="1" t="s">
        <v>40</v>
      </c>
      <c r="F1565" s="1" t="s">
        <v>2895</v>
      </c>
      <c r="G1565" s="1" t="s">
        <v>2896</v>
      </c>
      <c r="H1565" s="1" t="s">
        <v>100</v>
      </c>
      <c r="I1565" s="1" t="s">
        <v>26</v>
      </c>
      <c r="J1565" s="1" t="s">
        <v>3746</v>
      </c>
      <c r="K1565" s="1" t="s">
        <v>1517</v>
      </c>
      <c r="L1565" s="1" t="s">
        <v>55</v>
      </c>
      <c r="M1565" s="1" t="s">
        <v>3545</v>
      </c>
      <c r="N1565" s="1" t="s">
        <v>31</v>
      </c>
      <c r="O1565" s="1" t="s">
        <v>57</v>
      </c>
      <c r="P1565" s="1" t="s">
        <v>3546</v>
      </c>
      <c r="Q1565">
        <v>13.592000000000001</v>
      </c>
      <c r="R1565">
        <v>1</v>
      </c>
      <c r="S1565">
        <v>-0.33979999999999999</v>
      </c>
      <c r="T1565" s="1" t="s">
        <v>161</v>
      </c>
    </row>
    <row r="1566" spans="1:20" x14ac:dyDescent="0.25">
      <c r="A1566" s="1" t="s">
        <v>3747</v>
      </c>
      <c r="B1566" s="2">
        <v>42442</v>
      </c>
      <c r="C1566" s="2">
        <v>42444</v>
      </c>
      <c r="D1566" s="1" t="s">
        <v>63</v>
      </c>
      <c r="E1566" s="1" t="s">
        <v>22</v>
      </c>
      <c r="F1566" s="1" t="s">
        <v>2073</v>
      </c>
      <c r="G1566" s="1" t="s">
        <v>2074</v>
      </c>
      <c r="H1566" s="1" t="s">
        <v>90</v>
      </c>
      <c r="I1566" s="1" t="s">
        <v>26</v>
      </c>
      <c r="J1566" s="1" t="s">
        <v>66</v>
      </c>
      <c r="K1566" s="1" t="s">
        <v>67</v>
      </c>
      <c r="L1566" s="1" t="s">
        <v>68</v>
      </c>
      <c r="M1566" s="1" t="s">
        <v>246</v>
      </c>
      <c r="N1566" s="1" t="s">
        <v>31</v>
      </c>
      <c r="O1566" s="1" t="s">
        <v>36</v>
      </c>
      <c r="P1566" s="1" t="s">
        <v>247</v>
      </c>
      <c r="Q1566">
        <v>386.68</v>
      </c>
      <c r="R1566">
        <v>2</v>
      </c>
      <c r="S1566">
        <v>-5.524</v>
      </c>
      <c r="T1566" s="1" t="s">
        <v>195</v>
      </c>
    </row>
    <row r="1567" spans="1:20" x14ac:dyDescent="0.25">
      <c r="A1567" s="1" t="s">
        <v>3748</v>
      </c>
      <c r="B1567" s="2">
        <v>42835</v>
      </c>
      <c r="C1567" s="2">
        <v>42839</v>
      </c>
      <c r="D1567" s="1" t="s">
        <v>79</v>
      </c>
      <c r="E1567" s="1" t="s">
        <v>40</v>
      </c>
      <c r="F1567" s="1" t="s">
        <v>263</v>
      </c>
      <c r="G1567" s="1" t="s">
        <v>264</v>
      </c>
      <c r="H1567" s="1" t="s">
        <v>25</v>
      </c>
      <c r="I1567" s="1" t="s">
        <v>26</v>
      </c>
      <c r="J1567" s="1" t="s">
        <v>66</v>
      </c>
      <c r="K1567" s="1" t="s">
        <v>67</v>
      </c>
      <c r="L1567" s="1" t="s">
        <v>68</v>
      </c>
      <c r="M1567" s="1" t="s">
        <v>870</v>
      </c>
      <c r="N1567" s="1" t="s">
        <v>31</v>
      </c>
      <c r="O1567" s="1" t="s">
        <v>57</v>
      </c>
      <c r="P1567" s="1" t="s">
        <v>871</v>
      </c>
      <c r="Q1567">
        <v>36.671999999999997</v>
      </c>
      <c r="R1567">
        <v>3</v>
      </c>
      <c r="S1567">
        <v>6.4176000000000002</v>
      </c>
      <c r="T1567" s="1" t="s">
        <v>113</v>
      </c>
    </row>
    <row r="1568" spans="1:20" x14ac:dyDescent="0.25">
      <c r="A1568" s="1" t="s">
        <v>3749</v>
      </c>
      <c r="B1568" s="2">
        <v>42546</v>
      </c>
      <c r="C1568" s="2">
        <v>42548</v>
      </c>
      <c r="D1568" s="1" t="s">
        <v>63</v>
      </c>
      <c r="E1568" s="1" t="s">
        <v>22</v>
      </c>
      <c r="F1568" s="1" t="s">
        <v>1170</v>
      </c>
      <c r="G1568" s="1" t="s">
        <v>1171</v>
      </c>
      <c r="H1568" s="1" t="s">
        <v>25</v>
      </c>
      <c r="I1568" s="1" t="s">
        <v>26</v>
      </c>
      <c r="J1568" s="1" t="s">
        <v>101</v>
      </c>
      <c r="K1568" s="1" t="s">
        <v>92</v>
      </c>
      <c r="L1568" s="1" t="s">
        <v>93</v>
      </c>
      <c r="M1568" s="1" t="s">
        <v>135</v>
      </c>
      <c r="N1568" s="1" t="s">
        <v>31</v>
      </c>
      <c r="O1568" s="1" t="s">
        <v>36</v>
      </c>
      <c r="P1568" s="1" t="s">
        <v>136</v>
      </c>
      <c r="Q1568">
        <v>85.245999999999995</v>
      </c>
      <c r="R1568">
        <v>2</v>
      </c>
      <c r="S1568">
        <v>-6.0890000000000004</v>
      </c>
      <c r="T1568" s="1" t="s">
        <v>59</v>
      </c>
    </row>
    <row r="1569" spans="1:20" x14ac:dyDescent="0.25">
      <c r="A1569" s="1" t="s">
        <v>3749</v>
      </c>
      <c r="B1569" s="2">
        <v>42546</v>
      </c>
      <c r="C1569" s="2">
        <v>42548</v>
      </c>
      <c r="D1569" s="1" t="s">
        <v>63</v>
      </c>
      <c r="E1569" s="1" t="s">
        <v>22</v>
      </c>
      <c r="F1569" s="1" t="s">
        <v>1170</v>
      </c>
      <c r="G1569" s="1" t="s">
        <v>1171</v>
      </c>
      <c r="H1569" s="1" t="s">
        <v>25</v>
      </c>
      <c r="I1569" s="1" t="s">
        <v>26</v>
      </c>
      <c r="J1569" s="1" t="s">
        <v>101</v>
      </c>
      <c r="K1569" s="1" t="s">
        <v>92</v>
      </c>
      <c r="L1569" s="1" t="s">
        <v>93</v>
      </c>
      <c r="M1569" s="1" t="s">
        <v>2436</v>
      </c>
      <c r="N1569" s="1" t="s">
        <v>31</v>
      </c>
      <c r="O1569" s="1" t="s">
        <v>57</v>
      </c>
      <c r="P1569" s="1" t="s">
        <v>2437</v>
      </c>
      <c r="Q1569">
        <v>32.712000000000003</v>
      </c>
      <c r="R1569">
        <v>2</v>
      </c>
      <c r="S1569">
        <v>-26.169599999999999</v>
      </c>
      <c r="T1569" s="1" t="s">
        <v>59</v>
      </c>
    </row>
    <row r="1570" spans="1:20" x14ac:dyDescent="0.25">
      <c r="A1570" s="1" t="s">
        <v>3750</v>
      </c>
      <c r="B1570" s="2">
        <v>42087</v>
      </c>
      <c r="C1570" s="2">
        <v>42090</v>
      </c>
      <c r="D1570" s="1" t="s">
        <v>21</v>
      </c>
      <c r="E1570" s="1" t="s">
        <v>22</v>
      </c>
      <c r="F1570" s="1" t="s">
        <v>2058</v>
      </c>
      <c r="G1570" s="1" t="s">
        <v>2059</v>
      </c>
      <c r="H1570" s="1" t="s">
        <v>90</v>
      </c>
      <c r="I1570" s="1" t="s">
        <v>26</v>
      </c>
      <c r="J1570" s="1" t="s">
        <v>3751</v>
      </c>
      <c r="K1570" s="1" t="s">
        <v>192</v>
      </c>
      <c r="L1570" s="1" t="s">
        <v>55</v>
      </c>
      <c r="M1570" s="1" t="s">
        <v>2126</v>
      </c>
      <c r="N1570" s="1" t="s">
        <v>31</v>
      </c>
      <c r="O1570" s="1" t="s">
        <v>57</v>
      </c>
      <c r="P1570" s="1" t="s">
        <v>2127</v>
      </c>
      <c r="Q1570">
        <v>46.9</v>
      </c>
      <c r="R1570">
        <v>5</v>
      </c>
      <c r="S1570">
        <v>13.132</v>
      </c>
      <c r="T1570" s="1" t="s">
        <v>195</v>
      </c>
    </row>
    <row r="1571" spans="1:20" x14ac:dyDescent="0.25">
      <c r="A1571" s="1" t="s">
        <v>3752</v>
      </c>
      <c r="B1571" s="2">
        <v>42980</v>
      </c>
      <c r="C1571" s="2">
        <v>42984</v>
      </c>
      <c r="D1571" s="1" t="s">
        <v>79</v>
      </c>
      <c r="E1571" s="1" t="s">
        <v>40</v>
      </c>
      <c r="F1571" s="1" t="s">
        <v>1506</v>
      </c>
      <c r="G1571" s="1" t="s">
        <v>1507</v>
      </c>
      <c r="H1571" s="1" t="s">
        <v>25</v>
      </c>
      <c r="I1571" s="1" t="s">
        <v>26</v>
      </c>
      <c r="J1571" s="1" t="s">
        <v>53</v>
      </c>
      <c r="K1571" s="1" t="s">
        <v>54</v>
      </c>
      <c r="L1571" s="1" t="s">
        <v>55</v>
      </c>
      <c r="M1571" s="1" t="s">
        <v>1465</v>
      </c>
      <c r="N1571" s="1" t="s">
        <v>31</v>
      </c>
      <c r="O1571" s="1" t="s">
        <v>46</v>
      </c>
      <c r="P1571" s="1" t="s">
        <v>1466</v>
      </c>
      <c r="Q1571">
        <v>236.52799999999999</v>
      </c>
      <c r="R1571">
        <v>2</v>
      </c>
      <c r="S1571">
        <v>-2.9565999999999999</v>
      </c>
      <c r="T1571" s="1" t="s">
        <v>77</v>
      </c>
    </row>
    <row r="1572" spans="1:20" x14ac:dyDescent="0.25">
      <c r="A1572" s="1" t="s">
        <v>3753</v>
      </c>
      <c r="B1572" s="2">
        <v>42769</v>
      </c>
      <c r="C1572" s="2">
        <v>42773</v>
      </c>
      <c r="D1572" s="1" t="s">
        <v>79</v>
      </c>
      <c r="E1572" s="1" t="s">
        <v>22</v>
      </c>
      <c r="F1572" s="1" t="s">
        <v>2489</v>
      </c>
      <c r="G1572" s="1" t="s">
        <v>2490</v>
      </c>
      <c r="H1572" s="1" t="s">
        <v>100</v>
      </c>
      <c r="I1572" s="1" t="s">
        <v>26</v>
      </c>
      <c r="J1572" s="1" t="s">
        <v>133</v>
      </c>
      <c r="K1572" s="1" t="s">
        <v>134</v>
      </c>
      <c r="L1572" s="1" t="s">
        <v>93</v>
      </c>
      <c r="M1572" s="1" t="s">
        <v>1784</v>
      </c>
      <c r="N1572" s="1" t="s">
        <v>31</v>
      </c>
      <c r="O1572" s="1" t="s">
        <v>57</v>
      </c>
      <c r="P1572" s="1" t="s">
        <v>1785</v>
      </c>
      <c r="Q1572">
        <v>22.2</v>
      </c>
      <c r="R1572">
        <v>1</v>
      </c>
      <c r="S1572">
        <v>-26.085000000000001</v>
      </c>
      <c r="T1572" s="1" t="s">
        <v>297</v>
      </c>
    </row>
    <row r="1573" spans="1:20" x14ac:dyDescent="0.25">
      <c r="A1573" s="1" t="s">
        <v>3754</v>
      </c>
      <c r="B1573" s="2">
        <v>43050</v>
      </c>
      <c r="C1573" s="2">
        <v>43053</v>
      </c>
      <c r="D1573" s="1" t="s">
        <v>21</v>
      </c>
      <c r="E1573" s="1" t="s">
        <v>87</v>
      </c>
      <c r="F1573" s="1" t="s">
        <v>2107</v>
      </c>
      <c r="G1573" s="1" t="s">
        <v>2108</v>
      </c>
      <c r="H1573" s="1" t="s">
        <v>25</v>
      </c>
      <c r="I1573" s="1" t="s">
        <v>26</v>
      </c>
      <c r="J1573" s="1" t="s">
        <v>3124</v>
      </c>
      <c r="K1573" s="1" t="s">
        <v>141</v>
      </c>
      <c r="L1573" s="1" t="s">
        <v>29</v>
      </c>
      <c r="M1573" s="1" t="s">
        <v>830</v>
      </c>
      <c r="N1573" s="1" t="s">
        <v>31</v>
      </c>
      <c r="O1573" s="1" t="s">
        <v>57</v>
      </c>
      <c r="P1573" s="1" t="s">
        <v>831</v>
      </c>
      <c r="Q1573">
        <v>88.92</v>
      </c>
      <c r="R1573">
        <v>5</v>
      </c>
      <c r="S1573">
        <v>14.4495</v>
      </c>
      <c r="T1573" s="1" t="s">
        <v>34</v>
      </c>
    </row>
    <row r="1574" spans="1:20" x14ac:dyDescent="0.25">
      <c r="A1574" s="1" t="s">
        <v>3755</v>
      </c>
      <c r="B1574" s="2">
        <v>42995</v>
      </c>
      <c r="C1574" s="2">
        <v>43000</v>
      </c>
      <c r="D1574" s="1" t="s">
        <v>50</v>
      </c>
      <c r="E1574" s="1" t="s">
        <v>22</v>
      </c>
      <c r="F1574" s="1" t="s">
        <v>1782</v>
      </c>
      <c r="G1574" s="1" t="s">
        <v>1783</v>
      </c>
      <c r="H1574" s="1" t="s">
        <v>100</v>
      </c>
      <c r="I1574" s="1" t="s">
        <v>26</v>
      </c>
      <c r="J1574" s="1" t="s">
        <v>101</v>
      </c>
      <c r="K1574" s="1" t="s">
        <v>92</v>
      </c>
      <c r="L1574" s="1" t="s">
        <v>93</v>
      </c>
      <c r="M1574" s="1" t="s">
        <v>1617</v>
      </c>
      <c r="N1574" s="1" t="s">
        <v>31</v>
      </c>
      <c r="O1574" s="1" t="s">
        <v>36</v>
      </c>
      <c r="P1574" s="1" t="s">
        <v>1618</v>
      </c>
      <c r="Q1574">
        <v>318.43</v>
      </c>
      <c r="R1574">
        <v>5</v>
      </c>
      <c r="S1574">
        <v>-77.332999999999998</v>
      </c>
      <c r="T1574" s="1" t="s">
        <v>77</v>
      </c>
    </row>
    <row r="1575" spans="1:20" x14ac:dyDescent="0.25">
      <c r="A1575" s="1" t="s">
        <v>3756</v>
      </c>
      <c r="B1575" s="2">
        <v>42110</v>
      </c>
      <c r="C1575" s="2">
        <v>42112</v>
      </c>
      <c r="D1575" s="1" t="s">
        <v>63</v>
      </c>
      <c r="E1575" s="1" t="s">
        <v>87</v>
      </c>
      <c r="F1575" s="1" t="s">
        <v>892</v>
      </c>
      <c r="G1575" s="1" t="s">
        <v>893</v>
      </c>
      <c r="H1575" s="1" t="s">
        <v>25</v>
      </c>
      <c r="I1575" s="1" t="s">
        <v>26</v>
      </c>
      <c r="J1575" s="1" t="s">
        <v>715</v>
      </c>
      <c r="K1575" s="1" t="s">
        <v>716</v>
      </c>
      <c r="L1575" s="1" t="s">
        <v>29</v>
      </c>
      <c r="M1575" s="1" t="s">
        <v>1831</v>
      </c>
      <c r="N1575" s="1" t="s">
        <v>31</v>
      </c>
      <c r="O1575" s="1" t="s">
        <v>57</v>
      </c>
      <c r="P1575" s="1" t="s">
        <v>1832</v>
      </c>
      <c r="Q1575">
        <v>1196.8599999999999</v>
      </c>
      <c r="R1575">
        <v>7</v>
      </c>
      <c r="S1575">
        <v>119.68600000000001</v>
      </c>
      <c r="T1575" s="1" t="s">
        <v>113</v>
      </c>
    </row>
    <row r="1576" spans="1:20" x14ac:dyDescent="0.25">
      <c r="A1576" s="1" t="s">
        <v>3756</v>
      </c>
      <c r="B1576" s="2">
        <v>42110</v>
      </c>
      <c r="C1576" s="2">
        <v>42112</v>
      </c>
      <c r="D1576" s="1" t="s">
        <v>63</v>
      </c>
      <c r="E1576" s="1" t="s">
        <v>87</v>
      </c>
      <c r="F1576" s="1" t="s">
        <v>892</v>
      </c>
      <c r="G1576" s="1" t="s">
        <v>893</v>
      </c>
      <c r="H1576" s="1" t="s">
        <v>25</v>
      </c>
      <c r="I1576" s="1" t="s">
        <v>26</v>
      </c>
      <c r="J1576" s="1" t="s">
        <v>715</v>
      </c>
      <c r="K1576" s="1" t="s">
        <v>716</v>
      </c>
      <c r="L1576" s="1" t="s">
        <v>29</v>
      </c>
      <c r="M1576" s="1" t="s">
        <v>860</v>
      </c>
      <c r="N1576" s="1" t="s">
        <v>31</v>
      </c>
      <c r="O1576" s="1" t="s">
        <v>32</v>
      </c>
      <c r="P1576" s="1" t="s">
        <v>861</v>
      </c>
      <c r="Q1576">
        <v>523.26</v>
      </c>
      <c r="R1576">
        <v>9</v>
      </c>
      <c r="S1576">
        <v>125.58240000000001</v>
      </c>
      <c r="T1576" s="1" t="s">
        <v>113</v>
      </c>
    </row>
    <row r="1577" spans="1:20" x14ac:dyDescent="0.25">
      <c r="A1577" s="1" t="s">
        <v>3757</v>
      </c>
      <c r="B1577" s="2">
        <v>43050</v>
      </c>
      <c r="C1577" s="2">
        <v>43054</v>
      </c>
      <c r="D1577" s="1" t="s">
        <v>79</v>
      </c>
      <c r="E1577" s="1" t="s">
        <v>22</v>
      </c>
      <c r="F1577" s="1" t="s">
        <v>3381</v>
      </c>
      <c r="G1577" s="1" t="s">
        <v>3382</v>
      </c>
      <c r="H1577" s="1" t="s">
        <v>100</v>
      </c>
      <c r="I1577" s="1" t="s">
        <v>26</v>
      </c>
      <c r="J1577" s="1" t="s">
        <v>53</v>
      </c>
      <c r="K1577" s="1" t="s">
        <v>54</v>
      </c>
      <c r="L1577" s="1" t="s">
        <v>55</v>
      </c>
      <c r="M1577" s="1" t="s">
        <v>895</v>
      </c>
      <c r="N1577" s="1" t="s">
        <v>31</v>
      </c>
      <c r="O1577" s="1" t="s">
        <v>57</v>
      </c>
      <c r="P1577" s="1" t="s">
        <v>896</v>
      </c>
      <c r="Q1577">
        <v>34.92</v>
      </c>
      <c r="R1577">
        <v>4</v>
      </c>
      <c r="S1577">
        <v>11.8728</v>
      </c>
      <c r="T1577" s="1" t="s">
        <v>34</v>
      </c>
    </row>
    <row r="1578" spans="1:20" x14ac:dyDescent="0.25">
      <c r="A1578" s="1" t="s">
        <v>3758</v>
      </c>
      <c r="B1578" s="2">
        <v>41897</v>
      </c>
      <c r="C1578" s="2">
        <v>41902</v>
      </c>
      <c r="D1578" s="1" t="s">
        <v>50</v>
      </c>
      <c r="E1578" s="1" t="s">
        <v>40</v>
      </c>
      <c r="F1578" s="1" t="s">
        <v>3759</v>
      </c>
      <c r="G1578" s="1" t="s">
        <v>3760</v>
      </c>
      <c r="H1578" s="1" t="s">
        <v>25</v>
      </c>
      <c r="I1578" s="1" t="s">
        <v>26</v>
      </c>
      <c r="J1578" s="1" t="s">
        <v>173</v>
      </c>
      <c r="K1578" s="1" t="s">
        <v>121</v>
      </c>
      <c r="L1578" s="1" t="s">
        <v>68</v>
      </c>
      <c r="M1578" s="1" t="s">
        <v>1348</v>
      </c>
      <c r="N1578" s="1" t="s">
        <v>31</v>
      </c>
      <c r="O1578" s="1" t="s">
        <v>57</v>
      </c>
      <c r="P1578" s="1" t="s">
        <v>1349</v>
      </c>
      <c r="Q1578">
        <v>14.56</v>
      </c>
      <c r="R1578">
        <v>2</v>
      </c>
      <c r="S1578">
        <v>6.2607999999999997</v>
      </c>
      <c r="T1578" s="1" t="s">
        <v>77</v>
      </c>
    </row>
    <row r="1579" spans="1:20" x14ac:dyDescent="0.25">
      <c r="A1579" s="1" t="s">
        <v>3761</v>
      </c>
      <c r="B1579" s="2">
        <v>41645</v>
      </c>
      <c r="C1579" s="2">
        <v>41649</v>
      </c>
      <c r="D1579" s="1" t="s">
        <v>79</v>
      </c>
      <c r="E1579" s="1" t="s">
        <v>40</v>
      </c>
      <c r="F1579" s="1" t="s">
        <v>1282</v>
      </c>
      <c r="G1579" s="1" t="s">
        <v>1283</v>
      </c>
      <c r="H1579" s="1" t="s">
        <v>100</v>
      </c>
      <c r="I1579" s="1" t="s">
        <v>26</v>
      </c>
      <c r="J1579" s="1" t="s">
        <v>27</v>
      </c>
      <c r="K1579" s="1" t="s">
        <v>28</v>
      </c>
      <c r="L1579" s="1" t="s">
        <v>29</v>
      </c>
      <c r="M1579" s="1" t="s">
        <v>206</v>
      </c>
      <c r="N1579" s="1" t="s">
        <v>31</v>
      </c>
      <c r="O1579" s="1" t="s">
        <v>36</v>
      </c>
      <c r="P1579" s="1" t="s">
        <v>207</v>
      </c>
      <c r="Q1579">
        <v>2573.8200000000002</v>
      </c>
      <c r="R1579">
        <v>9</v>
      </c>
      <c r="S1579">
        <v>746.40779999999995</v>
      </c>
      <c r="T1579" s="1" t="s">
        <v>169</v>
      </c>
    </row>
    <row r="1580" spans="1:20" x14ac:dyDescent="0.25">
      <c r="A1580" s="1" t="s">
        <v>3762</v>
      </c>
      <c r="B1580" s="2">
        <v>41988</v>
      </c>
      <c r="C1580" s="2">
        <v>41990</v>
      </c>
      <c r="D1580" s="1" t="s">
        <v>63</v>
      </c>
      <c r="E1580" s="1" t="s">
        <v>22</v>
      </c>
      <c r="F1580" s="1" t="s">
        <v>503</v>
      </c>
      <c r="G1580" s="1" t="s">
        <v>504</v>
      </c>
      <c r="H1580" s="1" t="s">
        <v>90</v>
      </c>
      <c r="I1580" s="1" t="s">
        <v>26</v>
      </c>
      <c r="J1580" s="1" t="s">
        <v>66</v>
      </c>
      <c r="K1580" s="1" t="s">
        <v>67</v>
      </c>
      <c r="L1580" s="1" t="s">
        <v>68</v>
      </c>
      <c r="M1580" s="1" t="s">
        <v>1617</v>
      </c>
      <c r="N1580" s="1" t="s">
        <v>31</v>
      </c>
      <c r="O1580" s="1" t="s">
        <v>36</v>
      </c>
      <c r="P1580" s="1" t="s">
        <v>1618</v>
      </c>
      <c r="Q1580">
        <v>445.80200000000002</v>
      </c>
      <c r="R1580">
        <v>7</v>
      </c>
      <c r="S1580">
        <v>-108.2662</v>
      </c>
      <c r="T1580" s="1" t="s">
        <v>96</v>
      </c>
    </row>
    <row r="1581" spans="1:20" x14ac:dyDescent="0.25">
      <c r="A1581" s="1" t="s">
        <v>3763</v>
      </c>
      <c r="B1581" s="2">
        <v>42357</v>
      </c>
      <c r="C1581" s="2">
        <v>42362</v>
      </c>
      <c r="D1581" s="1" t="s">
        <v>50</v>
      </c>
      <c r="E1581" s="1" t="s">
        <v>22</v>
      </c>
      <c r="F1581" s="1" t="s">
        <v>889</v>
      </c>
      <c r="G1581" s="1" t="s">
        <v>890</v>
      </c>
      <c r="H1581" s="1" t="s">
        <v>100</v>
      </c>
      <c r="I1581" s="1" t="s">
        <v>26</v>
      </c>
      <c r="J1581" s="1" t="s">
        <v>741</v>
      </c>
      <c r="K1581" s="1" t="s">
        <v>884</v>
      </c>
      <c r="L1581" s="1" t="s">
        <v>68</v>
      </c>
      <c r="M1581" s="1" t="s">
        <v>306</v>
      </c>
      <c r="N1581" s="1" t="s">
        <v>31</v>
      </c>
      <c r="O1581" s="1" t="s">
        <v>46</v>
      </c>
      <c r="P1581" s="1" t="s">
        <v>307</v>
      </c>
      <c r="Q1581">
        <v>1053.164</v>
      </c>
      <c r="R1581">
        <v>4</v>
      </c>
      <c r="S1581">
        <v>-105.3164</v>
      </c>
      <c r="T1581" s="1" t="s">
        <v>96</v>
      </c>
    </row>
    <row r="1582" spans="1:20" x14ac:dyDescent="0.25">
      <c r="A1582" s="1" t="s">
        <v>3764</v>
      </c>
      <c r="B1582" s="2">
        <v>42257</v>
      </c>
      <c r="C1582" s="2">
        <v>42263</v>
      </c>
      <c r="D1582" s="1" t="s">
        <v>125</v>
      </c>
      <c r="E1582" s="1" t="s">
        <v>40</v>
      </c>
      <c r="F1582" s="1" t="s">
        <v>1535</v>
      </c>
      <c r="G1582" s="1" t="s">
        <v>1536</v>
      </c>
      <c r="H1582" s="1" t="s">
        <v>90</v>
      </c>
      <c r="I1582" s="1" t="s">
        <v>26</v>
      </c>
      <c r="J1582" s="1" t="s">
        <v>53</v>
      </c>
      <c r="K1582" s="1" t="s">
        <v>54</v>
      </c>
      <c r="L1582" s="1" t="s">
        <v>55</v>
      </c>
      <c r="M1582" s="1" t="s">
        <v>167</v>
      </c>
      <c r="N1582" s="1" t="s">
        <v>31</v>
      </c>
      <c r="O1582" s="1" t="s">
        <v>57</v>
      </c>
      <c r="P1582" s="1" t="s">
        <v>168</v>
      </c>
      <c r="Q1582">
        <v>106.68</v>
      </c>
      <c r="R1582">
        <v>6</v>
      </c>
      <c r="S1582">
        <v>33.070799999999998</v>
      </c>
      <c r="T1582" s="1" t="s">
        <v>77</v>
      </c>
    </row>
    <row r="1583" spans="1:20" x14ac:dyDescent="0.25">
      <c r="A1583" s="1" t="s">
        <v>3765</v>
      </c>
      <c r="B1583" s="2">
        <v>42989</v>
      </c>
      <c r="C1583" s="2">
        <v>42994</v>
      </c>
      <c r="D1583" s="1" t="s">
        <v>50</v>
      </c>
      <c r="E1583" s="1" t="s">
        <v>40</v>
      </c>
      <c r="F1583" s="1" t="s">
        <v>3766</v>
      </c>
      <c r="G1583" s="1" t="s">
        <v>3767</v>
      </c>
      <c r="H1583" s="1" t="s">
        <v>25</v>
      </c>
      <c r="I1583" s="1" t="s">
        <v>26</v>
      </c>
      <c r="J1583" s="1" t="s">
        <v>101</v>
      </c>
      <c r="K1583" s="1" t="s">
        <v>92</v>
      </c>
      <c r="L1583" s="1" t="s">
        <v>93</v>
      </c>
      <c r="M1583" s="1" t="s">
        <v>1627</v>
      </c>
      <c r="N1583" s="1" t="s">
        <v>31</v>
      </c>
      <c r="O1583" s="1" t="s">
        <v>46</v>
      </c>
      <c r="P1583" s="1" t="s">
        <v>1628</v>
      </c>
      <c r="Q1583">
        <v>512.19000000000005</v>
      </c>
      <c r="R1583">
        <v>5</v>
      </c>
      <c r="S1583">
        <v>-65.852999999999994</v>
      </c>
      <c r="T1583" s="1" t="s">
        <v>77</v>
      </c>
    </row>
    <row r="1584" spans="1:20" x14ac:dyDescent="0.25">
      <c r="A1584" s="1" t="s">
        <v>3768</v>
      </c>
      <c r="B1584" s="2">
        <v>42930</v>
      </c>
      <c r="C1584" s="2">
        <v>42934</v>
      </c>
      <c r="D1584" s="1" t="s">
        <v>79</v>
      </c>
      <c r="E1584" s="1" t="s">
        <v>40</v>
      </c>
      <c r="F1584" s="1" t="s">
        <v>3769</v>
      </c>
      <c r="G1584" s="1" t="s">
        <v>3770</v>
      </c>
      <c r="H1584" s="1" t="s">
        <v>25</v>
      </c>
      <c r="I1584" s="1" t="s">
        <v>26</v>
      </c>
      <c r="J1584" s="1" t="s">
        <v>3771</v>
      </c>
      <c r="K1584" s="1" t="s">
        <v>54</v>
      </c>
      <c r="L1584" s="1" t="s">
        <v>55</v>
      </c>
      <c r="M1584" s="1" t="s">
        <v>920</v>
      </c>
      <c r="N1584" s="1" t="s">
        <v>31</v>
      </c>
      <c r="O1584" s="1" t="s">
        <v>57</v>
      </c>
      <c r="P1584" s="1" t="s">
        <v>921</v>
      </c>
      <c r="Q1584">
        <v>276.69</v>
      </c>
      <c r="R1584">
        <v>3</v>
      </c>
      <c r="S1584">
        <v>49.804200000000002</v>
      </c>
      <c r="T1584" s="1" t="s">
        <v>71</v>
      </c>
    </row>
    <row r="1585" spans="1:20" x14ac:dyDescent="0.25">
      <c r="A1585" s="1" t="s">
        <v>3768</v>
      </c>
      <c r="B1585" s="2">
        <v>42930</v>
      </c>
      <c r="C1585" s="2">
        <v>42934</v>
      </c>
      <c r="D1585" s="1" t="s">
        <v>79</v>
      </c>
      <c r="E1585" s="1" t="s">
        <v>40</v>
      </c>
      <c r="F1585" s="1" t="s">
        <v>3769</v>
      </c>
      <c r="G1585" s="1" t="s">
        <v>3770</v>
      </c>
      <c r="H1585" s="1" t="s">
        <v>25</v>
      </c>
      <c r="I1585" s="1" t="s">
        <v>26</v>
      </c>
      <c r="J1585" s="1" t="s">
        <v>3771</v>
      </c>
      <c r="K1585" s="1" t="s">
        <v>54</v>
      </c>
      <c r="L1585" s="1" t="s">
        <v>55</v>
      </c>
      <c r="M1585" s="1" t="s">
        <v>271</v>
      </c>
      <c r="N1585" s="1" t="s">
        <v>31</v>
      </c>
      <c r="O1585" s="1" t="s">
        <v>57</v>
      </c>
      <c r="P1585" s="1" t="s">
        <v>272</v>
      </c>
      <c r="Q1585">
        <v>18.84</v>
      </c>
      <c r="R1585">
        <v>3</v>
      </c>
      <c r="S1585">
        <v>7.9127999999999998</v>
      </c>
      <c r="T1585" s="1" t="s">
        <v>71</v>
      </c>
    </row>
    <row r="1586" spans="1:20" x14ac:dyDescent="0.25">
      <c r="A1586" s="1" t="s">
        <v>3772</v>
      </c>
      <c r="B1586" s="2">
        <v>42930</v>
      </c>
      <c r="C1586" s="2">
        <v>42934</v>
      </c>
      <c r="D1586" s="1" t="s">
        <v>79</v>
      </c>
      <c r="E1586" s="1" t="s">
        <v>40</v>
      </c>
      <c r="F1586" s="1" t="s">
        <v>2808</v>
      </c>
      <c r="G1586" s="1" t="s">
        <v>2809</v>
      </c>
      <c r="H1586" s="1" t="s">
        <v>25</v>
      </c>
      <c r="I1586" s="1" t="s">
        <v>26</v>
      </c>
      <c r="J1586" s="1" t="s">
        <v>347</v>
      </c>
      <c r="K1586" s="1" t="s">
        <v>231</v>
      </c>
      <c r="L1586" s="1" t="s">
        <v>68</v>
      </c>
      <c r="M1586" s="1" t="s">
        <v>1400</v>
      </c>
      <c r="N1586" s="1" t="s">
        <v>31</v>
      </c>
      <c r="O1586" s="1" t="s">
        <v>57</v>
      </c>
      <c r="P1586" s="1" t="s">
        <v>1401</v>
      </c>
      <c r="Q1586">
        <v>396.92</v>
      </c>
      <c r="R1586">
        <v>5</v>
      </c>
      <c r="S1586">
        <v>148.845</v>
      </c>
      <c r="T1586" s="1" t="s">
        <v>71</v>
      </c>
    </row>
    <row r="1587" spans="1:20" x14ac:dyDescent="0.25">
      <c r="A1587" s="1" t="s">
        <v>3773</v>
      </c>
      <c r="B1587" s="2">
        <v>42618</v>
      </c>
      <c r="C1587" s="2">
        <v>42624</v>
      </c>
      <c r="D1587" s="1" t="s">
        <v>125</v>
      </c>
      <c r="E1587" s="1" t="s">
        <v>40</v>
      </c>
      <c r="F1587" s="1" t="s">
        <v>1383</v>
      </c>
      <c r="G1587" s="1" t="s">
        <v>1384</v>
      </c>
      <c r="H1587" s="1" t="s">
        <v>25</v>
      </c>
      <c r="I1587" s="1" t="s">
        <v>26</v>
      </c>
      <c r="J1587" s="1" t="s">
        <v>815</v>
      </c>
      <c r="K1587" s="1" t="s">
        <v>231</v>
      </c>
      <c r="L1587" s="1" t="s">
        <v>68</v>
      </c>
      <c r="M1587" s="1" t="s">
        <v>298</v>
      </c>
      <c r="N1587" s="1" t="s">
        <v>31</v>
      </c>
      <c r="O1587" s="1" t="s">
        <v>36</v>
      </c>
      <c r="P1587" s="1" t="s">
        <v>299</v>
      </c>
      <c r="Q1587">
        <v>85.245999999999995</v>
      </c>
      <c r="R1587">
        <v>2</v>
      </c>
      <c r="S1587">
        <v>-1.2178</v>
      </c>
      <c r="T1587" s="1" t="s">
        <v>77</v>
      </c>
    </row>
    <row r="1588" spans="1:20" x14ac:dyDescent="0.25">
      <c r="A1588" s="1" t="s">
        <v>3774</v>
      </c>
      <c r="B1588" s="2">
        <v>41892</v>
      </c>
      <c r="C1588" s="2">
        <v>41898</v>
      </c>
      <c r="D1588" s="1" t="s">
        <v>125</v>
      </c>
      <c r="E1588" s="1" t="s">
        <v>40</v>
      </c>
      <c r="F1588" s="1" t="s">
        <v>2226</v>
      </c>
      <c r="G1588" s="1" t="s">
        <v>2227</v>
      </c>
      <c r="H1588" s="1" t="s">
        <v>25</v>
      </c>
      <c r="I1588" s="1" t="s">
        <v>26</v>
      </c>
      <c r="J1588" s="1" t="s">
        <v>2259</v>
      </c>
      <c r="K1588" s="1" t="s">
        <v>1517</v>
      </c>
      <c r="L1588" s="1" t="s">
        <v>55</v>
      </c>
      <c r="M1588" s="1" t="s">
        <v>1095</v>
      </c>
      <c r="N1588" s="1" t="s">
        <v>31</v>
      </c>
      <c r="O1588" s="1" t="s">
        <v>36</v>
      </c>
      <c r="P1588" s="1" t="s">
        <v>1096</v>
      </c>
      <c r="Q1588">
        <v>1487.04</v>
      </c>
      <c r="R1588">
        <v>5</v>
      </c>
      <c r="S1588">
        <v>148.70400000000001</v>
      </c>
      <c r="T1588" s="1" t="s">
        <v>77</v>
      </c>
    </row>
    <row r="1589" spans="1:20" x14ac:dyDescent="0.25">
      <c r="A1589" s="1" t="s">
        <v>3775</v>
      </c>
      <c r="B1589" s="2">
        <v>43004</v>
      </c>
      <c r="C1589" s="2">
        <v>43004</v>
      </c>
      <c r="D1589" s="1" t="s">
        <v>425</v>
      </c>
      <c r="E1589" s="1" t="s">
        <v>426</v>
      </c>
      <c r="F1589" s="1" t="s">
        <v>3322</v>
      </c>
      <c r="G1589" s="1" t="s">
        <v>3323</v>
      </c>
      <c r="H1589" s="1" t="s">
        <v>90</v>
      </c>
      <c r="I1589" s="1" t="s">
        <v>26</v>
      </c>
      <c r="J1589" s="1" t="s">
        <v>328</v>
      </c>
      <c r="K1589" s="1" t="s">
        <v>54</v>
      </c>
      <c r="L1589" s="1" t="s">
        <v>55</v>
      </c>
      <c r="M1589" s="1" t="s">
        <v>2011</v>
      </c>
      <c r="N1589" s="1" t="s">
        <v>31</v>
      </c>
      <c r="O1589" s="1" t="s">
        <v>57</v>
      </c>
      <c r="P1589" s="1" t="s">
        <v>2012</v>
      </c>
      <c r="Q1589">
        <v>9.24</v>
      </c>
      <c r="R1589">
        <v>3</v>
      </c>
      <c r="S1589">
        <v>2.9567999999999999</v>
      </c>
      <c r="T1589" s="1" t="s">
        <v>77</v>
      </c>
    </row>
    <row r="1590" spans="1:20" x14ac:dyDescent="0.25">
      <c r="A1590" s="1" t="s">
        <v>3776</v>
      </c>
      <c r="B1590" s="2">
        <v>42538</v>
      </c>
      <c r="C1590" s="2">
        <v>42540</v>
      </c>
      <c r="D1590" s="1" t="s">
        <v>63</v>
      </c>
      <c r="E1590" s="1" t="s">
        <v>87</v>
      </c>
      <c r="F1590" s="1" t="s">
        <v>221</v>
      </c>
      <c r="G1590" s="1" t="s">
        <v>222</v>
      </c>
      <c r="H1590" s="1" t="s">
        <v>25</v>
      </c>
      <c r="I1590" s="1" t="s">
        <v>26</v>
      </c>
      <c r="J1590" s="1" t="s">
        <v>3777</v>
      </c>
      <c r="K1590" s="1" t="s">
        <v>180</v>
      </c>
      <c r="L1590" s="1" t="s">
        <v>55</v>
      </c>
      <c r="M1590" s="1" t="s">
        <v>1853</v>
      </c>
      <c r="N1590" s="1" t="s">
        <v>31</v>
      </c>
      <c r="O1590" s="1" t="s">
        <v>57</v>
      </c>
      <c r="P1590" s="1" t="s">
        <v>1854</v>
      </c>
      <c r="Q1590">
        <v>266.35199999999998</v>
      </c>
      <c r="R1590">
        <v>3</v>
      </c>
      <c r="S1590">
        <v>-13.317600000000001</v>
      </c>
      <c r="T1590" s="1" t="s">
        <v>59</v>
      </c>
    </row>
    <row r="1591" spans="1:20" x14ac:dyDescent="0.25">
      <c r="A1591" s="1" t="s">
        <v>3776</v>
      </c>
      <c r="B1591" s="2">
        <v>42538</v>
      </c>
      <c r="C1591" s="2">
        <v>42540</v>
      </c>
      <c r="D1591" s="1" t="s">
        <v>63</v>
      </c>
      <c r="E1591" s="1" t="s">
        <v>87</v>
      </c>
      <c r="F1591" s="1" t="s">
        <v>221</v>
      </c>
      <c r="G1591" s="1" t="s">
        <v>222</v>
      </c>
      <c r="H1591" s="1" t="s">
        <v>25</v>
      </c>
      <c r="I1591" s="1" t="s">
        <v>26</v>
      </c>
      <c r="J1591" s="1" t="s">
        <v>3777</v>
      </c>
      <c r="K1591" s="1" t="s">
        <v>180</v>
      </c>
      <c r="L1591" s="1" t="s">
        <v>55</v>
      </c>
      <c r="M1591" s="1" t="s">
        <v>656</v>
      </c>
      <c r="N1591" s="1" t="s">
        <v>31</v>
      </c>
      <c r="O1591" s="1" t="s">
        <v>36</v>
      </c>
      <c r="P1591" s="1" t="s">
        <v>657</v>
      </c>
      <c r="Q1591">
        <v>483.13600000000002</v>
      </c>
      <c r="R1591">
        <v>4</v>
      </c>
      <c r="S1591">
        <v>54.352800000000002</v>
      </c>
      <c r="T1591" s="1" t="s">
        <v>59</v>
      </c>
    </row>
    <row r="1592" spans="1:20" x14ac:dyDescent="0.25">
      <c r="A1592" s="1" t="s">
        <v>3778</v>
      </c>
      <c r="B1592" s="2">
        <v>42791</v>
      </c>
      <c r="C1592" s="2">
        <v>42795</v>
      </c>
      <c r="D1592" s="1" t="s">
        <v>79</v>
      </c>
      <c r="E1592" s="1" t="s">
        <v>40</v>
      </c>
      <c r="F1592" s="1" t="s">
        <v>3348</v>
      </c>
      <c r="G1592" s="1" t="s">
        <v>3349</v>
      </c>
      <c r="H1592" s="1" t="s">
        <v>25</v>
      </c>
      <c r="I1592" s="1" t="s">
        <v>26</v>
      </c>
      <c r="J1592" s="1" t="s">
        <v>3779</v>
      </c>
      <c r="K1592" s="1" t="s">
        <v>1036</v>
      </c>
      <c r="L1592" s="1" t="s">
        <v>29</v>
      </c>
      <c r="M1592" s="1" t="s">
        <v>1028</v>
      </c>
      <c r="N1592" s="1" t="s">
        <v>31</v>
      </c>
      <c r="O1592" s="1" t="s">
        <v>36</v>
      </c>
      <c r="P1592" s="1" t="s">
        <v>1029</v>
      </c>
      <c r="Q1592">
        <v>196.78399999999999</v>
      </c>
      <c r="R1592">
        <v>2</v>
      </c>
      <c r="S1592">
        <v>-22.138200000000001</v>
      </c>
      <c r="T1592" s="1" t="s">
        <v>297</v>
      </c>
    </row>
    <row r="1593" spans="1:20" x14ac:dyDescent="0.25">
      <c r="A1593" s="1" t="s">
        <v>3778</v>
      </c>
      <c r="B1593" s="2">
        <v>42791</v>
      </c>
      <c r="C1593" s="2">
        <v>42795</v>
      </c>
      <c r="D1593" s="1" t="s">
        <v>79</v>
      </c>
      <c r="E1593" s="1" t="s">
        <v>40</v>
      </c>
      <c r="F1593" s="1" t="s">
        <v>3348</v>
      </c>
      <c r="G1593" s="1" t="s">
        <v>3349</v>
      </c>
      <c r="H1593" s="1" t="s">
        <v>25</v>
      </c>
      <c r="I1593" s="1" t="s">
        <v>26</v>
      </c>
      <c r="J1593" s="1" t="s">
        <v>3779</v>
      </c>
      <c r="K1593" s="1" t="s">
        <v>1036</v>
      </c>
      <c r="L1593" s="1" t="s">
        <v>29</v>
      </c>
      <c r="M1593" s="1" t="s">
        <v>348</v>
      </c>
      <c r="N1593" s="1" t="s">
        <v>31</v>
      </c>
      <c r="O1593" s="1" t="s">
        <v>32</v>
      </c>
      <c r="P1593" s="1" t="s">
        <v>349</v>
      </c>
      <c r="Q1593">
        <v>231.92</v>
      </c>
      <c r="R1593">
        <v>5</v>
      </c>
      <c r="S1593">
        <v>5.798</v>
      </c>
      <c r="T1593" s="1" t="s">
        <v>297</v>
      </c>
    </row>
    <row r="1594" spans="1:20" x14ac:dyDescent="0.25">
      <c r="A1594" s="1" t="s">
        <v>3780</v>
      </c>
      <c r="B1594" s="2">
        <v>43072</v>
      </c>
      <c r="C1594" s="2">
        <v>43077</v>
      </c>
      <c r="D1594" s="1" t="s">
        <v>50</v>
      </c>
      <c r="E1594" s="1" t="s">
        <v>40</v>
      </c>
      <c r="F1594" s="1" t="s">
        <v>1791</v>
      </c>
      <c r="G1594" s="1" t="s">
        <v>1792</v>
      </c>
      <c r="H1594" s="1" t="s">
        <v>25</v>
      </c>
      <c r="I1594" s="1" t="s">
        <v>26</v>
      </c>
      <c r="J1594" s="1" t="s">
        <v>101</v>
      </c>
      <c r="K1594" s="1" t="s">
        <v>92</v>
      </c>
      <c r="L1594" s="1" t="s">
        <v>93</v>
      </c>
      <c r="M1594" s="1" t="s">
        <v>3545</v>
      </c>
      <c r="N1594" s="1" t="s">
        <v>31</v>
      </c>
      <c r="O1594" s="1" t="s">
        <v>57</v>
      </c>
      <c r="P1594" s="1" t="s">
        <v>3546</v>
      </c>
      <c r="Q1594">
        <v>13.592000000000001</v>
      </c>
      <c r="R1594">
        <v>2</v>
      </c>
      <c r="S1594">
        <v>-14.271599999999999</v>
      </c>
      <c r="T1594" s="1" t="s">
        <v>96</v>
      </c>
    </row>
    <row r="1595" spans="1:20" x14ac:dyDescent="0.25">
      <c r="A1595" s="1" t="s">
        <v>3781</v>
      </c>
      <c r="B1595" s="2">
        <v>43071</v>
      </c>
      <c r="C1595" s="2">
        <v>43075</v>
      </c>
      <c r="D1595" s="1" t="s">
        <v>79</v>
      </c>
      <c r="E1595" s="1" t="s">
        <v>40</v>
      </c>
      <c r="F1595" s="1" t="s">
        <v>3782</v>
      </c>
      <c r="G1595" s="1" t="s">
        <v>3783</v>
      </c>
      <c r="H1595" s="1" t="s">
        <v>90</v>
      </c>
      <c r="I1595" s="1" t="s">
        <v>26</v>
      </c>
      <c r="J1595" s="1" t="s">
        <v>265</v>
      </c>
      <c r="K1595" s="1" t="s">
        <v>180</v>
      </c>
      <c r="L1595" s="1" t="s">
        <v>55</v>
      </c>
      <c r="M1595" s="1" t="s">
        <v>2815</v>
      </c>
      <c r="N1595" s="1" t="s">
        <v>31</v>
      </c>
      <c r="O1595" s="1" t="s">
        <v>32</v>
      </c>
      <c r="P1595" s="1" t="s">
        <v>2816</v>
      </c>
      <c r="Q1595">
        <v>242.352</v>
      </c>
      <c r="R1595">
        <v>8</v>
      </c>
      <c r="S1595">
        <v>-363.52800000000002</v>
      </c>
      <c r="T1595" s="1" t="s">
        <v>96</v>
      </c>
    </row>
    <row r="1596" spans="1:20" x14ac:dyDescent="0.25">
      <c r="A1596" s="1" t="s">
        <v>3781</v>
      </c>
      <c r="B1596" s="2">
        <v>43071</v>
      </c>
      <c r="C1596" s="2">
        <v>43075</v>
      </c>
      <c r="D1596" s="1" t="s">
        <v>79</v>
      </c>
      <c r="E1596" s="1" t="s">
        <v>40</v>
      </c>
      <c r="F1596" s="1" t="s">
        <v>3782</v>
      </c>
      <c r="G1596" s="1" t="s">
        <v>3783</v>
      </c>
      <c r="H1596" s="1" t="s">
        <v>90</v>
      </c>
      <c r="I1596" s="1" t="s">
        <v>26</v>
      </c>
      <c r="J1596" s="1" t="s">
        <v>265</v>
      </c>
      <c r="K1596" s="1" t="s">
        <v>180</v>
      </c>
      <c r="L1596" s="1" t="s">
        <v>55</v>
      </c>
      <c r="M1596" s="1" t="s">
        <v>1391</v>
      </c>
      <c r="N1596" s="1" t="s">
        <v>31</v>
      </c>
      <c r="O1596" s="1" t="s">
        <v>57</v>
      </c>
      <c r="P1596" s="1" t="s">
        <v>1392</v>
      </c>
      <c r="Q1596">
        <v>508.70400000000001</v>
      </c>
      <c r="R1596">
        <v>6</v>
      </c>
      <c r="S1596">
        <v>0</v>
      </c>
      <c r="T1596" s="1" t="s">
        <v>96</v>
      </c>
    </row>
    <row r="1597" spans="1:20" x14ac:dyDescent="0.25">
      <c r="A1597" s="1" t="s">
        <v>3781</v>
      </c>
      <c r="B1597" s="2">
        <v>43071</v>
      </c>
      <c r="C1597" s="2">
        <v>43075</v>
      </c>
      <c r="D1597" s="1" t="s">
        <v>79</v>
      </c>
      <c r="E1597" s="1" t="s">
        <v>40</v>
      </c>
      <c r="F1597" s="1" t="s">
        <v>3782</v>
      </c>
      <c r="G1597" s="1" t="s">
        <v>3783</v>
      </c>
      <c r="H1597" s="1" t="s">
        <v>90</v>
      </c>
      <c r="I1597" s="1" t="s">
        <v>26</v>
      </c>
      <c r="J1597" s="1" t="s">
        <v>265</v>
      </c>
      <c r="K1597" s="1" t="s">
        <v>180</v>
      </c>
      <c r="L1597" s="1" t="s">
        <v>55</v>
      </c>
      <c r="M1597" s="1" t="s">
        <v>805</v>
      </c>
      <c r="N1597" s="1" t="s">
        <v>31</v>
      </c>
      <c r="O1597" s="1" t="s">
        <v>36</v>
      </c>
      <c r="P1597" s="1" t="s">
        <v>806</v>
      </c>
      <c r="Q1597">
        <v>906.68</v>
      </c>
      <c r="R1597">
        <v>5</v>
      </c>
      <c r="S1597">
        <v>68.001000000000005</v>
      </c>
      <c r="T1597" s="1" t="s">
        <v>96</v>
      </c>
    </row>
    <row r="1598" spans="1:20" x14ac:dyDescent="0.25">
      <c r="A1598" s="1" t="s">
        <v>3784</v>
      </c>
      <c r="B1598" s="2">
        <v>42618</v>
      </c>
      <c r="C1598" s="2">
        <v>42620</v>
      </c>
      <c r="D1598" s="1" t="s">
        <v>63</v>
      </c>
      <c r="E1598" s="1" t="s">
        <v>87</v>
      </c>
      <c r="F1598" s="1" t="s">
        <v>1823</v>
      </c>
      <c r="G1598" s="1" t="s">
        <v>1824</v>
      </c>
      <c r="H1598" s="1" t="s">
        <v>90</v>
      </c>
      <c r="I1598" s="1" t="s">
        <v>26</v>
      </c>
      <c r="J1598" s="1" t="s">
        <v>101</v>
      </c>
      <c r="K1598" s="1" t="s">
        <v>92</v>
      </c>
      <c r="L1598" s="1" t="s">
        <v>93</v>
      </c>
      <c r="M1598" s="1" t="s">
        <v>1989</v>
      </c>
      <c r="N1598" s="1" t="s">
        <v>31</v>
      </c>
      <c r="O1598" s="1" t="s">
        <v>57</v>
      </c>
      <c r="P1598" s="1" t="s">
        <v>1990</v>
      </c>
      <c r="Q1598">
        <v>21.204000000000001</v>
      </c>
      <c r="R1598">
        <v>3</v>
      </c>
      <c r="S1598">
        <v>-11.6622</v>
      </c>
      <c r="T1598" s="1" t="s">
        <v>77</v>
      </c>
    </row>
    <row r="1599" spans="1:20" x14ac:dyDescent="0.25">
      <c r="A1599" s="1" t="s">
        <v>3785</v>
      </c>
      <c r="B1599" s="2">
        <v>41769</v>
      </c>
      <c r="C1599" s="2">
        <v>41773</v>
      </c>
      <c r="D1599" s="1" t="s">
        <v>79</v>
      </c>
      <c r="E1599" s="1" t="s">
        <v>22</v>
      </c>
      <c r="F1599" s="1" t="s">
        <v>863</v>
      </c>
      <c r="G1599" s="1" t="s">
        <v>864</v>
      </c>
      <c r="H1599" s="1" t="s">
        <v>25</v>
      </c>
      <c r="I1599" s="1" t="s">
        <v>26</v>
      </c>
      <c r="J1599" s="1" t="s">
        <v>66</v>
      </c>
      <c r="K1599" s="1" t="s">
        <v>67</v>
      </c>
      <c r="L1599" s="1" t="s">
        <v>68</v>
      </c>
      <c r="M1599" s="1" t="s">
        <v>1136</v>
      </c>
      <c r="N1599" s="1" t="s">
        <v>31</v>
      </c>
      <c r="O1599" s="1" t="s">
        <v>32</v>
      </c>
      <c r="P1599" s="1" t="s">
        <v>1137</v>
      </c>
      <c r="Q1599">
        <v>349.96499999999997</v>
      </c>
      <c r="R1599">
        <v>7</v>
      </c>
      <c r="S1599">
        <v>-216.97829999999999</v>
      </c>
      <c r="T1599" s="1" t="s">
        <v>161</v>
      </c>
    </row>
    <row r="1600" spans="1:20" x14ac:dyDescent="0.25">
      <c r="A1600" s="1" t="s">
        <v>3786</v>
      </c>
      <c r="B1600" s="2">
        <v>41944</v>
      </c>
      <c r="C1600" s="2">
        <v>41948</v>
      </c>
      <c r="D1600" s="1" t="s">
        <v>79</v>
      </c>
      <c r="E1600" s="1" t="s">
        <v>40</v>
      </c>
      <c r="F1600" s="1" t="s">
        <v>933</v>
      </c>
      <c r="G1600" s="1" t="s">
        <v>934</v>
      </c>
      <c r="H1600" s="1" t="s">
        <v>25</v>
      </c>
      <c r="I1600" s="1" t="s">
        <v>26</v>
      </c>
      <c r="J1600" s="1" t="s">
        <v>730</v>
      </c>
      <c r="K1600" s="1" t="s">
        <v>121</v>
      </c>
      <c r="L1600" s="1" t="s">
        <v>68</v>
      </c>
      <c r="M1600" s="1" t="s">
        <v>1658</v>
      </c>
      <c r="N1600" s="1" t="s">
        <v>31</v>
      </c>
      <c r="O1600" s="1" t="s">
        <v>57</v>
      </c>
      <c r="P1600" s="1" t="s">
        <v>1659</v>
      </c>
      <c r="Q1600">
        <v>31.68</v>
      </c>
      <c r="R1600">
        <v>6</v>
      </c>
      <c r="S1600">
        <v>9.8208000000000002</v>
      </c>
      <c r="T1600" s="1" t="s">
        <v>34</v>
      </c>
    </row>
    <row r="1601" spans="1:20" x14ac:dyDescent="0.25">
      <c r="A1601" s="1" t="s">
        <v>3787</v>
      </c>
      <c r="B1601" s="2">
        <v>42734</v>
      </c>
      <c r="C1601" s="2">
        <v>42736</v>
      </c>
      <c r="D1601" s="1" t="s">
        <v>63</v>
      </c>
      <c r="E1601" s="1" t="s">
        <v>87</v>
      </c>
      <c r="F1601" s="1" t="s">
        <v>1060</v>
      </c>
      <c r="G1601" s="1" t="s">
        <v>1061</v>
      </c>
      <c r="H1601" s="1" t="s">
        <v>25</v>
      </c>
      <c r="I1601" s="1" t="s">
        <v>26</v>
      </c>
      <c r="J1601" s="1" t="s">
        <v>815</v>
      </c>
      <c r="K1601" s="1" t="s">
        <v>67</v>
      </c>
      <c r="L1601" s="1" t="s">
        <v>68</v>
      </c>
      <c r="M1601" s="1" t="s">
        <v>35</v>
      </c>
      <c r="N1601" s="1" t="s">
        <v>31</v>
      </c>
      <c r="O1601" s="1" t="s">
        <v>36</v>
      </c>
      <c r="P1601" s="1" t="s">
        <v>37</v>
      </c>
      <c r="Q1601">
        <v>170.786</v>
      </c>
      <c r="R1601">
        <v>1</v>
      </c>
      <c r="S1601">
        <v>0</v>
      </c>
      <c r="T1601" s="1" t="s">
        <v>96</v>
      </c>
    </row>
    <row r="1602" spans="1:20" x14ac:dyDescent="0.25">
      <c r="A1602" s="1" t="s">
        <v>3788</v>
      </c>
      <c r="B1602" s="2">
        <v>42616</v>
      </c>
      <c r="C1602" s="2">
        <v>42620</v>
      </c>
      <c r="D1602" s="1" t="s">
        <v>79</v>
      </c>
      <c r="E1602" s="1" t="s">
        <v>40</v>
      </c>
      <c r="F1602" s="1" t="s">
        <v>3789</v>
      </c>
      <c r="G1602" s="1" t="s">
        <v>3790</v>
      </c>
      <c r="H1602" s="1" t="s">
        <v>25</v>
      </c>
      <c r="I1602" s="1" t="s">
        <v>26</v>
      </c>
      <c r="J1602" s="1" t="s">
        <v>133</v>
      </c>
      <c r="K1602" s="1" t="s">
        <v>134</v>
      </c>
      <c r="L1602" s="1" t="s">
        <v>93</v>
      </c>
      <c r="M1602" s="1" t="s">
        <v>2743</v>
      </c>
      <c r="N1602" s="1" t="s">
        <v>31</v>
      </c>
      <c r="O1602" s="1" t="s">
        <v>32</v>
      </c>
      <c r="P1602" s="1" t="s">
        <v>2744</v>
      </c>
      <c r="Q1602">
        <v>198.744</v>
      </c>
      <c r="R1602">
        <v>4</v>
      </c>
      <c r="S1602">
        <v>0</v>
      </c>
      <c r="T1602" s="1" t="s">
        <v>77</v>
      </c>
    </row>
    <row r="1603" spans="1:20" x14ac:dyDescent="0.25">
      <c r="A1603" s="1" t="s">
        <v>3791</v>
      </c>
      <c r="B1603" s="2">
        <v>42399</v>
      </c>
      <c r="C1603" s="2">
        <v>42401</v>
      </c>
      <c r="D1603" s="1" t="s">
        <v>63</v>
      </c>
      <c r="E1603" s="1" t="s">
        <v>22</v>
      </c>
      <c r="F1603" s="1" t="s">
        <v>3792</v>
      </c>
      <c r="G1603" s="1" t="s">
        <v>3793</v>
      </c>
      <c r="H1603" s="1" t="s">
        <v>25</v>
      </c>
      <c r="I1603" s="1" t="s">
        <v>26</v>
      </c>
      <c r="J1603" s="1" t="s">
        <v>191</v>
      </c>
      <c r="K1603" s="1" t="s">
        <v>192</v>
      </c>
      <c r="L1603" s="1" t="s">
        <v>55</v>
      </c>
      <c r="M1603" s="1" t="s">
        <v>1918</v>
      </c>
      <c r="N1603" s="1" t="s">
        <v>31</v>
      </c>
      <c r="O1603" s="1" t="s">
        <v>36</v>
      </c>
      <c r="P1603" s="1" t="s">
        <v>1919</v>
      </c>
      <c r="Q1603">
        <v>435.16800000000001</v>
      </c>
      <c r="R1603">
        <v>4</v>
      </c>
      <c r="S1603">
        <v>-59.835599999999999</v>
      </c>
      <c r="T1603" s="1" t="s">
        <v>169</v>
      </c>
    </row>
    <row r="1604" spans="1:20" x14ac:dyDescent="0.25">
      <c r="A1604" s="1" t="s">
        <v>3791</v>
      </c>
      <c r="B1604" s="2">
        <v>42399</v>
      </c>
      <c r="C1604" s="2">
        <v>42401</v>
      </c>
      <c r="D1604" s="1" t="s">
        <v>63</v>
      </c>
      <c r="E1604" s="1" t="s">
        <v>22</v>
      </c>
      <c r="F1604" s="1" t="s">
        <v>3792</v>
      </c>
      <c r="G1604" s="1" t="s">
        <v>3793</v>
      </c>
      <c r="H1604" s="1" t="s">
        <v>25</v>
      </c>
      <c r="I1604" s="1" t="s">
        <v>26</v>
      </c>
      <c r="J1604" s="1" t="s">
        <v>191</v>
      </c>
      <c r="K1604" s="1" t="s">
        <v>192</v>
      </c>
      <c r="L1604" s="1" t="s">
        <v>55</v>
      </c>
      <c r="M1604" s="1" t="s">
        <v>1603</v>
      </c>
      <c r="N1604" s="1" t="s">
        <v>31</v>
      </c>
      <c r="O1604" s="1" t="s">
        <v>32</v>
      </c>
      <c r="P1604" s="1" t="s">
        <v>1604</v>
      </c>
      <c r="Q1604">
        <v>48.58</v>
      </c>
      <c r="R1604">
        <v>1</v>
      </c>
      <c r="S1604">
        <v>7.7728000000000002</v>
      </c>
      <c r="T1604" s="1" t="s">
        <v>169</v>
      </c>
    </row>
    <row r="1605" spans="1:20" x14ac:dyDescent="0.25">
      <c r="A1605" s="1" t="s">
        <v>3794</v>
      </c>
      <c r="B1605" s="2">
        <v>41933</v>
      </c>
      <c r="C1605" s="2">
        <v>41938</v>
      </c>
      <c r="D1605" s="1" t="s">
        <v>50</v>
      </c>
      <c r="E1605" s="1" t="s">
        <v>40</v>
      </c>
      <c r="F1605" s="1" t="s">
        <v>1545</v>
      </c>
      <c r="G1605" s="1" t="s">
        <v>1546</v>
      </c>
      <c r="H1605" s="1" t="s">
        <v>90</v>
      </c>
      <c r="I1605" s="1" t="s">
        <v>26</v>
      </c>
      <c r="J1605" s="1" t="s">
        <v>3795</v>
      </c>
      <c r="K1605" s="1" t="s">
        <v>716</v>
      </c>
      <c r="L1605" s="1" t="s">
        <v>29</v>
      </c>
      <c r="M1605" s="1" t="s">
        <v>1465</v>
      </c>
      <c r="N1605" s="1" t="s">
        <v>31</v>
      </c>
      <c r="O1605" s="1" t="s">
        <v>46</v>
      </c>
      <c r="P1605" s="1" t="s">
        <v>1466</v>
      </c>
      <c r="Q1605">
        <v>591.32000000000005</v>
      </c>
      <c r="R1605">
        <v>4</v>
      </c>
      <c r="S1605">
        <v>112.35080000000001</v>
      </c>
      <c r="T1605" s="1" t="s">
        <v>48</v>
      </c>
    </row>
    <row r="1606" spans="1:20" x14ac:dyDescent="0.25">
      <c r="A1606" s="1" t="s">
        <v>3796</v>
      </c>
      <c r="B1606" s="2">
        <v>42722</v>
      </c>
      <c r="C1606" s="2">
        <v>42725</v>
      </c>
      <c r="D1606" s="1" t="s">
        <v>21</v>
      </c>
      <c r="E1606" s="1" t="s">
        <v>87</v>
      </c>
      <c r="F1606" s="1" t="s">
        <v>171</v>
      </c>
      <c r="G1606" s="1" t="s">
        <v>172</v>
      </c>
      <c r="H1606" s="1" t="s">
        <v>100</v>
      </c>
      <c r="I1606" s="1" t="s">
        <v>26</v>
      </c>
      <c r="J1606" s="1" t="s">
        <v>840</v>
      </c>
      <c r="K1606" s="1" t="s">
        <v>841</v>
      </c>
      <c r="L1606" s="1" t="s">
        <v>93</v>
      </c>
      <c r="M1606" s="1" t="s">
        <v>625</v>
      </c>
      <c r="N1606" s="1" t="s">
        <v>31</v>
      </c>
      <c r="O1606" s="1" t="s">
        <v>36</v>
      </c>
      <c r="P1606" s="1" t="s">
        <v>626</v>
      </c>
      <c r="Q1606">
        <v>563.94000000000005</v>
      </c>
      <c r="R1606">
        <v>3</v>
      </c>
      <c r="S1606">
        <v>112.788</v>
      </c>
      <c r="T1606" s="1" t="s">
        <v>96</v>
      </c>
    </row>
    <row r="1607" spans="1:20" x14ac:dyDescent="0.25">
      <c r="A1607" s="1" t="s">
        <v>3797</v>
      </c>
      <c r="B1607" s="2">
        <v>42110</v>
      </c>
      <c r="C1607" s="2">
        <v>42115</v>
      </c>
      <c r="D1607" s="1" t="s">
        <v>50</v>
      </c>
      <c r="E1607" s="1" t="s">
        <v>40</v>
      </c>
      <c r="F1607" s="1" t="s">
        <v>2124</v>
      </c>
      <c r="G1607" s="1" t="s">
        <v>2125</v>
      </c>
      <c r="H1607" s="1" t="s">
        <v>90</v>
      </c>
      <c r="I1607" s="1" t="s">
        <v>26</v>
      </c>
      <c r="J1607" s="1" t="s">
        <v>173</v>
      </c>
      <c r="K1607" s="1" t="s">
        <v>121</v>
      </c>
      <c r="L1607" s="1" t="s">
        <v>68</v>
      </c>
      <c r="M1607" s="1" t="s">
        <v>122</v>
      </c>
      <c r="N1607" s="1" t="s">
        <v>31</v>
      </c>
      <c r="O1607" s="1" t="s">
        <v>36</v>
      </c>
      <c r="P1607" s="1" t="s">
        <v>123</v>
      </c>
      <c r="Q1607">
        <v>127.764</v>
      </c>
      <c r="R1607">
        <v>2</v>
      </c>
      <c r="S1607">
        <v>2.8391999999999999</v>
      </c>
      <c r="T1607" s="1" t="s">
        <v>113</v>
      </c>
    </row>
    <row r="1608" spans="1:20" x14ac:dyDescent="0.25">
      <c r="A1608" s="1" t="s">
        <v>3798</v>
      </c>
      <c r="B1608" s="2">
        <v>43055</v>
      </c>
      <c r="C1608" s="2">
        <v>43061</v>
      </c>
      <c r="D1608" s="1" t="s">
        <v>125</v>
      </c>
      <c r="E1608" s="1" t="s">
        <v>40</v>
      </c>
      <c r="F1608" s="1" t="s">
        <v>1293</v>
      </c>
      <c r="G1608" s="1" t="s">
        <v>1294</v>
      </c>
      <c r="H1608" s="1" t="s">
        <v>25</v>
      </c>
      <c r="I1608" s="1" t="s">
        <v>26</v>
      </c>
      <c r="J1608" s="1" t="s">
        <v>223</v>
      </c>
      <c r="K1608" s="1" t="s">
        <v>54</v>
      </c>
      <c r="L1608" s="1" t="s">
        <v>55</v>
      </c>
      <c r="M1608" s="1" t="s">
        <v>1496</v>
      </c>
      <c r="N1608" s="1" t="s">
        <v>31</v>
      </c>
      <c r="O1608" s="1" t="s">
        <v>57</v>
      </c>
      <c r="P1608" s="1" t="s">
        <v>1497</v>
      </c>
      <c r="Q1608">
        <v>17.309999999999999</v>
      </c>
      <c r="R1608">
        <v>3</v>
      </c>
      <c r="S1608">
        <v>5.1929999999999996</v>
      </c>
      <c r="T1608" s="1" t="s">
        <v>34</v>
      </c>
    </row>
    <row r="1609" spans="1:20" x14ac:dyDescent="0.25">
      <c r="A1609" s="1" t="s">
        <v>3799</v>
      </c>
      <c r="B1609" s="2">
        <v>42618</v>
      </c>
      <c r="C1609" s="2">
        <v>42622</v>
      </c>
      <c r="D1609" s="1" t="s">
        <v>79</v>
      </c>
      <c r="E1609" s="1" t="s">
        <v>40</v>
      </c>
      <c r="F1609" s="1" t="s">
        <v>3170</v>
      </c>
      <c r="G1609" s="1" t="s">
        <v>3171</v>
      </c>
      <c r="H1609" s="1" t="s">
        <v>25</v>
      </c>
      <c r="I1609" s="1" t="s">
        <v>26</v>
      </c>
      <c r="J1609" s="1" t="s">
        <v>66</v>
      </c>
      <c r="K1609" s="1" t="s">
        <v>67</v>
      </c>
      <c r="L1609" s="1" t="s">
        <v>68</v>
      </c>
      <c r="M1609" s="1" t="s">
        <v>149</v>
      </c>
      <c r="N1609" s="1" t="s">
        <v>31</v>
      </c>
      <c r="O1609" s="1" t="s">
        <v>57</v>
      </c>
      <c r="P1609" s="1" t="s">
        <v>150</v>
      </c>
      <c r="Q1609">
        <v>58.247999999999998</v>
      </c>
      <c r="R1609">
        <v>9</v>
      </c>
      <c r="S1609">
        <v>11.6496</v>
      </c>
      <c r="T1609" s="1" t="s">
        <v>77</v>
      </c>
    </row>
    <row r="1610" spans="1:20" x14ac:dyDescent="0.25">
      <c r="A1610" s="1" t="s">
        <v>3799</v>
      </c>
      <c r="B1610" s="2">
        <v>42618</v>
      </c>
      <c r="C1610" s="2">
        <v>42622</v>
      </c>
      <c r="D1610" s="1" t="s">
        <v>79</v>
      </c>
      <c r="E1610" s="1" t="s">
        <v>40</v>
      </c>
      <c r="F1610" s="1" t="s">
        <v>3170</v>
      </c>
      <c r="G1610" s="1" t="s">
        <v>3171</v>
      </c>
      <c r="H1610" s="1" t="s">
        <v>25</v>
      </c>
      <c r="I1610" s="1" t="s">
        <v>26</v>
      </c>
      <c r="J1610" s="1" t="s">
        <v>66</v>
      </c>
      <c r="K1610" s="1" t="s">
        <v>67</v>
      </c>
      <c r="L1610" s="1" t="s">
        <v>68</v>
      </c>
      <c r="M1610" s="1" t="s">
        <v>135</v>
      </c>
      <c r="N1610" s="1" t="s">
        <v>31</v>
      </c>
      <c r="O1610" s="1" t="s">
        <v>36</v>
      </c>
      <c r="P1610" s="1" t="s">
        <v>217</v>
      </c>
      <c r="Q1610">
        <v>71.245999999999995</v>
      </c>
      <c r="R1610">
        <v>2</v>
      </c>
      <c r="S1610">
        <v>-19.338200000000001</v>
      </c>
      <c r="T1610" s="1" t="s">
        <v>77</v>
      </c>
    </row>
    <row r="1611" spans="1:20" x14ac:dyDescent="0.25">
      <c r="A1611" s="1" t="s">
        <v>3799</v>
      </c>
      <c r="B1611" s="2">
        <v>42618</v>
      </c>
      <c r="C1611" s="2">
        <v>42622</v>
      </c>
      <c r="D1611" s="1" t="s">
        <v>79</v>
      </c>
      <c r="E1611" s="1" t="s">
        <v>40</v>
      </c>
      <c r="F1611" s="1" t="s">
        <v>3170</v>
      </c>
      <c r="G1611" s="1" t="s">
        <v>3171</v>
      </c>
      <c r="H1611" s="1" t="s">
        <v>25</v>
      </c>
      <c r="I1611" s="1" t="s">
        <v>26</v>
      </c>
      <c r="J1611" s="1" t="s">
        <v>66</v>
      </c>
      <c r="K1611" s="1" t="s">
        <v>67</v>
      </c>
      <c r="L1611" s="1" t="s">
        <v>68</v>
      </c>
      <c r="M1611" s="1" t="s">
        <v>981</v>
      </c>
      <c r="N1611" s="1" t="s">
        <v>31</v>
      </c>
      <c r="O1611" s="1" t="s">
        <v>36</v>
      </c>
      <c r="P1611" s="1" t="s">
        <v>982</v>
      </c>
      <c r="Q1611">
        <v>887.27099999999996</v>
      </c>
      <c r="R1611">
        <v>3</v>
      </c>
      <c r="S1611">
        <v>-63.3765</v>
      </c>
      <c r="T1611" s="1" t="s">
        <v>77</v>
      </c>
    </row>
    <row r="1612" spans="1:20" x14ac:dyDescent="0.25">
      <c r="A1612" s="1" t="s">
        <v>3800</v>
      </c>
      <c r="B1612" s="2">
        <v>42517</v>
      </c>
      <c r="C1612" s="2">
        <v>42521</v>
      </c>
      <c r="D1612" s="1" t="s">
        <v>79</v>
      </c>
      <c r="E1612" s="1" t="s">
        <v>40</v>
      </c>
      <c r="F1612" s="1" t="s">
        <v>3298</v>
      </c>
      <c r="G1612" s="1" t="s">
        <v>3299</v>
      </c>
      <c r="H1612" s="1" t="s">
        <v>25</v>
      </c>
      <c r="I1612" s="1" t="s">
        <v>26</v>
      </c>
      <c r="J1612" s="1" t="s">
        <v>133</v>
      </c>
      <c r="K1612" s="1" t="s">
        <v>134</v>
      </c>
      <c r="L1612" s="1" t="s">
        <v>93</v>
      </c>
      <c r="M1612" s="1" t="s">
        <v>2281</v>
      </c>
      <c r="N1612" s="1" t="s">
        <v>31</v>
      </c>
      <c r="O1612" s="1" t="s">
        <v>57</v>
      </c>
      <c r="P1612" s="1" t="s">
        <v>2282</v>
      </c>
      <c r="Q1612">
        <v>25.175999999999998</v>
      </c>
      <c r="R1612">
        <v>3</v>
      </c>
      <c r="S1612">
        <v>-33.358199999999997</v>
      </c>
      <c r="T1612" s="1" t="s">
        <v>161</v>
      </c>
    </row>
    <row r="1613" spans="1:20" x14ac:dyDescent="0.25">
      <c r="A1613" s="1" t="s">
        <v>3800</v>
      </c>
      <c r="B1613" s="2">
        <v>42517</v>
      </c>
      <c r="C1613" s="2">
        <v>42521</v>
      </c>
      <c r="D1613" s="1" t="s">
        <v>79</v>
      </c>
      <c r="E1613" s="1" t="s">
        <v>40</v>
      </c>
      <c r="F1613" s="1" t="s">
        <v>3298</v>
      </c>
      <c r="G1613" s="1" t="s">
        <v>3299</v>
      </c>
      <c r="H1613" s="1" t="s">
        <v>25</v>
      </c>
      <c r="I1613" s="1" t="s">
        <v>26</v>
      </c>
      <c r="J1613" s="1" t="s">
        <v>133</v>
      </c>
      <c r="K1613" s="1" t="s">
        <v>134</v>
      </c>
      <c r="L1613" s="1" t="s">
        <v>93</v>
      </c>
      <c r="M1613" s="1" t="s">
        <v>977</v>
      </c>
      <c r="N1613" s="1" t="s">
        <v>31</v>
      </c>
      <c r="O1613" s="1" t="s">
        <v>57</v>
      </c>
      <c r="P1613" s="1" t="s">
        <v>978</v>
      </c>
      <c r="Q1613">
        <v>5.5839999999999996</v>
      </c>
      <c r="R1613">
        <v>2</v>
      </c>
      <c r="S1613">
        <v>-1.6752</v>
      </c>
      <c r="T1613" s="1" t="s">
        <v>161</v>
      </c>
    </row>
    <row r="1614" spans="1:20" x14ac:dyDescent="0.25">
      <c r="A1614" s="1" t="s">
        <v>3801</v>
      </c>
      <c r="B1614" s="2">
        <v>42240</v>
      </c>
      <c r="C1614" s="2">
        <v>42244</v>
      </c>
      <c r="D1614" s="1" t="s">
        <v>79</v>
      </c>
      <c r="E1614" s="1" t="s">
        <v>22</v>
      </c>
      <c r="F1614" s="1" t="s">
        <v>2136</v>
      </c>
      <c r="G1614" s="1" t="s">
        <v>2137</v>
      </c>
      <c r="H1614" s="1" t="s">
        <v>25</v>
      </c>
      <c r="I1614" s="1" t="s">
        <v>26</v>
      </c>
      <c r="J1614" s="1" t="s">
        <v>173</v>
      </c>
      <c r="K1614" s="1" t="s">
        <v>121</v>
      </c>
      <c r="L1614" s="1" t="s">
        <v>68</v>
      </c>
      <c r="M1614" s="1" t="s">
        <v>650</v>
      </c>
      <c r="N1614" s="1" t="s">
        <v>31</v>
      </c>
      <c r="O1614" s="1" t="s">
        <v>57</v>
      </c>
      <c r="P1614" s="1" t="s">
        <v>651</v>
      </c>
      <c r="Q1614">
        <v>14.91</v>
      </c>
      <c r="R1614">
        <v>3</v>
      </c>
      <c r="S1614">
        <v>4.6220999999999997</v>
      </c>
      <c r="T1614" s="1" t="s">
        <v>253</v>
      </c>
    </row>
    <row r="1615" spans="1:20" x14ac:dyDescent="0.25">
      <c r="A1615" s="1" t="s">
        <v>3802</v>
      </c>
      <c r="B1615" s="2">
        <v>43035</v>
      </c>
      <c r="C1615" s="2">
        <v>43037</v>
      </c>
      <c r="D1615" s="1" t="s">
        <v>63</v>
      </c>
      <c r="E1615" s="1" t="s">
        <v>87</v>
      </c>
      <c r="F1615" s="1" t="s">
        <v>3803</v>
      </c>
      <c r="G1615" s="1" t="s">
        <v>3804</v>
      </c>
      <c r="H1615" s="1" t="s">
        <v>90</v>
      </c>
      <c r="I1615" s="1" t="s">
        <v>26</v>
      </c>
      <c r="J1615" s="1" t="s">
        <v>53</v>
      </c>
      <c r="K1615" s="1" t="s">
        <v>54</v>
      </c>
      <c r="L1615" s="1" t="s">
        <v>55</v>
      </c>
      <c r="M1615" s="1" t="s">
        <v>60</v>
      </c>
      <c r="N1615" s="1" t="s">
        <v>31</v>
      </c>
      <c r="O1615" s="1" t="s">
        <v>46</v>
      </c>
      <c r="P1615" s="1" t="s">
        <v>61</v>
      </c>
      <c r="Q1615">
        <v>189.57599999999999</v>
      </c>
      <c r="R1615">
        <v>1</v>
      </c>
      <c r="S1615">
        <v>9.4787999999999997</v>
      </c>
      <c r="T1615" s="1" t="s">
        <v>48</v>
      </c>
    </row>
    <row r="1616" spans="1:20" x14ac:dyDescent="0.25">
      <c r="A1616" s="1" t="s">
        <v>3805</v>
      </c>
      <c r="B1616" s="2">
        <v>41968</v>
      </c>
      <c r="C1616" s="2">
        <v>41972</v>
      </c>
      <c r="D1616" s="1" t="s">
        <v>79</v>
      </c>
      <c r="E1616" s="1" t="s">
        <v>40</v>
      </c>
      <c r="F1616" s="1" t="s">
        <v>2940</v>
      </c>
      <c r="G1616" s="1" t="s">
        <v>2941</v>
      </c>
      <c r="H1616" s="1" t="s">
        <v>25</v>
      </c>
      <c r="I1616" s="1" t="s">
        <v>26</v>
      </c>
      <c r="J1616" s="1" t="s">
        <v>53</v>
      </c>
      <c r="K1616" s="1" t="s">
        <v>54</v>
      </c>
      <c r="L1616" s="1" t="s">
        <v>55</v>
      </c>
      <c r="M1616" s="1" t="s">
        <v>805</v>
      </c>
      <c r="N1616" s="1" t="s">
        <v>31</v>
      </c>
      <c r="O1616" s="1" t="s">
        <v>36</v>
      </c>
      <c r="P1616" s="1" t="s">
        <v>806</v>
      </c>
      <c r="Q1616">
        <v>725.34400000000005</v>
      </c>
      <c r="R1616">
        <v>4</v>
      </c>
      <c r="S1616">
        <v>54.400799999999997</v>
      </c>
      <c r="T1616" s="1" t="s">
        <v>34</v>
      </c>
    </row>
    <row r="1617" spans="1:20" x14ac:dyDescent="0.25">
      <c r="A1617" s="1" t="s">
        <v>3806</v>
      </c>
      <c r="B1617" s="2">
        <v>42147</v>
      </c>
      <c r="C1617" s="2">
        <v>42151</v>
      </c>
      <c r="D1617" s="1" t="s">
        <v>79</v>
      </c>
      <c r="E1617" s="1" t="s">
        <v>22</v>
      </c>
      <c r="F1617" s="1" t="s">
        <v>392</v>
      </c>
      <c r="G1617" s="1" t="s">
        <v>393</v>
      </c>
      <c r="H1617" s="1" t="s">
        <v>100</v>
      </c>
      <c r="I1617" s="1" t="s">
        <v>26</v>
      </c>
      <c r="J1617" s="1" t="s">
        <v>288</v>
      </c>
      <c r="K1617" s="1" t="s">
        <v>289</v>
      </c>
      <c r="L1617" s="1" t="s">
        <v>93</v>
      </c>
      <c r="M1617" s="1" t="s">
        <v>1147</v>
      </c>
      <c r="N1617" s="1" t="s">
        <v>31</v>
      </c>
      <c r="O1617" s="1" t="s">
        <v>57</v>
      </c>
      <c r="P1617" s="1" t="s">
        <v>1148</v>
      </c>
      <c r="Q1617">
        <v>75.33</v>
      </c>
      <c r="R1617">
        <v>9</v>
      </c>
      <c r="S1617">
        <v>19.585799999999999</v>
      </c>
      <c r="T1617" s="1" t="s">
        <v>161</v>
      </c>
    </row>
    <row r="1618" spans="1:20" x14ac:dyDescent="0.25">
      <c r="A1618" s="1" t="s">
        <v>3807</v>
      </c>
      <c r="B1618" s="2">
        <v>41728</v>
      </c>
      <c r="C1618" s="2">
        <v>41730</v>
      </c>
      <c r="D1618" s="1" t="s">
        <v>63</v>
      </c>
      <c r="E1618" s="1" t="s">
        <v>87</v>
      </c>
      <c r="F1618" s="1" t="s">
        <v>258</v>
      </c>
      <c r="G1618" s="1" t="s">
        <v>259</v>
      </c>
      <c r="H1618" s="1" t="s">
        <v>100</v>
      </c>
      <c r="I1618" s="1" t="s">
        <v>26</v>
      </c>
      <c r="J1618" s="1" t="s">
        <v>2249</v>
      </c>
      <c r="K1618" s="1" t="s">
        <v>92</v>
      </c>
      <c r="L1618" s="1" t="s">
        <v>93</v>
      </c>
      <c r="M1618" s="1" t="s">
        <v>1003</v>
      </c>
      <c r="N1618" s="1" t="s">
        <v>31</v>
      </c>
      <c r="O1618" s="1" t="s">
        <v>36</v>
      </c>
      <c r="P1618" s="1" t="s">
        <v>1004</v>
      </c>
      <c r="Q1618">
        <v>127.30200000000001</v>
      </c>
      <c r="R1618">
        <v>7</v>
      </c>
      <c r="S1618">
        <v>-9.093</v>
      </c>
      <c r="T1618" s="1" t="s">
        <v>195</v>
      </c>
    </row>
    <row r="1619" spans="1:20" x14ac:dyDescent="0.25">
      <c r="A1619" s="1" t="s">
        <v>3808</v>
      </c>
      <c r="B1619" s="2">
        <v>43098</v>
      </c>
      <c r="C1619" s="2">
        <v>43101</v>
      </c>
      <c r="D1619" s="1" t="s">
        <v>21</v>
      </c>
      <c r="E1619" s="1" t="s">
        <v>22</v>
      </c>
      <c r="F1619" s="1" t="s">
        <v>925</v>
      </c>
      <c r="G1619" s="1" t="s">
        <v>926</v>
      </c>
      <c r="H1619" s="1" t="s">
        <v>25</v>
      </c>
      <c r="I1619" s="1" t="s">
        <v>26</v>
      </c>
      <c r="J1619" s="1" t="s">
        <v>865</v>
      </c>
      <c r="K1619" s="1" t="s">
        <v>28</v>
      </c>
      <c r="L1619" s="1" t="s">
        <v>29</v>
      </c>
      <c r="M1619" s="1" t="s">
        <v>394</v>
      </c>
      <c r="N1619" s="1" t="s">
        <v>31</v>
      </c>
      <c r="O1619" s="1" t="s">
        <v>36</v>
      </c>
      <c r="P1619" s="1" t="s">
        <v>395</v>
      </c>
      <c r="Q1619">
        <v>1207.8399999999999</v>
      </c>
      <c r="R1619">
        <v>8</v>
      </c>
      <c r="S1619">
        <v>314.03840000000002</v>
      </c>
      <c r="T1619" s="1" t="s">
        <v>96</v>
      </c>
    </row>
    <row r="1620" spans="1:20" x14ac:dyDescent="0.25">
      <c r="A1620" s="1" t="s">
        <v>3808</v>
      </c>
      <c r="B1620" s="2">
        <v>43098</v>
      </c>
      <c r="C1620" s="2">
        <v>43101</v>
      </c>
      <c r="D1620" s="1" t="s">
        <v>21</v>
      </c>
      <c r="E1620" s="1" t="s">
        <v>22</v>
      </c>
      <c r="F1620" s="1" t="s">
        <v>925</v>
      </c>
      <c r="G1620" s="1" t="s">
        <v>926</v>
      </c>
      <c r="H1620" s="1" t="s">
        <v>25</v>
      </c>
      <c r="I1620" s="1" t="s">
        <v>26</v>
      </c>
      <c r="J1620" s="1" t="s">
        <v>865</v>
      </c>
      <c r="K1620" s="1" t="s">
        <v>28</v>
      </c>
      <c r="L1620" s="1" t="s">
        <v>29</v>
      </c>
      <c r="M1620" s="1" t="s">
        <v>2334</v>
      </c>
      <c r="N1620" s="1" t="s">
        <v>31</v>
      </c>
      <c r="O1620" s="1" t="s">
        <v>36</v>
      </c>
      <c r="P1620" s="1" t="s">
        <v>2335</v>
      </c>
      <c r="Q1620">
        <v>300.98</v>
      </c>
      <c r="R1620">
        <v>1</v>
      </c>
      <c r="S1620">
        <v>87.284199999999998</v>
      </c>
      <c r="T1620" s="1" t="s">
        <v>96</v>
      </c>
    </row>
    <row r="1621" spans="1:20" x14ac:dyDescent="0.25">
      <c r="A1621" s="1" t="s">
        <v>3808</v>
      </c>
      <c r="B1621" s="2">
        <v>43098</v>
      </c>
      <c r="C1621" s="2">
        <v>43101</v>
      </c>
      <c r="D1621" s="1" t="s">
        <v>21</v>
      </c>
      <c r="E1621" s="1" t="s">
        <v>22</v>
      </c>
      <c r="F1621" s="1" t="s">
        <v>925</v>
      </c>
      <c r="G1621" s="1" t="s">
        <v>926</v>
      </c>
      <c r="H1621" s="1" t="s">
        <v>25</v>
      </c>
      <c r="I1621" s="1" t="s">
        <v>26</v>
      </c>
      <c r="J1621" s="1" t="s">
        <v>865</v>
      </c>
      <c r="K1621" s="1" t="s">
        <v>28</v>
      </c>
      <c r="L1621" s="1" t="s">
        <v>29</v>
      </c>
      <c r="M1621" s="1" t="s">
        <v>1090</v>
      </c>
      <c r="N1621" s="1" t="s">
        <v>31</v>
      </c>
      <c r="O1621" s="1" t="s">
        <v>36</v>
      </c>
      <c r="P1621" s="1" t="s">
        <v>1091</v>
      </c>
      <c r="Q1621">
        <v>258.75</v>
      </c>
      <c r="R1621">
        <v>3</v>
      </c>
      <c r="S1621">
        <v>77.625</v>
      </c>
      <c r="T1621" s="1" t="s">
        <v>96</v>
      </c>
    </row>
    <row r="1622" spans="1:20" x14ac:dyDescent="0.25">
      <c r="A1622" s="1" t="s">
        <v>3809</v>
      </c>
      <c r="B1622" s="2">
        <v>42796</v>
      </c>
      <c r="C1622" s="2">
        <v>42802</v>
      </c>
      <c r="D1622" s="1" t="s">
        <v>125</v>
      </c>
      <c r="E1622" s="1" t="s">
        <v>40</v>
      </c>
      <c r="F1622" s="1" t="s">
        <v>2921</v>
      </c>
      <c r="G1622" s="1" t="s">
        <v>2922</v>
      </c>
      <c r="H1622" s="1" t="s">
        <v>90</v>
      </c>
      <c r="I1622" s="1" t="s">
        <v>26</v>
      </c>
      <c r="J1622" s="1" t="s">
        <v>230</v>
      </c>
      <c r="K1622" s="1" t="s">
        <v>200</v>
      </c>
      <c r="L1622" s="1" t="s">
        <v>68</v>
      </c>
      <c r="M1622" s="1" t="s">
        <v>2310</v>
      </c>
      <c r="N1622" s="1" t="s">
        <v>31</v>
      </c>
      <c r="O1622" s="1" t="s">
        <v>32</v>
      </c>
      <c r="P1622" s="1" t="s">
        <v>2311</v>
      </c>
      <c r="Q1622">
        <v>441.96</v>
      </c>
      <c r="R1622">
        <v>2</v>
      </c>
      <c r="S1622">
        <v>101.6508</v>
      </c>
      <c r="T1622" s="1" t="s">
        <v>195</v>
      </c>
    </row>
    <row r="1623" spans="1:20" x14ac:dyDescent="0.25">
      <c r="A1623" s="1" t="s">
        <v>3810</v>
      </c>
      <c r="B1623" s="2">
        <v>42099</v>
      </c>
      <c r="C1623" s="2">
        <v>42105</v>
      </c>
      <c r="D1623" s="1" t="s">
        <v>125</v>
      </c>
      <c r="E1623" s="1" t="s">
        <v>40</v>
      </c>
      <c r="F1623" s="1" t="s">
        <v>2774</v>
      </c>
      <c r="G1623" s="1" t="s">
        <v>2775</v>
      </c>
      <c r="H1623" s="1" t="s">
        <v>90</v>
      </c>
      <c r="I1623" s="1" t="s">
        <v>26</v>
      </c>
      <c r="J1623" s="1" t="s">
        <v>53</v>
      </c>
      <c r="K1623" s="1" t="s">
        <v>54</v>
      </c>
      <c r="L1623" s="1" t="s">
        <v>55</v>
      </c>
      <c r="M1623" s="1" t="s">
        <v>1095</v>
      </c>
      <c r="N1623" s="1" t="s">
        <v>31</v>
      </c>
      <c r="O1623" s="1" t="s">
        <v>36</v>
      </c>
      <c r="P1623" s="1" t="s">
        <v>1096</v>
      </c>
      <c r="Q1623">
        <v>892.22400000000005</v>
      </c>
      <c r="R1623">
        <v>3</v>
      </c>
      <c r="S1623">
        <v>89.222399999999993</v>
      </c>
      <c r="T1623" s="1" t="s">
        <v>113</v>
      </c>
    </row>
    <row r="1624" spans="1:20" x14ac:dyDescent="0.25">
      <c r="A1624" s="1" t="s">
        <v>3811</v>
      </c>
      <c r="B1624" s="2">
        <v>42444</v>
      </c>
      <c r="C1624" s="2">
        <v>42445</v>
      </c>
      <c r="D1624" s="1" t="s">
        <v>117</v>
      </c>
      <c r="E1624" s="1" t="s">
        <v>87</v>
      </c>
      <c r="F1624" s="1" t="s">
        <v>3812</v>
      </c>
      <c r="G1624" s="1" t="s">
        <v>3813</v>
      </c>
      <c r="H1624" s="1" t="s">
        <v>90</v>
      </c>
      <c r="I1624" s="1" t="s">
        <v>26</v>
      </c>
      <c r="J1624" s="1" t="s">
        <v>328</v>
      </c>
      <c r="K1624" s="1" t="s">
        <v>54</v>
      </c>
      <c r="L1624" s="1" t="s">
        <v>55</v>
      </c>
      <c r="M1624" s="1" t="s">
        <v>981</v>
      </c>
      <c r="N1624" s="1" t="s">
        <v>31</v>
      </c>
      <c r="O1624" s="1" t="s">
        <v>36</v>
      </c>
      <c r="P1624" s="1" t="s">
        <v>982</v>
      </c>
      <c r="Q1624">
        <v>1352.0319999999999</v>
      </c>
      <c r="R1624">
        <v>4</v>
      </c>
      <c r="S1624">
        <v>84.501999999999995</v>
      </c>
      <c r="T1624" s="1" t="s">
        <v>195</v>
      </c>
    </row>
    <row r="1625" spans="1:20" x14ac:dyDescent="0.25">
      <c r="A1625" s="1" t="s">
        <v>3814</v>
      </c>
      <c r="B1625" s="2">
        <v>42365</v>
      </c>
      <c r="C1625" s="2">
        <v>42369</v>
      </c>
      <c r="D1625" s="1" t="s">
        <v>79</v>
      </c>
      <c r="E1625" s="1" t="s">
        <v>40</v>
      </c>
      <c r="F1625" s="1" t="s">
        <v>2679</v>
      </c>
      <c r="G1625" s="1" t="s">
        <v>2680</v>
      </c>
      <c r="H1625" s="1" t="s">
        <v>90</v>
      </c>
      <c r="I1625" s="1" t="s">
        <v>26</v>
      </c>
      <c r="J1625" s="1" t="s">
        <v>1770</v>
      </c>
      <c r="K1625" s="1" t="s">
        <v>231</v>
      </c>
      <c r="L1625" s="1" t="s">
        <v>68</v>
      </c>
      <c r="M1625" s="1" t="s">
        <v>922</v>
      </c>
      <c r="N1625" s="1" t="s">
        <v>31</v>
      </c>
      <c r="O1625" s="1" t="s">
        <v>46</v>
      </c>
      <c r="P1625" s="1" t="s">
        <v>923</v>
      </c>
      <c r="Q1625">
        <v>1548.99</v>
      </c>
      <c r="R1625">
        <v>9</v>
      </c>
      <c r="S1625">
        <v>-464.697</v>
      </c>
      <c r="T1625" s="1" t="s">
        <v>96</v>
      </c>
    </row>
    <row r="1626" spans="1:20" x14ac:dyDescent="0.25">
      <c r="A1626" s="1" t="s">
        <v>3815</v>
      </c>
      <c r="B1626" s="2">
        <v>42338</v>
      </c>
      <c r="C1626" s="2">
        <v>42340</v>
      </c>
      <c r="D1626" s="1" t="s">
        <v>63</v>
      </c>
      <c r="E1626" s="1" t="s">
        <v>22</v>
      </c>
      <c r="F1626" s="1" t="s">
        <v>3816</v>
      </c>
      <c r="G1626" s="1" t="s">
        <v>3817</v>
      </c>
      <c r="H1626" s="1" t="s">
        <v>25</v>
      </c>
      <c r="I1626" s="1" t="s">
        <v>26</v>
      </c>
      <c r="J1626" s="1" t="s">
        <v>2419</v>
      </c>
      <c r="K1626" s="1" t="s">
        <v>1340</v>
      </c>
      <c r="L1626" s="1" t="s">
        <v>55</v>
      </c>
      <c r="M1626" s="1" t="s">
        <v>2965</v>
      </c>
      <c r="N1626" s="1" t="s">
        <v>31</v>
      </c>
      <c r="O1626" s="1" t="s">
        <v>57</v>
      </c>
      <c r="P1626" s="1" t="s">
        <v>2966</v>
      </c>
      <c r="Q1626">
        <v>80.959999999999994</v>
      </c>
      <c r="R1626">
        <v>4</v>
      </c>
      <c r="S1626">
        <v>29.145600000000002</v>
      </c>
      <c r="T1626" s="1" t="s">
        <v>34</v>
      </c>
    </row>
    <row r="1627" spans="1:20" x14ac:dyDescent="0.25">
      <c r="A1627" s="1" t="s">
        <v>3818</v>
      </c>
      <c r="B1627" s="2">
        <v>41744</v>
      </c>
      <c r="C1627" s="2">
        <v>41744</v>
      </c>
      <c r="D1627" s="1" t="s">
        <v>425</v>
      </c>
      <c r="E1627" s="1" t="s">
        <v>426</v>
      </c>
      <c r="F1627" s="1" t="s">
        <v>131</v>
      </c>
      <c r="G1627" s="1" t="s">
        <v>132</v>
      </c>
      <c r="H1627" s="1" t="s">
        <v>100</v>
      </c>
      <c r="I1627" s="1" t="s">
        <v>26</v>
      </c>
      <c r="J1627" s="1" t="s">
        <v>53</v>
      </c>
      <c r="K1627" s="1" t="s">
        <v>54</v>
      </c>
      <c r="L1627" s="1" t="s">
        <v>55</v>
      </c>
      <c r="M1627" s="1" t="s">
        <v>354</v>
      </c>
      <c r="N1627" s="1" t="s">
        <v>31</v>
      </c>
      <c r="O1627" s="1" t="s">
        <v>57</v>
      </c>
      <c r="P1627" s="1" t="s">
        <v>355</v>
      </c>
      <c r="Q1627">
        <v>187.76</v>
      </c>
      <c r="R1627">
        <v>4</v>
      </c>
      <c r="S1627">
        <v>76.9816</v>
      </c>
      <c r="T1627" s="1" t="s">
        <v>113</v>
      </c>
    </row>
    <row r="1628" spans="1:20" x14ac:dyDescent="0.25">
      <c r="A1628" s="1" t="s">
        <v>3819</v>
      </c>
      <c r="B1628" s="2">
        <v>41646</v>
      </c>
      <c r="C1628" s="2">
        <v>41651</v>
      </c>
      <c r="D1628" s="1" t="s">
        <v>50</v>
      </c>
      <c r="E1628" s="1" t="s">
        <v>40</v>
      </c>
      <c r="F1628" s="1" t="s">
        <v>2844</v>
      </c>
      <c r="G1628" s="1" t="s">
        <v>2845</v>
      </c>
      <c r="H1628" s="1" t="s">
        <v>25</v>
      </c>
      <c r="I1628" s="1" t="s">
        <v>26</v>
      </c>
      <c r="J1628" s="1" t="s">
        <v>1868</v>
      </c>
      <c r="K1628" s="1" t="s">
        <v>92</v>
      </c>
      <c r="L1628" s="1" t="s">
        <v>93</v>
      </c>
      <c r="M1628" s="1" t="s">
        <v>551</v>
      </c>
      <c r="N1628" s="1" t="s">
        <v>31</v>
      </c>
      <c r="O1628" s="1" t="s">
        <v>57</v>
      </c>
      <c r="P1628" s="1" t="s">
        <v>552</v>
      </c>
      <c r="Q1628">
        <v>76.727999999999994</v>
      </c>
      <c r="R1628">
        <v>3</v>
      </c>
      <c r="S1628">
        <v>-53.709600000000002</v>
      </c>
      <c r="T1628" s="1" t="s">
        <v>169</v>
      </c>
    </row>
    <row r="1629" spans="1:20" x14ac:dyDescent="0.25">
      <c r="A1629" s="1" t="s">
        <v>3820</v>
      </c>
      <c r="B1629" s="2">
        <v>41934</v>
      </c>
      <c r="C1629" s="2">
        <v>41938</v>
      </c>
      <c r="D1629" s="1" t="s">
        <v>79</v>
      </c>
      <c r="E1629" s="1" t="s">
        <v>40</v>
      </c>
      <c r="F1629" s="1" t="s">
        <v>3821</v>
      </c>
      <c r="G1629" s="1" t="s">
        <v>3822</v>
      </c>
      <c r="H1629" s="1" t="s">
        <v>90</v>
      </c>
      <c r="I1629" s="1" t="s">
        <v>26</v>
      </c>
      <c r="J1629" s="1" t="s">
        <v>3823</v>
      </c>
      <c r="K1629" s="1" t="s">
        <v>1406</v>
      </c>
      <c r="L1629" s="1" t="s">
        <v>29</v>
      </c>
      <c r="M1629" s="1" t="s">
        <v>2395</v>
      </c>
      <c r="N1629" s="1" t="s">
        <v>31</v>
      </c>
      <c r="O1629" s="1" t="s">
        <v>57</v>
      </c>
      <c r="P1629" s="1" t="s">
        <v>2396</v>
      </c>
      <c r="Q1629">
        <v>129.91999999999999</v>
      </c>
      <c r="R1629">
        <v>4</v>
      </c>
      <c r="S1629">
        <v>10.393599999999999</v>
      </c>
      <c r="T1629" s="1" t="s">
        <v>48</v>
      </c>
    </row>
    <row r="1630" spans="1:20" x14ac:dyDescent="0.25">
      <c r="A1630" s="1" t="s">
        <v>3824</v>
      </c>
      <c r="B1630" s="2">
        <v>42335</v>
      </c>
      <c r="C1630" s="2">
        <v>42337</v>
      </c>
      <c r="D1630" s="1" t="s">
        <v>63</v>
      </c>
      <c r="E1630" s="1" t="s">
        <v>22</v>
      </c>
      <c r="F1630" s="1" t="s">
        <v>3033</v>
      </c>
      <c r="G1630" s="1" t="s">
        <v>3034</v>
      </c>
      <c r="H1630" s="1" t="s">
        <v>100</v>
      </c>
      <c r="I1630" s="1" t="s">
        <v>26</v>
      </c>
      <c r="J1630" s="1" t="s">
        <v>1357</v>
      </c>
      <c r="K1630" s="1" t="s">
        <v>434</v>
      </c>
      <c r="L1630" s="1" t="s">
        <v>68</v>
      </c>
      <c r="M1630" s="1" t="s">
        <v>2400</v>
      </c>
      <c r="N1630" s="1" t="s">
        <v>31</v>
      </c>
      <c r="O1630" s="1" t="s">
        <v>32</v>
      </c>
      <c r="P1630" s="1" t="s">
        <v>2401</v>
      </c>
      <c r="Q1630">
        <v>170.98</v>
      </c>
      <c r="R1630">
        <v>1</v>
      </c>
      <c r="S1630">
        <v>32.486199999999997</v>
      </c>
      <c r="T1630" s="1" t="s">
        <v>34</v>
      </c>
    </row>
    <row r="1631" spans="1:20" x14ac:dyDescent="0.25">
      <c r="A1631" s="1" t="s">
        <v>3824</v>
      </c>
      <c r="B1631" s="2">
        <v>42335</v>
      </c>
      <c r="C1631" s="2">
        <v>42337</v>
      </c>
      <c r="D1631" s="1" t="s">
        <v>63</v>
      </c>
      <c r="E1631" s="1" t="s">
        <v>22</v>
      </c>
      <c r="F1631" s="1" t="s">
        <v>3033</v>
      </c>
      <c r="G1631" s="1" t="s">
        <v>3034</v>
      </c>
      <c r="H1631" s="1" t="s">
        <v>100</v>
      </c>
      <c r="I1631" s="1" t="s">
        <v>26</v>
      </c>
      <c r="J1631" s="1" t="s">
        <v>1357</v>
      </c>
      <c r="K1631" s="1" t="s">
        <v>434</v>
      </c>
      <c r="L1631" s="1" t="s">
        <v>68</v>
      </c>
      <c r="M1631" s="1" t="s">
        <v>3825</v>
      </c>
      <c r="N1631" s="1" t="s">
        <v>31</v>
      </c>
      <c r="O1631" s="1" t="s">
        <v>57</v>
      </c>
      <c r="P1631" s="1" t="s">
        <v>3826</v>
      </c>
      <c r="Q1631">
        <v>38.97</v>
      </c>
      <c r="R1631">
        <v>3</v>
      </c>
      <c r="S1631">
        <v>4.6764000000000001</v>
      </c>
      <c r="T1631" s="1" t="s">
        <v>34</v>
      </c>
    </row>
    <row r="1632" spans="1:20" x14ac:dyDescent="0.25">
      <c r="A1632" s="1" t="s">
        <v>3824</v>
      </c>
      <c r="B1632" s="2">
        <v>42335</v>
      </c>
      <c r="C1632" s="2">
        <v>42337</v>
      </c>
      <c r="D1632" s="1" t="s">
        <v>63</v>
      </c>
      <c r="E1632" s="1" t="s">
        <v>22</v>
      </c>
      <c r="F1632" s="1" t="s">
        <v>3033</v>
      </c>
      <c r="G1632" s="1" t="s">
        <v>3034</v>
      </c>
      <c r="H1632" s="1" t="s">
        <v>100</v>
      </c>
      <c r="I1632" s="1" t="s">
        <v>26</v>
      </c>
      <c r="J1632" s="1" t="s">
        <v>1357</v>
      </c>
      <c r="K1632" s="1" t="s">
        <v>434</v>
      </c>
      <c r="L1632" s="1" t="s">
        <v>68</v>
      </c>
      <c r="M1632" s="1" t="s">
        <v>1134</v>
      </c>
      <c r="N1632" s="1" t="s">
        <v>31</v>
      </c>
      <c r="O1632" s="1" t="s">
        <v>46</v>
      </c>
      <c r="P1632" s="1" t="s">
        <v>1135</v>
      </c>
      <c r="Q1632">
        <v>446.06799999999998</v>
      </c>
      <c r="R1632">
        <v>4</v>
      </c>
      <c r="S1632">
        <v>0</v>
      </c>
      <c r="T1632" s="1" t="s">
        <v>34</v>
      </c>
    </row>
    <row r="1633" spans="1:20" x14ac:dyDescent="0.25">
      <c r="A1633" s="1" t="s">
        <v>3827</v>
      </c>
      <c r="B1633" s="2">
        <v>42004</v>
      </c>
      <c r="C1633" s="2">
        <v>42011</v>
      </c>
      <c r="D1633" s="1" t="s">
        <v>39</v>
      </c>
      <c r="E1633" s="1" t="s">
        <v>40</v>
      </c>
      <c r="F1633" s="1" t="s">
        <v>2295</v>
      </c>
      <c r="G1633" s="1" t="s">
        <v>2296</v>
      </c>
      <c r="H1633" s="1" t="s">
        <v>100</v>
      </c>
      <c r="I1633" s="1" t="s">
        <v>26</v>
      </c>
      <c r="J1633" s="1" t="s">
        <v>1644</v>
      </c>
      <c r="K1633" s="1" t="s">
        <v>1645</v>
      </c>
      <c r="L1633" s="1" t="s">
        <v>68</v>
      </c>
      <c r="M1633" s="1" t="s">
        <v>1380</v>
      </c>
      <c r="N1633" s="1" t="s">
        <v>31</v>
      </c>
      <c r="O1633" s="1" t="s">
        <v>32</v>
      </c>
      <c r="P1633" s="1" t="s">
        <v>1381</v>
      </c>
      <c r="Q1633">
        <v>341.96</v>
      </c>
      <c r="R1633">
        <v>2</v>
      </c>
      <c r="S1633">
        <v>78.650800000000004</v>
      </c>
      <c r="T1633" s="1" t="s">
        <v>96</v>
      </c>
    </row>
    <row r="1634" spans="1:20" x14ac:dyDescent="0.25">
      <c r="A1634" s="1" t="s">
        <v>3827</v>
      </c>
      <c r="B1634" s="2">
        <v>42004</v>
      </c>
      <c r="C1634" s="2">
        <v>42011</v>
      </c>
      <c r="D1634" s="1" t="s">
        <v>39</v>
      </c>
      <c r="E1634" s="1" t="s">
        <v>40</v>
      </c>
      <c r="F1634" s="1" t="s">
        <v>2295</v>
      </c>
      <c r="G1634" s="1" t="s">
        <v>2296</v>
      </c>
      <c r="H1634" s="1" t="s">
        <v>100</v>
      </c>
      <c r="I1634" s="1" t="s">
        <v>26</v>
      </c>
      <c r="J1634" s="1" t="s">
        <v>1644</v>
      </c>
      <c r="K1634" s="1" t="s">
        <v>1645</v>
      </c>
      <c r="L1634" s="1" t="s">
        <v>68</v>
      </c>
      <c r="M1634" s="1" t="s">
        <v>104</v>
      </c>
      <c r="N1634" s="1" t="s">
        <v>31</v>
      </c>
      <c r="O1634" s="1" t="s">
        <v>36</v>
      </c>
      <c r="P1634" s="1" t="s">
        <v>105</v>
      </c>
      <c r="Q1634">
        <v>605.88</v>
      </c>
      <c r="R1634">
        <v>6</v>
      </c>
      <c r="S1634">
        <v>151.47</v>
      </c>
      <c r="T1634" s="1" t="s">
        <v>96</v>
      </c>
    </row>
    <row r="1635" spans="1:20" x14ac:dyDescent="0.25">
      <c r="A1635" s="1" t="s">
        <v>3828</v>
      </c>
      <c r="B1635" s="2">
        <v>42699</v>
      </c>
      <c r="C1635" s="2">
        <v>42703</v>
      </c>
      <c r="D1635" s="1" t="s">
        <v>79</v>
      </c>
      <c r="E1635" s="1" t="s">
        <v>40</v>
      </c>
      <c r="F1635" s="1" t="s">
        <v>1935</v>
      </c>
      <c r="G1635" s="1" t="s">
        <v>1936</v>
      </c>
      <c r="H1635" s="1" t="s">
        <v>90</v>
      </c>
      <c r="I1635" s="1" t="s">
        <v>26</v>
      </c>
      <c r="J1635" s="1" t="s">
        <v>477</v>
      </c>
      <c r="K1635" s="1" t="s">
        <v>289</v>
      </c>
      <c r="L1635" s="1" t="s">
        <v>93</v>
      </c>
      <c r="M1635" s="1" t="s">
        <v>784</v>
      </c>
      <c r="N1635" s="1" t="s">
        <v>31</v>
      </c>
      <c r="O1635" s="1" t="s">
        <v>46</v>
      </c>
      <c r="P1635" s="1" t="s">
        <v>785</v>
      </c>
      <c r="Q1635">
        <v>1568.61</v>
      </c>
      <c r="R1635">
        <v>9</v>
      </c>
      <c r="S1635">
        <v>329.40809999999999</v>
      </c>
      <c r="T1635" s="1" t="s">
        <v>34</v>
      </c>
    </row>
    <row r="1636" spans="1:20" x14ac:dyDescent="0.25">
      <c r="A1636" s="1" t="s">
        <v>3829</v>
      </c>
      <c r="B1636" s="2">
        <v>42931</v>
      </c>
      <c r="C1636" s="2">
        <v>42933</v>
      </c>
      <c r="D1636" s="1" t="s">
        <v>63</v>
      </c>
      <c r="E1636" s="1" t="s">
        <v>87</v>
      </c>
      <c r="F1636" s="1" t="s">
        <v>1809</v>
      </c>
      <c r="G1636" s="1" t="s">
        <v>1810</v>
      </c>
      <c r="H1636" s="1" t="s">
        <v>90</v>
      </c>
      <c r="I1636" s="1" t="s">
        <v>26</v>
      </c>
      <c r="J1636" s="1" t="s">
        <v>1481</v>
      </c>
      <c r="K1636" s="1" t="s">
        <v>716</v>
      </c>
      <c r="L1636" s="1" t="s">
        <v>29</v>
      </c>
      <c r="M1636" s="1" t="s">
        <v>410</v>
      </c>
      <c r="N1636" s="1" t="s">
        <v>31</v>
      </c>
      <c r="O1636" s="1" t="s">
        <v>46</v>
      </c>
      <c r="P1636" s="1" t="s">
        <v>411</v>
      </c>
      <c r="Q1636">
        <v>872.94</v>
      </c>
      <c r="R1636">
        <v>3</v>
      </c>
      <c r="S1636">
        <v>157.1292</v>
      </c>
      <c r="T1636" s="1" t="s">
        <v>71</v>
      </c>
    </row>
    <row r="1637" spans="1:20" x14ac:dyDescent="0.25">
      <c r="A1637" s="1" t="s">
        <v>3830</v>
      </c>
      <c r="B1637" s="2">
        <v>42451</v>
      </c>
      <c r="C1637" s="2">
        <v>42451</v>
      </c>
      <c r="D1637" s="1" t="s">
        <v>425</v>
      </c>
      <c r="E1637" s="1" t="s">
        <v>426</v>
      </c>
      <c r="F1637" s="1" t="s">
        <v>1403</v>
      </c>
      <c r="G1637" s="1" t="s">
        <v>1404</v>
      </c>
      <c r="H1637" s="1" t="s">
        <v>25</v>
      </c>
      <c r="I1637" s="1" t="s">
        <v>26</v>
      </c>
      <c r="J1637" s="1" t="s">
        <v>191</v>
      </c>
      <c r="K1637" s="1" t="s">
        <v>192</v>
      </c>
      <c r="L1637" s="1" t="s">
        <v>55</v>
      </c>
      <c r="M1637" s="1" t="s">
        <v>1513</v>
      </c>
      <c r="N1637" s="1" t="s">
        <v>31</v>
      </c>
      <c r="O1637" s="1" t="s">
        <v>36</v>
      </c>
      <c r="P1637" s="1" t="s">
        <v>1514</v>
      </c>
      <c r="Q1637">
        <v>167.88800000000001</v>
      </c>
      <c r="R1637">
        <v>7</v>
      </c>
      <c r="S1637">
        <v>14.690200000000001</v>
      </c>
      <c r="T1637" s="1" t="s">
        <v>195</v>
      </c>
    </row>
    <row r="1638" spans="1:20" x14ac:dyDescent="0.25">
      <c r="A1638" s="1" t="s">
        <v>3831</v>
      </c>
      <c r="B1638" s="2">
        <v>43083</v>
      </c>
      <c r="C1638" s="2">
        <v>43087</v>
      </c>
      <c r="D1638" s="1" t="s">
        <v>79</v>
      </c>
      <c r="E1638" s="1" t="s">
        <v>40</v>
      </c>
      <c r="F1638" s="1" t="s">
        <v>1737</v>
      </c>
      <c r="G1638" s="1" t="s">
        <v>1738</v>
      </c>
      <c r="H1638" s="1" t="s">
        <v>100</v>
      </c>
      <c r="I1638" s="1" t="s">
        <v>26</v>
      </c>
      <c r="J1638" s="1" t="s">
        <v>471</v>
      </c>
      <c r="K1638" s="1" t="s">
        <v>434</v>
      </c>
      <c r="L1638" s="1" t="s">
        <v>68</v>
      </c>
      <c r="M1638" s="1" t="s">
        <v>306</v>
      </c>
      <c r="N1638" s="1" t="s">
        <v>31</v>
      </c>
      <c r="O1638" s="1" t="s">
        <v>46</v>
      </c>
      <c r="P1638" s="1" t="s">
        <v>307</v>
      </c>
      <c r="Q1638">
        <v>526.58199999999999</v>
      </c>
      <c r="R1638">
        <v>2</v>
      </c>
      <c r="S1638">
        <v>-52.658200000000001</v>
      </c>
      <c r="T1638" s="1" t="s">
        <v>96</v>
      </c>
    </row>
    <row r="1639" spans="1:20" x14ac:dyDescent="0.25">
      <c r="A1639" s="1" t="s">
        <v>3832</v>
      </c>
      <c r="B1639" s="2">
        <v>42608</v>
      </c>
      <c r="C1639" s="2">
        <v>42615</v>
      </c>
      <c r="D1639" s="1" t="s">
        <v>39</v>
      </c>
      <c r="E1639" s="1" t="s">
        <v>40</v>
      </c>
      <c r="F1639" s="1" t="s">
        <v>1287</v>
      </c>
      <c r="G1639" s="1" t="s">
        <v>1288</v>
      </c>
      <c r="H1639" s="1" t="s">
        <v>25</v>
      </c>
      <c r="I1639" s="1" t="s">
        <v>26</v>
      </c>
      <c r="J1639" s="1" t="s">
        <v>288</v>
      </c>
      <c r="K1639" s="1" t="s">
        <v>289</v>
      </c>
      <c r="L1639" s="1" t="s">
        <v>93</v>
      </c>
      <c r="M1639" s="1" t="s">
        <v>1040</v>
      </c>
      <c r="N1639" s="1" t="s">
        <v>31</v>
      </c>
      <c r="O1639" s="1" t="s">
        <v>46</v>
      </c>
      <c r="P1639" s="1" t="s">
        <v>1041</v>
      </c>
      <c r="Q1639">
        <v>447.84</v>
      </c>
      <c r="R1639">
        <v>4</v>
      </c>
      <c r="S1639">
        <v>98.524799999999999</v>
      </c>
      <c r="T1639" s="1" t="s">
        <v>253</v>
      </c>
    </row>
    <row r="1640" spans="1:20" x14ac:dyDescent="0.25">
      <c r="A1640" s="1" t="s">
        <v>3833</v>
      </c>
      <c r="B1640" s="2">
        <v>43036</v>
      </c>
      <c r="C1640" s="2">
        <v>43038</v>
      </c>
      <c r="D1640" s="1" t="s">
        <v>63</v>
      </c>
      <c r="E1640" s="1" t="s">
        <v>22</v>
      </c>
      <c r="F1640" s="1" t="s">
        <v>2654</v>
      </c>
      <c r="G1640" s="1" t="s">
        <v>2655</v>
      </c>
      <c r="H1640" s="1" t="s">
        <v>25</v>
      </c>
      <c r="I1640" s="1" t="s">
        <v>26</v>
      </c>
      <c r="J1640" s="1" t="s">
        <v>1911</v>
      </c>
      <c r="K1640" s="1" t="s">
        <v>1036</v>
      </c>
      <c r="L1640" s="1" t="s">
        <v>29</v>
      </c>
      <c r="M1640" s="1" t="s">
        <v>2055</v>
      </c>
      <c r="N1640" s="1" t="s">
        <v>31</v>
      </c>
      <c r="O1640" s="1" t="s">
        <v>57</v>
      </c>
      <c r="P1640" s="1" t="s">
        <v>2056</v>
      </c>
      <c r="Q1640">
        <v>77.951999999999998</v>
      </c>
      <c r="R1640">
        <v>3</v>
      </c>
      <c r="S1640">
        <v>15.590400000000001</v>
      </c>
      <c r="T1640" s="1" t="s">
        <v>48</v>
      </c>
    </row>
    <row r="1641" spans="1:20" x14ac:dyDescent="0.25">
      <c r="A1641" s="1" t="s">
        <v>3834</v>
      </c>
      <c r="B1641" s="2">
        <v>42257</v>
      </c>
      <c r="C1641" s="2">
        <v>42261</v>
      </c>
      <c r="D1641" s="1" t="s">
        <v>79</v>
      </c>
      <c r="E1641" s="1" t="s">
        <v>40</v>
      </c>
      <c r="F1641" s="1" t="s">
        <v>3733</v>
      </c>
      <c r="G1641" s="1" t="s">
        <v>3734</v>
      </c>
      <c r="H1641" s="1" t="s">
        <v>90</v>
      </c>
      <c r="I1641" s="1" t="s">
        <v>26</v>
      </c>
      <c r="J1641" s="1" t="s">
        <v>2330</v>
      </c>
      <c r="K1641" s="1" t="s">
        <v>92</v>
      </c>
      <c r="L1641" s="1" t="s">
        <v>93</v>
      </c>
      <c r="M1641" s="1" t="s">
        <v>1600</v>
      </c>
      <c r="N1641" s="1" t="s">
        <v>31</v>
      </c>
      <c r="O1641" s="1" t="s">
        <v>36</v>
      </c>
      <c r="P1641" s="1" t="s">
        <v>1601</v>
      </c>
      <c r="Q1641">
        <v>179.886</v>
      </c>
      <c r="R1641">
        <v>1</v>
      </c>
      <c r="S1641">
        <v>-2.5697999999999999</v>
      </c>
      <c r="T1641" s="1" t="s">
        <v>77</v>
      </c>
    </row>
    <row r="1642" spans="1:20" x14ac:dyDescent="0.25">
      <c r="A1642" s="1" t="s">
        <v>3835</v>
      </c>
      <c r="B1642" s="2">
        <v>42899</v>
      </c>
      <c r="C1642" s="2">
        <v>42905</v>
      </c>
      <c r="D1642" s="1" t="s">
        <v>125</v>
      </c>
      <c r="E1642" s="1" t="s">
        <v>40</v>
      </c>
      <c r="F1642" s="1" t="s">
        <v>3542</v>
      </c>
      <c r="G1642" s="1" t="s">
        <v>3543</v>
      </c>
      <c r="H1642" s="1" t="s">
        <v>100</v>
      </c>
      <c r="I1642" s="1" t="s">
        <v>26</v>
      </c>
      <c r="J1642" s="1" t="s">
        <v>191</v>
      </c>
      <c r="K1642" s="1" t="s">
        <v>192</v>
      </c>
      <c r="L1642" s="1" t="s">
        <v>55</v>
      </c>
      <c r="M1642" s="1" t="s">
        <v>1617</v>
      </c>
      <c r="N1642" s="1" t="s">
        <v>31</v>
      </c>
      <c r="O1642" s="1" t="s">
        <v>36</v>
      </c>
      <c r="P1642" s="1" t="s">
        <v>1618</v>
      </c>
      <c r="Q1642">
        <v>291.13600000000002</v>
      </c>
      <c r="R1642">
        <v>4</v>
      </c>
      <c r="S1642">
        <v>-25.474399999999999</v>
      </c>
      <c r="T1642" s="1" t="s">
        <v>59</v>
      </c>
    </row>
    <row r="1643" spans="1:20" x14ac:dyDescent="0.25">
      <c r="A1643" s="1" t="s">
        <v>3836</v>
      </c>
      <c r="B1643" s="2">
        <v>42173</v>
      </c>
      <c r="C1643" s="2">
        <v>42179</v>
      </c>
      <c r="D1643" s="1" t="s">
        <v>125</v>
      </c>
      <c r="E1643" s="1" t="s">
        <v>40</v>
      </c>
      <c r="F1643" s="1" t="s">
        <v>452</v>
      </c>
      <c r="G1643" s="1" t="s">
        <v>453</v>
      </c>
      <c r="H1643" s="1" t="s">
        <v>25</v>
      </c>
      <c r="I1643" s="1" t="s">
        <v>26</v>
      </c>
      <c r="J1643" s="1" t="s">
        <v>689</v>
      </c>
      <c r="K1643" s="1" t="s">
        <v>716</v>
      </c>
      <c r="L1643" s="1" t="s">
        <v>29</v>
      </c>
      <c r="M1643" s="1" t="s">
        <v>2318</v>
      </c>
      <c r="N1643" s="1" t="s">
        <v>31</v>
      </c>
      <c r="O1643" s="1" t="s">
        <v>57</v>
      </c>
      <c r="P1643" s="1" t="s">
        <v>2319</v>
      </c>
      <c r="Q1643">
        <v>60.84</v>
      </c>
      <c r="R1643">
        <v>3</v>
      </c>
      <c r="S1643">
        <v>19.468800000000002</v>
      </c>
      <c r="T1643" s="1" t="s">
        <v>59</v>
      </c>
    </row>
    <row r="1644" spans="1:20" x14ac:dyDescent="0.25">
      <c r="A1644" s="1" t="s">
        <v>3837</v>
      </c>
      <c r="B1644" s="2">
        <v>42338</v>
      </c>
      <c r="C1644" s="2">
        <v>42341</v>
      </c>
      <c r="D1644" s="1" t="s">
        <v>21</v>
      </c>
      <c r="E1644" s="1" t="s">
        <v>87</v>
      </c>
      <c r="F1644" s="1" t="s">
        <v>1220</v>
      </c>
      <c r="G1644" s="1" t="s">
        <v>1221</v>
      </c>
      <c r="H1644" s="1" t="s">
        <v>90</v>
      </c>
      <c r="I1644" s="1" t="s">
        <v>26</v>
      </c>
      <c r="J1644" s="1" t="s">
        <v>606</v>
      </c>
      <c r="K1644" s="1" t="s">
        <v>1036</v>
      </c>
      <c r="L1644" s="1" t="s">
        <v>29</v>
      </c>
      <c r="M1644" s="1" t="s">
        <v>2140</v>
      </c>
      <c r="N1644" s="1" t="s">
        <v>31</v>
      </c>
      <c r="O1644" s="1" t="s">
        <v>57</v>
      </c>
      <c r="P1644" s="1" t="s">
        <v>2141</v>
      </c>
      <c r="Q1644">
        <v>17.088000000000001</v>
      </c>
      <c r="R1644">
        <v>2</v>
      </c>
      <c r="S1644">
        <v>1.0680000000000001</v>
      </c>
      <c r="T1644" s="1" t="s">
        <v>34</v>
      </c>
    </row>
    <row r="1645" spans="1:20" x14ac:dyDescent="0.25">
      <c r="A1645" s="1" t="s">
        <v>3838</v>
      </c>
      <c r="B1645" s="2">
        <v>43052</v>
      </c>
      <c r="C1645" s="2">
        <v>43055</v>
      </c>
      <c r="D1645" s="1" t="s">
        <v>21</v>
      </c>
      <c r="E1645" s="1" t="s">
        <v>22</v>
      </c>
      <c r="F1645" s="1" t="s">
        <v>1111</v>
      </c>
      <c r="G1645" s="1" t="s">
        <v>1112</v>
      </c>
      <c r="H1645" s="1" t="s">
        <v>90</v>
      </c>
      <c r="I1645" s="1" t="s">
        <v>26</v>
      </c>
      <c r="J1645" s="1" t="s">
        <v>2954</v>
      </c>
      <c r="K1645" s="1" t="s">
        <v>121</v>
      </c>
      <c r="L1645" s="1" t="s">
        <v>68</v>
      </c>
      <c r="M1645" s="1" t="s">
        <v>2973</v>
      </c>
      <c r="N1645" s="1" t="s">
        <v>31</v>
      </c>
      <c r="O1645" s="1" t="s">
        <v>57</v>
      </c>
      <c r="P1645" s="1" t="s">
        <v>2974</v>
      </c>
      <c r="Q1645">
        <v>154.94999999999999</v>
      </c>
      <c r="R1645">
        <v>3</v>
      </c>
      <c r="S1645">
        <v>30.99</v>
      </c>
      <c r="T1645" s="1" t="s">
        <v>34</v>
      </c>
    </row>
    <row r="1646" spans="1:20" x14ac:dyDescent="0.25">
      <c r="A1646" s="1" t="s">
        <v>3839</v>
      </c>
      <c r="B1646" s="2">
        <v>42959</v>
      </c>
      <c r="C1646" s="2">
        <v>42959</v>
      </c>
      <c r="D1646" s="1" t="s">
        <v>425</v>
      </c>
      <c r="E1646" s="1" t="s">
        <v>426</v>
      </c>
      <c r="F1646" s="1" t="s">
        <v>1935</v>
      </c>
      <c r="G1646" s="1" t="s">
        <v>1936</v>
      </c>
      <c r="H1646" s="1" t="s">
        <v>90</v>
      </c>
      <c r="I1646" s="1" t="s">
        <v>26</v>
      </c>
      <c r="J1646" s="1" t="s">
        <v>157</v>
      </c>
      <c r="K1646" s="1" t="s">
        <v>1089</v>
      </c>
      <c r="L1646" s="1" t="s">
        <v>68</v>
      </c>
      <c r="M1646" s="1" t="s">
        <v>514</v>
      </c>
      <c r="N1646" s="1" t="s">
        <v>31</v>
      </c>
      <c r="O1646" s="1" t="s">
        <v>36</v>
      </c>
      <c r="P1646" s="1" t="s">
        <v>515</v>
      </c>
      <c r="Q1646">
        <v>1779.9</v>
      </c>
      <c r="R1646">
        <v>5</v>
      </c>
      <c r="S1646">
        <v>373.779</v>
      </c>
      <c r="T1646" s="1" t="s">
        <v>253</v>
      </c>
    </row>
    <row r="1647" spans="1:20" x14ac:dyDescent="0.25">
      <c r="A1647" s="1" t="s">
        <v>3840</v>
      </c>
      <c r="B1647" s="2">
        <v>42678</v>
      </c>
      <c r="C1647" s="2">
        <v>42680</v>
      </c>
      <c r="D1647" s="1" t="s">
        <v>63</v>
      </c>
      <c r="E1647" s="1" t="s">
        <v>22</v>
      </c>
      <c r="F1647" s="1" t="s">
        <v>3841</v>
      </c>
      <c r="G1647" s="1" t="s">
        <v>3842</v>
      </c>
      <c r="H1647" s="1" t="s">
        <v>90</v>
      </c>
      <c r="I1647" s="1" t="s">
        <v>26</v>
      </c>
      <c r="J1647" s="1" t="s">
        <v>1527</v>
      </c>
      <c r="K1647" s="1" t="s">
        <v>1036</v>
      </c>
      <c r="L1647" s="1" t="s">
        <v>29</v>
      </c>
      <c r="M1647" s="1" t="s">
        <v>368</v>
      </c>
      <c r="N1647" s="1" t="s">
        <v>31</v>
      </c>
      <c r="O1647" s="1" t="s">
        <v>46</v>
      </c>
      <c r="P1647" s="1" t="s">
        <v>369</v>
      </c>
      <c r="Q1647">
        <v>876.3</v>
      </c>
      <c r="R1647">
        <v>10</v>
      </c>
      <c r="S1647">
        <v>-292.10000000000002</v>
      </c>
      <c r="T1647" s="1" t="s">
        <v>34</v>
      </c>
    </row>
    <row r="1648" spans="1:20" x14ac:dyDescent="0.25">
      <c r="A1648" s="1" t="s">
        <v>3843</v>
      </c>
      <c r="B1648" s="2">
        <v>42507</v>
      </c>
      <c r="C1648" s="2">
        <v>42510</v>
      </c>
      <c r="D1648" s="1" t="s">
        <v>21</v>
      </c>
      <c r="E1648" s="1" t="s">
        <v>87</v>
      </c>
      <c r="F1648" s="1" t="s">
        <v>3844</v>
      </c>
      <c r="G1648" s="1" t="s">
        <v>3845</v>
      </c>
      <c r="H1648" s="1" t="s">
        <v>25</v>
      </c>
      <c r="I1648" s="1" t="s">
        <v>26</v>
      </c>
      <c r="J1648" s="1" t="s">
        <v>133</v>
      </c>
      <c r="K1648" s="1" t="s">
        <v>134</v>
      </c>
      <c r="L1648" s="1" t="s">
        <v>93</v>
      </c>
      <c r="M1648" s="1" t="s">
        <v>1542</v>
      </c>
      <c r="N1648" s="1" t="s">
        <v>31</v>
      </c>
      <c r="O1648" s="1" t="s">
        <v>57</v>
      </c>
      <c r="P1648" s="1" t="s">
        <v>1543</v>
      </c>
      <c r="Q1648">
        <v>22.608000000000001</v>
      </c>
      <c r="R1648">
        <v>3</v>
      </c>
      <c r="S1648">
        <v>-10.1736</v>
      </c>
      <c r="T1648" s="1" t="s">
        <v>161</v>
      </c>
    </row>
    <row r="1649" spans="1:20" x14ac:dyDescent="0.25">
      <c r="A1649" s="1" t="s">
        <v>3846</v>
      </c>
      <c r="B1649" s="2">
        <v>42818</v>
      </c>
      <c r="C1649" s="2">
        <v>42821</v>
      </c>
      <c r="D1649" s="1" t="s">
        <v>21</v>
      </c>
      <c r="E1649" s="1" t="s">
        <v>87</v>
      </c>
      <c r="F1649" s="1" t="s">
        <v>2031</v>
      </c>
      <c r="G1649" s="1" t="s">
        <v>2032</v>
      </c>
      <c r="H1649" s="1" t="s">
        <v>90</v>
      </c>
      <c r="I1649" s="1" t="s">
        <v>26</v>
      </c>
      <c r="J1649" s="1" t="s">
        <v>173</v>
      </c>
      <c r="K1649" s="1" t="s">
        <v>121</v>
      </c>
      <c r="L1649" s="1" t="s">
        <v>68</v>
      </c>
      <c r="M1649" s="1" t="s">
        <v>488</v>
      </c>
      <c r="N1649" s="1" t="s">
        <v>31</v>
      </c>
      <c r="O1649" s="1" t="s">
        <v>36</v>
      </c>
      <c r="P1649" s="1" t="s">
        <v>489</v>
      </c>
      <c r="Q1649">
        <v>207.846</v>
      </c>
      <c r="R1649">
        <v>3</v>
      </c>
      <c r="S1649">
        <v>2.3094000000000001</v>
      </c>
      <c r="T1649" s="1" t="s">
        <v>195</v>
      </c>
    </row>
    <row r="1650" spans="1:20" x14ac:dyDescent="0.25">
      <c r="A1650" s="1" t="s">
        <v>3847</v>
      </c>
      <c r="B1650" s="2">
        <v>41722</v>
      </c>
      <c r="C1650" s="2">
        <v>41727</v>
      </c>
      <c r="D1650" s="1" t="s">
        <v>50</v>
      </c>
      <c r="E1650" s="1" t="s">
        <v>22</v>
      </c>
      <c r="F1650" s="1" t="s">
        <v>1162</v>
      </c>
      <c r="G1650" s="1" t="s">
        <v>1163</v>
      </c>
      <c r="H1650" s="1" t="s">
        <v>25</v>
      </c>
      <c r="I1650" s="1" t="s">
        <v>26</v>
      </c>
      <c r="J1650" s="1" t="s">
        <v>1133</v>
      </c>
      <c r="K1650" s="1" t="s">
        <v>54</v>
      </c>
      <c r="L1650" s="1" t="s">
        <v>55</v>
      </c>
      <c r="M1650" s="1" t="s">
        <v>2965</v>
      </c>
      <c r="N1650" s="1" t="s">
        <v>31</v>
      </c>
      <c r="O1650" s="1" t="s">
        <v>57</v>
      </c>
      <c r="P1650" s="1" t="s">
        <v>2966</v>
      </c>
      <c r="Q1650">
        <v>40.479999999999997</v>
      </c>
      <c r="R1650">
        <v>2</v>
      </c>
      <c r="S1650">
        <v>14.572800000000001</v>
      </c>
      <c r="T1650" s="1" t="s">
        <v>195</v>
      </c>
    </row>
    <row r="1651" spans="1:20" x14ac:dyDescent="0.25">
      <c r="A1651" s="1" t="s">
        <v>3848</v>
      </c>
      <c r="B1651" s="2">
        <v>42414</v>
      </c>
      <c r="C1651" s="2">
        <v>42415</v>
      </c>
      <c r="D1651" s="1" t="s">
        <v>117</v>
      </c>
      <c r="E1651" s="1" t="s">
        <v>87</v>
      </c>
      <c r="F1651" s="1" t="s">
        <v>189</v>
      </c>
      <c r="G1651" s="1" t="s">
        <v>190</v>
      </c>
      <c r="H1651" s="1" t="s">
        <v>25</v>
      </c>
      <c r="I1651" s="1" t="s">
        <v>26</v>
      </c>
      <c r="J1651" s="1" t="s">
        <v>2522</v>
      </c>
      <c r="K1651" s="1" t="s">
        <v>1089</v>
      </c>
      <c r="L1651" s="1" t="s">
        <v>68</v>
      </c>
      <c r="M1651" s="1" t="s">
        <v>915</v>
      </c>
      <c r="N1651" s="1" t="s">
        <v>31</v>
      </c>
      <c r="O1651" s="1" t="s">
        <v>46</v>
      </c>
      <c r="P1651" s="1" t="s">
        <v>916</v>
      </c>
      <c r="Q1651">
        <v>550.43100000000004</v>
      </c>
      <c r="R1651">
        <v>3</v>
      </c>
      <c r="S1651">
        <v>-47.1798</v>
      </c>
      <c r="T1651" s="1" t="s">
        <v>297</v>
      </c>
    </row>
    <row r="1652" spans="1:20" x14ac:dyDescent="0.25">
      <c r="A1652" s="1" t="s">
        <v>3848</v>
      </c>
      <c r="B1652" s="2">
        <v>42414</v>
      </c>
      <c r="C1652" s="2">
        <v>42415</v>
      </c>
      <c r="D1652" s="1" t="s">
        <v>117</v>
      </c>
      <c r="E1652" s="1" t="s">
        <v>87</v>
      </c>
      <c r="F1652" s="1" t="s">
        <v>189</v>
      </c>
      <c r="G1652" s="1" t="s">
        <v>190</v>
      </c>
      <c r="H1652" s="1" t="s">
        <v>25</v>
      </c>
      <c r="I1652" s="1" t="s">
        <v>26</v>
      </c>
      <c r="J1652" s="1" t="s">
        <v>2522</v>
      </c>
      <c r="K1652" s="1" t="s">
        <v>1089</v>
      </c>
      <c r="L1652" s="1" t="s">
        <v>68</v>
      </c>
      <c r="M1652" s="1" t="s">
        <v>337</v>
      </c>
      <c r="N1652" s="1" t="s">
        <v>31</v>
      </c>
      <c r="O1652" s="1" t="s">
        <v>57</v>
      </c>
      <c r="P1652" s="1" t="s">
        <v>338</v>
      </c>
      <c r="Q1652">
        <v>10.56</v>
      </c>
      <c r="R1652">
        <v>6</v>
      </c>
      <c r="S1652">
        <v>4.6463999999999999</v>
      </c>
      <c r="T1652" s="1" t="s">
        <v>297</v>
      </c>
    </row>
    <row r="1653" spans="1:20" x14ac:dyDescent="0.25">
      <c r="A1653" s="1" t="s">
        <v>3849</v>
      </c>
      <c r="B1653" s="2">
        <v>42894</v>
      </c>
      <c r="C1653" s="2">
        <v>42896</v>
      </c>
      <c r="D1653" s="1" t="s">
        <v>63</v>
      </c>
      <c r="E1653" s="1" t="s">
        <v>87</v>
      </c>
      <c r="F1653" s="1" t="s">
        <v>228</v>
      </c>
      <c r="G1653" s="1" t="s">
        <v>229</v>
      </c>
      <c r="H1653" s="1" t="s">
        <v>100</v>
      </c>
      <c r="I1653" s="1" t="s">
        <v>26</v>
      </c>
      <c r="J1653" s="1" t="s">
        <v>53</v>
      </c>
      <c r="K1653" s="1" t="s">
        <v>54</v>
      </c>
      <c r="L1653" s="1" t="s">
        <v>55</v>
      </c>
      <c r="M1653" s="1" t="s">
        <v>82</v>
      </c>
      <c r="N1653" s="1" t="s">
        <v>31</v>
      </c>
      <c r="O1653" s="1" t="s">
        <v>32</v>
      </c>
      <c r="P1653" s="1" t="s">
        <v>83</v>
      </c>
      <c r="Q1653">
        <v>1497.6659999999999</v>
      </c>
      <c r="R1653">
        <v>2</v>
      </c>
      <c r="S1653">
        <v>140.95679999999999</v>
      </c>
      <c r="T1653" s="1" t="s">
        <v>59</v>
      </c>
    </row>
    <row r="1654" spans="1:20" x14ac:dyDescent="0.25">
      <c r="A1654" s="1" t="s">
        <v>3850</v>
      </c>
      <c r="B1654" s="2">
        <v>41775</v>
      </c>
      <c r="C1654" s="2">
        <v>41782</v>
      </c>
      <c r="D1654" s="1" t="s">
        <v>39</v>
      </c>
      <c r="E1654" s="1" t="s">
        <v>40</v>
      </c>
      <c r="F1654" s="1" t="s">
        <v>3851</v>
      </c>
      <c r="G1654" s="1" t="s">
        <v>3852</v>
      </c>
      <c r="H1654" s="1" t="s">
        <v>90</v>
      </c>
      <c r="I1654" s="1" t="s">
        <v>26</v>
      </c>
      <c r="J1654" s="1" t="s">
        <v>53</v>
      </c>
      <c r="K1654" s="1" t="s">
        <v>54</v>
      </c>
      <c r="L1654" s="1" t="s">
        <v>55</v>
      </c>
      <c r="M1654" s="1" t="s">
        <v>1892</v>
      </c>
      <c r="N1654" s="1" t="s">
        <v>31</v>
      </c>
      <c r="O1654" s="1" t="s">
        <v>36</v>
      </c>
      <c r="P1654" s="1" t="s">
        <v>1893</v>
      </c>
      <c r="Q1654">
        <v>232.88</v>
      </c>
      <c r="R1654">
        <v>5</v>
      </c>
      <c r="S1654">
        <v>17.466000000000001</v>
      </c>
      <c r="T1654" s="1" t="s">
        <v>161</v>
      </c>
    </row>
    <row r="1655" spans="1:20" x14ac:dyDescent="0.25">
      <c r="A1655" s="1" t="s">
        <v>3853</v>
      </c>
      <c r="B1655" s="2">
        <v>42038</v>
      </c>
      <c r="C1655" s="2">
        <v>42042</v>
      </c>
      <c r="D1655" s="1" t="s">
        <v>79</v>
      </c>
      <c r="E1655" s="1" t="s">
        <v>40</v>
      </c>
      <c r="F1655" s="1" t="s">
        <v>3851</v>
      </c>
      <c r="G1655" s="1" t="s">
        <v>3852</v>
      </c>
      <c r="H1655" s="1" t="s">
        <v>90</v>
      </c>
      <c r="I1655" s="1" t="s">
        <v>26</v>
      </c>
      <c r="J1655" s="1" t="s">
        <v>2856</v>
      </c>
      <c r="K1655" s="1" t="s">
        <v>121</v>
      </c>
      <c r="L1655" s="1" t="s">
        <v>68</v>
      </c>
      <c r="M1655" s="1" t="s">
        <v>104</v>
      </c>
      <c r="N1655" s="1" t="s">
        <v>31</v>
      </c>
      <c r="O1655" s="1" t="s">
        <v>36</v>
      </c>
      <c r="P1655" s="1" t="s">
        <v>105</v>
      </c>
      <c r="Q1655">
        <v>90.882000000000005</v>
      </c>
      <c r="R1655">
        <v>1</v>
      </c>
      <c r="S1655">
        <v>15.147</v>
      </c>
      <c r="T1655" s="1" t="s">
        <v>297</v>
      </c>
    </row>
    <row r="1656" spans="1:20" x14ac:dyDescent="0.25">
      <c r="A1656" s="1" t="s">
        <v>3854</v>
      </c>
      <c r="B1656" s="2">
        <v>42120</v>
      </c>
      <c r="C1656" s="2">
        <v>42125</v>
      </c>
      <c r="D1656" s="1" t="s">
        <v>50</v>
      </c>
      <c r="E1656" s="1" t="s">
        <v>40</v>
      </c>
      <c r="F1656" s="1" t="s">
        <v>1960</v>
      </c>
      <c r="G1656" s="1" t="s">
        <v>1961</v>
      </c>
      <c r="H1656" s="1" t="s">
        <v>90</v>
      </c>
      <c r="I1656" s="1" t="s">
        <v>26</v>
      </c>
      <c r="J1656" s="1" t="s">
        <v>639</v>
      </c>
      <c r="K1656" s="1" t="s">
        <v>54</v>
      </c>
      <c r="L1656" s="1" t="s">
        <v>55</v>
      </c>
      <c r="M1656" s="1" t="s">
        <v>2008</v>
      </c>
      <c r="N1656" s="1" t="s">
        <v>31</v>
      </c>
      <c r="O1656" s="1" t="s">
        <v>36</v>
      </c>
      <c r="P1656" s="1" t="s">
        <v>2009</v>
      </c>
      <c r="Q1656">
        <v>63.936</v>
      </c>
      <c r="R1656">
        <v>3</v>
      </c>
      <c r="S1656">
        <v>6.3936000000000002</v>
      </c>
      <c r="T1656" s="1" t="s">
        <v>113</v>
      </c>
    </row>
    <row r="1657" spans="1:20" x14ac:dyDescent="0.25">
      <c r="A1657" s="1" t="s">
        <v>3855</v>
      </c>
      <c r="B1657" s="2">
        <v>42107</v>
      </c>
      <c r="C1657" s="2">
        <v>42111</v>
      </c>
      <c r="D1657" s="1" t="s">
        <v>79</v>
      </c>
      <c r="E1657" s="1" t="s">
        <v>22</v>
      </c>
      <c r="F1657" s="1" t="s">
        <v>2963</v>
      </c>
      <c r="G1657" s="1" t="s">
        <v>2964</v>
      </c>
      <c r="H1657" s="1" t="s">
        <v>25</v>
      </c>
      <c r="I1657" s="1" t="s">
        <v>26</v>
      </c>
      <c r="J1657" s="1" t="s">
        <v>53</v>
      </c>
      <c r="K1657" s="1" t="s">
        <v>54</v>
      </c>
      <c r="L1657" s="1" t="s">
        <v>55</v>
      </c>
      <c r="M1657" s="1" t="s">
        <v>1284</v>
      </c>
      <c r="N1657" s="1" t="s">
        <v>31</v>
      </c>
      <c r="O1657" s="1" t="s">
        <v>46</v>
      </c>
      <c r="P1657" s="1" t="s">
        <v>1285</v>
      </c>
      <c r="Q1657">
        <v>241.56800000000001</v>
      </c>
      <c r="R1657">
        <v>2</v>
      </c>
      <c r="S1657">
        <v>-15.098000000000001</v>
      </c>
      <c r="T1657" s="1" t="s">
        <v>113</v>
      </c>
    </row>
    <row r="1658" spans="1:20" x14ac:dyDescent="0.25">
      <c r="A1658" s="1" t="s">
        <v>3856</v>
      </c>
      <c r="B1658" s="2">
        <v>42272</v>
      </c>
      <c r="C1658" s="2">
        <v>42277</v>
      </c>
      <c r="D1658" s="1" t="s">
        <v>50</v>
      </c>
      <c r="E1658" s="1" t="s">
        <v>40</v>
      </c>
      <c r="F1658" s="1" t="s">
        <v>2024</v>
      </c>
      <c r="G1658" s="1" t="s">
        <v>2025</v>
      </c>
      <c r="H1658" s="1" t="s">
        <v>90</v>
      </c>
      <c r="I1658" s="1" t="s">
        <v>26</v>
      </c>
      <c r="J1658" s="1" t="s">
        <v>191</v>
      </c>
      <c r="K1658" s="1" t="s">
        <v>192</v>
      </c>
      <c r="L1658" s="1" t="s">
        <v>55</v>
      </c>
      <c r="M1658" s="1" t="s">
        <v>1279</v>
      </c>
      <c r="N1658" s="1" t="s">
        <v>31</v>
      </c>
      <c r="O1658" s="1" t="s">
        <v>36</v>
      </c>
      <c r="P1658" s="1" t="s">
        <v>1280</v>
      </c>
      <c r="Q1658">
        <v>307.13600000000002</v>
      </c>
      <c r="R1658">
        <v>4</v>
      </c>
      <c r="S1658">
        <v>-11.5176</v>
      </c>
      <c r="T1658" s="1" t="s">
        <v>77</v>
      </c>
    </row>
    <row r="1659" spans="1:20" x14ac:dyDescent="0.25">
      <c r="A1659" s="1" t="s">
        <v>3857</v>
      </c>
      <c r="B1659" s="2">
        <v>41726</v>
      </c>
      <c r="C1659" s="2">
        <v>41731</v>
      </c>
      <c r="D1659" s="1" t="s">
        <v>50</v>
      </c>
      <c r="E1659" s="1" t="s">
        <v>40</v>
      </c>
      <c r="F1659" s="1" t="s">
        <v>3128</v>
      </c>
      <c r="G1659" s="1" t="s">
        <v>3129</v>
      </c>
      <c r="H1659" s="1" t="s">
        <v>25</v>
      </c>
      <c r="I1659" s="1" t="s">
        <v>26</v>
      </c>
      <c r="J1659" s="1" t="s">
        <v>800</v>
      </c>
      <c r="K1659" s="1" t="s">
        <v>801</v>
      </c>
      <c r="L1659" s="1" t="s">
        <v>93</v>
      </c>
      <c r="M1659" s="1" t="s">
        <v>1671</v>
      </c>
      <c r="N1659" s="1" t="s">
        <v>31</v>
      </c>
      <c r="O1659" s="1" t="s">
        <v>46</v>
      </c>
      <c r="P1659" s="1" t="s">
        <v>1672</v>
      </c>
      <c r="Q1659">
        <v>1184.72</v>
      </c>
      <c r="R1659">
        <v>4</v>
      </c>
      <c r="S1659">
        <v>106.62479999999999</v>
      </c>
      <c r="T1659" s="1" t="s">
        <v>195</v>
      </c>
    </row>
    <row r="1660" spans="1:20" x14ac:dyDescent="0.25">
      <c r="A1660" s="1" t="s">
        <v>3858</v>
      </c>
      <c r="B1660" s="2">
        <v>42937</v>
      </c>
      <c r="C1660" s="2">
        <v>42941</v>
      </c>
      <c r="D1660" s="1" t="s">
        <v>79</v>
      </c>
      <c r="E1660" s="1" t="s">
        <v>40</v>
      </c>
      <c r="F1660" s="1" t="s">
        <v>3859</v>
      </c>
      <c r="G1660" s="1" t="s">
        <v>3860</v>
      </c>
      <c r="H1660" s="1" t="s">
        <v>25</v>
      </c>
      <c r="I1660" s="1" t="s">
        <v>26</v>
      </c>
      <c r="J1660" s="1" t="s">
        <v>2243</v>
      </c>
      <c r="K1660" s="1" t="s">
        <v>92</v>
      </c>
      <c r="L1660" s="1" t="s">
        <v>93</v>
      </c>
      <c r="M1660" s="1" t="s">
        <v>1249</v>
      </c>
      <c r="N1660" s="1" t="s">
        <v>31</v>
      </c>
      <c r="O1660" s="1" t="s">
        <v>46</v>
      </c>
      <c r="P1660" s="1" t="s">
        <v>1250</v>
      </c>
      <c r="Q1660">
        <v>124.404</v>
      </c>
      <c r="R1660">
        <v>4</v>
      </c>
      <c r="S1660">
        <v>-21.3264</v>
      </c>
      <c r="T1660" s="1" t="s">
        <v>71</v>
      </c>
    </row>
    <row r="1661" spans="1:20" x14ac:dyDescent="0.25">
      <c r="A1661" s="1" t="s">
        <v>3861</v>
      </c>
      <c r="B1661" s="2">
        <v>42427</v>
      </c>
      <c r="C1661" s="2">
        <v>42431</v>
      </c>
      <c r="D1661" s="1" t="s">
        <v>79</v>
      </c>
      <c r="E1661" s="1" t="s">
        <v>40</v>
      </c>
      <c r="F1661" s="1" t="s">
        <v>3862</v>
      </c>
      <c r="G1661" s="1" t="s">
        <v>3863</v>
      </c>
      <c r="H1661" s="1" t="s">
        <v>25</v>
      </c>
      <c r="I1661" s="1" t="s">
        <v>26</v>
      </c>
      <c r="J1661" s="1" t="s">
        <v>101</v>
      </c>
      <c r="K1661" s="1" t="s">
        <v>92</v>
      </c>
      <c r="L1661" s="1" t="s">
        <v>93</v>
      </c>
      <c r="M1661" s="1" t="s">
        <v>2795</v>
      </c>
      <c r="N1661" s="1" t="s">
        <v>31</v>
      </c>
      <c r="O1661" s="1" t="s">
        <v>57</v>
      </c>
      <c r="P1661" s="1" t="s">
        <v>2796</v>
      </c>
      <c r="Q1661">
        <v>16.192</v>
      </c>
      <c r="R1661">
        <v>2</v>
      </c>
      <c r="S1661">
        <v>-6.8815999999999997</v>
      </c>
      <c r="T1661" s="1" t="s">
        <v>297</v>
      </c>
    </row>
    <row r="1662" spans="1:20" x14ac:dyDescent="0.25">
      <c r="A1662" s="1" t="s">
        <v>3864</v>
      </c>
      <c r="B1662" s="2">
        <v>42199</v>
      </c>
      <c r="C1662" s="2">
        <v>42204</v>
      </c>
      <c r="D1662" s="1" t="s">
        <v>50</v>
      </c>
      <c r="E1662" s="1" t="s">
        <v>22</v>
      </c>
      <c r="F1662" s="1" t="s">
        <v>3865</v>
      </c>
      <c r="G1662" s="1" t="s">
        <v>3866</v>
      </c>
      <c r="H1662" s="1" t="s">
        <v>25</v>
      </c>
      <c r="I1662" s="1" t="s">
        <v>26</v>
      </c>
      <c r="J1662" s="1" t="s">
        <v>914</v>
      </c>
      <c r="K1662" s="1" t="s">
        <v>520</v>
      </c>
      <c r="L1662" s="1" t="s">
        <v>55</v>
      </c>
      <c r="M1662" s="1" t="s">
        <v>246</v>
      </c>
      <c r="N1662" s="1" t="s">
        <v>31</v>
      </c>
      <c r="O1662" s="1" t="s">
        <v>36</v>
      </c>
      <c r="P1662" s="1" t="s">
        <v>247</v>
      </c>
      <c r="Q1662">
        <v>441.92</v>
      </c>
      <c r="R1662">
        <v>2</v>
      </c>
      <c r="S1662">
        <v>49.716000000000001</v>
      </c>
      <c r="T1662" s="1" t="s">
        <v>71</v>
      </c>
    </row>
    <row r="1663" spans="1:20" x14ac:dyDescent="0.25">
      <c r="A1663" s="1" t="s">
        <v>3864</v>
      </c>
      <c r="B1663" s="2">
        <v>42199</v>
      </c>
      <c r="C1663" s="2">
        <v>42204</v>
      </c>
      <c r="D1663" s="1" t="s">
        <v>50</v>
      </c>
      <c r="E1663" s="1" t="s">
        <v>22</v>
      </c>
      <c r="F1663" s="1" t="s">
        <v>3865</v>
      </c>
      <c r="G1663" s="1" t="s">
        <v>3866</v>
      </c>
      <c r="H1663" s="1" t="s">
        <v>25</v>
      </c>
      <c r="I1663" s="1" t="s">
        <v>26</v>
      </c>
      <c r="J1663" s="1" t="s">
        <v>914</v>
      </c>
      <c r="K1663" s="1" t="s">
        <v>520</v>
      </c>
      <c r="L1663" s="1" t="s">
        <v>55</v>
      </c>
      <c r="M1663" s="1" t="s">
        <v>2479</v>
      </c>
      <c r="N1663" s="1" t="s">
        <v>31</v>
      </c>
      <c r="O1663" s="1" t="s">
        <v>32</v>
      </c>
      <c r="P1663" s="1" t="s">
        <v>2480</v>
      </c>
      <c r="Q1663">
        <v>127.764</v>
      </c>
      <c r="R1663">
        <v>6</v>
      </c>
      <c r="S1663">
        <v>-191.64599999999999</v>
      </c>
      <c r="T1663" s="1" t="s">
        <v>71</v>
      </c>
    </row>
    <row r="1664" spans="1:20" x14ac:dyDescent="0.25">
      <c r="A1664" s="1" t="s">
        <v>3867</v>
      </c>
      <c r="B1664" s="2">
        <v>42646</v>
      </c>
      <c r="C1664" s="2">
        <v>42650</v>
      </c>
      <c r="D1664" s="1" t="s">
        <v>79</v>
      </c>
      <c r="E1664" s="1" t="s">
        <v>40</v>
      </c>
      <c r="F1664" s="1" t="s">
        <v>2301</v>
      </c>
      <c r="G1664" s="1" t="s">
        <v>2302</v>
      </c>
      <c r="H1664" s="1" t="s">
        <v>100</v>
      </c>
      <c r="I1664" s="1" t="s">
        <v>26</v>
      </c>
      <c r="J1664" s="1" t="s">
        <v>3265</v>
      </c>
      <c r="K1664" s="1" t="s">
        <v>54</v>
      </c>
      <c r="L1664" s="1" t="s">
        <v>55</v>
      </c>
      <c r="M1664" s="1" t="s">
        <v>206</v>
      </c>
      <c r="N1664" s="1" t="s">
        <v>31</v>
      </c>
      <c r="O1664" s="1" t="s">
        <v>36</v>
      </c>
      <c r="P1664" s="1" t="s">
        <v>207</v>
      </c>
      <c r="Q1664">
        <v>915.13599999999997</v>
      </c>
      <c r="R1664">
        <v>4</v>
      </c>
      <c r="S1664">
        <v>102.9528</v>
      </c>
      <c r="T1664" s="1" t="s">
        <v>48</v>
      </c>
    </row>
    <row r="1665" spans="1:20" x14ac:dyDescent="0.25">
      <c r="A1665" s="1" t="s">
        <v>3868</v>
      </c>
      <c r="B1665" s="2">
        <v>42703</v>
      </c>
      <c r="C1665" s="2">
        <v>42708</v>
      </c>
      <c r="D1665" s="1" t="s">
        <v>50</v>
      </c>
      <c r="E1665" s="1" t="s">
        <v>22</v>
      </c>
      <c r="F1665" s="1" t="s">
        <v>2113</v>
      </c>
      <c r="G1665" s="1" t="s">
        <v>2114</v>
      </c>
      <c r="H1665" s="1" t="s">
        <v>100</v>
      </c>
      <c r="I1665" s="1" t="s">
        <v>26</v>
      </c>
      <c r="J1665" s="1" t="s">
        <v>179</v>
      </c>
      <c r="K1665" s="1" t="s">
        <v>134</v>
      </c>
      <c r="L1665" s="1" t="s">
        <v>93</v>
      </c>
      <c r="M1665" s="1" t="s">
        <v>3676</v>
      </c>
      <c r="N1665" s="1" t="s">
        <v>31</v>
      </c>
      <c r="O1665" s="1" t="s">
        <v>57</v>
      </c>
      <c r="P1665" s="1" t="s">
        <v>3677</v>
      </c>
      <c r="Q1665">
        <v>242.17599999999999</v>
      </c>
      <c r="R1665">
        <v>4</v>
      </c>
      <c r="S1665">
        <v>-302.72000000000003</v>
      </c>
      <c r="T1665" s="1" t="s">
        <v>34</v>
      </c>
    </row>
    <row r="1666" spans="1:20" x14ac:dyDescent="0.25">
      <c r="A1666" s="1" t="s">
        <v>3869</v>
      </c>
      <c r="B1666" s="2">
        <v>42535</v>
      </c>
      <c r="C1666" s="2">
        <v>42542</v>
      </c>
      <c r="D1666" s="1" t="s">
        <v>39</v>
      </c>
      <c r="E1666" s="1" t="s">
        <v>40</v>
      </c>
      <c r="F1666" s="1" t="s">
        <v>3870</v>
      </c>
      <c r="G1666" s="1" t="s">
        <v>3871</v>
      </c>
      <c r="H1666" s="1" t="s">
        <v>90</v>
      </c>
      <c r="I1666" s="1" t="s">
        <v>26</v>
      </c>
      <c r="J1666" s="1" t="s">
        <v>66</v>
      </c>
      <c r="K1666" s="1" t="s">
        <v>67</v>
      </c>
      <c r="L1666" s="1" t="s">
        <v>68</v>
      </c>
      <c r="M1666" s="1" t="s">
        <v>2819</v>
      </c>
      <c r="N1666" s="1" t="s">
        <v>31</v>
      </c>
      <c r="O1666" s="1" t="s">
        <v>46</v>
      </c>
      <c r="P1666" s="1" t="s">
        <v>2820</v>
      </c>
      <c r="Q1666">
        <v>337.17599999999999</v>
      </c>
      <c r="R1666">
        <v>2</v>
      </c>
      <c r="S1666">
        <v>-118.0116</v>
      </c>
      <c r="T1666" s="1" t="s">
        <v>59</v>
      </c>
    </row>
    <row r="1667" spans="1:20" x14ac:dyDescent="0.25">
      <c r="A1667" s="1" t="s">
        <v>3872</v>
      </c>
      <c r="B1667" s="2">
        <v>43072</v>
      </c>
      <c r="C1667" s="2">
        <v>43075</v>
      </c>
      <c r="D1667" s="1" t="s">
        <v>21</v>
      </c>
      <c r="E1667" s="1" t="s">
        <v>22</v>
      </c>
      <c r="F1667" s="1" t="s">
        <v>177</v>
      </c>
      <c r="G1667" s="1" t="s">
        <v>178</v>
      </c>
      <c r="H1667" s="1" t="s">
        <v>25</v>
      </c>
      <c r="I1667" s="1" t="s">
        <v>26</v>
      </c>
      <c r="J1667" s="1" t="s">
        <v>3873</v>
      </c>
      <c r="K1667" s="1" t="s">
        <v>180</v>
      </c>
      <c r="L1667" s="1" t="s">
        <v>55</v>
      </c>
      <c r="M1667" s="1" t="s">
        <v>315</v>
      </c>
      <c r="N1667" s="1" t="s">
        <v>31</v>
      </c>
      <c r="O1667" s="1" t="s">
        <v>57</v>
      </c>
      <c r="P1667" s="1" t="s">
        <v>316</v>
      </c>
      <c r="Q1667">
        <v>23.376000000000001</v>
      </c>
      <c r="R1667">
        <v>3</v>
      </c>
      <c r="S1667">
        <v>7.0128000000000004</v>
      </c>
      <c r="T1667" s="1" t="s">
        <v>96</v>
      </c>
    </row>
    <row r="1668" spans="1:20" x14ac:dyDescent="0.25">
      <c r="A1668" s="1" t="s">
        <v>3872</v>
      </c>
      <c r="B1668" s="2">
        <v>43072</v>
      </c>
      <c r="C1668" s="2">
        <v>43075</v>
      </c>
      <c r="D1668" s="1" t="s">
        <v>21</v>
      </c>
      <c r="E1668" s="1" t="s">
        <v>22</v>
      </c>
      <c r="F1668" s="1" t="s">
        <v>177</v>
      </c>
      <c r="G1668" s="1" t="s">
        <v>178</v>
      </c>
      <c r="H1668" s="1" t="s">
        <v>25</v>
      </c>
      <c r="I1668" s="1" t="s">
        <v>26</v>
      </c>
      <c r="J1668" s="1" t="s">
        <v>3873</v>
      </c>
      <c r="K1668" s="1" t="s">
        <v>180</v>
      </c>
      <c r="L1668" s="1" t="s">
        <v>55</v>
      </c>
      <c r="M1668" s="1" t="s">
        <v>1311</v>
      </c>
      <c r="N1668" s="1" t="s">
        <v>31</v>
      </c>
      <c r="O1668" s="1" t="s">
        <v>57</v>
      </c>
      <c r="P1668" s="1" t="s">
        <v>1312</v>
      </c>
      <c r="Q1668">
        <v>16.72</v>
      </c>
      <c r="R1668">
        <v>5</v>
      </c>
      <c r="S1668">
        <v>3.3439999999999999</v>
      </c>
      <c r="T1668" s="1" t="s">
        <v>96</v>
      </c>
    </row>
    <row r="1669" spans="1:20" x14ac:dyDescent="0.25">
      <c r="A1669" s="1" t="s">
        <v>3872</v>
      </c>
      <c r="B1669" s="2">
        <v>43072</v>
      </c>
      <c r="C1669" s="2">
        <v>43075</v>
      </c>
      <c r="D1669" s="1" t="s">
        <v>21</v>
      </c>
      <c r="E1669" s="1" t="s">
        <v>22</v>
      </c>
      <c r="F1669" s="1" t="s">
        <v>177</v>
      </c>
      <c r="G1669" s="1" t="s">
        <v>178</v>
      </c>
      <c r="H1669" s="1" t="s">
        <v>25</v>
      </c>
      <c r="I1669" s="1" t="s">
        <v>26</v>
      </c>
      <c r="J1669" s="1" t="s">
        <v>3873</v>
      </c>
      <c r="K1669" s="1" t="s">
        <v>180</v>
      </c>
      <c r="L1669" s="1" t="s">
        <v>55</v>
      </c>
      <c r="M1669" s="1" t="s">
        <v>2795</v>
      </c>
      <c r="N1669" s="1" t="s">
        <v>31</v>
      </c>
      <c r="O1669" s="1" t="s">
        <v>57</v>
      </c>
      <c r="P1669" s="1" t="s">
        <v>2796</v>
      </c>
      <c r="Q1669">
        <v>16.192</v>
      </c>
      <c r="R1669">
        <v>1</v>
      </c>
      <c r="S1669">
        <v>4.6551999999999998</v>
      </c>
      <c r="T1669" s="1" t="s">
        <v>96</v>
      </c>
    </row>
    <row r="1670" spans="1:20" x14ac:dyDescent="0.25">
      <c r="A1670" s="1" t="s">
        <v>3874</v>
      </c>
      <c r="B1670" s="2">
        <v>42729</v>
      </c>
      <c r="C1670" s="2">
        <v>42733</v>
      </c>
      <c r="D1670" s="1" t="s">
        <v>79</v>
      </c>
      <c r="E1670" s="1" t="s">
        <v>40</v>
      </c>
      <c r="F1670" s="1" t="s">
        <v>3875</v>
      </c>
      <c r="G1670" s="1" t="s">
        <v>3876</v>
      </c>
      <c r="H1670" s="1" t="s">
        <v>25</v>
      </c>
      <c r="I1670" s="1" t="s">
        <v>26</v>
      </c>
      <c r="J1670" s="1" t="s">
        <v>1911</v>
      </c>
      <c r="K1670" s="1" t="s">
        <v>1058</v>
      </c>
      <c r="L1670" s="1" t="s">
        <v>29</v>
      </c>
      <c r="M1670" s="1" t="s">
        <v>705</v>
      </c>
      <c r="N1670" s="1" t="s">
        <v>31</v>
      </c>
      <c r="O1670" s="1" t="s">
        <v>57</v>
      </c>
      <c r="P1670" s="1" t="s">
        <v>706</v>
      </c>
      <c r="Q1670">
        <v>343.85</v>
      </c>
      <c r="R1670">
        <v>5</v>
      </c>
      <c r="S1670">
        <v>137.54</v>
      </c>
      <c r="T1670" s="1" t="s">
        <v>96</v>
      </c>
    </row>
    <row r="1671" spans="1:20" x14ac:dyDescent="0.25">
      <c r="A1671" s="1" t="s">
        <v>3877</v>
      </c>
      <c r="B1671" s="2">
        <v>42960</v>
      </c>
      <c r="C1671" s="2">
        <v>42965</v>
      </c>
      <c r="D1671" s="1" t="s">
        <v>50</v>
      </c>
      <c r="E1671" s="1" t="s">
        <v>40</v>
      </c>
      <c r="F1671" s="1" t="s">
        <v>3878</v>
      </c>
      <c r="G1671" s="1" t="s">
        <v>3879</v>
      </c>
      <c r="H1671" s="1" t="s">
        <v>25</v>
      </c>
      <c r="I1671" s="1" t="s">
        <v>26</v>
      </c>
      <c r="J1671" s="1" t="s">
        <v>140</v>
      </c>
      <c r="K1671" s="1" t="s">
        <v>141</v>
      </c>
      <c r="L1671" s="1" t="s">
        <v>29</v>
      </c>
      <c r="M1671" s="1" t="s">
        <v>1123</v>
      </c>
      <c r="N1671" s="1" t="s">
        <v>31</v>
      </c>
      <c r="O1671" s="1" t="s">
        <v>57</v>
      </c>
      <c r="P1671" s="1" t="s">
        <v>1124</v>
      </c>
      <c r="Q1671">
        <v>31.984000000000002</v>
      </c>
      <c r="R1671">
        <v>1</v>
      </c>
      <c r="S1671">
        <v>0</v>
      </c>
      <c r="T1671" s="1" t="s">
        <v>253</v>
      </c>
    </row>
    <row r="1672" spans="1:20" x14ac:dyDescent="0.25">
      <c r="A1672" s="1" t="s">
        <v>3877</v>
      </c>
      <c r="B1672" s="2">
        <v>42960</v>
      </c>
      <c r="C1672" s="2">
        <v>42965</v>
      </c>
      <c r="D1672" s="1" t="s">
        <v>50</v>
      </c>
      <c r="E1672" s="1" t="s">
        <v>40</v>
      </c>
      <c r="F1672" s="1" t="s">
        <v>3878</v>
      </c>
      <c r="G1672" s="1" t="s">
        <v>3879</v>
      </c>
      <c r="H1672" s="1" t="s">
        <v>25</v>
      </c>
      <c r="I1672" s="1" t="s">
        <v>26</v>
      </c>
      <c r="J1672" s="1" t="s">
        <v>140</v>
      </c>
      <c r="K1672" s="1" t="s">
        <v>141</v>
      </c>
      <c r="L1672" s="1" t="s">
        <v>29</v>
      </c>
      <c r="M1672" s="1" t="s">
        <v>3591</v>
      </c>
      <c r="N1672" s="1" t="s">
        <v>31</v>
      </c>
      <c r="O1672" s="1" t="s">
        <v>36</v>
      </c>
      <c r="P1672" s="1" t="s">
        <v>3592</v>
      </c>
      <c r="Q1672">
        <v>423.64800000000002</v>
      </c>
      <c r="R1672">
        <v>2</v>
      </c>
      <c r="S1672">
        <v>47.660400000000003</v>
      </c>
      <c r="T1672" s="1" t="s">
        <v>253</v>
      </c>
    </row>
    <row r="1673" spans="1:20" x14ac:dyDescent="0.25">
      <c r="A1673" s="1" t="s">
        <v>3880</v>
      </c>
      <c r="B1673" s="2">
        <v>42707</v>
      </c>
      <c r="C1673" s="2">
        <v>42711</v>
      </c>
      <c r="D1673" s="1" t="s">
        <v>79</v>
      </c>
      <c r="E1673" s="1" t="s">
        <v>40</v>
      </c>
      <c r="F1673" s="1" t="s">
        <v>2853</v>
      </c>
      <c r="G1673" s="1" t="s">
        <v>2854</v>
      </c>
      <c r="H1673" s="1" t="s">
        <v>25</v>
      </c>
      <c r="I1673" s="1" t="s">
        <v>26</v>
      </c>
      <c r="J1673" s="1" t="s">
        <v>3881</v>
      </c>
      <c r="K1673" s="1" t="s">
        <v>54</v>
      </c>
      <c r="L1673" s="1" t="s">
        <v>55</v>
      </c>
      <c r="M1673" s="1" t="s">
        <v>1040</v>
      </c>
      <c r="N1673" s="1" t="s">
        <v>31</v>
      </c>
      <c r="O1673" s="1" t="s">
        <v>46</v>
      </c>
      <c r="P1673" s="1" t="s">
        <v>1041</v>
      </c>
      <c r="Q1673">
        <v>268.70400000000001</v>
      </c>
      <c r="R1673">
        <v>3</v>
      </c>
      <c r="S1673">
        <v>6.7176</v>
      </c>
      <c r="T1673" s="1" t="s">
        <v>96</v>
      </c>
    </row>
    <row r="1674" spans="1:20" x14ac:dyDescent="0.25">
      <c r="A1674" s="1" t="s">
        <v>3880</v>
      </c>
      <c r="B1674" s="2">
        <v>42707</v>
      </c>
      <c r="C1674" s="2">
        <v>42711</v>
      </c>
      <c r="D1674" s="1" t="s">
        <v>79</v>
      </c>
      <c r="E1674" s="1" t="s">
        <v>40</v>
      </c>
      <c r="F1674" s="1" t="s">
        <v>2853</v>
      </c>
      <c r="G1674" s="1" t="s">
        <v>2854</v>
      </c>
      <c r="H1674" s="1" t="s">
        <v>25</v>
      </c>
      <c r="I1674" s="1" t="s">
        <v>26</v>
      </c>
      <c r="J1674" s="1" t="s">
        <v>3881</v>
      </c>
      <c r="K1674" s="1" t="s">
        <v>54</v>
      </c>
      <c r="L1674" s="1" t="s">
        <v>55</v>
      </c>
      <c r="M1674" s="1" t="s">
        <v>542</v>
      </c>
      <c r="N1674" s="1" t="s">
        <v>31</v>
      </c>
      <c r="O1674" s="1" t="s">
        <v>32</v>
      </c>
      <c r="P1674" s="1" t="s">
        <v>543</v>
      </c>
      <c r="Q1674">
        <v>205.666</v>
      </c>
      <c r="R1674">
        <v>2</v>
      </c>
      <c r="S1674">
        <v>-12.098000000000001</v>
      </c>
      <c r="T1674" s="1" t="s">
        <v>96</v>
      </c>
    </row>
    <row r="1675" spans="1:20" x14ac:dyDescent="0.25">
      <c r="A1675" s="1" t="s">
        <v>3882</v>
      </c>
      <c r="B1675" s="2">
        <v>42488</v>
      </c>
      <c r="C1675" s="2">
        <v>42490</v>
      </c>
      <c r="D1675" s="1" t="s">
        <v>63</v>
      </c>
      <c r="E1675" s="1" t="s">
        <v>22</v>
      </c>
      <c r="F1675" s="1" t="s">
        <v>3789</v>
      </c>
      <c r="G1675" s="1" t="s">
        <v>3790</v>
      </c>
      <c r="H1675" s="1" t="s">
        <v>25</v>
      </c>
      <c r="I1675" s="1" t="s">
        <v>26</v>
      </c>
      <c r="J1675" s="1" t="s">
        <v>3657</v>
      </c>
      <c r="K1675" s="1" t="s">
        <v>134</v>
      </c>
      <c r="L1675" s="1" t="s">
        <v>93</v>
      </c>
      <c r="M1675" s="1" t="s">
        <v>967</v>
      </c>
      <c r="N1675" s="1" t="s">
        <v>31</v>
      </c>
      <c r="O1675" s="1" t="s">
        <v>57</v>
      </c>
      <c r="P1675" s="1" t="s">
        <v>968</v>
      </c>
      <c r="Q1675">
        <v>30.344000000000001</v>
      </c>
      <c r="R1675">
        <v>2</v>
      </c>
      <c r="S1675">
        <v>-31.8612</v>
      </c>
      <c r="T1675" s="1" t="s">
        <v>113</v>
      </c>
    </row>
    <row r="1676" spans="1:20" x14ac:dyDescent="0.25">
      <c r="A1676" s="1" t="s">
        <v>3883</v>
      </c>
      <c r="B1676" s="2">
        <v>42328</v>
      </c>
      <c r="C1676" s="2">
        <v>42332</v>
      </c>
      <c r="D1676" s="1" t="s">
        <v>79</v>
      </c>
      <c r="E1676" s="1" t="s">
        <v>40</v>
      </c>
      <c r="F1676" s="1" t="s">
        <v>3884</v>
      </c>
      <c r="G1676" s="1" t="s">
        <v>3885</v>
      </c>
      <c r="H1676" s="1" t="s">
        <v>100</v>
      </c>
      <c r="I1676" s="1" t="s">
        <v>26</v>
      </c>
      <c r="J1676" s="1" t="s">
        <v>66</v>
      </c>
      <c r="K1676" s="1" t="s">
        <v>67</v>
      </c>
      <c r="L1676" s="1" t="s">
        <v>68</v>
      </c>
      <c r="M1676" s="1" t="s">
        <v>1028</v>
      </c>
      <c r="N1676" s="1" t="s">
        <v>31</v>
      </c>
      <c r="O1676" s="1" t="s">
        <v>36</v>
      </c>
      <c r="P1676" s="1" t="s">
        <v>1029</v>
      </c>
      <c r="Q1676">
        <v>344.37200000000001</v>
      </c>
      <c r="R1676">
        <v>4</v>
      </c>
      <c r="S1676">
        <v>-93.472399999999993</v>
      </c>
      <c r="T1676" s="1" t="s">
        <v>34</v>
      </c>
    </row>
    <row r="1677" spans="1:20" x14ac:dyDescent="0.25">
      <c r="A1677" s="1" t="s">
        <v>3886</v>
      </c>
      <c r="B1677" s="2">
        <v>43059</v>
      </c>
      <c r="C1677" s="2">
        <v>43063</v>
      </c>
      <c r="D1677" s="1" t="s">
        <v>79</v>
      </c>
      <c r="E1677" s="1" t="s">
        <v>22</v>
      </c>
      <c r="F1677" s="1" t="s">
        <v>1529</v>
      </c>
      <c r="G1677" s="1" t="s">
        <v>1530</v>
      </c>
      <c r="H1677" s="1" t="s">
        <v>90</v>
      </c>
      <c r="I1677" s="1" t="s">
        <v>26</v>
      </c>
      <c r="J1677" s="1" t="s">
        <v>173</v>
      </c>
      <c r="K1677" s="1" t="s">
        <v>121</v>
      </c>
      <c r="L1677" s="1" t="s">
        <v>68</v>
      </c>
      <c r="M1677" s="1" t="s">
        <v>3545</v>
      </c>
      <c r="N1677" s="1" t="s">
        <v>31</v>
      </c>
      <c r="O1677" s="1" t="s">
        <v>57</v>
      </c>
      <c r="P1677" s="1" t="s">
        <v>3546</v>
      </c>
      <c r="Q1677">
        <v>50.97</v>
      </c>
      <c r="R1677">
        <v>3</v>
      </c>
      <c r="S1677">
        <v>9.1745999999999999</v>
      </c>
      <c r="T1677" s="1" t="s">
        <v>34</v>
      </c>
    </row>
    <row r="1678" spans="1:20" x14ac:dyDescent="0.25">
      <c r="A1678" s="1" t="s">
        <v>3887</v>
      </c>
      <c r="B1678" s="2">
        <v>42941</v>
      </c>
      <c r="C1678" s="2">
        <v>42943</v>
      </c>
      <c r="D1678" s="1" t="s">
        <v>63</v>
      </c>
      <c r="E1678" s="1" t="s">
        <v>87</v>
      </c>
      <c r="F1678" s="1" t="s">
        <v>3888</v>
      </c>
      <c r="G1678" s="1" t="s">
        <v>3889</v>
      </c>
      <c r="H1678" s="1" t="s">
        <v>100</v>
      </c>
      <c r="I1678" s="1" t="s">
        <v>26</v>
      </c>
      <c r="J1678" s="1" t="s">
        <v>1739</v>
      </c>
      <c r="K1678" s="1" t="s">
        <v>92</v>
      </c>
      <c r="L1678" s="1" t="s">
        <v>93</v>
      </c>
      <c r="M1678" s="1" t="s">
        <v>1567</v>
      </c>
      <c r="N1678" s="1" t="s">
        <v>31</v>
      </c>
      <c r="O1678" s="1" t="s">
        <v>46</v>
      </c>
      <c r="P1678" s="1" t="s">
        <v>1568</v>
      </c>
      <c r="Q1678">
        <v>298.11599999999999</v>
      </c>
      <c r="R1678">
        <v>6</v>
      </c>
      <c r="S1678">
        <v>-4.2587999999999999</v>
      </c>
      <c r="T1678" s="1" t="s">
        <v>71</v>
      </c>
    </row>
    <row r="1679" spans="1:20" x14ac:dyDescent="0.25">
      <c r="A1679" s="1" t="s">
        <v>3890</v>
      </c>
      <c r="B1679" s="2">
        <v>42566</v>
      </c>
      <c r="C1679" s="2">
        <v>42571</v>
      </c>
      <c r="D1679" s="1" t="s">
        <v>50</v>
      </c>
      <c r="E1679" s="1" t="s">
        <v>40</v>
      </c>
      <c r="F1679" s="1" t="s">
        <v>2412</v>
      </c>
      <c r="G1679" s="1" t="s">
        <v>2413</v>
      </c>
      <c r="H1679" s="1" t="s">
        <v>90</v>
      </c>
      <c r="I1679" s="1" t="s">
        <v>26</v>
      </c>
      <c r="J1679" s="1" t="s">
        <v>3398</v>
      </c>
      <c r="K1679" s="1" t="s">
        <v>1517</v>
      </c>
      <c r="L1679" s="1" t="s">
        <v>55</v>
      </c>
      <c r="M1679" s="1" t="s">
        <v>466</v>
      </c>
      <c r="N1679" s="1" t="s">
        <v>31</v>
      </c>
      <c r="O1679" s="1" t="s">
        <v>36</v>
      </c>
      <c r="P1679" s="1" t="s">
        <v>467</v>
      </c>
      <c r="Q1679">
        <v>230.28</v>
      </c>
      <c r="R1679">
        <v>3</v>
      </c>
      <c r="S1679">
        <v>23.027999999999999</v>
      </c>
      <c r="T1679" s="1" t="s">
        <v>71</v>
      </c>
    </row>
    <row r="1680" spans="1:20" x14ac:dyDescent="0.25">
      <c r="A1680" s="1" t="s">
        <v>3891</v>
      </c>
      <c r="B1680" s="2">
        <v>42718</v>
      </c>
      <c r="C1680" s="2">
        <v>42721</v>
      </c>
      <c r="D1680" s="1" t="s">
        <v>21</v>
      </c>
      <c r="E1680" s="1" t="s">
        <v>87</v>
      </c>
      <c r="F1680" s="1" t="s">
        <v>286</v>
      </c>
      <c r="G1680" s="1" t="s">
        <v>287</v>
      </c>
      <c r="H1680" s="1" t="s">
        <v>90</v>
      </c>
      <c r="I1680" s="1" t="s">
        <v>26</v>
      </c>
      <c r="J1680" s="1" t="s">
        <v>639</v>
      </c>
      <c r="K1680" s="1" t="s">
        <v>54</v>
      </c>
      <c r="L1680" s="1" t="s">
        <v>55</v>
      </c>
      <c r="M1680" s="1" t="s">
        <v>135</v>
      </c>
      <c r="N1680" s="1" t="s">
        <v>31</v>
      </c>
      <c r="O1680" s="1" t="s">
        <v>36</v>
      </c>
      <c r="P1680" s="1" t="s">
        <v>217</v>
      </c>
      <c r="Q1680">
        <v>81.424000000000007</v>
      </c>
      <c r="R1680">
        <v>2</v>
      </c>
      <c r="S1680">
        <v>-9.1601999999999997</v>
      </c>
      <c r="T1680" s="1" t="s">
        <v>96</v>
      </c>
    </row>
    <row r="1681" spans="1:20" x14ac:dyDescent="0.25">
      <c r="A1681" s="1" t="s">
        <v>3892</v>
      </c>
      <c r="B1681" s="2">
        <v>41699</v>
      </c>
      <c r="C1681" s="2">
        <v>41703</v>
      </c>
      <c r="D1681" s="1" t="s">
        <v>79</v>
      </c>
      <c r="E1681" s="1" t="s">
        <v>40</v>
      </c>
      <c r="F1681" s="1" t="s">
        <v>2136</v>
      </c>
      <c r="G1681" s="1" t="s">
        <v>2137</v>
      </c>
      <c r="H1681" s="1" t="s">
        <v>25</v>
      </c>
      <c r="I1681" s="1" t="s">
        <v>26</v>
      </c>
      <c r="J1681" s="1" t="s">
        <v>1374</v>
      </c>
      <c r="K1681" s="1" t="s">
        <v>92</v>
      </c>
      <c r="L1681" s="1" t="s">
        <v>93</v>
      </c>
      <c r="M1681" s="1" t="s">
        <v>1090</v>
      </c>
      <c r="N1681" s="1" t="s">
        <v>31</v>
      </c>
      <c r="O1681" s="1" t="s">
        <v>36</v>
      </c>
      <c r="P1681" s="1" t="s">
        <v>1091</v>
      </c>
      <c r="Q1681">
        <v>362.25</v>
      </c>
      <c r="R1681">
        <v>6</v>
      </c>
      <c r="S1681">
        <v>0</v>
      </c>
      <c r="T1681" s="1" t="s">
        <v>195</v>
      </c>
    </row>
    <row r="1682" spans="1:20" x14ac:dyDescent="0.25">
      <c r="A1682" s="1" t="s">
        <v>3892</v>
      </c>
      <c r="B1682" s="2">
        <v>41699</v>
      </c>
      <c r="C1682" s="2">
        <v>41703</v>
      </c>
      <c r="D1682" s="1" t="s">
        <v>79</v>
      </c>
      <c r="E1682" s="1" t="s">
        <v>40</v>
      </c>
      <c r="F1682" s="1" t="s">
        <v>2136</v>
      </c>
      <c r="G1682" s="1" t="s">
        <v>2137</v>
      </c>
      <c r="H1682" s="1" t="s">
        <v>25</v>
      </c>
      <c r="I1682" s="1" t="s">
        <v>26</v>
      </c>
      <c r="J1682" s="1" t="s">
        <v>1374</v>
      </c>
      <c r="K1682" s="1" t="s">
        <v>92</v>
      </c>
      <c r="L1682" s="1" t="s">
        <v>93</v>
      </c>
      <c r="M1682" s="1" t="s">
        <v>943</v>
      </c>
      <c r="N1682" s="1" t="s">
        <v>31</v>
      </c>
      <c r="O1682" s="1" t="s">
        <v>57</v>
      </c>
      <c r="P1682" s="1" t="s">
        <v>944</v>
      </c>
      <c r="Q1682">
        <v>63.552</v>
      </c>
      <c r="R1682">
        <v>6</v>
      </c>
      <c r="S1682">
        <v>-34.953600000000002</v>
      </c>
      <c r="T1682" s="1" t="s">
        <v>195</v>
      </c>
    </row>
    <row r="1683" spans="1:20" x14ac:dyDescent="0.25">
      <c r="A1683" s="1" t="s">
        <v>3893</v>
      </c>
      <c r="B1683" s="2">
        <v>43013</v>
      </c>
      <c r="C1683" s="2">
        <v>43018</v>
      </c>
      <c r="D1683" s="1" t="s">
        <v>50</v>
      </c>
      <c r="E1683" s="1" t="s">
        <v>40</v>
      </c>
      <c r="F1683" s="1" t="s">
        <v>1667</v>
      </c>
      <c r="G1683" s="1" t="s">
        <v>1668</v>
      </c>
      <c r="H1683" s="1" t="s">
        <v>90</v>
      </c>
      <c r="I1683" s="1" t="s">
        <v>26</v>
      </c>
      <c r="J1683" s="1" t="s">
        <v>3431</v>
      </c>
      <c r="K1683" s="1" t="s">
        <v>54</v>
      </c>
      <c r="L1683" s="1" t="s">
        <v>55</v>
      </c>
      <c r="M1683" s="1" t="s">
        <v>1918</v>
      </c>
      <c r="N1683" s="1" t="s">
        <v>31</v>
      </c>
      <c r="O1683" s="1" t="s">
        <v>36</v>
      </c>
      <c r="P1683" s="1" t="s">
        <v>1919</v>
      </c>
      <c r="Q1683">
        <v>435.16800000000001</v>
      </c>
      <c r="R1683">
        <v>4</v>
      </c>
      <c r="S1683">
        <v>-59.835599999999999</v>
      </c>
      <c r="T1683" s="1" t="s">
        <v>48</v>
      </c>
    </row>
    <row r="1684" spans="1:20" x14ac:dyDescent="0.25">
      <c r="A1684" s="1" t="s">
        <v>3893</v>
      </c>
      <c r="B1684" s="2">
        <v>43013</v>
      </c>
      <c r="C1684" s="2">
        <v>43018</v>
      </c>
      <c r="D1684" s="1" t="s">
        <v>50</v>
      </c>
      <c r="E1684" s="1" t="s">
        <v>40</v>
      </c>
      <c r="F1684" s="1" t="s">
        <v>1667</v>
      </c>
      <c r="G1684" s="1" t="s">
        <v>1668</v>
      </c>
      <c r="H1684" s="1" t="s">
        <v>90</v>
      </c>
      <c r="I1684" s="1" t="s">
        <v>26</v>
      </c>
      <c r="J1684" s="1" t="s">
        <v>3431</v>
      </c>
      <c r="K1684" s="1" t="s">
        <v>54</v>
      </c>
      <c r="L1684" s="1" t="s">
        <v>55</v>
      </c>
      <c r="M1684" s="1" t="s">
        <v>2261</v>
      </c>
      <c r="N1684" s="1" t="s">
        <v>31</v>
      </c>
      <c r="O1684" s="1" t="s">
        <v>57</v>
      </c>
      <c r="P1684" s="1" t="s">
        <v>2262</v>
      </c>
      <c r="Q1684">
        <v>72.900000000000006</v>
      </c>
      <c r="R1684">
        <v>5</v>
      </c>
      <c r="S1684">
        <v>26.972999999999999</v>
      </c>
      <c r="T1684" s="1" t="s">
        <v>48</v>
      </c>
    </row>
    <row r="1685" spans="1:20" x14ac:dyDescent="0.25">
      <c r="A1685" s="1" t="s">
        <v>3893</v>
      </c>
      <c r="B1685" s="2">
        <v>43013</v>
      </c>
      <c r="C1685" s="2">
        <v>43018</v>
      </c>
      <c r="D1685" s="1" t="s">
        <v>50</v>
      </c>
      <c r="E1685" s="1" t="s">
        <v>40</v>
      </c>
      <c r="F1685" s="1" t="s">
        <v>1667</v>
      </c>
      <c r="G1685" s="1" t="s">
        <v>1668</v>
      </c>
      <c r="H1685" s="1" t="s">
        <v>90</v>
      </c>
      <c r="I1685" s="1" t="s">
        <v>26</v>
      </c>
      <c r="J1685" s="1" t="s">
        <v>3431</v>
      </c>
      <c r="K1685" s="1" t="s">
        <v>54</v>
      </c>
      <c r="L1685" s="1" t="s">
        <v>55</v>
      </c>
      <c r="M1685" s="1" t="s">
        <v>1062</v>
      </c>
      <c r="N1685" s="1" t="s">
        <v>31</v>
      </c>
      <c r="O1685" s="1" t="s">
        <v>46</v>
      </c>
      <c r="P1685" s="1" t="s">
        <v>1063</v>
      </c>
      <c r="Q1685">
        <v>206.352</v>
      </c>
      <c r="R1685">
        <v>3</v>
      </c>
      <c r="S1685">
        <v>5.1588000000000003</v>
      </c>
      <c r="T1685" s="1" t="s">
        <v>48</v>
      </c>
    </row>
    <row r="1686" spans="1:20" x14ac:dyDescent="0.25">
      <c r="A1686" s="1" t="s">
        <v>3894</v>
      </c>
      <c r="B1686" s="2">
        <v>42653</v>
      </c>
      <c r="C1686" s="2">
        <v>42655</v>
      </c>
      <c r="D1686" s="1" t="s">
        <v>63</v>
      </c>
      <c r="E1686" s="1" t="s">
        <v>87</v>
      </c>
      <c r="F1686" s="1" t="s">
        <v>2464</v>
      </c>
      <c r="G1686" s="1" t="s">
        <v>2465</v>
      </c>
      <c r="H1686" s="1" t="s">
        <v>90</v>
      </c>
      <c r="I1686" s="1" t="s">
        <v>26</v>
      </c>
      <c r="J1686" s="1" t="s">
        <v>265</v>
      </c>
      <c r="K1686" s="1" t="s">
        <v>180</v>
      </c>
      <c r="L1686" s="1" t="s">
        <v>55</v>
      </c>
      <c r="M1686" s="1" t="s">
        <v>3895</v>
      </c>
      <c r="N1686" s="1" t="s">
        <v>31</v>
      </c>
      <c r="O1686" s="1" t="s">
        <v>32</v>
      </c>
      <c r="P1686" s="1" t="s">
        <v>3896</v>
      </c>
      <c r="Q1686">
        <v>90.882000000000005</v>
      </c>
      <c r="R1686">
        <v>3</v>
      </c>
      <c r="S1686">
        <v>-190.85220000000001</v>
      </c>
      <c r="T1686" s="1" t="s">
        <v>48</v>
      </c>
    </row>
    <row r="1687" spans="1:20" x14ac:dyDescent="0.25">
      <c r="A1687" s="1" t="s">
        <v>3894</v>
      </c>
      <c r="B1687" s="2">
        <v>42653</v>
      </c>
      <c r="C1687" s="2">
        <v>42655</v>
      </c>
      <c r="D1687" s="1" t="s">
        <v>63</v>
      </c>
      <c r="E1687" s="1" t="s">
        <v>87</v>
      </c>
      <c r="F1687" s="1" t="s">
        <v>2464</v>
      </c>
      <c r="G1687" s="1" t="s">
        <v>2465</v>
      </c>
      <c r="H1687" s="1" t="s">
        <v>90</v>
      </c>
      <c r="I1687" s="1" t="s">
        <v>26</v>
      </c>
      <c r="J1687" s="1" t="s">
        <v>265</v>
      </c>
      <c r="K1687" s="1" t="s">
        <v>180</v>
      </c>
      <c r="L1687" s="1" t="s">
        <v>55</v>
      </c>
      <c r="M1687" s="1" t="s">
        <v>656</v>
      </c>
      <c r="N1687" s="1" t="s">
        <v>31</v>
      </c>
      <c r="O1687" s="1" t="s">
        <v>36</v>
      </c>
      <c r="P1687" s="1" t="s">
        <v>657</v>
      </c>
      <c r="Q1687">
        <v>120.78400000000001</v>
      </c>
      <c r="R1687">
        <v>1</v>
      </c>
      <c r="S1687">
        <v>13.588200000000001</v>
      </c>
      <c r="T1687" s="1" t="s">
        <v>48</v>
      </c>
    </row>
    <row r="1688" spans="1:20" x14ac:dyDescent="0.25">
      <c r="A1688" s="1" t="s">
        <v>3897</v>
      </c>
      <c r="B1688" s="2">
        <v>42232</v>
      </c>
      <c r="C1688" s="2">
        <v>42236</v>
      </c>
      <c r="D1688" s="1" t="s">
        <v>79</v>
      </c>
      <c r="E1688" s="1" t="s">
        <v>40</v>
      </c>
      <c r="F1688" s="1" t="s">
        <v>2617</v>
      </c>
      <c r="G1688" s="1" t="s">
        <v>2618</v>
      </c>
      <c r="H1688" s="1" t="s">
        <v>90</v>
      </c>
      <c r="I1688" s="1" t="s">
        <v>26</v>
      </c>
      <c r="J1688" s="1" t="s">
        <v>66</v>
      </c>
      <c r="K1688" s="1" t="s">
        <v>67</v>
      </c>
      <c r="L1688" s="1" t="s">
        <v>68</v>
      </c>
      <c r="M1688" s="1" t="s">
        <v>1391</v>
      </c>
      <c r="N1688" s="1" t="s">
        <v>31</v>
      </c>
      <c r="O1688" s="1" t="s">
        <v>57</v>
      </c>
      <c r="P1688" s="1" t="s">
        <v>1392</v>
      </c>
      <c r="Q1688">
        <v>254.352</v>
      </c>
      <c r="R1688">
        <v>3</v>
      </c>
      <c r="S1688">
        <v>0</v>
      </c>
      <c r="T1688" s="1" t="s">
        <v>253</v>
      </c>
    </row>
    <row r="1689" spans="1:20" x14ac:dyDescent="0.25">
      <c r="A1689" s="1" t="s">
        <v>3898</v>
      </c>
      <c r="B1689" s="2">
        <v>41892</v>
      </c>
      <c r="C1689" s="2">
        <v>41895</v>
      </c>
      <c r="D1689" s="1" t="s">
        <v>21</v>
      </c>
      <c r="E1689" s="1" t="s">
        <v>87</v>
      </c>
      <c r="F1689" s="1" t="s">
        <v>64</v>
      </c>
      <c r="G1689" s="1" t="s">
        <v>65</v>
      </c>
      <c r="H1689" s="1" t="s">
        <v>25</v>
      </c>
      <c r="I1689" s="1" t="s">
        <v>26</v>
      </c>
      <c r="J1689" s="1" t="s">
        <v>3899</v>
      </c>
      <c r="K1689" s="1" t="s">
        <v>362</v>
      </c>
      <c r="L1689" s="1" t="s">
        <v>68</v>
      </c>
      <c r="M1689" s="1" t="s">
        <v>1537</v>
      </c>
      <c r="N1689" s="1" t="s">
        <v>31</v>
      </c>
      <c r="O1689" s="1" t="s">
        <v>57</v>
      </c>
      <c r="P1689" s="1" t="s">
        <v>1538</v>
      </c>
      <c r="Q1689">
        <v>254.9</v>
      </c>
      <c r="R1689">
        <v>5</v>
      </c>
      <c r="S1689">
        <v>76.47</v>
      </c>
      <c r="T1689" s="1" t="s">
        <v>77</v>
      </c>
    </row>
    <row r="1690" spans="1:20" x14ac:dyDescent="0.25">
      <c r="A1690" s="1" t="s">
        <v>3900</v>
      </c>
      <c r="B1690" s="2">
        <v>42328</v>
      </c>
      <c r="C1690" s="2">
        <v>42331</v>
      </c>
      <c r="D1690" s="1" t="s">
        <v>21</v>
      </c>
      <c r="E1690" s="1" t="s">
        <v>22</v>
      </c>
      <c r="F1690" s="1" t="s">
        <v>1441</v>
      </c>
      <c r="G1690" s="1" t="s">
        <v>1442</v>
      </c>
      <c r="H1690" s="1" t="s">
        <v>25</v>
      </c>
      <c r="I1690" s="1" t="s">
        <v>26</v>
      </c>
      <c r="J1690" s="1" t="s">
        <v>179</v>
      </c>
      <c r="K1690" s="1" t="s">
        <v>180</v>
      </c>
      <c r="L1690" s="1" t="s">
        <v>55</v>
      </c>
      <c r="M1690" s="1" t="s">
        <v>415</v>
      </c>
      <c r="N1690" s="1" t="s">
        <v>31</v>
      </c>
      <c r="O1690" s="1" t="s">
        <v>32</v>
      </c>
      <c r="P1690" s="1" t="s">
        <v>416</v>
      </c>
      <c r="Q1690">
        <v>145.76400000000001</v>
      </c>
      <c r="R1690">
        <v>6</v>
      </c>
      <c r="S1690">
        <v>-247.7988</v>
      </c>
      <c r="T1690" s="1" t="s">
        <v>34</v>
      </c>
    </row>
    <row r="1691" spans="1:20" x14ac:dyDescent="0.25">
      <c r="A1691" s="1" t="s">
        <v>3901</v>
      </c>
      <c r="B1691" s="2">
        <v>43042</v>
      </c>
      <c r="C1691" s="2">
        <v>43044</v>
      </c>
      <c r="D1691" s="1" t="s">
        <v>63</v>
      </c>
      <c r="E1691" s="1" t="s">
        <v>87</v>
      </c>
      <c r="F1691" s="1" t="s">
        <v>3902</v>
      </c>
      <c r="G1691" s="1" t="s">
        <v>3903</v>
      </c>
      <c r="H1691" s="1" t="s">
        <v>100</v>
      </c>
      <c r="I1691" s="1" t="s">
        <v>26</v>
      </c>
      <c r="J1691" s="1" t="s">
        <v>639</v>
      </c>
      <c r="K1691" s="1" t="s">
        <v>54</v>
      </c>
      <c r="L1691" s="1" t="s">
        <v>55</v>
      </c>
      <c r="M1691" s="1" t="s">
        <v>784</v>
      </c>
      <c r="N1691" s="1" t="s">
        <v>31</v>
      </c>
      <c r="O1691" s="1" t="s">
        <v>46</v>
      </c>
      <c r="P1691" s="1" t="s">
        <v>785</v>
      </c>
      <c r="Q1691">
        <v>1673.184</v>
      </c>
      <c r="R1691">
        <v>12</v>
      </c>
      <c r="S1691">
        <v>20.9148</v>
      </c>
      <c r="T1691" s="1" t="s">
        <v>34</v>
      </c>
    </row>
    <row r="1692" spans="1:20" x14ac:dyDescent="0.25">
      <c r="A1692" s="1" t="s">
        <v>3904</v>
      </c>
      <c r="B1692" s="2">
        <v>41763</v>
      </c>
      <c r="C1692" s="2">
        <v>41766</v>
      </c>
      <c r="D1692" s="1" t="s">
        <v>21</v>
      </c>
      <c r="E1692" s="1" t="s">
        <v>87</v>
      </c>
      <c r="F1692" s="1" t="s">
        <v>2759</v>
      </c>
      <c r="G1692" s="1" t="s">
        <v>2760</v>
      </c>
      <c r="H1692" s="1" t="s">
        <v>90</v>
      </c>
      <c r="I1692" s="1" t="s">
        <v>26</v>
      </c>
      <c r="J1692" s="1" t="s">
        <v>191</v>
      </c>
      <c r="K1692" s="1" t="s">
        <v>192</v>
      </c>
      <c r="L1692" s="1" t="s">
        <v>55</v>
      </c>
      <c r="M1692" s="1" t="s">
        <v>1071</v>
      </c>
      <c r="N1692" s="1" t="s">
        <v>31</v>
      </c>
      <c r="O1692" s="1" t="s">
        <v>57</v>
      </c>
      <c r="P1692" s="1" t="s">
        <v>1072</v>
      </c>
      <c r="Q1692">
        <v>12.18</v>
      </c>
      <c r="R1692">
        <v>7</v>
      </c>
      <c r="S1692">
        <v>3.8976000000000002</v>
      </c>
      <c r="T1692" s="1" t="s">
        <v>161</v>
      </c>
    </row>
    <row r="1693" spans="1:20" x14ac:dyDescent="0.25">
      <c r="A1693" s="1" t="s">
        <v>3905</v>
      </c>
      <c r="B1693" s="2">
        <v>41974</v>
      </c>
      <c r="C1693" s="2">
        <v>41976</v>
      </c>
      <c r="D1693" s="1" t="s">
        <v>63</v>
      </c>
      <c r="E1693" s="1" t="s">
        <v>87</v>
      </c>
      <c r="F1693" s="1" t="s">
        <v>2693</v>
      </c>
      <c r="G1693" s="1" t="s">
        <v>2694</v>
      </c>
      <c r="H1693" s="1" t="s">
        <v>25</v>
      </c>
      <c r="I1693" s="1" t="s">
        <v>26</v>
      </c>
      <c r="J1693" s="1" t="s">
        <v>2043</v>
      </c>
      <c r="K1693" s="1" t="s">
        <v>434</v>
      </c>
      <c r="L1693" s="1" t="s">
        <v>68</v>
      </c>
      <c r="M1693" s="1" t="s">
        <v>870</v>
      </c>
      <c r="N1693" s="1" t="s">
        <v>31</v>
      </c>
      <c r="O1693" s="1" t="s">
        <v>57</v>
      </c>
      <c r="P1693" s="1" t="s">
        <v>871</v>
      </c>
      <c r="Q1693">
        <v>45.84</v>
      </c>
      <c r="R1693">
        <v>3</v>
      </c>
      <c r="S1693">
        <v>15.585599999999999</v>
      </c>
      <c r="T1693" s="1" t="s">
        <v>96</v>
      </c>
    </row>
    <row r="1694" spans="1:20" x14ac:dyDescent="0.25">
      <c r="A1694" s="1" t="s">
        <v>3905</v>
      </c>
      <c r="B1694" s="2">
        <v>41974</v>
      </c>
      <c r="C1694" s="2">
        <v>41976</v>
      </c>
      <c r="D1694" s="1" t="s">
        <v>63</v>
      </c>
      <c r="E1694" s="1" t="s">
        <v>87</v>
      </c>
      <c r="F1694" s="1" t="s">
        <v>2693</v>
      </c>
      <c r="G1694" s="1" t="s">
        <v>2694</v>
      </c>
      <c r="H1694" s="1" t="s">
        <v>25</v>
      </c>
      <c r="I1694" s="1" t="s">
        <v>26</v>
      </c>
      <c r="J1694" s="1" t="s">
        <v>2043</v>
      </c>
      <c r="K1694" s="1" t="s">
        <v>434</v>
      </c>
      <c r="L1694" s="1" t="s">
        <v>68</v>
      </c>
      <c r="M1694" s="1" t="s">
        <v>1099</v>
      </c>
      <c r="N1694" s="1" t="s">
        <v>31</v>
      </c>
      <c r="O1694" s="1" t="s">
        <v>57</v>
      </c>
      <c r="P1694" s="1" t="s">
        <v>1100</v>
      </c>
      <c r="Q1694">
        <v>9.82</v>
      </c>
      <c r="R1694">
        <v>2</v>
      </c>
      <c r="S1694">
        <v>3.2406000000000001</v>
      </c>
      <c r="T1694" s="1" t="s">
        <v>96</v>
      </c>
    </row>
    <row r="1695" spans="1:20" x14ac:dyDescent="0.25">
      <c r="A1695" s="1" t="s">
        <v>3906</v>
      </c>
      <c r="B1695" s="2">
        <v>42325</v>
      </c>
      <c r="C1695" s="2">
        <v>42332</v>
      </c>
      <c r="D1695" s="1" t="s">
        <v>39</v>
      </c>
      <c r="E1695" s="1" t="s">
        <v>40</v>
      </c>
      <c r="F1695" s="1" t="s">
        <v>2693</v>
      </c>
      <c r="G1695" s="1" t="s">
        <v>2694</v>
      </c>
      <c r="H1695" s="1" t="s">
        <v>25</v>
      </c>
      <c r="I1695" s="1" t="s">
        <v>26</v>
      </c>
      <c r="J1695" s="1" t="s">
        <v>3016</v>
      </c>
      <c r="K1695" s="1" t="s">
        <v>1522</v>
      </c>
      <c r="L1695" s="1" t="s">
        <v>93</v>
      </c>
      <c r="M1695" s="1" t="s">
        <v>3591</v>
      </c>
      <c r="N1695" s="1" t="s">
        <v>31</v>
      </c>
      <c r="O1695" s="1" t="s">
        <v>36</v>
      </c>
      <c r="P1695" s="1" t="s">
        <v>3592</v>
      </c>
      <c r="Q1695">
        <v>1323.9</v>
      </c>
      <c r="R1695">
        <v>5</v>
      </c>
      <c r="S1695">
        <v>383.93099999999998</v>
      </c>
      <c r="T1695" s="1" t="s">
        <v>34</v>
      </c>
    </row>
    <row r="1696" spans="1:20" x14ac:dyDescent="0.25">
      <c r="A1696" s="1" t="s">
        <v>3907</v>
      </c>
      <c r="B1696" s="2">
        <v>42880</v>
      </c>
      <c r="C1696" s="2">
        <v>42880</v>
      </c>
      <c r="D1696" s="1" t="s">
        <v>425</v>
      </c>
      <c r="E1696" s="1" t="s">
        <v>426</v>
      </c>
      <c r="F1696" s="1" t="s">
        <v>1715</v>
      </c>
      <c r="G1696" s="1" t="s">
        <v>1716</v>
      </c>
      <c r="H1696" s="1" t="s">
        <v>25</v>
      </c>
      <c r="I1696" s="1" t="s">
        <v>26</v>
      </c>
      <c r="J1696" s="1" t="s">
        <v>173</v>
      </c>
      <c r="K1696" s="1" t="s">
        <v>121</v>
      </c>
      <c r="L1696" s="1" t="s">
        <v>68</v>
      </c>
      <c r="M1696" s="1" t="s">
        <v>677</v>
      </c>
      <c r="N1696" s="1" t="s">
        <v>31</v>
      </c>
      <c r="O1696" s="1" t="s">
        <v>57</v>
      </c>
      <c r="P1696" s="1" t="s">
        <v>678</v>
      </c>
      <c r="Q1696">
        <v>18.84</v>
      </c>
      <c r="R1696">
        <v>3</v>
      </c>
      <c r="S1696">
        <v>6.0288000000000004</v>
      </c>
      <c r="T1696" s="1" t="s">
        <v>161</v>
      </c>
    </row>
    <row r="1697" spans="1:20" x14ac:dyDescent="0.25">
      <c r="A1697" s="1" t="s">
        <v>3908</v>
      </c>
      <c r="B1697" s="2">
        <v>41891</v>
      </c>
      <c r="C1697" s="2">
        <v>41893</v>
      </c>
      <c r="D1697" s="1" t="s">
        <v>63</v>
      </c>
      <c r="E1697" s="1" t="s">
        <v>87</v>
      </c>
      <c r="F1697" s="1" t="s">
        <v>1015</v>
      </c>
      <c r="G1697" s="1" t="s">
        <v>1016</v>
      </c>
      <c r="H1697" s="1" t="s">
        <v>100</v>
      </c>
      <c r="I1697" s="1" t="s">
        <v>26</v>
      </c>
      <c r="J1697" s="1" t="s">
        <v>815</v>
      </c>
      <c r="K1697" s="1" t="s">
        <v>231</v>
      </c>
      <c r="L1697" s="1" t="s">
        <v>68</v>
      </c>
      <c r="M1697" s="1" t="s">
        <v>1834</v>
      </c>
      <c r="N1697" s="1" t="s">
        <v>31</v>
      </c>
      <c r="O1697" s="1" t="s">
        <v>57</v>
      </c>
      <c r="P1697" s="1" t="s">
        <v>1835</v>
      </c>
      <c r="Q1697">
        <v>60.671999999999997</v>
      </c>
      <c r="R1697">
        <v>6</v>
      </c>
      <c r="S1697">
        <v>12.892799999999999</v>
      </c>
      <c r="T1697" s="1" t="s">
        <v>77</v>
      </c>
    </row>
    <row r="1698" spans="1:20" x14ac:dyDescent="0.25">
      <c r="A1698" s="1" t="s">
        <v>3909</v>
      </c>
      <c r="B1698" s="2">
        <v>41841</v>
      </c>
      <c r="C1698" s="2">
        <v>41845</v>
      </c>
      <c r="D1698" s="1" t="s">
        <v>79</v>
      </c>
      <c r="E1698" s="1" t="s">
        <v>40</v>
      </c>
      <c r="F1698" s="1" t="s">
        <v>1866</v>
      </c>
      <c r="G1698" s="1" t="s">
        <v>1867</v>
      </c>
      <c r="H1698" s="1" t="s">
        <v>90</v>
      </c>
      <c r="I1698" s="1" t="s">
        <v>26</v>
      </c>
      <c r="J1698" s="1" t="s">
        <v>1739</v>
      </c>
      <c r="K1698" s="1" t="s">
        <v>92</v>
      </c>
      <c r="L1698" s="1" t="s">
        <v>93</v>
      </c>
      <c r="M1698" s="1" t="s">
        <v>625</v>
      </c>
      <c r="N1698" s="1" t="s">
        <v>31</v>
      </c>
      <c r="O1698" s="1" t="s">
        <v>36</v>
      </c>
      <c r="P1698" s="1" t="s">
        <v>626</v>
      </c>
      <c r="Q1698">
        <v>657.93</v>
      </c>
      <c r="R1698">
        <v>5</v>
      </c>
      <c r="S1698">
        <v>-93.99</v>
      </c>
      <c r="T1698" s="1" t="s">
        <v>71</v>
      </c>
    </row>
    <row r="1699" spans="1:20" x14ac:dyDescent="0.25">
      <c r="A1699" s="1" t="s">
        <v>3910</v>
      </c>
      <c r="B1699" s="2">
        <v>42258</v>
      </c>
      <c r="C1699" s="2">
        <v>42262</v>
      </c>
      <c r="D1699" s="1" t="s">
        <v>79</v>
      </c>
      <c r="E1699" s="1" t="s">
        <v>22</v>
      </c>
      <c r="F1699" s="1" t="s">
        <v>3154</v>
      </c>
      <c r="G1699" s="1" t="s">
        <v>3155</v>
      </c>
      <c r="H1699" s="1" t="s">
        <v>90</v>
      </c>
      <c r="I1699" s="1" t="s">
        <v>26</v>
      </c>
      <c r="J1699" s="1" t="s">
        <v>173</v>
      </c>
      <c r="K1699" s="1" t="s">
        <v>121</v>
      </c>
      <c r="L1699" s="1" t="s">
        <v>68</v>
      </c>
      <c r="M1699" s="1" t="s">
        <v>3617</v>
      </c>
      <c r="N1699" s="1" t="s">
        <v>31</v>
      </c>
      <c r="O1699" s="1" t="s">
        <v>57</v>
      </c>
      <c r="P1699" s="1" t="s">
        <v>3618</v>
      </c>
      <c r="Q1699">
        <v>210.68</v>
      </c>
      <c r="R1699">
        <v>2</v>
      </c>
      <c r="S1699">
        <v>50.563200000000002</v>
      </c>
      <c r="T1699" s="1" t="s">
        <v>77</v>
      </c>
    </row>
    <row r="1700" spans="1:20" x14ac:dyDescent="0.25">
      <c r="A1700" s="1" t="s">
        <v>3911</v>
      </c>
      <c r="B1700" s="2">
        <v>42376</v>
      </c>
      <c r="C1700" s="2">
        <v>42380</v>
      </c>
      <c r="D1700" s="1" t="s">
        <v>79</v>
      </c>
      <c r="E1700" s="1" t="s">
        <v>40</v>
      </c>
      <c r="F1700" s="1" t="s">
        <v>1309</v>
      </c>
      <c r="G1700" s="1" t="s">
        <v>1310</v>
      </c>
      <c r="H1700" s="1" t="s">
        <v>25</v>
      </c>
      <c r="I1700" s="1" t="s">
        <v>26</v>
      </c>
      <c r="J1700" s="1" t="s">
        <v>528</v>
      </c>
      <c r="K1700" s="1" t="s">
        <v>92</v>
      </c>
      <c r="L1700" s="1" t="s">
        <v>93</v>
      </c>
      <c r="M1700" s="1" t="s">
        <v>1311</v>
      </c>
      <c r="N1700" s="1" t="s">
        <v>31</v>
      </c>
      <c r="O1700" s="1" t="s">
        <v>57</v>
      </c>
      <c r="P1700" s="1" t="s">
        <v>2022</v>
      </c>
      <c r="Q1700">
        <v>23.076000000000001</v>
      </c>
      <c r="R1700">
        <v>3</v>
      </c>
      <c r="S1700">
        <v>-10.9611</v>
      </c>
      <c r="T1700" s="1" t="s">
        <v>169</v>
      </c>
    </row>
    <row r="1701" spans="1:20" x14ac:dyDescent="0.25">
      <c r="A1701" s="1" t="s">
        <v>3912</v>
      </c>
      <c r="B1701" s="2">
        <v>42180</v>
      </c>
      <c r="C1701" s="2">
        <v>42183</v>
      </c>
      <c r="D1701" s="1" t="s">
        <v>21</v>
      </c>
      <c r="E1701" s="1" t="s">
        <v>87</v>
      </c>
      <c r="F1701" s="1" t="s">
        <v>1791</v>
      </c>
      <c r="G1701" s="1" t="s">
        <v>1792</v>
      </c>
      <c r="H1701" s="1" t="s">
        <v>25</v>
      </c>
      <c r="I1701" s="1" t="s">
        <v>26</v>
      </c>
      <c r="J1701" s="1" t="s">
        <v>101</v>
      </c>
      <c r="K1701" s="1" t="s">
        <v>92</v>
      </c>
      <c r="L1701" s="1" t="s">
        <v>93</v>
      </c>
      <c r="M1701" s="1" t="s">
        <v>1978</v>
      </c>
      <c r="N1701" s="1" t="s">
        <v>31</v>
      </c>
      <c r="O1701" s="1" t="s">
        <v>57</v>
      </c>
      <c r="P1701" s="1" t="s">
        <v>1979</v>
      </c>
      <c r="Q1701">
        <v>75.384</v>
      </c>
      <c r="R1701">
        <v>9</v>
      </c>
      <c r="S1701">
        <v>-20.730599999999999</v>
      </c>
      <c r="T1701" s="1" t="s">
        <v>59</v>
      </c>
    </row>
    <row r="1702" spans="1:20" x14ac:dyDescent="0.25">
      <c r="A1702" s="1" t="s">
        <v>3913</v>
      </c>
      <c r="B1702" s="2">
        <v>42916</v>
      </c>
      <c r="C1702" s="2">
        <v>42918</v>
      </c>
      <c r="D1702" s="1" t="s">
        <v>63</v>
      </c>
      <c r="E1702" s="1" t="s">
        <v>22</v>
      </c>
      <c r="F1702" s="1" t="s">
        <v>2506</v>
      </c>
      <c r="G1702" s="1" t="s">
        <v>2507</v>
      </c>
      <c r="H1702" s="1" t="s">
        <v>25</v>
      </c>
      <c r="I1702" s="1" t="s">
        <v>26</v>
      </c>
      <c r="J1702" s="1" t="s">
        <v>53</v>
      </c>
      <c r="K1702" s="1" t="s">
        <v>54</v>
      </c>
      <c r="L1702" s="1" t="s">
        <v>55</v>
      </c>
      <c r="M1702" s="1" t="s">
        <v>1456</v>
      </c>
      <c r="N1702" s="1" t="s">
        <v>31</v>
      </c>
      <c r="O1702" s="1" t="s">
        <v>32</v>
      </c>
      <c r="P1702" s="1" t="s">
        <v>1457</v>
      </c>
      <c r="Q1702">
        <v>435.99900000000002</v>
      </c>
      <c r="R1702">
        <v>3</v>
      </c>
      <c r="S1702">
        <v>5.1294000000000004</v>
      </c>
      <c r="T1702" s="1" t="s">
        <v>59</v>
      </c>
    </row>
    <row r="1703" spans="1:20" x14ac:dyDescent="0.25">
      <c r="A1703" s="1" t="s">
        <v>3914</v>
      </c>
      <c r="B1703" s="2">
        <v>42968</v>
      </c>
      <c r="C1703" s="2">
        <v>42972</v>
      </c>
      <c r="D1703" s="1" t="s">
        <v>79</v>
      </c>
      <c r="E1703" s="1" t="s">
        <v>22</v>
      </c>
      <c r="F1703" s="1" t="s">
        <v>3915</v>
      </c>
      <c r="G1703" s="1" t="s">
        <v>3916</v>
      </c>
      <c r="H1703" s="1" t="s">
        <v>90</v>
      </c>
      <c r="I1703" s="1" t="s">
        <v>26</v>
      </c>
      <c r="J1703" s="1" t="s">
        <v>191</v>
      </c>
      <c r="K1703" s="1" t="s">
        <v>192</v>
      </c>
      <c r="L1703" s="1" t="s">
        <v>55</v>
      </c>
      <c r="M1703" s="1" t="s">
        <v>255</v>
      </c>
      <c r="N1703" s="1" t="s">
        <v>31</v>
      </c>
      <c r="O1703" s="1" t="s">
        <v>36</v>
      </c>
      <c r="P1703" s="1" t="s">
        <v>256</v>
      </c>
      <c r="Q1703">
        <v>388.70400000000001</v>
      </c>
      <c r="R1703">
        <v>6</v>
      </c>
      <c r="S1703">
        <v>38.870399999999997</v>
      </c>
      <c r="T1703" s="1" t="s">
        <v>253</v>
      </c>
    </row>
    <row r="1704" spans="1:20" x14ac:dyDescent="0.25">
      <c r="A1704" s="1" t="s">
        <v>3917</v>
      </c>
      <c r="B1704" s="2">
        <v>42805</v>
      </c>
      <c r="C1704" s="2">
        <v>42809</v>
      </c>
      <c r="D1704" s="1" t="s">
        <v>79</v>
      </c>
      <c r="E1704" s="1" t="s">
        <v>40</v>
      </c>
      <c r="F1704" s="1" t="s">
        <v>1043</v>
      </c>
      <c r="G1704" s="1" t="s">
        <v>1044</v>
      </c>
      <c r="H1704" s="1" t="s">
        <v>100</v>
      </c>
      <c r="I1704" s="1" t="s">
        <v>26</v>
      </c>
      <c r="J1704" s="1" t="s">
        <v>3918</v>
      </c>
      <c r="K1704" s="1" t="s">
        <v>434</v>
      </c>
      <c r="L1704" s="1" t="s">
        <v>68</v>
      </c>
      <c r="M1704" s="1" t="s">
        <v>3919</v>
      </c>
      <c r="N1704" s="1" t="s">
        <v>31</v>
      </c>
      <c r="O1704" s="1" t="s">
        <v>57</v>
      </c>
      <c r="P1704" s="1" t="s">
        <v>3920</v>
      </c>
      <c r="Q1704">
        <v>26.72</v>
      </c>
      <c r="R1704">
        <v>1</v>
      </c>
      <c r="S1704">
        <v>11.7568</v>
      </c>
      <c r="T1704" s="1" t="s">
        <v>195</v>
      </c>
    </row>
    <row r="1705" spans="1:20" x14ac:dyDescent="0.25">
      <c r="A1705" s="1" t="s">
        <v>3921</v>
      </c>
      <c r="B1705" s="2">
        <v>41908</v>
      </c>
      <c r="C1705" s="2">
        <v>41912</v>
      </c>
      <c r="D1705" s="1" t="s">
        <v>79</v>
      </c>
      <c r="E1705" s="1" t="s">
        <v>40</v>
      </c>
      <c r="F1705" s="1" t="s">
        <v>3922</v>
      </c>
      <c r="G1705" s="1" t="s">
        <v>3923</v>
      </c>
      <c r="H1705" s="1" t="s">
        <v>90</v>
      </c>
      <c r="I1705" s="1" t="s">
        <v>26</v>
      </c>
      <c r="J1705" s="1" t="s">
        <v>66</v>
      </c>
      <c r="K1705" s="1" t="s">
        <v>67</v>
      </c>
      <c r="L1705" s="1" t="s">
        <v>68</v>
      </c>
      <c r="M1705" s="1" t="s">
        <v>943</v>
      </c>
      <c r="N1705" s="1" t="s">
        <v>31</v>
      </c>
      <c r="O1705" s="1" t="s">
        <v>57</v>
      </c>
      <c r="P1705" s="1" t="s">
        <v>944</v>
      </c>
      <c r="Q1705">
        <v>21.184000000000001</v>
      </c>
      <c r="R1705">
        <v>1</v>
      </c>
      <c r="S1705">
        <v>4.7664</v>
      </c>
      <c r="T1705" s="1" t="s">
        <v>77</v>
      </c>
    </row>
    <row r="1706" spans="1:20" x14ac:dyDescent="0.25">
      <c r="A1706" s="1" t="s">
        <v>3924</v>
      </c>
      <c r="B1706" s="2">
        <v>42244</v>
      </c>
      <c r="C1706" s="2">
        <v>42251</v>
      </c>
      <c r="D1706" s="1" t="s">
        <v>39</v>
      </c>
      <c r="E1706" s="1" t="s">
        <v>40</v>
      </c>
      <c r="F1706" s="1" t="s">
        <v>687</v>
      </c>
      <c r="G1706" s="1" t="s">
        <v>688</v>
      </c>
      <c r="H1706" s="1" t="s">
        <v>25</v>
      </c>
      <c r="I1706" s="1" t="s">
        <v>26</v>
      </c>
      <c r="J1706" s="1" t="s">
        <v>53</v>
      </c>
      <c r="K1706" s="1" t="s">
        <v>54</v>
      </c>
      <c r="L1706" s="1" t="s">
        <v>55</v>
      </c>
      <c r="M1706" s="1" t="s">
        <v>277</v>
      </c>
      <c r="N1706" s="1" t="s">
        <v>31</v>
      </c>
      <c r="O1706" s="1" t="s">
        <v>32</v>
      </c>
      <c r="P1706" s="1" t="s">
        <v>278</v>
      </c>
      <c r="Q1706">
        <v>307.666</v>
      </c>
      <c r="R1706">
        <v>2</v>
      </c>
      <c r="S1706">
        <v>28.956800000000001</v>
      </c>
      <c r="T1706" s="1" t="s">
        <v>253</v>
      </c>
    </row>
    <row r="1707" spans="1:20" x14ac:dyDescent="0.25">
      <c r="A1707" s="1" t="s">
        <v>3924</v>
      </c>
      <c r="B1707" s="2">
        <v>42244</v>
      </c>
      <c r="C1707" s="2">
        <v>42251</v>
      </c>
      <c r="D1707" s="1" t="s">
        <v>39</v>
      </c>
      <c r="E1707" s="1" t="s">
        <v>40</v>
      </c>
      <c r="F1707" s="1" t="s">
        <v>687</v>
      </c>
      <c r="G1707" s="1" t="s">
        <v>688</v>
      </c>
      <c r="H1707" s="1" t="s">
        <v>25</v>
      </c>
      <c r="I1707" s="1" t="s">
        <v>26</v>
      </c>
      <c r="J1707" s="1" t="s">
        <v>53</v>
      </c>
      <c r="K1707" s="1" t="s">
        <v>54</v>
      </c>
      <c r="L1707" s="1" t="s">
        <v>55</v>
      </c>
      <c r="M1707" s="1" t="s">
        <v>1361</v>
      </c>
      <c r="N1707" s="1" t="s">
        <v>31</v>
      </c>
      <c r="O1707" s="1" t="s">
        <v>57</v>
      </c>
      <c r="P1707" s="1" t="s">
        <v>423</v>
      </c>
      <c r="Q1707">
        <v>4.16</v>
      </c>
      <c r="R1707">
        <v>2</v>
      </c>
      <c r="S1707">
        <v>1.7472000000000001</v>
      </c>
      <c r="T1707" s="1" t="s">
        <v>253</v>
      </c>
    </row>
    <row r="1708" spans="1:20" x14ac:dyDescent="0.25">
      <c r="A1708" s="1" t="s">
        <v>3925</v>
      </c>
      <c r="B1708" s="2">
        <v>42297</v>
      </c>
      <c r="C1708" s="2">
        <v>42301</v>
      </c>
      <c r="D1708" s="1" t="s">
        <v>79</v>
      </c>
      <c r="E1708" s="1" t="s">
        <v>40</v>
      </c>
      <c r="F1708" s="1" t="s">
        <v>1038</v>
      </c>
      <c r="G1708" s="1" t="s">
        <v>1039</v>
      </c>
      <c r="H1708" s="1" t="s">
        <v>90</v>
      </c>
      <c r="I1708" s="1" t="s">
        <v>26</v>
      </c>
      <c r="J1708" s="1" t="s">
        <v>328</v>
      </c>
      <c r="K1708" s="1" t="s">
        <v>54</v>
      </c>
      <c r="L1708" s="1" t="s">
        <v>55</v>
      </c>
      <c r="M1708" s="1" t="s">
        <v>2513</v>
      </c>
      <c r="N1708" s="1" t="s">
        <v>31</v>
      </c>
      <c r="O1708" s="1" t="s">
        <v>57</v>
      </c>
      <c r="P1708" s="1" t="s">
        <v>2514</v>
      </c>
      <c r="Q1708">
        <v>16.02</v>
      </c>
      <c r="R1708">
        <v>6</v>
      </c>
      <c r="S1708">
        <v>6.0876000000000001</v>
      </c>
      <c r="T1708" s="1" t="s">
        <v>48</v>
      </c>
    </row>
    <row r="1709" spans="1:20" x14ac:dyDescent="0.25">
      <c r="A1709" s="1" t="s">
        <v>3926</v>
      </c>
      <c r="B1709" s="2">
        <v>42736</v>
      </c>
      <c r="C1709" s="2">
        <v>42740</v>
      </c>
      <c r="D1709" s="1" t="s">
        <v>79</v>
      </c>
      <c r="E1709" s="1" t="s">
        <v>40</v>
      </c>
      <c r="F1709" s="1" t="s">
        <v>2654</v>
      </c>
      <c r="G1709" s="1" t="s">
        <v>2655</v>
      </c>
      <c r="H1709" s="1" t="s">
        <v>25</v>
      </c>
      <c r="I1709" s="1" t="s">
        <v>26</v>
      </c>
      <c r="J1709" s="1" t="s">
        <v>1868</v>
      </c>
      <c r="K1709" s="1" t="s">
        <v>92</v>
      </c>
      <c r="L1709" s="1" t="s">
        <v>93</v>
      </c>
      <c r="M1709" s="1" t="s">
        <v>2169</v>
      </c>
      <c r="N1709" s="1" t="s">
        <v>31</v>
      </c>
      <c r="O1709" s="1" t="s">
        <v>57</v>
      </c>
      <c r="P1709" s="1" t="s">
        <v>2170</v>
      </c>
      <c r="Q1709">
        <v>141.41999999999999</v>
      </c>
      <c r="R1709">
        <v>5</v>
      </c>
      <c r="S1709">
        <v>-187.38149999999999</v>
      </c>
      <c r="T1709" s="1" t="s">
        <v>169</v>
      </c>
    </row>
    <row r="1710" spans="1:20" x14ac:dyDescent="0.25">
      <c r="A1710" s="1" t="s">
        <v>3926</v>
      </c>
      <c r="B1710" s="2">
        <v>42736</v>
      </c>
      <c r="C1710" s="2">
        <v>42740</v>
      </c>
      <c r="D1710" s="1" t="s">
        <v>79</v>
      </c>
      <c r="E1710" s="1" t="s">
        <v>40</v>
      </c>
      <c r="F1710" s="1" t="s">
        <v>2654</v>
      </c>
      <c r="G1710" s="1" t="s">
        <v>2655</v>
      </c>
      <c r="H1710" s="1" t="s">
        <v>25</v>
      </c>
      <c r="I1710" s="1" t="s">
        <v>26</v>
      </c>
      <c r="J1710" s="1" t="s">
        <v>1868</v>
      </c>
      <c r="K1710" s="1" t="s">
        <v>92</v>
      </c>
      <c r="L1710" s="1" t="s">
        <v>93</v>
      </c>
      <c r="M1710" s="1" t="s">
        <v>821</v>
      </c>
      <c r="N1710" s="1" t="s">
        <v>31</v>
      </c>
      <c r="O1710" s="1" t="s">
        <v>36</v>
      </c>
      <c r="P1710" s="1" t="s">
        <v>822</v>
      </c>
      <c r="Q1710">
        <v>310.74400000000003</v>
      </c>
      <c r="R1710">
        <v>4</v>
      </c>
      <c r="S1710">
        <v>-26.635200000000001</v>
      </c>
      <c r="T1710" s="1" t="s">
        <v>169</v>
      </c>
    </row>
    <row r="1711" spans="1:20" x14ac:dyDescent="0.25">
      <c r="A1711" s="1" t="s">
        <v>3927</v>
      </c>
      <c r="B1711" s="2">
        <v>42178</v>
      </c>
      <c r="C1711" s="2">
        <v>42184</v>
      </c>
      <c r="D1711" s="1" t="s">
        <v>125</v>
      </c>
      <c r="E1711" s="1" t="s">
        <v>40</v>
      </c>
      <c r="F1711" s="1" t="s">
        <v>1712</v>
      </c>
      <c r="G1711" s="1" t="s">
        <v>1713</v>
      </c>
      <c r="H1711" s="1" t="s">
        <v>90</v>
      </c>
      <c r="I1711" s="1" t="s">
        <v>26</v>
      </c>
      <c r="J1711" s="1" t="s">
        <v>3928</v>
      </c>
      <c r="K1711" s="1" t="s">
        <v>667</v>
      </c>
      <c r="L1711" s="1" t="s">
        <v>29</v>
      </c>
      <c r="M1711" s="1" t="s">
        <v>835</v>
      </c>
      <c r="N1711" s="1" t="s">
        <v>31</v>
      </c>
      <c r="O1711" s="1" t="s">
        <v>57</v>
      </c>
      <c r="P1711" s="1" t="s">
        <v>836</v>
      </c>
      <c r="Q1711">
        <v>27.42</v>
      </c>
      <c r="R1711">
        <v>3</v>
      </c>
      <c r="S1711">
        <v>9.3228000000000009</v>
      </c>
      <c r="T1711" s="1" t="s">
        <v>59</v>
      </c>
    </row>
    <row r="1712" spans="1:20" x14ac:dyDescent="0.25">
      <c r="A1712" s="1" t="s">
        <v>3929</v>
      </c>
      <c r="B1712" s="2">
        <v>42663</v>
      </c>
      <c r="C1712" s="2">
        <v>42669</v>
      </c>
      <c r="D1712" s="1" t="s">
        <v>125</v>
      </c>
      <c r="E1712" s="1" t="s">
        <v>40</v>
      </c>
      <c r="F1712" s="1" t="s">
        <v>3930</v>
      </c>
      <c r="G1712" s="1" t="s">
        <v>3931</v>
      </c>
      <c r="H1712" s="1" t="s">
        <v>100</v>
      </c>
      <c r="I1712" s="1" t="s">
        <v>26</v>
      </c>
      <c r="J1712" s="1" t="s">
        <v>689</v>
      </c>
      <c r="K1712" s="1" t="s">
        <v>716</v>
      </c>
      <c r="L1712" s="1" t="s">
        <v>29</v>
      </c>
      <c r="M1712" s="1" t="s">
        <v>493</v>
      </c>
      <c r="N1712" s="1" t="s">
        <v>31</v>
      </c>
      <c r="O1712" s="1" t="s">
        <v>57</v>
      </c>
      <c r="P1712" s="1" t="s">
        <v>494</v>
      </c>
      <c r="Q1712">
        <v>61.1</v>
      </c>
      <c r="R1712">
        <v>5</v>
      </c>
      <c r="S1712">
        <v>18.329999999999998</v>
      </c>
      <c r="T1712" s="1" t="s">
        <v>48</v>
      </c>
    </row>
    <row r="1713" spans="1:20" x14ac:dyDescent="0.25">
      <c r="A1713" s="1" t="s">
        <v>3932</v>
      </c>
      <c r="B1713" s="2">
        <v>42943</v>
      </c>
      <c r="C1713" s="2">
        <v>42948</v>
      </c>
      <c r="D1713" s="1" t="s">
        <v>50</v>
      </c>
      <c r="E1713" s="1" t="s">
        <v>22</v>
      </c>
      <c r="F1713" s="1" t="s">
        <v>1768</v>
      </c>
      <c r="G1713" s="1" t="s">
        <v>1769</v>
      </c>
      <c r="H1713" s="1" t="s">
        <v>25</v>
      </c>
      <c r="I1713" s="1" t="s">
        <v>26</v>
      </c>
      <c r="J1713" s="1" t="s">
        <v>191</v>
      </c>
      <c r="K1713" s="1" t="s">
        <v>192</v>
      </c>
      <c r="L1713" s="1" t="s">
        <v>55</v>
      </c>
      <c r="M1713" s="1" t="s">
        <v>927</v>
      </c>
      <c r="N1713" s="1" t="s">
        <v>31</v>
      </c>
      <c r="O1713" s="1" t="s">
        <v>57</v>
      </c>
      <c r="P1713" s="1" t="s">
        <v>316</v>
      </c>
      <c r="Q1713">
        <v>23.88</v>
      </c>
      <c r="R1713">
        <v>3</v>
      </c>
      <c r="S1713">
        <v>10.507199999999999</v>
      </c>
      <c r="T1713" s="1" t="s">
        <v>71</v>
      </c>
    </row>
    <row r="1714" spans="1:20" x14ac:dyDescent="0.25">
      <c r="A1714" s="1" t="s">
        <v>3933</v>
      </c>
      <c r="B1714" s="2">
        <v>42783</v>
      </c>
      <c r="C1714" s="2">
        <v>42785</v>
      </c>
      <c r="D1714" s="1" t="s">
        <v>63</v>
      </c>
      <c r="E1714" s="1" t="s">
        <v>87</v>
      </c>
      <c r="F1714" s="1" t="s">
        <v>3934</v>
      </c>
      <c r="G1714" s="1" t="s">
        <v>3935</v>
      </c>
      <c r="H1714" s="1" t="s">
        <v>100</v>
      </c>
      <c r="I1714" s="1" t="s">
        <v>26</v>
      </c>
      <c r="J1714" s="1" t="s">
        <v>101</v>
      </c>
      <c r="K1714" s="1" t="s">
        <v>92</v>
      </c>
      <c r="L1714" s="1" t="s">
        <v>93</v>
      </c>
      <c r="M1714" s="1" t="s">
        <v>534</v>
      </c>
      <c r="N1714" s="1" t="s">
        <v>31</v>
      </c>
      <c r="O1714" s="1" t="s">
        <v>32</v>
      </c>
      <c r="P1714" s="1" t="s">
        <v>535</v>
      </c>
      <c r="Q1714">
        <v>89.066400000000002</v>
      </c>
      <c r="R1714">
        <v>1</v>
      </c>
      <c r="S1714">
        <v>-17.0274</v>
      </c>
      <c r="T1714" s="1" t="s">
        <v>297</v>
      </c>
    </row>
    <row r="1715" spans="1:20" x14ac:dyDescent="0.25">
      <c r="A1715" s="1" t="s">
        <v>3936</v>
      </c>
      <c r="B1715" s="2">
        <v>43077</v>
      </c>
      <c r="C1715" s="2">
        <v>43084</v>
      </c>
      <c r="D1715" s="1" t="s">
        <v>39</v>
      </c>
      <c r="E1715" s="1" t="s">
        <v>40</v>
      </c>
      <c r="F1715" s="1" t="s">
        <v>759</v>
      </c>
      <c r="G1715" s="1" t="s">
        <v>760</v>
      </c>
      <c r="H1715" s="1" t="s">
        <v>25</v>
      </c>
      <c r="I1715" s="1" t="s">
        <v>26</v>
      </c>
      <c r="J1715" s="1" t="s">
        <v>66</v>
      </c>
      <c r="K1715" s="1" t="s">
        <v>67</v>
      </c>
      <c r="L1715" s="1" t="s">
        <v>68</v>
      </c>
      <c r="M1715" s="1" t="s">
        <v>488</v>
      </c>
      <c r="N1715" s="1" t="s">
        <v>31</v>
      </c>
      <c r="O1715" s="1" t="s">
        <v>36</v>
      </c>
      <c r="P1715" s="1" t="s">
        <v>489</v>
      </c>
      <c r="Q1715">
        <v>215.54400000000001</v>
      </c>
      <c r="R1715">
        <v>4</v>
      </c>
      <c r="S1715">
        <v>-58.504800000000003</v>
      </c>
      <c r="T1715" s="1" t="s">
        <v>96</v>
      </c>
    </row>
    <row r="1716" spans="1:20" x14ac:dyDescent="0.25">
      <c r="A1716" s="1" t="s">
        <v>3937</v>
      </c>
      <c r="B1716" s="2">
        <v>43057</v>
      </c>
      <c r="C1716" s="2">
        <v>43062</v>
      </c>
      <c r="D1716" s="1" t="s">
        <v>50</v>
      </c>
      <c r="E1716" s="1" t="s">
        <v>40</v>
      </c>
      <c r="F1716" s="1" t="s">
        <v>3938</v>
      </c>
      <c r="G1716" s="1" t="s">
        <v>3939</v>
      </c>
      <c r="H1716" s="1" t="s">
        <v>25</v>
      </c>
      <c r="I1716" s="1" t="s">
        <v>26</v>
      </c>
      <c r="J1716" s="1" t="s">
        <v>133</v>
      </c>
      <c r="K1716" s="1" t="s">
        <v>134</v>
      </c>
      <c r="L1716" s="1" t="s">
        <v>93</v>
      </c>
      <c r="M1716" s="1" t="s">
        <v>2180</v>
      </c>
      <c r="N1716" s="1" t="s">
        <v>31</v>
      </c>
      <c r="O1716" s="1" t="s">
        <v>36</v>
      </c>
      <c r="P1716" s="1" t="s">
        <v>2181</v>
      </c>
      <c r="Q1716">
        <v>127.386</v>
      </c>
      <c r="R1716">
        <v>2</v>
      </c>
      <c r="S1716">
        <v>-25.4772</v>
      </c>
      <c r="T1716" s="1" t="s">
        <v>34</v>
      </c>
    </row>
    <row r="1717" spans="1:20" x14ac:dyDescent="0.25">
      <c r="A1717" s="1" t="s">
        <v>3940</v>
      </c>
      <c r="B1717" s="2">
        <v>42705</v>
      </c>
      <c r="C1717" s="2">
        <v>42707</v>
      </c>
      <c r="D1717" s="1" t="s">
        <v>63</v>
      </c>
      <c r="E1717" s="1" t="s">
        <v>22</v>
      </c>
      <c r="F1717" s="1" t="s">
        <v>3816</v>
      </c>
      <c r="G1717" s="1" t="s">
        <v>3817</v>
      </c>
      <c r="H1717" s="1" t="s">
        <v>25</v>
      </c>
      <c r="I1717" s="1" t="s">
        <v>26</v>
      </c>
      <c r="J1717" s="1" t="s">
        <v>1745</v>
      </c>
      <c r="K1717" s="1" t="s">
        <v>92</v>
      </c>
      <c r="L1717" s="1" t="s">
        <v>93</v>
      </c>
      <c r="M1717" s="1" t="s">
        <v>590</v>
      </c>
      <c r="N1717" s="1" t="s">
        <v>31</v>
      </c>
      <c r="O1717" s="1" t="s">
        <v>36</v>
      </c>
      <c r="P1717" s="1" t="s">
        <v>591</v>
      </c>
      <c r="Q1717">
        <v>248.43</v>
      </c>
      <c r="R1717">
        <v>5</v>
      </c>
      <c r="S1717">
        <v>-17.745000000000001</v>
      </c>
      <c r="T1717" s="1" t="s">
        <v>96</v>
      </c>
    </row>
    <row r="1718" spans="1:20" x14ac:dyDescent="0.25">
      <c r="A1718" s="1" t="s">
        <v>3940</v>
      </c>
      <c r="B1718" s="2">
        <v>42705</v>
      </c>
      <c r="C1718" s="2">
        <v>42707</v>
      </c>
      <c r="D1718" s="1" t="s">
        <v>63</v>
      </c>
      <c r="E1718" s="1" t="s">
        <v>22</v>
      </c>
      <c r="F1718" s="1" t="s">
        <v>3816</v>
      </c>
      <c r="G1718" s="1" t="s">
        <v>3817</v>
      </c>
      <c r="H1718" s="1" t="s">
        <v>25</v>
      </c>
      <c r="I1718" s="1" t="s">
        <v>26</v>
      </c>
      <c r="J1718" s="1" t="s">
        <v>1745</v>
      </c>
      <c r="K1718" s="1" t="s">
        <v>92</v>
      </c>
      <c r="L1718" s="1" t="s">
        <v>93</v>
      </c>
      <c r="M1718" s="1" t="s">
        <v>298</v>
      </c>
      <c r="N1718" s="1" t="s">
        <v>31</v>
      </c>
      <c r="O1718" s="1" t="s">
        <v>36</v>
      </c>
      <c r="P1718" s="1" t="s">
        <v>299</v>
      </c>
      <c r="Q1718">
        <v>85.245999999999995</v>
      </c>
      <c r="R1718">
        <v>2</v>
      </c>
      <c r="S1718">
        <v>-1.2178</v>
      </c>
      <c r="T1718" s="1" t="s">
        <v>96</v>
      </c>
    </row>
    <row r="1719" spans="1:20" x14ac:dyDescent="0.25">
      <c r="A1719" s="1" t="s">
        <v>3941</v>
      </c>
      <c r="B1719" s="2">
        <v>42976</v>
      </c>
      <c r="C1719" s="2">
        <v>42982</v>
      </c>
      <c r="D1719" s="1" t="s">
        <v>125</v>
      </c>
      <c r="E1719" s="1" t="s">
        <v>40</v>
      </c>
      <c r="F1719" s="1" t="s">
        <v>1588</v>
      </c>
      <c r="G1719" s="1" t="s">
        <v>1589</v>
      </c>
      <c r="H1719" s="1" t="s">
        <v>90</v>
      </c>
      <c r="I1719" s="1" t="s">
        <v>26</v>
      </c>
      <c r="J1719" s="1" t="s">
        <v>53</v>
      </c>
      <c r="K1719" s="1" t="s">
        <v>54</v>
      </c>
      <c r="L1719" s="1" t="s">
        <v>55</v>
      </c>
      <c r="M1719" s="1" t="s">
        <v>3694</v>
      </c>
      <c r="N1719" s="1" t="s">
        <v>31</v>
      </c>
      <c r="O1719" s="1" t="s">
        <v>57</v>
      </c>
      <c r="P1719" s="1" t="s">
        <v>3695</v>
      </c>
      <c r="Q1719">
        <v>148.02000000000001</v>
      </c>
      <c r="R1719">
        <v>3</v>
      </c>
      <c r="S1719">
        <v>41.445599999999999</v>
      </c>
      <c r="T1719" s="1" t="s">
        <v>253</v>
      </c>
    </row>
    <row r="1720" spans="1:20" x14ac:dyDescent="0.25">
      <c r="A1720" s="1" t="s">
        <v>3942</v>
      </c>
      <c r="B1720" s="2">
        <v>42938</v>
      </c>
      <c r="C1720" s="2">
        <v>42943</v>
      </c>
      <c r="D1720" s="1" t="s">
        <v>50</v>
      </c>
      <c r="E1720" s="1" t="s">
        <v>40</v>
      </c>
      <c r="F1720" s="1" t="s">
        <v>2657</v>
      </c>
      <c r="G1720" s="1" t="s">
        <v>2658</v>
      </c>
      <c r="H1720" s="1" t="s">
        <v>25</v>
      </c>
      <c r="I1720" s="1" t="s">
        <v>26</v>
      </c>
      <c r="J1720" s="1" t="s">
        <v>133</v>
      </c>
      <c r="K1720" s="1" t="s">
        <v>134</v>
      </c>
      <c r="L1720" s="1" t="s">
        <v>93</v>
      </c>
      <c r="M1720" s="1" t="s">
        <v>625</v>
      </c>
      <c r="N1720" s="1" t="s">
        <v>31</v>
      </c>
      <c r="O1720" s="1" t="s">
        <v>36</v>
      </c>
      <c r="P1720" s="1" t="s">
        <v>626</v>
      </c>
      <c r="Q1720">
        <v>526.34400000000005</v>
      </c>
      <c r="R1720">
        <v>4</v>
      </c>
      <c r="S1720">
        <v>-75.191999999999993</v>
      </c>
      <c r="T1720" s="1" t="s">
        <v>71</v>
      </c>
    </row>
    <row r="1721" spans="1:20" x14ac:dyDescent="0.25">
      <c r="A1721" s="1" t="s">
        <v>3943</v>
      </c>
      <c r="B1721" s="2">
        <v>42685</v>
      </c>
      <c r="C1721" s="2">
        <v>42690</v>
      </c>
      <c r="D1721" s="1" t="s">
        <v>50</v>
      </c>
      <c r="E1721" s="1" t="s">
        <v>40</v>
      </c>
      <c r="F1721" s="1" t="s">
        <v>615</v>
      </c>
      <c r="G1721" s="1" t="s">
        <v>616</v>
      </c>
      <c r="H1721" s="1" t="s">
        <v>25</v>
      </c>
      <c r="I1721" s="1" t="s">
        <v>26</v>
      </c>
      <c r="J1721" s="1" t="s">
        <v>328</v>
      </c>
      <c r="K1721" s="1" t="s">
        <v>54</v>
      </c>
      <c r="L1721" s="1" t="s">
        <v>55</v>
      </c>
      <c r="M1721" s="1" t="s">
        <v>186</v>
      </c>
      <c r="N1721" s="1" t="s">
        <v>31</v>
      </c>
      <c r="O1721" s="1" t="s">
        <v>57</v>
      </c>
      <c r="P1721" s="1" t="s">
        <v>187</v>
      </c>
      <c r="Q1721">
        <v>41.96</v>
      </c>
      <c r="R1721">
        <v>2</v>
      </c>
      <c r="S1721">
        <v>10.909599999999999</v>
      </c>
      <c r="T1721" s="1" t="s">
        <v>34</v>
      </c>
    </row>
    <row r="1722" spans="1:20" x14ac:dyDescent="0.25">
      <c r="A1722" s="1" t="s">
        <v>3943</v>
      </c>
      <c r="B1722" s="2">
        <v>42685</v>
      </c>
      <c r="C1722" s="2">
        <v>42690</v>
      </c>
      <c r="D1722" s="1" t="s">
        <v>50</v>
      </c>
      <c r="E1722" s="1" t="s">
        <v>40</v>
      </c>
      <c r="F1722" s="1" t="s">
        <v>615</v>
      </c>
      <c r="G1722" s="1" t="s">
        <v>616</v>
      </c>
      <c r="H1722" s="1" t="s">
        <v>25</v>
      </c>
      <c r="I1722" s="1" t="s">
        <v>26</v>
      </c>
      <c r="J1722" s="1" t="s">
        <v>328</v>
      </c>
      <c r="K1722" s="1" t="s">
        <v>54</v>
      </c>
      <c r="L1722" s="1" t="s">
        <v>55</v>
      </c>
      <c r="M1722" s="1" t="s">
        <v>625</v>
      </c>
      <c r="N1722" s="1" t="s">
        <v>31</v>
      </c>
      <c r="O1722" s="1" t="s">
        <v>36</v>
      </c>
      <c r="P1722" s="1" t="s">
        <v>626</v>
      </c>
      <c r="Q1722">
        <v>451.15199999999999</v>
      </c>
      <c r="R1722">
        <v>3</v>
      </c>
      <c r="S1722">
        <v>0</v>
      </c>
      <c r="T1722" s="1" t="s">
        <v>34</v>
      </c>
    </row>
    <row r="1723" spans="1:20" x14ac:dyDescent="0.25">
      <c r="A1723" s="1" t="s">
        <v>3944</v>
      </c>
      <c r="B1723" s="2">
        <v>42985</v>
      </c>
      <c r="C1723" s="2">
        <v>42990</v>
      </c>
      <c r="D1723" s="1" t="s">
        <v>50</v>
      </c>
      <c r="E1723" s="1" t="s">
        <v>40</v>
      </c>
      <c r="F1723" s="1" t="s">
        <v>1875</v>
      </c>
      <c r="G1723" s="1" t="s">
        <v>1876</v>
      </c>
      <c r="H1723" s="1" t="s">
        <v>25</v>
      </c>
      <c r="I1723" s="1" t="s">
        <v>26</v>
      </c>
      <c r="J1723" s="1" t="s">
        <v>3945</v>
      </c>
      <c r="K1723" s="1" t="s">
        <v>54</v>
      </c>
      <c r="L1723" s="1" t="s">
        <v>55</v>
      </c>
      <c r="M1723" s="1" t="s">
        <v>295</v>
      </c>
      <c r="N1723" s="1" t="s">
        <v>31</v>
      </c>
      <c r="O1723" s="1" t="s">
        <v>36</v>
      </c>
      <c r="P1723" s="1" t="s">
        <v>296</v>
      </c>
      <c r="Q1723">
        <v>161.56800000000001</v>
      </c>
      <c r="R1723">
        <v>2</v>
      </c>
      <c r="S1723">
        <v>-28.2744</v>
      </c>
      <c r="T1723" s="1" t="s">
        <v>77</v>
      </c>
    </row>
    <row r="1724" spans="1:20" x14ac:dyDescent="0.25">
      <c r="A1724" s="1" t="s">
        <v>3946</v>
      </c>
      <c r="B1724" s="2">
        <v>42973</v>
      </c>
      <c r="C1724" s="2">
        <v>42979</v>
      </c>
      <c r="D1724" s="1" t="s">
        <v>125</v>
      </c>
      <c r="E1724" s="1" t="s">
        <v>40</v>
      </c>
      <c r="F1724" s="1" t="s">
        <v>107</v>
      </c>
      <c r="G1724" s="1" t="s">
        <v>108</v>
      </c>
      <c r="H1724" s="1" t="s">
        <v>25</v>
      </c>
      <c r="I1724" s="1" t="s">
        <v>26</v>
      </c>
      <c r="J1724" s="1" t="s">
        <v>133</v>
      </c>
      <c r="K1724" s="1" t="s">
        <v>134</v>
      </c>
      <c r="L1724" s="1" t="s">
        <v>93</v>
      </c>
      <c r="M1724" s="1" t="s">
        <v>756</v>
      </c>
      <c r="N1724" s="1" t="s">
        <v>31</v>
      </c>
      <c r="O1724" s="1" t="s">
        <v>57</v>
      </c>
      <c r="P1724" s="1" t="s">
        <v>757</v>
      </c>
      <c r="Q1724">
        <v>64.959999999999994</v>
      </c>
      <c r="R1724">
        <v>5</v>
      </c>
      <c r="S1724">
        <v>-43.847999999999999</v>
      </c>
      <c r="T1724" s="1" t="s">
        <v>253</v>
      </c>
    </row>
    <row r="1725" spans="1:20" x14ac:dyDescent="0.25">
      <c r="A1725" s="1" t="s">
        <v>3947</v>
      </c>
      <c r="B1725" s="2">
        <v>42285</v>
      </c>
      <c r="C1725" s="2">
        <v>42290</v>
      </c>
      <c r="D1725" s="1" t="s">
        <v>50</v>
      </c>
      <c r="E1725" s="1" t="s">
        <v>40</v>
      </c>
      <c r="F1725" s="1" t="s">
        <v>88</v>
      </c>
      <c r="G1725" s="1" t="s">
        <v>89</v>
      </c>
      <c r="H1725" s="1" t="s">
        <v>90</v>
      </c>
      <c r="I1725" s="1" t="s">
        <v>26</v>
      </c>
      <c r="J1725" s="1" t="s">
        <v>1739</v>
      </c>
      <c r="K1725" s="1" t="s">
        <v>92</v>
      </c>
      <c r="L1725" s="1" t="s">
        <v>93</v>
      </c>
      <c r="M1725" s="1" t="s">
        <v>144</v>
      </c>
      <c r="N1725" s="1" t="s">
        <v>31</v>
      </c>
      <c r="O1725" s="1" t="s">
        <v>57</v>
      </c>
      <c r="P1725" s="1" t="s">
        <v>145</v>
      </c>
      <c r="Q1725">
        <v>72.78</v>
      </c>
      <c r="R1725">
        <v>3</v>
      </c>
      <c r="S1725">
        <v>-70.960499999999996</v>
      </c>
      <c r="T1725" s="1" t="s">
        <v>48</v>
      </c>
    </row>
    <row r="1726" spans="1:20" x14ac:dyDescent="0.25">
      <c r="A1726" s="1" t="s">
        <v>3948</v>
      </c>
      <c r="B1726" s="2">
        <v>42594</v>
      </c>
      <c r="C1726" s="2">
        <v>42598</v>
      </c>
      <c r="D1726" s="1" t="s">
        <v>79</v>
      </c>
      <c r="E1726" s="1" t="s">
        <v>40</v>
      </c>
      <c r="F1726" s="1" t="s">
        <v>3949</v>
      </c>
      <c r="G1726" s="1" t="s">
        <v>3950</v>
      </c>
      <c r="H1726" s="1" t="s">
        <v>90</v>
      </c>
      <c r="I1726" s="1" t="s">
        <v>26</v>
      </c>
      <c r="J1726" s="1" t="s">
        <v>574</v>
      </c>
      <c r="K1726" s="1" t="s">
        <v>44</v>
      </c>
      <c r="L1726" s="1" t="s">
        <v>29</v>
      </c>
      <c r="M1726" s="1" t="s">
        <v>368</v>
      </c>
      <c r="N1726" s="1" t="s">
        <v>31</v>
      </c>
      <c r="O1726" s="1" t="s">
        <v>46</v>
      </c>
      <c r="P1726" s="1" t="s">
        <v>369</v>
      </c>
      <c r="Q1726">
        <v>562.29250000000002</v>
      </c>
      <c r="R1726">
        <v>7</v>
      </c>
      <c r="S1726">
        <v>-255.58750000000001</v>
      </c>
      <c r="T1726" s="1" t="s">
        <v>253</v>
      </c>
    </row>
    <row r="1727" spans="1:20" x14ac:dyDescent="0.25">
      <c r="A1727" s="1" t="s">
        <v>3951</v>
      </c>
      <c r="B1727" s="2">
        <v>41952</v>
      </c>
      <c r="C1727" s="2">
        <v>41956</v>
      </c>
      <c r="D1727" s="1" t="s">
        <v>79</v>
      </c>
      <c r="E1727" s="1" t="s">
        <v>40</v>
      </c>
      <c r="F1727" s="1" t="s">
        <v>3363</v>
      </c>
      <c r="G1727" s="1" t="s">
        <v>3364</v>
      </c>
      <c r="H1727" s="1" t="s">
        <v>100</v>
      </c>
      <c r="I1727" s="1" t="s">
        <v>26</v>
      </c>
      <c r="J1727" s="1" t="s">
        <v>173</v>
      </c>
      <c r="K1727" s="1" t="s">
        <v>121</v>
      </c>
      <c r="L1727" s="1" t="s">
        <v>68</v>
      </c>
      <c r="M1727" s="1" t="s">
        <v>354</v>
      </c>
      <c r="N1727" s="1" t="s">
        <v>31</v>
      </c>
      <c r="O1727" s="1" t="s">
        <v>57</v>
      </c>
      <c r="P1727" s="1" t="s">
        <v>1243</v>
      </c>
      <c r="Q1727">
        <v>56.52</v>
      </c>
      <c r="R1727">
        <v>9</v>
      </c>
      <c r="S1727">
        <v>21.477599999999999</v>
      </c>
      <c r="T1727" s="1" t="s">
        <v>34</v>
      </c>
    </row>
    <row r="1728" spans="1:20" x14ac:dyDescent="0.25">
      <c r="A1728" s="1" t="s">
        <v>3952</v>
      </c>
      <c r="B1728" s="2">
        <v>42405</v>
      </c>
      <c r="C1728" s="2">
        <v>42410</v>
      </c>
      <c r="D1728" s="1" t="s">
        <v>50</v>
      </c>
      <c r="E1728" s="1" t="s">
        <v>40</v>
      </c>
      <c r="F1728" s="1" t="s">
        <v>1890</v>
      </c>
      <c r="G1728" s="1" t="s">
        <v>1891</v>
      </c>
      <c r="H1728" s="1" t="s">
        <v>25</v>
      </c>
      <c r="I1728" s="1" t="s">
        <v>26</v>
      </c>
      <c r="J1728" s="1" t="s">
        <v>639</v>
      </c>
      <c r="K1728" s="1" t="s">
        <v>54</v>
      </c>
      <c r="L1728" s="1" t="s">
        <v>55</v>
      </c>
      <c r="M1728" s="1" t="s">
        <v>784</v>
      </c>
      <c r="N1728" s="1" t="s">
        <v>31</v>
      </c>
      <c r="O1728" s="1" t="s">
        <v>46</v>
      </c>
      <c r="P1728" s="1" t="s">
        <v>785</v>
      </c>
      <c r="Q1728">
        <v>557.72799999999995</v>
      </c>
      <c r="R1728">
        <v>4</v>
      </c>
      <c r="S1728">
        <v>6.9715999999999996</v>
      </c>
      <c r="T1728" s="1" t="s">
        <v>297</v>
      </c>
    </row>
    <row r="1729" spans="1:20" x14ac:dyDescent="0.25">
      <c r="A1729" s="1" t="s">
        <v>3953</v>
      </c>
      <c r="B1729" s="2">
        <v>41665</v>
      </c>
      <c r="C1729" s="2">
        <v>41668</v>
      </c>
      <c r="D1729" s="1" t="s">
        <v>21</v>
      </c>
      <c r="E1729" s="1" t="s">
        <v>87</v>
      </c>
      <c r="F1729" s="1" t="s">
        <v>2774</v>
      </c>
      <c r="G1729" s="1" t="s">
        <v>2775</v>
      </c>
      <c r="H1729" s="1" t="s">
        <v>90</v>
      </c>
      <c r="I1729" s="1" t="s">
        <v>26</v>
      </c>
      <c r="J1729" s="1" t="s">
        <v>3954</v>
      </c>
      <c r="K1729" s="1" t="s">
        <v>1826</v>
      </c>
      <c r="L1729" s="1" t="s">
        <v>93</v>
      </c>
      <c r="M1729" s="1" t="s">
        <v>810</v>
      </c>
      <c r="N1729" s="1" t="s">
        <v>31</v>
      </c>
      <c r="O1729" s="1" t="s">
        <v>32</v>
      </c>
      <c r="P1729" s="1" t="s">
        <v>811</v>
      </c>
      <c r="Q1729">
        <v>141.96</v>
      </c>
      <c r="R1729">
        <v>2</v>
      </c>
      <c r="S1729">
        <v>39.748800000000003</v>
      </c>
      <c r="T1729" s="1" t="s">
        <v>169</v>
      </c>
    </row>
    <row r="1730" spans="1:20" x14ac:dyDescent="0.25">
      <c r="A1730" s="1" t="s">
        <v>3955</v>
      </c>
      <c r="B1730" s="2">
        <v>42647</v>
      </c>
      <c r="C1730" s="2">
        <v>42652</v>
      </c>
      <c r="D1730" s="1" t="s">
        <v>50</v>
      </c>
      <c r="E1730" s="1" t="s">
        <v>40</v>
      </c>
      <c r="F1730" s="1" t="s">
        <v>779</v>
      </c>
      <c r="G1730" s="1" t="s">
        <v>780</v>
      </c>
      <c r="H1730" s="1" t="s">
        <v>25</v>
      </c>
      <c r="I1730" s="1" t="s">
        <v>26</v>
      </c>
      <c r="J1730" s="1" t="s">
        <v>2754</v>
      </c>
      <c r="K1730" s="1" t="s">
        <v>1089</v>
      </c>
      <c r="L1730" s="1" t="s">
        <v>68</v>
      </c>
      <c r="M1730" s="1" t="s">
        <v>1254</v>
      </c>
      <c r="N1730" s="1" t="s">
        <v>31</v>
      </c>
      <c r="O1730" s="1" t="s">
        <v>46</v>
      </c>
      <c r="P1730" s="1" t="s">
        <v>1255</v>
      </c>
      <c r="Q1730">
        <v>239.37200000000001</v>
      </c>
      <c r="R1730">
        <v>2</v>
      </c>
      <c r="S1730">
        <v>-23.937200000000001</v>
      </c>
      <c r="T1730" s="1" t="s">
        <v>48</v>
      </c>
    </row>
    <row r="1731" spans="1:20" x14ac:dyDescent="0.25">
      <c r="A1731" s="1" t="s">
        <v>3956</v>
      </c>
      <c r="B1731" s="2">
        <v>42416</v>
      </c>
      <c r="C1731" s="2">
        <v>42420</v>
      </c>
      <c r="D1731" s="1" t="s">
        <v>79</v>
      </c>
      <c r="E1731" s="1" t="s">
        <v>40</v>
      </c>
      <c r="F1731" s="1" t="s">
        <v>3957</v>
      </c>
      <c r="G1731" s="1" t="s">
        <v>3958</v>
      </c>
      <c r="H1731" s="1" t="s">
        <v>25</v>
      </c>
      <c r="I1731" s="1" t="s">
        <v>26</v>
      </c>
      <c r="J1731" s="1" t="s">
        <v>361</v>
      </c>
      <c r="K1731" s="1" t="s">
        <v>362</v>
      </c>
      <c r="L1731" s="1" t="s">
        <v>68</v>
      </c>
      <c r="M1731" s="1" t="s">
        <v>3216</v>
      </c>
      <c r="N1731" s="1" t="s">
        <v>31</v>
      </c>
      <c r="O1731" s="1" t="s">
        <v>36</v>
      </c>
      <c r="P1731" s="1" t="s">
        <v>3217</v>
      </c>
      <c r="Q1731">
        <v>227.96</v>
      </c>
      <c r="R1731">
        <v>2</v>
      </c>
      <c r="S1731">
        <v>36.473599999999998</v>
      </c>
      <c r="T1731" s="1" t="s">
        <v>297</v>
      </c>
    </row>
    <row r="1732" spans="1:20" x14ac:dyDescent="0.25">
      <c r="A1732" s="1" t="s">
        <v>3959</v>
      </c>
      <c r="B1732" s="2">
        <v>42310</v>
      </c>
      <c r="C1732" s="2">
        <v>42314</v>
      </c>
      <c r="D1732" s="1" t="s">
        <v>79</v>
      </c>
      <c r="E1732" s="1" t="s">
        <v>40</v>
      </c>
      <c r="F1732" s="1" t="s">
        <v>813</v>
      </c>
      <c r="G1732" s="1" t="s">
        <v>814</v>
      </c>
      <c r="H1732" s="1" t="s">
        <v>25</v>
      </c>
      <c r="I1732" s="1" t="s">
        <v>26</v>
      </c>
      <c r="J1732" s="1" t="s">
        <v>639</v>
      </c>
      <c r="K1732" s="1" t="s">
        <v>54</v>
      </c>
      <c r="L1732" s="1" t="s">
        <v>55</v>
      </c>
      <c r="M1732" s="1" t="s">
        <v>1962</v>
      </c>
      <c r="N1732" s="1" t="s">
        <v>31</v>
      </c>
      <c r="O1732" s="1" t="s">
        <v>57</v>
      </c>
      <c r="P1732" s="1" t="s">
        <v>1963</v>
      </c>
      <c r="Q1732">
        <v>96.96</v>
      </c>
      <c r="R1732">
        <v>6</v>
      </c>
      <c r="S1732">
        <v>33.936</v>
      </c>
      <c r="T1732" s="1" t="s">
        <v>34</v>
      </c>
    </row>
    <row r="1733" spans="1:20" x14ac:dyDescent="0.25">
      <c r="A1733" s="1" t="s">
        <v>3959</v>
      </c>
      <c r="B1733" s="2">
        <v>42310</v>
      </c>
      <c r="C1733" s="2">
        <v>42314</v>
      </c>
      <c r="D1733" s="1" t="s">
        <v>79</v>
      </c>
      <c r="E1733" s="1" t="s">
        <v>40</v>
      </c>
      <c r="F1733" s="1" t="s">
        <v>813</v>
      </c>
      <c r="G1733" s="1" t="s">
        <v>814</v>
      </c>
      <c r="H1733" s="1" t="s">
        <v>25</v>
      </c>
      <c r="I1733" s="1" t="s">
        <v>26</v>
      </c>
      <c r="J1733" s="1" t="s">
        <v>639</v>
      </c>
      <c r="K1733" s="1" t="s">
        <v>54</v>
      </c>
      <c r="L1733" s="1" t="s">
        <v>55</v>
      </c>
      <c r="M1733" s="1" t="s">
        <v>1967</v>
      </c>
      <c r="N1733" s="1" t="s">
        <v>31</v>
      </c>
      <c r="O1733" s="1" t="s">
        <v>32</v>
      </c>
      <c r="P1733" s="1" t="s">
        <v>1968</v>
      </c>
      <c r="Q1733">
        <v>512.49900000000002</v>
      </c>
      <c r="R1733">
        <v>3</v>
      </c>
      <c r="S1733">
        <v>-30.146999999999998</v>
      </c>
      <c r="T1733" s="1" t="s">
        <v>34</v>
      </c>
    </row>
    <row r="1734" spans="1:20" x14ac:dyDescent="0.25">
      <c r="A1734" s="1" t="s">
        <v>3960</v>
      </c>
      <c r="B1734" s="2">
        <v>42582</v>
      </c>
      <c r="C1734" s="2">
        <v>42587</v>
      </c>
      <c r="D1734" s="1" t="s">
        <v>50</v>
      </c>
      <c r="E1734" s="1" t="s">
        <v>40</v>
      </c>
      <c r="F1734" s="1" t="s">
        <v>2576</v>
      </c>
      <c r="G1734" s="1" t="s">
        <v>2577</v>
      </c>
      <c r="H1734" s="1" t="s">
        <v>90</v>
      </c>
      <c r="I1734" s="1" t="s">
        <v>26</v>
      </c>
      <c r="J1734" s="1" t="s">
        <v>328</v>
      </c>
      <c r="K1734" s="1" t="s">
        <v>54</v>
      </c>
      <c r="L1734" s="1" t="s">
        <v>55</v>
      </c>
      <c r="M1734" s="1" t="s">
        <v>731</v>
      </c>
      <c r="N1734" s="1" t="s">
        <v>31</v>
      </c>
      <c r="O1734" s="1" t="s">
        <v>46</v>
      </c>
      <c r="P1734" s="1" t="s">
        <v>732</v>
      </c>
      <c r="Q1734">
        <v>863.12800000000004</v>
      </c>
      <c r="R1734">
        <v>7</v>
      </c>
      <c r="S1734">
        <v>-32.3673</v>
      </c>
      <c r="T1734" s="1" t="s">
        <v>71</v>
      </c>
    </row>
    <row r="1735" spans="1:20" x14ac:dyDescent="0.25">
      <c r="A1735" s="1" t="s">
        <v>3961</v>
      </c>
      <c r="B1735" s="2">
        <v>43045</v>
      </c>
      <c r="C1735" s="2">
        <v>43052</v>
      </c>
      <c r="D1735" s="1" t="s">
        <v>39</v>
      </c>
      <c r="E1735" s="1" t="s">
        <v>40</v>
      </c>
      <c r="F1735" s="1" t="s">
        <v>1844</v>
      </c>
      <c r="G1735" s="1" t="s">
        <v>1845</v>
      </c>
      <c r="H1735" s="1" t="s">
        <v>100</v>
      </c>
      <c r="I1735" s="1" t="s">
        <v>26</v>
      </c>
      <c r="J1735" s="1" t="s">
        <v>191</v>
      </c>
      <c r="K1735" s="1" t="s">
        <v>192</v>
      </c>
      <c r="L1735" s="1" t="s">
        <v>55</v>
      </c>
      <c r="M1735" s="1" t="s">
        <v>410</v>
      </c>
      <c r="N1735" s="1" t="s">
        <v>31</v>
      </c>
      <c r="O1735" s="1" t="s">
        <v>46</v>
      </c>
      <c r="P1735" s="1" t="s">
        <v>411</v>
      </c>
      <c r="Q1735">
        <v>2036.86</v>
      </c>
      <c r="R1735">
        <v>7</v>
      </c>
      <c r="S1735">
        <v>366.63479999999998</v>
      </c>
      <c r="T1735" s="1" t="s">
        <v>34</v>
      </c>
    </row>
    <row r="1736" spans="1:20" x14ac:dyDescent="0.25">
      <c r="A1736" s="1" t="s">
        <v>3961</v>
      </c>
      <c r="B1736" s="2">
        <v>43045</v>
      </c>
      <c r="C1736" s="2">
        <v>43052</v>
      </c>
      <c r="D1736" s="1" t="s">
        <v>39</v>
      </c>
      <c r="E1736" s="1" t="s">
        <v>40</v>
      </c>
      <c r="F1736" s="1" t="s">
        <v>1844</v>
      </c>
      <c r="G1736" s="1" t="s">
        <v>1845</v>
      </c>
      <c r="H1736" s="1" t="s">
        <v>100</v>
      </c>
      <c r="I1736" s="1" t="s">
        <v>26</v>
      </c>
      <c r="J1736" s="1" t="s">
        <v>191</v>
      </c>
      <c r="K1736" s="1" t="s">
        <v>192</v>
      </c>
      <c r="L1736" s="1" t="s">
        <v>55</v>
      </c>
      <c r="M1736" s="1" t="s">
        <v>405</v>
      </c>
      <c r="N1736" s="1" t="s">
        <v>31</v>
      </c>
      <c r="O1736" s="1" t="s">
        <v>36</v>
      </c>
      <c r="P1736" s="1" t="s">
        <v>406</v>
      </c>
      <c r="Q1736">
        <v>449.56799999999998</v>
      </c>
      <c r="R1736">
        <v>2</v>
      </c>
      <c r="S1736">
        <v>-73.0548</v>
      </c>
      <c r="T1736" s="1" t="s">
        <v>34</v>
      </c>
    </row>
    <row r="1737" spans="1:20" x14ac:dyDescent="0.25">
      <c r="A1737" s="1" t="s">
        <v>3962</v>
      </c>
      <c r="B1737" s="2">
        <v>42218</v>
      </c>
      <c r="C1737" s="2">
        <v>42222</v>
      </c>
      <c r="D1737" s="1" t="s">
        <v>79</v>
      </c>
      <c r="E1737" s="1" t="s">
        <v>40</v>
      </c>
      <c r="F1737" s="1" t="s">
        <v>588</v>
      </c>
      <c r="G1737" s="1" t="s">
        <v>589</v>
      </c>
      <c r="H1737" s="1" t="s">
        <v>25</v>
      </c>
      <c r="I1737" s="1" t="s">
        <v>26</v>
      </c>
      <c r="J1737" s="1" t="s">
        <v>878</v>
      </c>
      <c r="K1737" s="1" t="s">
        <v>1517</v>
      </c>
      <c r="L1737" s="1" t="s">
        <v>55</v>
      </c>
      <c r="M1737" s="1" t="s">
        <v>2566</v>
      </c>
      <c r="N1737" s="1" t="s">
        <v>31</v>
      </c>
      <c r="O1737" s="1" t="s">
        <v>46</v>
      </c>
      <c r="P1737" s="1" t="s">
        <v>2567</v>
      </c>
      <c r="Q1737">
        <v>277.5</v>
      </c>
      <c r="R1737">
        <v>4</v>
      </c>
      <c r="S1737">
        <v>-188.7</v>
      </c>
      <c r="T1737" s="1" t="s">
        <v>253</v>
      </c>
    </row>
    <row r="1738" spans="1:20" x14ac:dyDescent="0.25">
      <c r="A1738" s="1" t="s">
        <v>3963</v>
      </c>
      <c r="B1738" s="2">
        <v>42329</v>
      </c>
      <c r="C1738" s="2">
        <v>42333</v>
      </c>
      <c r="D1738" s="1" t="s">
        <v>79</v>
      </c>
      <c r="E1738" s="1" t="s">
        <v>40</v>
      </c>
      <c r="F1738" s="1" t="s">
        <v>3012</v>
      </c>
      <c r="G1738" s="1" t="s">
        <v>3013</v>
      </c>
      <c r="H1738" s="1" t="s">
        <v>25</v>
      </c>
      <c r="I1738" s="1" t="s">
        <v>26</v>
      </c>
      <c r="J1738" s="1" t="s">
        <v>66</v>
      </c>
      <c r="K1738" s="1" t="s">
        <v>67</v>
      </c>
      <c r="L1738" s="1" t="s">
        <v>68</v>
      </c>
      <c r="M1738" s="1" t="s">
        <v>1247</v>
      </c>
      <c r="N1738" s="1" t="s">
        <v>31</v>
      </c>
      <c r="O1738" s="1" t="s">
        <v>46</v>
      </c>
      <c r="P1738" s="1" t="s">
        <v>1248</v>
      </c>
      <c r="Q1738">
        <v>1252.704</v>
      </c>
      <c r="R1738">
        <v>8</v>
      </c>
      <c r="S1738">
        <v>-480.20319999999998</v>
      </c>
      <c r="T1738" s="1" t="s">
        <v>34</v>
      </c>
    </row>
    <row r="1739" spans="1:20" x14ac:dyDescent="0.25">
      <c r="A1739" s="1" t="s">
        <v>3964</v>
      </c>
      <c r="B1739" s="2">
        <v>42873</v>
      </c>
      <c r="C1739" s="2">
        <v>42877</v>
      </c>
      <c r="D1739" s="1" t="s">
        <v>79</v>
      </c>
      <c r="E1739" s="1" t="s">
        <v>40</v>
      </c>
      <c r="F1739" s="1" t="s">
        <v>1828</v>
      </c>
      <c r="G1739" s="1" t="s">
        <v>1829</v>
      </c>
      <c r="H1739" s="1" t="s">
        <v>90</v>
      </c>
      <c r="I1739" s="1" t="s">
        <v>26</v>
      </c>
      <c r="J1739" s="1" t="s">
        <v>133</v>
      </c>
      <c r="K1739" s="1" t="s">
        <v>134</v>
      </c>
      <c r="L1739" s="1" t="s">
        <v>93</v>
      </c>
      <c r="M1739" s="1" t="s">
        <v>1542</v>
      </c>
      <c r="N1739" s="1" t="s">
        <v>31</v>
      </c>
      <c r="O1739" s="1" t="s">
        <v>57</v>
      </c>
      <c r="P1739" s="1" t="s">
        <v>1543</v>
      </c>
      <c r="Q1739">
        <v>22.608000000000001</v>
      </c>
      <c r="R1739">
        <v>3</v>
      </c>
      <c r="S1739">
        <v>-10.1736</v>
      </c>
      <c r="T1739" s="1" t="s">
        <v>161</v>
      </c>
    </row>
    <row r="1740" spans="1:20" x14ac:dyDescent="0.25">
      <c r="A1740" s="1" t="s">
        <v>3964</v>
      </c>
      <c r="B1740" s="2">
        <v>42873</v>
      </c>
      <c r="C1740" s="2">
        <v>42877</v>
      </c>
      <c r="D1740" s="1" t="s">
        <v>79</v>
      </c>
      <c r="E1740" s="1" t="s">
        <v>40</v>
      </c>
      <c r="F1740" s="1" t="s">
        <v>1828</v>
      </c>
      <c r="G1740" s="1" t="s">
        <v>1829</v>
      </c>
      <c r="H1740" s="1" t="s">
        <v>90</v>
      </c>
      <c r="I1740" s="1" t="s">
        <v>26</v>
      </c>
      <c r="J1740" s="1" t="s">
        <v>133</v>
      </c>
      <c r="K1740" s="1" t="s">
        <v>134</v>
      </c>
      <c r="L1740" s="1" t="s">
        <v>93</v>
      </c>
      <c r="M1740" s="1" t="s">
        <v>379</v>
      </c>
      <c r="N1740" s="1" t="s">
        <v>31</v>
      </c>
      <c r="O1740" s="1" t="s">
        <v>57</v>
      </c>
      <c r="P1740" s="1" t="s">
        <v>380</v>
      </c>
      <c r="Q1740">
        <v>1.8919999999999999</v>
      </c>
      <c r="R1740">
        <v>1</v>
      </c>
      <c r="S1740">
        <v>-0.99329999999999996</v>
      </c>
      <c r="T1740" s="1" t="s">
        <v>161</v>
      </c>
    </row>
    <row r="1741" spans="1:20" x14ac:dyDescent="0.25">
      <c r="A1741" s="1" t="s">
        <v>3965</v>
      </c>
      <c r="B1741" s="2">
        <v>42260</v>
      </c>
      <c r="C1741" s="2">
        <v>42264</v>
      </c>
      <c r="D1741" s="1" t="s">
        <v>79</v>
      </c>
      <c r="E1741" s="1" t="s">
        <v>22</v>
      </c>
      <c r="F1741" s="1" t="s">
        <v>1472</v>
      </c>
      <c r="G1741" s="1" t="s">
        <v>1473</v>
      </c>
      <c r="H1741" s="1" t="s">
        <v>25</v>
      </c>
      <c r="I1741" s="1" t="s">
        <v>26</v>
      </c>
      <c r="J1741" s="1" t="s">
        <v>133</v>
      </c>
      <c r="K1741" s="1" t="s">
        <v>134</v>
      </c>
      <c r="L1741" s="1" t="s">
        <v>93</v>
      </c>
      <c r="M1741" s="1" t="s">
        <v>251</v>
      </c>
      <c r="N1741" s="1" t="s">
        <v>31</v>
      </c>
      <c r="O1741" s="1" t="s">
        <v>36</v>
      </c>
      <c r="P1741" s="1" t="s">
        <v>252</v>
      </c>
      <c r="Q1741">
        <v>170.072</v>
      </c>
      <c r="R1741">
        <v>4</v>
      </c>
      <c r="S1741">
        <v>-12.148</v>
      </c>
      <c r="T1741" s="1" t="s">
        <v>77</v>
      </c>
    </row>
    <row r="1742" spans="1:20" x14ac:dyDescent="0.25">
      <c r="A1742" s="1" t="s">
        <v>3966</v>
      </c>
      <c r="B1742" s="2">
        <v>43056</v>
      </c>
      <c r="C1742" s="2">
        <v>43060</v>
      </c>
      <c r="D1742" s="1" t="s">
        <v>79</v>
      </c>
      <c r="E1742" s="1" t="s">
        <v>40</v>
      </c>
      <c r="F1742" s="1" t="s">
        <v>2133</v>
      </c>
      <c r="G1742" s="1" t="s">
        <v>2134</v>
      </c>
      <c r="H1742" s="1" t="s">
        <v>25</v>
      </c>
      <c r="I1742" s="1" t="s">
        <v>26</v>
      </c>
      <c r="J1742" s="1" t="s">
        <v>173</v>
      </c>
      <c r="K1742" s="1" t="s">
        <v>121</v>
      </c>
      <c r="L1742" s="1" t="s">
        <v>68</v>
      </c>
      <c r="M1742" s="1" t="s">
        <v>354</v>
      </c>
      <c r="N1742" s="1" t="s">
        <v>31</v>
      </c>
      <c r="O1742" s="1" t="s">
        <v>57</v>
      </c>
      <c r="P1742" s="1" t="s">
        <v>355</v>
      </c>
      <c r="Q1742">
        <v>187.76</v>
      </c>
      <c r="R1742">
        <v>4</v>
      </c>
      <c r="S1742">
        <v>76.9816</v>
      </c>
      <c r="T1742" s="1" t="s">
        <v>34</v>
      </c>
    </row>
    <row r="1743" spans="1:20" x14ac:dyDescent="0.25">
      <c r="A1743" s="1" t="s">
        <v>3967</v>
      </c>
      <c r="B1743" s="2">
        <v>42338</v>
      </c>
      <c r="C1743" s="2">
        <v>42341</v>
      </c>
      <c r="D1743" s="1" t="s">
        <v>21</v>
      </c>
      <c r="E1743" s="1" t="s">
        <v>87</v>
      </c>
      <c r="F1743" s="1" t="s">
        <v>637</v>
      </c>
      <c r="G1743" s="1" t="s">
        <v>638</v>
      </c>
      <c r="H1743" s="1" t="s">
        <v>25</v>
      </c>
      <c r="I1743" s="1" t="s">
        <v>26</v>
      </c>
      <c r="J1743" s="1" t="s">
        <v>3968</v>
      </c>
      <c r="K1743" s="1" t="s">
        <v>1036</v>
      </c>
      <c r="L1743" s="1" t="s">
        <v>29</v>
      </c>
      <c r="M1743" s="1" t="s">
        <v>313</v>
      </c>
      <c r="N1743" s="1" t="s">
        <v>31</v>
      </c>
      <c r="O1743" s="1" t="s">
        <v>57</v>
      </c>
      <c r="P1743" s="1" t="s">
        <v>314</v>
      </c>
      <c r="Q1743">
        <v>335.74400000000003</v>
      </c>
      <c r="R1743">
        <v>2</v>
      </c>
      <c r="S1743">
        <v>25.180800000000001</v>
      </c>
      <c r="T1743" s="1" t="s">
        <v>34</v>
      </c>
    </row>
    <row r="1744" spans="1:20" x14ac:dyDescent="0.25">
      <c r="A1744" s="1" t="s">
        <v>3969</v>
      </c>
      <c r="B1744" s="2">
        <v>42316</v>
      </c>
      <c r="C1744" s="2">
        <v>42316</v>
      </c>
      <c r="D1744" s="1" t="s">
        <v>425</v>
      </c>
      <c r="E1744" s="1" t="s">
        <v>426</v>
      </c>
      <c r="F1744" s="1" t="s">
        <v>2497</v>
      </c>
      <c r="G1744" s="1" t="s">
        <v>2498</v>
      </c>
      <c r="H1744" s="1" t="s">
        <v>90</v>
      </c>
      <c r="I1744" s="1" t="s">
        <v>26</v>
      </c>
      <c r="J1744" s="1" t="s">
        <v>173</v>
      </c>
      <c r="K1744" s="1" t="s">
        <v>121</v>
      </c>
      <c r="L1744" s="1" t="s">
        <v>68</v>
      </c>
      <c r="M1744" s="1" t="s">
        <v>3575</v>
      </c>
      <c r="N1744" s="1" t="s">
        <v>31</v>
      </c>
      <c r="O1744" s="1" t="s">
        <v>57</v>
      </c>
      <c r="P1744" s="1" t="s">
        <v>3576</v>
      </c>
      <c r="Q1744">
        <v>11.82</v>
      </c>
      <c r="R1744">
        <v>3</v>
      </c>
      <c r="S1744">
        <v>4.7279999999999998</v>
      </c>
      <c r="T1744" s="1" t="s">
        <v>34</v>
      </c>
    </row>
    <row r="1745" spans="1:20" x14ac:dyDescent="0.25">
      <c r="A1745" s="1" t="s">
        <v>3969</v>
      </c>
      <c r="B1745" s="2">
        <v>42316</v>
      </c>
      <c r="C1745" s="2">
        <v>42316</v>
      </c>
      <c r="D1745" s="1" t="s">
        <v>425</v>
      </c>
      <c r="E1745" s="1" t="s">
        <v>426</v>
      </c>
      <c r="F1745" s="1" t="s">
        <v>2497</v>
      </c>
      <c r="G1745" s="1" t="s">
        <v>2498</v>
      </c>
      <c r="H1745" s="1" t="s">
        <v>90</v>
      </c>
      <c r="I1745" s="1" t="s">
        <v>26</v>
      </c>
      <c r="J1745" s="1" t="s">
        <v>173</v>
      </c>
      <c r="K1745" s="1" t="s">
        <v>121</v>
      </c>
      <c r="L1745" s="1" t="s">
        <v>68</v>
      </c>
      <c r="M1745" s="1" t="s">
        <v>795</v>
      </c>
      <c r="N1745" s="1" t="s">
        <v>31</v>
      </c>
      <c r="O1745" s="1" t="s">
        <v>36</v>
      </c>
      <c r="P1745" s="1" t="s">
        <v>796</v>
      </c>
      <c r="Q1745">
        <v>577.76400000000001</v>
      </c>
      <c r="R1745">
        <v>2</v>
      </c>
      <c r="S1745">
        <v>115.5528</v>
      </c>
      <c r="T1745" s="1" t="s">
        <v>34</v>
      </c>
    </row>
    <row r="1746" spans="1:20" x14ac:dyDescent="0.25">
      <c r="A1746" s="1" t="s">
        <v>3970</v>
      </c>
      <c r="B1746" s="2">
        <v>42120</v>
      </c>
      <c r="C1746" s="2">
        <v>42124</v>
      </c>
      <c r="D1746" s="1" t="s">
        <v>79</v>
      </c>
      <c r="E1746" s="1" t="s">
        <v>40</v>
      </c>
      <c r="F1746" s="1" t="s">
        <v>819</v>
      </c>
      <c r="G1746" s="1" t="s">
        <v>820</v>
      </c>
      <c r="H1746" s="1" t="s">
        <v>25</v>
      </c>
      <c r="I1746" s="1" t="s">
        <v>26</v>
      </c>
      <c r="J1746" s="1" t="s">
        <v>3971</v>
      </c>
      <c r="K1746" s="1" t="s">
        <v>44</v>
      </c>
      <c r="L1746" s="1" t="s">
        <v>29</v>
      </c>
      <c r="M1746" s="1" t="s">
        <v>45</v>
      </c>
      <c r="N1746" s="1" t="s">
        <v>31</v>
      </c>
      <c r="O1746" s="1" t="s">
        <v>46</v>
      </c>
      <c r="P1746" s="1" t="s">
        <v>47</v>
      </c>
      <c r="Q1746">
        <v>191.5155</v>
      </c>
      <c r="R1746">
        <v>1</v>
      </c>
      <c r="S1746">
        <v>-76.606200000000001</v>
      </c>
      <c r="T1746" s="1" t="s">
        <v>113</v>
      </c>
    </row>
    <row r="1747" spans="1:20" x14ac:dyDescent="0.25">
      <c r="A1747" s="1" t="s">
        <v>3972</v>
      </c>
      <c r="B1747" s="2">
        <v>42681</v>
      </c>
      <c r="C1747" s="2">
        <v>42686</v>
      </c>
      <c r="D1747" s="1" t="s">
        <v>50</v>
      </c>
      <c r="E1747" s="1" t="s">
        <v>40</v>
      </c>
      <c r="F1747" s="1" t="s">
        <v>1337</v>
      </c>
      <c r="G1747" s="1" t="s">
        <v>1338</v>
      </c>
      <c r="H1747" s="1" t="s">
        <v>25</v>
      </c>
      <c r="I1747" s="1" t="s">
        <v>26</v>
      </c>
      <c r="J1747" s="1" t="s">
        <v>1739</v>
      </c>
      <c r="K1747" s="1" t="s">
        <v>92</v>
      </c>
      <c r="L1747" s="1" t="s">
        <v>93</v>
      </c>
      <c r="M1747" s="1" t="s">
        <v>3973</v>
      </c>
      <c r="N1747" s="1" t="s">
        <v>31</v>
      </c>
      <c r="O1747" s="1" t="s">
        <v>57</v>
      </c>
      <c r="P1747" s="1" t="s">
        <v>3974</v>
      </c>
      <c r="Q1747">
        <v>44.46</v>
      </c>
      <c r="R1747">
        <v>5</v>
      </c>
      <c r="S1747">
        <v>-17.783999999999999</v>
      </c>
      <c r="T1747" s="1" t="s">
        <v>34</v>
      </c>
    </row>
    <row r="1748" spans="1:20" x14ac:dyDescent="0.25">
      <c r="A1748" s="1" t="s">
        <v>3975</v>
      </c>
      <c r="B1748" s="2">
        <v>41915</v>
      </c>
      <c r="C1748" s="2">
        <v>41919</v>
      </c>
      <c r="D1748" s="1" t="s">
        <v>79</v>
      </c>
      <c r="E1748" s="1" t="s">
        <v>40</v>
      </c>
      <c r="F1748" s="1" t="s">
        <v>3938</v>
      </c>
      <c r="G1748" s="1" t="s">
        <v>3939</v>
      </c>
      <c r="H1748" s="1" t="s">
        <v>25</v>
      </c>
      <c r="I1748" s="1" t="s">
        <v>26</v>
      </c>
      <c r="J1748" s="1" t="s">
        <v>1739</v>
      </c>
      <c r="K1748" s="1" t="s">
        <v>92</v>
      </c>
      <c r="L1748" s="1" t="s">
        <v>93</v>
      </c>
      <c r="M1748" s="1" t="s">
        <v>1421</v>
      </c>
      <c r="N1748" s="1" t="s">
        <v>31</v>
      </c>
      <c r="O1748" s="1" t="s">
        <v>57</v>
      </c>
      <c r="P1748" s="1" t="s">
        <v>1422</v>
      </c>
      <c r="Q1748">
        <v>31.776</v>
      </c>
      <c r="R1748">
        <v>3</v>
      </c>
      <c r="S1748">
        <v>-19.0656</v>
      </c>
      <c r="T1748" s="1" t="s">
        <v>48</v>
      </c>
    </row>
    <row r="1749" spans="1:20" x14ac:dyDescent="0.25">
      <c r="A1749" s="1" t="s">
        <v>3976</v>
      </c>
      <c r="B1749" s="2">
        <v>42464</v>
      </c>
      <c r="C1749" s="2">
        <v>42468</v>
      </c>
      <c r="D1749" s="1" t="s">
        <v>79</v>
      </c>
      <c r="E1749" s="1" t="s">
        <v>22</v>
      </c>
      <c r="F1749" s="1" t="s">
        <v>1820</v>
      </c>
      <c r="G1749" s="1" t="s">
        <v>1821</v>
      </c>
      <c r="H1749" s="1" t="s">
        <v>100</v>
      </c>
      <c r="I1749" s="1" t="s">
        <v>26</v>
      </c>
      <c r="J1749" s="1" t="s">
        <v>120</v>
      </c>
      <c r="K1749" s="1" t="s">
        <v>121</v>
      </c>
      <c r="L1749" s="1" t="s">
        <v>68</v>
      </c>
      <c r="M1749" s="1" t="s">
        <v>596</v>
      </c>
      <c r="N1749" s="1" t="s">
        <v>31</v>
      </c>
      <c r="O1749" s="1" t="s">
        <v>57</v>
      </c>
      <c r="P1749" s="1" t="s">
        <v>597</v>
      </c>
      <c r="Q1749">
        <v>82.64</v>
      </c>
      <c r="R1749">
        <v>2</v>
      </c>
      <c r="S1749">
        <v>7.4375999999999998</v>
      </c>
      <c r="T1749" s="1" t="s">
        <v>113</v>
      </c>
    </row>
    <row r="1750" spans="1:20" x14ac:dyDescent="0.25">
      <c r="A1750" s="1" t="s">
        <v>3977</v>
      </c>
      <c r="B1750" s="2">
        <v>42551</v>
      </c>
      <c r="C1750" s="2">
        <v>42553</v>
      </c>
      <c r="D1750" s="1" t="s">
        <v>63</v>
      </c>
      <c r="E1750" s="1" t="s">
        <v>22</v>
      </c>
      <c r="F1750" s="1" t="s">
        <v>209</v>
      </c>
      <c r="G1750" s="1" t="s">
        <v>210</v>
      </c>
      <c r="H1750" s="1" t="s">
        <v>25</v>
      </c>
      <c r="I1750" s="1" t="s">
        <v>26</v>
      </c>
      <c r="J1750" s="1" t="s">
        <v>2814</v>
      </c>
      <c r="K1750" s="1" t="s">
        <v>667</v>
      </c>
      <c r="L1750" s="1" t="s">
        <v>29</v>
      </c>
      <c r="M1750" s="1" t="s">
        <v>277</v>
      </c>
      <c r="N1750" s="1" t="s">
        <v>31</v>
      </c>
      <c r="O1750" s="1" t="s">
        <v>32</v>
      </c>
      <c r="P1750" s="1" t="s">
        <v>278</v>
      </c>
      <c r="Q1750">
        <v>1266.8599999999999</v>
      </c>
      <c r="R1750">
        <v>7</v>
      </c>
      <c r="S1750">
        <v>291.37779999999998</v>
      </c>
      <c r="T1750" s="1" t="s">
        <v>59</v>
      </c>
    </row>
    <row r="1751" spans="1:20" x14ac:dyDescent="0.25">
      <c r="A1751" s="1" t="s">
        <v>3978</v>
      </c>
      <c r="B1751" s="2">
        <v>42856</v>
      </c>
      <c r="C1751" s="2">
        <v>42861</v>
      </c>
      <c r="D1751" s="1" t="s">
        <v>50</v>
      </c>
      <c r="E1751" s="1" t="s">
        <v>40</v>
      </c>
      <c r="F1751" s="1" t="s">
        <v>1345</v>
      </c>
      <c r="G1751" s="1" t="s">
        <v>1346</v>
      </c>
      <c r="H1751" s="1" t="s">
        <v>25</v>
      </c>
      <c r="I1751" s="1" t="s">
        <v>26</v>
      </c>
      <c r="J1751" s="1" t="s">
        <v>606</v>
      </c>
      <c r="K1751" s="1" t="s">
        <v>44</v>
      </c>
      <c r="L1751" s="1" t="s">
        <v>29</v>
      </c>
      <c r="M1751" s="1" t="s">
        <v>521</v>
      </c>
      <c r="N1751" s="1" t="s">
        <v>31</v>
      </c>
      <c r="O1751" s="1" t="s">
        <v>46</v>
      </c>
      <c r="P1751" s="1" t="s">
        <v>522</v>
      </c>
      <c r="Q1751">
        <v>933.26199999999994</v>
      </c>
      <c r="R1751">
        <v>4</v>
      </c>
      <c r="S1751">
        <v>-458.14679999999998</v>
      </c>
      <c r="T1751" s="1" t="s">
        <v>161</v>
      </c>
    </row>
    <row r="1752" spans="1:20" x14ac:dyDescent="0.25">
      <c r="A1752" s="1" t="s">
        <v>3978</v>
      </c>
      <c r="B1752" s="2">
        <v>42856</v>
      </c>
      <c r="C1752" s="2">
        <v>42861</v>
      </c>
      <c r="D1752" s="1" t="s">
        <v>50</v>
      </c>
      <c r="E1752" s="1" t="s">
        <v>40</v>
      </c>
      <c r="F1752" s="1" t="s">
        <v>1345</v>
      </c>
      <c r="G1752" s="1" t="s">
        <v>1346</v>
      </c>
      <c r="H1752" s="1" t="s">
        <v>25</v>
      </c>
      <c r="I1752" s="1" t="s">
        <v>26</v>
      </c>
      <c r="J1752" s="1" t="s">
        <v>606</v>
      </c>
      <c r="K1752" s="1" t="s">
        <v>44</v>
      </c>
      <c r="L1752" s="1" t="s">
        <v>29</v>
      </c>
      <c r="M1752" s="1" t="s">
        <v>601</v>
      </c>
      <c r="N1752" s="1" t="s">
        <v>31</v>
      </c>
      <c r="O1752" s="1" t="s">
        <v>36</v>
      </c>
      <c r="P1752" s="1" t="s">
        <v>602</v>
      </c>
      <c r="Q1752">
        <v>2803.92</v>
      </c>
      <c r="R1752">
        <v>5</v>
      </c>
      <c r="S1752">
        <v>0</v>
      </c>
      <c r="T1752" s="1" t="s">
        <v>161</v>
      </c>
    </row>
    <row r="1753" spans="1:20" x14ac:dyDescent="0.25">
      <c r="A1753" s="1" t="s">
        <v>3979</v>
      </c>
      <c r="B1753" s="2">
        <v>43028</v>
      </c>
      <c r="C1753" s="2">
        <v>43028</v>
      </c>
      <c r="D1753" s="1" t="s">
        <v>425</v>
      </c>
      <c r="E1753" s="1" t="s">
        <v>426</v>
      </c>
      <c r="F1753" s="1" t="s">
        <v>3980</v>
      </c>
      <c r="G1753" s="1" t="s">
        <v>3981</v>
      </c>
      <c r="H1753" s="1" t="s">
        <v>25</v>
      </c>
      <c r="I1753" s="1" t="s">
        <v>26</v>
      </c>
      <c r="J1753" s="1" t="s">
        <v>606</v>
      </c>
      <c r="K1753" s="1" t="s">
        <v>44</v>
      </c>
      <c r="L1753" s="1" t="s">
        <v>29</v>
      </c>
      <c r="M1753" s="1" t="s">
        <v>2787</v>
      </c>
      <c r="N1753" s="1" t="s">
        <v>31</v>
      </c>
      <c r="O1753" s="1" t="s">
        <v>57</v>
      </c>
      <c r="P1753" s="1" t="s">
        <v>2788</v>
      </c>
      <c r="Q1753">
        <v>43.936</v>
      </c>
      <c r="R1753">
        <v>4</v>
      </c>
      <c r="S1753">
        <v>6.0411999999999999</v>
      </c>
      <c r="T1753" s="1" t="s">
        <v>48</v>
      </c>
    </row>
    <row r="1754" spans="1:20" x14ac:dyDescent="0.25">
      <c r="A1754" s="1" t="s">
        <v>3982</v>
      </c>
      <c r="B1754" s="2">
        <v>41863</v>
      </c>
      <c r="C1754" s="2">
        <v>41867</v>
      </c>
      <c r="D1754" s="1" t="s">
        <v>79</v>
      </c>
      <c r="E1754" s="1" t="s">
        <v>40</v>
      </c>
      <c r="F1754" s="1" t="s">
        <v>2848</v>
      </c>
      <c r="G1754" s="1" t="s">
        <v>2849</v>
      </c>
      <c r="H1754" s="1" t="s">
        <v>25</v>
      </c>
      <c r="I1754" s="1" t="s">
        <v>26</v>
      </c>
      <c r="J1754" s="1" t="s">
        <v>328</v>
      </c>
      <c r="K1754" s="1" t="s">
        <v>54</v>
      </c>
      <c r="L1754" s="1" t="s">
        <v>55</v>
      </c>
      <c r="M1754" s="1" t="s">
        <v>1518</v>
      </c>
      <c r="N1754" s="1" t="s">
        <v>31</v>
      </c>
      <c r="O1754" s="1" t="s">
        <v>57</v>
      </c>
      <c r="P1754" s="1" t="s">
        <v>1519</v>
      </c>
      <c r="Q1754">
        <v>85.44</v>
      </c>
      <c r="R1754">
        <v>3</v>
      </c>
      <c r="S1754">
        <v>31.6128</v>
      </c>
      <c r="T1754" s="1" t="s">
        <v>253</v>
      </c>
    </row>
    <row r="1755" spans="1:20" x14ac:dyDescent="0.25">
      <c r="A1755" s="1" t="s">
        <v>3983</v>
      </c>
      <c r="B1755" s="2">
        <v>42068</v>
      </c>
      <c r="C1755" s="2">
        <v>42072</v>
      </c>
      <c r="D1755" s="1" t="s">
        <v>79</v>
      </c>
      <c r="E1755" s="1" t="s">
        <v>22</v>
      </c>
      <c r="F1755" s="1" t="s">
        <v>1681</v>
      </c>
      <c r="G1755" s="1" t="s">
        <v>1682</v>
      </c>
      <c r="H1755" s="1" t="s">
        <v>25</v>
      </c>
      <c r="I1755" s="1" t="s">
        <v>26</v>
      </c>
      <c r="J1755" s="1" t="s">
        <v>133</v>
      </c>
      <c r="K1755" s="1" t="s">
        <v>134</v>
      </c>
      <c r="L1755" s="1" t="s">
        <v>93</v>
      </c>
      <c r="M1755" s="1" t="s">
        <v>422</v>
      </c>
      <c r="N1755" s="1" t="s">
        <v>31</v>
      </c>
      <c r="O1755" s="1" t="s">
        <v>57</v>
      </c>
      <c r="P1755" s="1" t="s">
        <v>423</v>
      </c>
      <c r="Q1755">
        <v>4.7119999999999997</v>
      </c>
      <c r="R1755">
        <v>2</v>
      </c>
      <c r="S1755">
        <v>-1.8848</v>
      </c>
      <c r="T1755" s="1" t="s">
        <v>195</v>
      </c>
    </row>
    <row r="1756" spans="1:20" x14ac:dyDescent="0.25">
      <c r="A1756" s="1" t="s">
        <v>3984</v>
      </c>
      <c r="B1756" s="2">
        <v>42765</v>
      </c>
      <c r="C1756" s="2">
        <v>42772</v>
      </c>
      <c r="D1756" s="1" t="s">
        <v>39</v>
      </c>
      <c r="E1756" s="1" t="s">
        <v>40</v>
      </c>
      <c r="F1756" s="1" t="s">
        <v>3985</v>
      </c>
      <c r="G1756" s="1" t="s">
        <v>3986</v>
      </c>
      <c r="H1756" s="1" t="s">
        <v>25</v>
      </c>
      <c r="I1756" s="1" t="s">
        <v>26</v>
      </c>
      <c r="J1756" s="1" t="s">
        <v>179</v>
      </c>
      <c r="K1756" s="1" t="s">
        <v>134</v>
      </c>
      <c r="L1756" s="1" t="s">
        <v>93</v>
      </c>
      <c r="M1756" s="1" t="s">
        <v>2566</v>
      </c>
      <c r="N1756" s="1" t="s">
        <v>31</v>
      </c>
      <c r="O1756" s="1" t="s">
        <v>46</v>
      </c>
      <c r="P1756" s="1" t="s">
        <v>2567</v>
      </c>
      <c r="Q1756">
        <v>69.375</v>
      </c>
      <c r="R1756">
        <v>1</v>
      </c>
      <c r="S1756">
        <v>-47.174999999999997</v>
      </c>
      <c r="T1756" s="1" t="s">
        <v>169</v>
      </c>
    </row>
    <row r="1757" spans="1:20" x14ac:dyDescent="0.25">
      <c r="A1757" s="1" t="s">
        <v>3987</v>
      </c>
      <c r="B1757" s="2">
        <v>42729</v>
      </c>
      <c r="C1757" s="2">
        <v>42735</v>
      </c>
      <c r="D1757" s="1" t="s">
        <v>125</v>
      </c>
      <c r="E1757" s="1" t="s">
        <v>40</v>
      </c>
      <c r="F1757" s="1" t="s">
        <v>1609</v>
      </c>
      <c r="G1757" s="1" t="s">
        <v>1610</v>
      </c>
      <c r="H1757" s="1" t="s">
        <v>25</v>
      </c>
      <c r="I1757" s="1" t="s">
        <v>26</v>
      </c>
      <c r="J1757" s="1" t="s">
        <v>173</v>
      </c>
      <c r="K1757" s="1" t="s">
        <v>121</v>
      </c>
      <c r="L1757" s="1" t="s">
        <v>68</v>
      </c>
      <c r="M1757" s="1" t="s">
        <v>514</v>
      </c>
      <c r="N1757" s="1" t="s">
        <v>31</v>
      </c>
      <c r="O1757" s="1" t="s">
        <v>36</v>
      </c>
      <c r="P1757" s="1" t="s">
        <v>515</v>
      </c>
      <c r="Q1757">
        <v>2563.056</v>
      </c>
      <c r="R1757">
        <v>8</v>
      </c>
      <c r="S1757">
        <v>313.26240000000001</v>
      </c>
      <c r="T1757" s="1" t="s">
        <v>96</v>
      </c>
    </row>
    <row r="1758" spans="1:20" x14ac:dyDescent="0.25">
      <c r="A1758" s="1" t="s">
        <v>3988</v>
      </c>
      <c r="B1758" s="2">
        <v>42663</v>
      </c>
      <c r="C1758" s="2">
        <v>42668</v>
      </c>
      <c r="D1758" s="1" t="s">
        <v>50</v>
      </c>
      <c r="E1758" s="1" t="s">
        <v>40</v>
      </c>
      <c r="F1758" s="1" t="s">
        <v>2588</v>
      </c>
      <c r="G1758" s="1" t="s">
        <v>2589</v>
      </c>
      <c r="H1758" s="1" t="s">
        <v>90</v>
      </c>
      <c r="I1758" s="1" t="s">
        <v>26</v>
      </c>
      <c r="J1758" s="1" t="s">
        <v>3594</v>
      </c>
      <c r="K1758" s="1" t="s">
        <v>54</v>
      </c>
      <c r="L1758" s="1" t="s">
        <v>55</v>
      </c>
      <c r="M1758" s="1" t="s">
        <v>2988</v>
      </c>
      <c r="N1758" s="1" t="s">
        <v>31</v>
      </c>
      <c r="O1758" s="1" t="s">
        <v>36</v>
      </c>
      <c r="P1758" s="1" t="s">
        <v>2989</v>
      </c>
      <c r="Q1758">
        <v>387.13600000000002</v>
      </c>
      <c r="R1758">
        <v>4</v>
      </c>
      <c r="S1758">
        <v>4.8391999999999999</v>
      </c>
      <c r="T1758" s="1" t="s">
        <v>48</v>
      </c>
    </row>
    <row r="1759" spans="1:20" x14ac:dyDescent="0.25">
      <c r="A1759" s="1" t="s">
        <v>3989</v>
      </c>
      <c r="B1759" s="2">
        <v>42864</v>
      </c>
      <c r="C1759" s="2">
        <v>42865</v>
      </c>
      <c r="D1759" s="1" t="s">
        <v>117</v>
      </c>
      <c r="E1759" s="1" t="s">
        <v>87</v>
      </c>
      <c r="F1759" s="1" t="s">
        <v>569</v>
      </c>
      <c r="G1759" s="1" t="s">
        <v>570</v>
      </c>
      <c r="H1759" s="1" t="s">
        <v>90</v>
      </c>
      <c r="I1759" s="1" t="s">
        <v>26</v>
      </c>
      <c r="J1759" s="1" t="s">
        <v>606</v>
      </c>
      <c r="K1759" s="1" t="s">
        <v>1036</v>
      </c>
      <c r="L1759" s="1" t="s">
        <v>29</v>
      </c>
      <c r="M1759" s="1" t="s">
        <v>1090</v>
      </c>
      <c r="N1759" s="1" t="s">
        <v>31</v>
      </c>
      <c r="O1759" s="1" t="s">
        <v>36</v>
      </c>
      <c r="P1759" s="1" t="s">
        <v>1091</v>
      </c>
      <c r="Q1759">
        <v>207</v>
      </c>
      <c r="R1759">
        <v>3</v>
      </c>
      <c r="S1759">
        <v>25.875</v>
      </c>
      <c r="T1759" s="1" t="s">
        <v>161</v>
      </c>
    </row>
    <row r="1760" spans="1:20" x14ac:dyDescent="0.25">
      <c r="A1760" s="1" t="s">
        <v>3990</v>
      </c>
      <c r="B1760" s="2">
        <v>42359</v>
      </c>
      <c r="C1760" s="2">
        <v>42364</v>
      </c>
      <c r="D1760" s="1" t="s">
        <v>50</v>
      </c>
      <c r="E1760" s="1" t="s">
        <v>22</v>
      </c>
      <c r="F1760" s="1" t="s">
        <v>1224</v>
      </c>
      <c r="G1760" s="1" t="s">
        <v>1225</v>
      </c>
      <c r="H1760" s="1" t="s">
        <v>100</v>
      </c>
      <c r="I1760" s="1" t="s">
        <v>26</v>
      </c>
      <c r="J1760" s="1" t="s">
        <v>3657</v>
      </c>
      <c r="K1760" s="1" t="s">
        <v>134</v>
      </c>
      <c r="L1760" s="1" t="s">
        <v>93</v>
      </c>
      <c r="M1760" s="1" t="s">
        <v>607</v>
      </c>
      <c r="N1760" s="1" t="s">
        <v>31</v>
      </c>
      <c r="O1760" s="1" t="s">
        <v>57</v>
      </c>
      <c r="P1760" s="1" t="s">
        <v>608</v>
      </c>
      <c r="Q1760">
        <v>51.756</v>
      </c>
      <c r="R1760">
        <v>3</v>
      </c>
      <c r="S1760">
        <v>-33.641399999999997</v>
      </c>
      <c r="T1760" s="1" t="s">
        <v>96</v>
      </c>
    </row>
    <row r="1761" spans="1:20" x14ac:dyDescent="0.25">
      <c r="A1761" s="1" t="s">
        <v>3991</v>
      </c>
      <c r="B1761" s="2">
        <v>42190</v>
      </c>
      <c r="C1761" s="2">
        <v>42196</v>
      </c>
      <c r="D1761" s="1" t="s">
        <v>125</v>
      </c>
      <c r="E1761" s="1" t="s">
        <v>40</v>
      </c>
      <c r="F1761" s="1" t="s">
        <v>2535</v>
      </c>
      <c r="G1761" s="1" t="s">
        <v>2536</v>
      </c>
      <c r="H1761" s="1" t="s">
        <v>90</v>
      </c>
      <c r="I1761" s="1" t="s">
        <v>26</v>
      </c>
      <c r="J1761" s="1" t="s">
        <v>1527</v>
      </c>
      <c r="K1761" s="1" t="s">
        <v>1036</v>
      </c>
      <c r="L1761" s="1" t="s">
        <v>29</v>
      </c>
      <c r="M1761" s="1" t="s">
        <v>2011</v>
      </c>
      <c r="N1761" s="1" t="s">
        <v>31</v>
      </c>
      <c r="O1761" s="1" t="s">
        <v>57</v>
      </c>
      <c r="P1761" s="1" t="s">
        <v>2012</v>
      </c>
      <c r="Q1761">
        <v>4.9279999999999999</v>
      </c>
      <c r="R1761">
        <v>2</v>
      </c>
      <c r="S1761">
        <v>0.73919999999999997</v>
      </c>
      <c r="T1761" s="1" t="s">
        <v>71</v>
      </c>
    </row>
    <row r="1762" spans="1:20" x14ac:dyDescent="0.25">
      <c r="A1762" s="1" t="s">
        <v>3992</v>
      </c>
      <c r="B1762" s="2">
        <v>42942</v>
      </c>
      <c r="C1762" s="2">
        <v>42948</v>
      </c>
      <c r="D1762" s="1" t="s">
        <v>125</v>
      </c>
      <c r="E1762" s="1" t="s">
        <v>40</v>
      </c>
      <c r="F1762" s="1" t="s">
        <v>3993</v>
      </c>
      <c r="G1762" s="1" t="s">
        <v>3994</v>
      </c>
      <c r="H1762" s="1" t="s">
        <v>90</v>
      </c>
      <c r="I1762" s="1" t="s">
        <v>26</v>
      </c>
      <c r="J1762" s="1" t="s">
        <v>53</v>
      </c>
      <c r="K1762" s="1" t="s">
        <v>54</v>
      </c>
      <c r="L1762" s="1" t="s">
        <v>55</v>
      </c>
      <c r="M1762" s="1" t="s">
        <v>855</v>
      </c>
      <c r="N1762" s="1" t="s">
        <v>31</v>
      </c>
      <c r="O1762" s="1" t="s">
        <v>36</v>
      </c>
      <c r="P1762" s="1" t="s">
        <v>856</v>
      </c>
      <c r="Q1762">
        <v>362.35199999999998</v>
      </c>
      <c r="R1762">
        <v>3</v>
      </c>
      <c r="S1762">
        <v>45.293999999999997</v>
      </c>
      <c r="T1762" s="1" t="s">
        <v>71</v>
      </c>
    </row>
    <row r="1763" spans="1:20" x14ac:dyDescent="0.25">
      <c r="A1763" s="1" t="s">
        <v>3995</v>
      </c>
      <c r="B1763" s="2">
        <v>43042</v>
      </c>
      <c r="C1763" s="2">
        <v>43048</v>
      </c>
      <c r="D1763" s="1" t="s">
        <v>125</v>
      </c>
      <c r="E1763" s="1" t="s">
        <v>40</v>
      </c>
      <c r="F1763" s="1" t="s">
        <v>2363</v>
      </c>
      <c r="G1763" s="1" t="s">
        <v>2364</v>
      </c>
      <c r="H1763" s="1" t="s">
        <v>25</v>
      </c>
      <c r="I1763" s="1" t="s">
        <v>26</v>
      </c>
      <c r="J1763" s="1" t="s">
        <v>2085</v>
      </c>
      <c r="K1763" s="1" t="s">
        <v>54</v>
      </c>
      <c r="L1763" s="1" t="s">
        <v>55</v>
      </c>
      <c r="M1763" s="1" t="s">
        <v>3189</v>
      </c>
      <c r="N1763" s="1" t="s">
        <v>31</v>
      </c>
      <c r="O1763" s="1" t="s">
        <v>46</v>
      </c>
      <c r="P1763" s="1" t="s">
        <v>3190</v>
      </c>
      <c r="Q1763">
        <v>486.36799999999999</v>
      </c>
      <c r="R1763">
        <v>4</v>
      </c>
      <c r="S1763">
        <v>36.477600000000002</v>
      </c>
      <c r="T1763" s="1" t="s">
        <v>34</v>
      </c>
    </row>
    <row r="1764" spans="1:20" x14ac:dyDescent="0.25">
      <c r="A1764" s="1" t="s">
        <v>3996</v>
      </c>
      <c r="B1764" s="2">
        <v>41699</v>
      </c>
      <c r="C1764" s="2">
        <v>41705</v>
      </c>
      <c r="D1764" s="1" t="s">
        <v>125</v>
      </c>
      <c r="E1764" s="1" t="s">
        <v>40</v>
      </c>
      <c r="F1764" s="1" t="s">
        <v>3997</v>
      </c>
      <c r="G1764" s="1" t="s">
        <v>3998</v>
      </c>
      <c r="H1764" s="1" t="s">
        <v>25</v>
      </c>
      <c r="I1764" s="1" t="s">
        <v>26</v>
      </c>
      <c r="J1764" s="1" t="s">
        <v>101</v>
      </c>
      <c r="K1764" s="1" t="s">
        <v>92</v>
      </c>
      <c r="L1764" s="1" t="s">
        <v>93</v>
      </c>
      <c r="M1764" s="1" t="s">
        <v>1799</v>
      </c>
      <c r="N1764" s="1" t="s">
        <v>31</v>
      </c>
      <c r="O1764" s="1" t="s">
        <v>46</v>
      </c>
      <c r="P1764" s="1" t="s">
        <v>1800</v>
      </c>
      <c r="Q1764">
        <v>376.50900000000001</v>
      </c>
      <c r="R1764">
        <v>3</v>
      </c>
      <c r="S1764">
        <v>-43.029600000000002</v>
      </c>
      <c r="T1764" s="1" t="s">
        <v>195</v>
      </c>
    </row>
    <row r="1765" spans="1:20" x14ac:dyDescent="0.25">
      <c r="A1765" s="1" t="s">
        <v>3999</v>
      </c>
      <c r="B1765" s="2">
        <v>42761</v>
      </c>
      <c r="C1765" s="2">
        <v>42766</v>
      </c>
      <c r="D1765" s="1" t="s">
        <v>50</v>
      </c>
      <c r="E1765" s="1" t="s">
        <v>40</v>
      </c>
      <c r="F1765" s="1" t="s">
        <v>3037</v>
      </c>
      <c r="G1765" s="1" t="s">
        <v>3038</v>
      </c>
      <c r="H1765" s="1" t="s">
        <v>25</v>
      </c>
      <c r="I1765" s="1" t="s">
        <v>26</v>
      </c>
      <c r="J1765" s="1" t="s">
        <v>347</v>
      </c>
      <c r="K1765" s="1" t="s">
        <v>667</v>
      </c>
      <c r="L1765" s="1" t="s">
        <v>29</v>
      </c>
      <c r="M1765" s="1" t="s">
        <v>201</v>
      </c>
      <c r="N1765" s="1" t="s">
        <v>31</v>
      </c>
      <c r="O1765" s="1" t="s">
        <v>57</v>
      </c>
      <c r="P1765" s="1" t="s">
        <v>202</v>
      </c>
      <c r="Q1765">
        <v>62.72</v>
      </c>
      <c r="R1765">
        <v>4</v>
      </c>
      <c r="S1765">
        <v>24.460799999999999</v>
      </c>
      <c r="T1765" s="1" t="s">
        <v>169</v>
      </c>
    </row>
    <row r="1766" spans="1:20" x14ac:dyDescent="0.25">
      <c r="A1766" s="1" t="s">
        <v>4000</v>
      </c>
      <c r="B1766" s="2">
        <v>41832</v>
      </c>
      <c r="C1766" s="2">
        <v>41836</v>
      </c>
      <c r="D1766" s="1" t="s">
        <v>79</v>
      </c>
      <c r="E1766" s="1" t="s">
        <v>40</v>
      </c>
      <c r="F1766" s="1" t="s">
        <v>1043</v>
      </c>
      <c r="G1766" s="1" t="s">
        <v>1044</v>
      </c>
      <c r="H1766" s="1" t="s">
        <v>100</v>
      </c>
      <c r="I1766" s="1" t="s">
        <v>26</v>
      </c>
      <c r="J1766" s="1" t="s">
        <v>2987</v>
      </c>
      <c r="K1766" s="1" t="s">
        <v>92</v>
      </c>
      <c r="L1766" s="1" t="s">
        <v>93</v>
      </c>
      <c r="M1766" s="1" t="s">
        <v>1082</v>
      </c>
      <c r="N1766" s="1" t="s">
        <v>31</v>
      </c>
      <c r="O1766" s="1" t="s">
        <v>36</v>
      </c>
      <c r="P1766" s="1" t="s">
        <v>1083</v>
      </c>
      <c r="Q1766">
        <v>512.35799999999995</v>
      </c>
      <c r="R1766">
        <v>3</v>
      </c>
      <c r="S1766">
        <v>-14.6388</v>
      </c>
      <c r="T1766" s="1" t="s">
        <v>71</v>
      </c>
    </row>
    <row r="1767" spans="1:20" x14ac:dyDescent="0.25">
      <c r="A1767" s="1" t="s">
        <v>4001</v>
      </c>
      <c r="B1767" s="2">
        <v>42438</v>
      </c>
      <c r="C1767" s="2">
        <v>42441</v>
      </c>
      <c r="D1767" s="1" t="s">
        <v>21</v>
      </c>
      <c r="E1767" s="1" t="s">
        <v>87</v>
      </c>
      <c r="F1767" s="1" t="s">
        <v>3580</v>
      </c>
      <c r="G1767" s="1" t="s">
        <v>3581</v>
      </c>
      <c r="H1767" s="1" t="s">
        <v>25</v>
      </c>
      <c r="I1767" s="1" t="s">
        <v>26</v>
      </c>
      <c r="J1767" s="1" t="s">
        <v>4002</v>
      </c>
      <c r="K1767" s="1" t="s">
        <v>434</v>
      </c>
      <c r="L1767" s="1" t="s">
        <v>68</v>
      </c>
      <c r="M1767" s="1" t="s">
        <v>590</v>
      </c>
      <c r="N1767" s="1" t="s">
        <v>31</v>
      </c>
      <c r="O1767" s="1" t="s">
        <v>36</v>
      </c>
      <c r="P1767" s="1" t="s">
        <v>591</v>
      </c>
      <c r="Q1767">
        <v>354.9</v>
      </c>
      <c r="R1767">
        <v>5</v>
      </c>
      <c r="S1767">
        <v>88.724999999999994</v>
      </c>
      <c r="T1767" s="1" t="s">
        <v>195</v>
      </c>
    </row>
    <row r="1768" spans="1:20" x14ac:dyDescent="0.25">
      <c r="A1768" s="1" t="s">
        <v>4003</v>
      </c>
      <c r="B1768" s="2">
        <v>42838</v>
      </c>
      <c r="C1768" s="2">
        <v>42842</v>
      </c>
      <c r="D1768" s="1" t="s">
        <v>79</v>
      </c>
      <c r="E1768" s="1" t="s">
        <v>40</v>
      </c>
      <c r="F1768" s="1" t="s">
        <v>3406</v>
      </c>
      <c r="G1768" s="1" t="s">
        <v>3407</v>
      </c>
      <c r="H1768" s="1" t="s">
        <v>90</v>
      </c>
      <c r="I1768" s="1" t="s">
        <v>26</v>
      </c>
      <c r="J1768" s="1" t="s">
        <v>2026</v>
      </c>
      <c r="K1768" s="1" t="s">
        <v>54</v>
      </c>
      <c r="L1768" s="1" t="s">
        <v>55</v>
      </c>
      <c r="M1768" s="1" t="s">
        <v>1617</v>
      </c>
      <c r="N1768" s="1" t="s">
        <v>31</v>
      </c>
      <c r="O1768" s="1" t="s">
        <v>36</v>
      </c>
      <c r="P1768" s="1" t="s">
        <v>1618</v>
      </c>
      <c r="Q1768">
        <v>436.70400000000001</v>
      </c>
      <c r="R1768">
        <v>6</v>
      </c>
      <c r="S1768">
        <v>-38.211599999999997</v>
      </c>
      <c r="T1768" s="1" t="s">
        <v>113</v>
      </c>
    </row>
    <row r="1769" spans="1:20" x14ac:dyDescent="0.25">
      <c r="A1769" s="1" t="s">
        <v>4004</v>
      </c>
      <c r="B1769" s="2">
        <v>41719</v>
      </c>
      <c r="C1769" s="2">
        <v>41723</v>
      </c>
      <c r="D1769" s="1" t="s">
        <v>79</v>
      </c>
      <c r="E1769" s="1" t="s">
        <v>40</v>
      </c>
      <c r="F1769" s="1" t="s">
        <v>833</v>
      </c>
      <c r="G1769" s="1" t="s">
        <v>834</v>
      </c>
      <c r="H1769" s="1" t="s">
        <v>25</v>
      </c>
      <c r="I1769" s="1" t="s">
        <v>26</v>
      </c>
      <c r="J1769" s="1" t="s">
        <v>3124</v>
      </c>
      <c r="K1769" s="1" t="s">
        <v>141</v>
      </c>
      <c r="L1769" s="1" t="s">
        <v>29</v>
      </c>
      <c r="M1769" s="1" t="s">
        <v>1290</v>
      </c>
      <c r="N1769" s="1" t="s">
        <v>31</v>
      </c>
      <c r="O1769" s="1" t="s">
        <v>57</v>
      </c>
      <c r="P1769" s="1" t="s">
        <v>1291</v>
      </c>
      <c r="Q1769">
        <v>32.951999999999998</v>
      </c>
      <c r="R1769">
        <v>3</v>
      </c>
      <c r="S1769">
        <v>6.5903999999999998</v>
      </c>
      <c r="T1769" s="1" t="s">
        <v>195</v>
      </c>
    </row>
    <row r="1770" spans="1:20" x14ac:dyDescent="0.25">
      <c r="A1770" s="1" t="s">
        <v>4004</v>
      </c>
      <c r="B1770" s="2">
        <v>41719</v>
      </c>
      <c r="C1770" s="2">
        <v>41723</v>
      </c>
      <c r="D1770" s="1" t="s">
        <v>79</v>
      </c>
      <c r="E1770" s="1" t="s">
        <v>40</v>
      </c>
      <c r="F1770" s="1" t="s">
        <v>833</v>
      </c>
      <c r="G1770" s="1" t="s">
        <v>834</v>
      </c>
      <c r="H1770" s="1" t="s">
        <v>25</v>
      </c>
      <c r="I1770" s="1" t="s">
        <v>26</v>
      </c>
      <c r="J1770" s="1" t="s">
        <v>3124</v>
      </c>
      <c r="K1770" s="1" t="s">
        <v>141</v>
      </c>
      <c r="L1770" s="1" t="s">
        <v>29</v>
      </c>
      <c r="M1770" s="1" t="s">
        <v>2180</v>
      </c>
      <c r="N1770" s="1" t="s">
        <v>31</v>
      </c>
      <c r="O1770" s="1" t="s">
        <v>36</v>
      </c>
      <c r="P1770" s="1" t="s">
        <v>2181</v>
      </c>
      <c r="Q1770">
        <v>218.376</v>
      </c>
      <c r="R1770">
        <v>3</v>
      </c>
      <c r="S1770">
        <v>-10.918799999999999</v>
      </c>
      <c r="T1770" s="1" t="s">
        <v>195</v>
      </c>
    </row>
    <row r="1771" spans="1:20" x14ac:dyDescent="0.25">
      <c r="A1771" s="1" t="s">
        <v>4005</v>
      </c>
      <c r="B1771" s="2">
        <v>42124</v>
      </c>
      <c r="C1771" s="2">
        <v>42128</v>
      </c>
      <c r="D1771" s="1" t="s">
        <v>79</v>
      </c>
      <c r="E1771" s="1" t="s">
        <v>40</v>
      </c>
      <c r="F1771" s="1" t="s">
        <v>1320</v>
      </c>
      <c r="G1771" s="1" t="s">
        <v>1321</v>
      </c>
      <c r="H1771" s="1" t="s">
        <v>90</v>
      </c>
      <c r="I1771" s="1" t="s">
        <v>26</v>
      </c>
      <c r="J1771" s="1" t="s">
        <v>471</v>
      </c>
      <c r="K1771" s="1" t="s">
        <v>434</v>
      </c>
      <c r="L1771" s="1" t="s">
        <v>68</v>
      </c>
      <c r="M1771" s="1" t="s">
        <v>271</v>
      </c>
      <c r="N1771" s="1" t="s">
        <v>31</v>
      </c>
      <c r="O1771" s="1" t="s">
        <v>57</v>
      </c>
      <c r="P1771" s="1" t="s">
        <v>272</v>
      </c>
      <c r="Q1771">
        <v>31.4</v>
      </c>
      <c r="R1771">
        <v>5</v>
      </c>
      <c r="S1771">
        <v>13.188000000000001</v>
      </c>
      <c r="T1771" s="1" t="s">
        <v>113</v>
      </c>
    </row>
    <row r="1772" spans="1:20" x14ac:dyDescent="0.25">
      <c r="A1772" s="1" t="s">
        <v>4005</v>
      </c>
      <c r="B1772" s="2">
        <v>42124</v>
      </c>
      <c r="C1772" s="2">
        <v>42128</v>
      </c>
      <c r="D1772" s="1" t="s">
        <v>79</v>
      </c>
      <c r="E1772" s="1" t="s">
        <v>40</v>
      </c>
      <c r="F1772" s="1" t="s">
        <v>1320</v>
      </c>
      <c r="G1772" s="1" t="s">
        <v>1321</v>
      </c>
      <c r="H1772" s="1" t="s">
        <v>90</v>
      </c>
      <c r="I1772" s="1" t="s">
        <v>26</v>
      </c>
      <c r="J1772" s="1" t="s">
        <v>471</v>
      </c>
      <c r="K1772" s="1" t="s">
        <v>434</v>
      </c>
      <c r="L1772" s="1" t="s">
        <v>68</v>
      </c>
      <c r="M1772" s="1" t="s">
        <v>2204</v>
      </c>
      <c r="N1772" s="1" t="s">
        <v>31</v>
      </c>
      <c r="O1772" s="1" t="s">
        <v>57</v>
      </c>
      <c r="P1772" s="1" t="s">
        <v>2205</v>
      </c>
      <c r="Q1772">
        <v>9.48</v>
      </c>
      <c r="R1772">
        <v>1</v>
      </c>
      <c r="S1772">
        <v>3.7919999999999998</v>
      </c>
      <c r="T1772" s="1" t="s">
        <v>113</v>
      </c>
    </row>
    <row r="1773" spans="1:20" x14ac:dyDescent="0.25">
      <c r="A1773" s="1" t="s">
        <v>4005</v>
      </c>
      <c r="B1773" s="2">
        <v>42124</v>
      </c>
      <c r="C1773" s="2">
        <v>42128</v>
      </c>
      <c r="D1773" s="1" t="s">
        <v>79</v>
      </c>
      <c r="E1773" s="1" t="s">
        <v>40</v>
      </c>
      <c r="F1773" s="1" t="s">
        <v>1320</v>
      </c>
      <c r="G1773" s="1" t="s">
        <v>1321</v>
      </c>
      <c r="H1773" s="1" t="s">
        <v>90</v>
      </c>
      <c r="I1773" s="1" t="s">
        <v>26</v>
      </c>
      <c r="J1773" s="1" t="s">
        <v>471</v>
      </c>
      <c r="K1773" s="1" t="s">
        <v>434</v>
      </c>
      <c r="L1773" s="1" t="s">
        <v>68</v>
      </c>
      <c r="M1773" s="1" t="s">
        <v>3043</v>
      </c>
      <c r="N1773" s="1" t="s">
        <v>31</v>
      </c>
      <c r="O1773" s="1" t="s">
        <v>57</v>
      </c>
      <c r="P1773" s="1" t="s">
        <v>3044</v>
      </c>
      <c r="Q1773">
        <v>24.3</v>
      </c>
      <c r="R1773">
        <v>5</v>
      </c>
      <c r="S1773">
        <v>10.449</v>
      </c>
      <c r="T1773" s="1" t="s">
        <v>113</v>
      </c>
    </row>
    <row r="1774" spans="1:20" x14ac:dyDescent="0.25">
      <c r="A1774" s="1" t="s">
        <v>4006</v>
      </c>
      <c r="B1774" s="2">
        <v>42858</v>
      </c>
      <c r="C1774" s="2">
        <v>42863</v>
      </c>
      <c r="D1774" s="1" t="s">
        <v>50</v>
      </c>
      <c r="E1774" s="1" t="s">
        <v>40</v>
      </c>
      <c r="F1774" s="1" t="s">
        <v>2000</v>
      </c>
      <c r="G1774" s="1" t="s">
        <v>2001</v>
      </c>
      <c r="H1774" s="1" t="s">
        <v>90</v>
      </c>
      <c r="I1774" s="1" t="s">
        <v>26</v>
      </c>
      <c r="J1774" s="1" t="s">
        <v>66</v>
      </c>
      <c r="K1774" s="1" t="s">
        <v>67</v>
      </c>
      <c r="L1774" s="1" t="s">
        <v>68</v>
      </c>
      <c r="M1774" s="1" t="s">
        <v>3223</v>
      </c>
      <c r="N1774" s="1" t="s">
        <v>31</v>
      </c>
      <c r="O1774" s="1" t="s">
        <v>57</v>
      </c>
      <c r="P1774" s="1" t="s">
        <v>3224</v>
      </c>
      <c r="Q1774">
        <v>32.448</v>
      </c>
      <c r="R1774">
        <v>2</v>
      </c>
      <c r="S1774">
        <v>7.3007999999999997</v>
      </c>
      <c r="T1774" s="1" t="s">
        <v>161</v>
      </c>
    </row>
    <row r="1775" spans="1:20" x14ac:dyDescent="0.25">
      <c r="A1775" s="1" t="s">
        <v>4006</v>
      </c>
      <c r="B1775" s="2">
        <v>42858</v>
      </c>
      <c r="C1775" s="2">
        <v>42863</v>
      </c>
      <c r="D1775" s="1" t="s">
        <v>50</v>
      </c>
      <c r="E1775" s="1" t="s">
        <v>40</v>
      </c>
      <c r="F1775" s="1" t="s">
        <v>2000</v>
      </c>
      <c r="G1775" s="1" t="s">
        <v>2001</v>
      </c>
      <c r="H1775" s="1" t="s">
        <v>90</v>
      </c>
      <c r="I1775" s="1" t="s">
        <v>26</v>
      </c>
      <c r="J1775" s="1" t="s">
        <v>66</v>
      </c>
      <c r="K1775" s="1" t="s">
        <v>67</v>
      </c>
      <c r="L1775" s="1" t="s">
        <v>68</v>
      </c>
      <c r="M1775" s="1" t="s">
        <v>290</v>
      </c>
      <c r="N1775" s="1" t="s">
        <v>31</v>
      </c>
      <c r="O1775" s="1" t="s">
        <v>46</v>
      </c>
      <c r="P1775" s="1" t="s">
        <v>291</v>
      </c>
      <c r="Q1775">
        <v>373.47</v>
      </c>
      <c r="R1775">
        <v>5</v>
      </c>
      <c r="S1775">
        <v>-112.041</v>
      </c>
      <c r="T1775" s="1" t="s">
        <v>161</v>
      </c>
    </row>
    <row r="1776" spans="1:20" x14ac:dyDescent="0.25">
      <c r="A1776" s="1" t="s">
        <v>4007</v>
      </c>
      <c r="B1776" s="2">
        <v>42608</v>
      </c>
      <c r="C1776" s="2">
        <v>42612</v>
      </c>
      <c r="D1776" s="1" t="s">
        <v>79</v>
      </c>
      <c r="E1776" s="1" t="s">
        <v>40</v>
      </c>
      <c r="F1776" s="1" t="s">
        <v>3449</v>
      </c>
      <c r="G1776" s="1" t="s">
        <v>3450</v>
      </c>
      <c r="H1776" s="1" t="s">
        <v>25</v>
      </c>
      <c r="I1776" s="1" t="s">
        <v>26</v>
      </c>
      <c r="J1776" s="1" t="s">
        <v>4008</v>
      </c>
      <c r="K1776" s="1" t="s">
        <v>667</v>
      </c>
      <c r="L1776" s="1" t="s">
        <v>29</v>
      </c>
      <c r="M1776" s="1" t="s">
        <v>1796</v>
      </c>
      <c r="N1776" s="1" t="s">
        <v>31</v>
      </c>
      <c r="O1776" s="1" t="s">
        <v>57</v>
      </c>
      <c r="P1776" s="1" t="s">
        <v>1797</v>
      </c>
      <c r="Q1776">
        <v>186.54</v>
      </c>
      <c r="R1776">
        <v>3</v>
      </c>
      <c r="S1776">
        <v>41.038800000000002</v>
      </c>
      <c r="T1776" s="1" t="s">
        <v>253</v>
      </c>
    </row>
    <row r="1777" spans="1:20" x14ac:dyDescent="0.25">
      <c r="A1777" s="1" t="s">
        <v>4009</v>
      </c>
      <c r="B1777" s="2">
        <v>42737</v>
      </c>
      <c r="C1777" s="2">
        <v>42739</v>
      </c>
      <c r="D1777" s="1" t="s">
        <v>63</v>
      </c>
      <c r="E1777" s="1" t="s">
        <v>22</v>
      </c>
      <c r="F1777" s="1" t="s">
        <v>3875</v>
      </c>
      <c r="G1777" s="1" t="s">
        <v>3876</v>
      </c>
      <c r="H1777" s="1" t="s">
        <v>25</v>
      </c>
      <c r="I1777" s="1" t="s">
        <v>26</v>
      </c>
      <c r="J1777" s="1" t="s">
        <v>1374</v>
      </c>
      <c r="K1777" s="1" t="s">
        <v>92</v>
      </c>
      <c r="L1777" s="1" t="s">
        <v>93</v>
      </c>
      <c r="M1777" s="1" t="s">
        <v>1247</v>
      </c>
      <c r="N1777" s="1" t="s">
        <v>31</v>
      </c>
      <c r="O1777" s="1" t="s">
        <v>46</v>
      </c>
      <c r="P1777" s="1" t="s">
        <v>1248</v>
      </c>
      <c r="Q1777">
        <v>913.43</v>
      </c>
      <c r="R1777">
        <v>5</v>
      </c>
      <c r="S1777">
        <v>-169.637</v>
      </c>
      <c r="T1777" s="1" t="s">
        <v>169</v>
      </c>
    </row>
    <row r="1778" spans="1:20" x14ac:dyDescent="0.25">
      <c r="A1778" s="1" t="s">
        <v>4010</v>
      </c>
      <c r="B1778" s="2">
        <v>42532</v>
      </c>
      <c r="C1778" s="2">
        <v>42537</v>
      </c>
      <c r="D1778" s="1" t="s">
        <v>50</v>
      </c>
      <c r="E1778" s="1" t="s">
        <v>40</v>
      </c>
      <c r="F1778" s="1" t="s">
        <v>739</v>
      </c>
      <c r="G1778" s="1" t="s">
        <v>740</v>
      </c>
      <c r="H1778" s="1" t="s">
        <v>25</v>
      </c>
      <c r="I1778" s="1" t="s">
        <v>26</v>
      </c>
      <c r="J1778" s="1" t="s">
        <v>53</v>
      </c>
      <c r="K1778" s="1" t="s">
        <v>54</v>
      </c>
      <c r="L1778" s="1" t="s">
        <v>55</v>
      </c>
      <c r="M1778" s="1" t="s">
        <v>306</v>
      </c>
      <c r="N1778" s="1" t="s">
        <v>31</v>
      </c>
      <c r="O1778" s="1" t="s">
        <v>46</v>
      </c>
      <c r="P1778" s="1" t="s">
        <v>307</v>
      </c>
      <c r="Q1778">
        <v>902.71199999999999</v>
      </c>
      <c r="R1778">
        <v>3</v>
      </c>
      <c r="S1778">
        <v>33.851700000000001</v>
      </c>
      <c r="T1778" s="1" t="s">
        <v>59</v>
      </c>
    </row>
    <row r="1779" spans="1:20" x14ac:dyDescent="0.25">
      <c r="A1779" s="1" t="s">
        <v>4011</v>
      </c>
      <c r="B1779" s="2">
        <v>42660</v>
      </c>
      <c r="C1779" s="2">
        <v>42664</v>
      </c>
      <c r="D1779" s="1" t="s">
        <v>79</v>
      </c>
      <c r="E1779" s="1" t="s">
        <v>40</v>
      </c>
      <c r="F1779" s="1" t="s">
        <v>2895</v>
      </c>
      <c r="G1779" s="1" t="s">
        <v>2896</v>
      </c>
      <c r="H1779" s="1" t="s">
        <v>100</v>
      </c>
      <c r="I1779" s="1" t="s">
        <v>26</v>
      </c>
      <c r="J1779" s="1" t="s">
        <v>1133</v>
      </c>
      <c r="K1779" s="1" t="s">
        <v>54</v>
      </c>
      <c r="L1779" s="1" t="s">
        <v>55</v>
      </c>
      <c r="M1779" s="1" t="s">
        <v>2743</v>
      </c>
      <c r="N1779" s="1" t="s">
        <v>31</v>
      </c>
      <c r="O1779" s="1" t="s">
        <v>32</v>
      </c>
      <c r="P1779" s="1" t="s">
        <v>2744</v>
      </c>
      <c r="Q1779">
        <v>120.666</v>
      </c>
      <c r="R1779">
        <v>2</v>
      </c>
      <c r="S1779">
        <v>21.294</v>
      </c>
      <c r="T1779" s="1" t="s">
        <v>48</v>
      </c>
    </row>
    <row r="1780" spans="1:20" x14ac:dyDescent="0.25">
      <c r="A1780" s="1" t="s">
        <v>4012</v>
      </c>
      <c r="B1780" s="2">
        <v>42698</v>
      </c>
      <c r="C1780" s="2">
        <v>42705</v>
      </c>
      <c r="D1780" s="1" t="s">
        <v>39</v>
      </c>
      <c r="E1780" s="1" t="s">
        <v>40</v>
      </c>
      <c r="F1780" s="1" t="s">
        <v>4013</v>
      </c>
      <c r="G1780" s="1" t="s">
        <v>4014</v>
      </c>
      <c r="H1780" s="1" t="s">
        <v>100</v>
      </c>
      <c r="I1780" s="1" t="s">
        <v>26</v>
      </c>
      <c r="J1780" s="1" t="s">
        <v>191</v>
      </c>
      <c r="K1780" s="1" t="s">
        <v>192</v>
      </c>
      <c r="L1780" s="1" t="s">
        <v>55</v>
      </c>
      <c r="M1780" s="1" t="s">
        <v>1149</v>
      </c>
      <c r="N1780" s="1" t="s">
        <v>31</v>
      </c>
      <c r="O1780" s="1" t="s">
        <v>57</v>
      </c>
      <c r="P1780" s="1" t="s">
        <v>1150</v>
      </c>
      <c r="Q1780">
        <v>82.26</v>
      </c>
      <c r="R1780">
        <v>3</v>
      </c>
      <c r="S1780">
        <v>33.726599999999998</v>
      </c>
      <c r="T1780" s="1" t="s">
        <v>34</v>
      </c>
    </row>
    <row r="1781" spans="1:20" x14ac:dyDescent="0.25">
      <c r="A1781" s="1" t="s">
        <v>4015</v>
      </c>
      <c r="B1781" s="2">
        <v>42408</v>
      </c>
      <c r="C1781" s="2">
        <v>42415</v>
      </c>
      <c r="D1781" s="1" t="s">
        <v>39</v>
      </c>
      <c r="E1781" s="1" t="s">
        <v>40</v>
      </c>
      <c r="F1781" s="1" t="s">
        <v>4016</v>
      </c>
      <c r="G1781" s="1" t="s">
        <v>4017</v>
      </c>
      <c r="H1781" s="1" t="s">
        <v>90</v>
      </c>
      <c r="I1781" s="1" t="s">
        <v>26</v>
      </c>
      <c r="J1781" s="1" t="s">
        <v>101</v>
      </c>
      <c r="K1781" s="1" t="s">
        <v>92</v>
      </c>
      <c r="L1781" s="1" t="s">
        <v>93</v>
      </c>
      <c r="M1781" s="1" t="s">
        <v>1090</v>
      </c>
      <c r="N1781" s="1" t="s">
        <v>31</v>
      </c>
      <c r="O1781" s="1" t="s">
        <v>36</v>
      </c>
      <c r="P1781" s="1" t="s">
        <v>1091</v>
      </c>
      <c r="Q1781">
        <v>241.5</v>
      </c>
      <c r="R1781">
        <v>4</v>
      </c>
      <c r="S1781">
        <v>0</v>
      </c>
      <c r="T1781" s="1" t="s">
        <v>297</v>
      </c>
    </row>
    <row r="1782" spans="1:20" x14ac:dyDescent="0.25">
      <c r="A1782" s="1" t="s">
        <v>4018</v>
      </c>
      <c r="B1782" s="2">
        <v>43092</v>
      </c>
      <c r="C1782" s="2">
        <v>43099</v>
      </c>
      <c r="D1782" s="1" t="s">
        <v>39</v>
      </c>
      <c r="E1782" s="1" t="s">
        <v>40</v>
      </c>
      <c r="F1782" s="1" t="s">
        <v>2230</v>
      </c>
      <c r="G1782" s="1" t="s">
        <v>2231</v>
      </c>
      <c r="H1782" s="1" t="s">
        <v>100</v>
      </c>
      <c r="I1782" s="1" t="s">
        <v>26</v>
      </c>
      <c r="J1782" s="1" t="s">
        <v>4019</v>
      </c>
      <c r="K1782" s="1" t="s">
        <v>430</v>
      </c>
      <c r="L1782" s="1" t="s">
        <v>68</v>
      </c>
      <c r="M1782" s="1" t="s">
        <v>1290</v>
      </c>
      <c r="N1782" s="1" t="s">
        <v>31</v>
      </c>
      <c r="O1782" s="1" t="s">
        <v>57</v>
      </c>
      <c r="P1782" s="1" t="s">
        <v>1291</v>
      </c>
      <c r="Q1782">
        <v>27.46</v>
      </c>
      <c r="R1782">
        <v>2</v>
      </c>
      <c r="S1782">
        <v>9.8856000000000002</v>
      </c>
      <c r="T1782" s="1" t="s">
        <v>96</v>
      </c>
    </row>
    <row r="1783" spans="1:20" x14ac:dyDescent="0.25">
      <c r="A1783" s="1" t="s">
        <v>4020</v>
      </c>
      <c r="B1783" s="2">
        <v>42705</v>
      </c>
      <c r="C1783" s="2">
        <v>42710</v>
      </c>
      <c r="D1783" s="1" t="s">
        <v>50</v>
      </c>
      <c r="E1783" s="1" t="s">
        <v>22</v>
      </c>
      <c r="F1783" s="1" t="s">
        <v>4021</v>
      </c>
      <c r="G1783" s="1" t="s">
        <v>4022</v>
      </c>
      <c r="H1783" s="1" t="s">
        <v>25</v>
      </c>
      <c r="I1783" s="1" t="s">
        <v>26</v>
      </c>
      <c r="J1783" s="1" t="s">
        <v>237</v>
      </c>
      <c r="K1783" s="1" t="s">
        <v>434</v>
      </c>
      <c r="L1783" s="1" t="s">
        <v>68</v>
      </c>
      <c r="M1783" s="1" t="s">
        <v>1983</v>
      </c>
      <c r="N1783" s="1" t="s">
        <v>31</v>
      </c>
      <c r="O1783" s="1" t="s">
        <v>57</v>
      </c>
      <c r="P1783" s="1" t="s">
        <v>1984</v>
      </c>
      <c r="Q1783">
        <v>111.15</v>
      </c>
      <c r="R1783">
        <v>5</v>
      </c>
      <c r="S1783">
        <v>48.905999999999999</v>
      </c>
      <c r="T1783" s="1" t="s">
        <v>96</v>
      </c>
    </row>
    <row r="1784" spans="1:20" x14ac:dyDescent="0.25">
      <c r="A1784" s="1" t="s">
        <v>4020</v>
      </c>
      <c r="B1784" s="2">
        <v>42705</v>
      </c>
      <c r="C1784" s="2">
        <v>42710</v>
      </c>
      <c r="D1784" s="1" t="s">
        <v>50</v>
      </c>
      <c r="E1784" s="1" t="s">
        <v>22</v>
      </c>
      <c r="F1784" s="1" t="s">
        <v>4021</v>
      </c>
      <c r="G1784" s="1" t="s">
        <v>4022</v>
      </c>
      <c r="H1784" s="1" t="s">
        <v>25</v>
      </c>
      <c r="I1784" s="1" t="s">
        <v>26</v>
      </c>
      <c r="J1784" s="1" t="s">
        <v>237</v>
      </c>
      <c r="K1784" s="1" t="s">
        <v>434</v>
      </c>
      <c r="L1784" s="1" t="s">
        <v>68</v>
      </c>
      <c r="M1784" s="1" t="s">
        <v>784</v>
      </c>
      <c r="N1784" s="1" t="s">
        <v>31</v>
      </c>
      <c r="O1784" s="1" t="s">
        <v>46</v>
      </c>
      <c r="P1784" s="1" t="s">
        <v>785</v>
      </c>
      <c r="Q1784">
        <v>366.00900000000001</v>
      </c>
      <c r="R1784">
        <v>3</v>
      </c>
      <c r="S1784">
        <v>-47.058300000000003</v>
      </c>
      <c r="T1784" s="1" t="s">
        <v>96</v>
      </c>
    </row>
    <row r="1785" spans="1:20" x14ac:dyDescent="0.25">
      <c r="A1785" s="1" t="s">
        <v>4023</v>
      </c>
      <c r="B1785" s="2">
        <v>43041</v>
      </c>
      <c r="C1785" s="2">
        <v>43046</v>
      </c>
      <c r="D1785" s="1" t="s">
        <v>50</v>
      </c>
      <c r="E1785" s="1" t="s">
        <v>22</v>
      </c>
      <c r="F1785" s="1" t="s">
        <v>3085</v>
      </c>
      <c r="G1785" s="1" t="s">
        <v>3086</v>
      </c>
      <c r="H1785" s="1" t="s">
        <v>100</v>
      </c>
      <c r="I1785" s="1" t="s">
        <v>26</v>
      </c>
      <c r="J1785" s="1" t="s">
        <v>878</v>
      </c>
      <c r="K1785" s="1" t="s">
        <v>231</v>
      </c>
      <c r="L1785" s="1" t="s">
        <v>68</v>
      </c>
      <c r="M1785" s="1" t="s">
        <v>1164</v>
      </c>
      <c r="N1785" s="1" t="s">
        <v>31</v>
      </c>
      <c r="O1785" s="1" t="s">
        <v>36</v>
      </c>
      <c r="P1785" s="1" t="s">
        <v>1165</v>
      </c>
      <c r="Q1785">
        <v>155.37200000000001</v>
      </c>
      <c r="R1785">
        <v>2</v>
      </c>
      <c r="S1785">
        <v>-35.513599999999997</v>
      </c>
      <c r="T1785" s="1" t="s">
        <v>34</v>
      </c>
    </row>
    <row r="1786" spans="1:20" x14ac:dyDescent="0.25">
      <c r="A1786" s="1" t="s">
        <v>4024</v>
      </c>
      <c r="B1786" s="2">
        <v>42343</v>
      </c>
      <c r="C1786" s="2">
        <v>42347</v>
      </c>
      <c r="D1786" s="1" t="s">
        <v>79</v>
      </c>
      <c r="E1786" s="1" t="s">
        <v>22</v>
      </c>
      <c r="F1786" s="1" t="s">
        <v>4025</v>
      </c>
      <c r="G1786" s="1" t="s">
        <v>4026</v>
      </c>
      <c r="H1786" s="1" t="s">
        <v>25</v>
      </c>
      <c r="I1786" s="1" t="s">
        <v>26</v>
      </c>
      <c r="J1786" s="1" t="s">
        <v>173</v>
      </c>
      <c r="K1786" s="1" t="s">
        <v>121</v>
      </c>
      <c r="L1786" s="1" t="s">
        <v>68</v>
      </c>
      <c r="M1786" s="1" t="s">
        <v>2428</v>
      </c>
      <c r="N1786" s="1" t="s">
        <v>31</v>
      </c>
      <c r="O1786" s="1" t="s">
        <v>36</v>
      </c>
      <c r="P1786" s="1" t="s">
        <v>2429</v>
      </c>
      <c r="Q1786">
        <v>164.64599999999999</v>
      </c>
      <c r="R1786">
        <v>3</v>
      </c>
      <c r="S1786">
        <v>12.8058</v>
      </c>
      <c r="T1786" s="1" t="s">
        <v>96</v>
      </c>
    </row>
    <row r="1787" spans="1:20" x14ac:dyDescent="0.25">
      <c r="A1787" s="1" t="s">
        <v>4027</v>
      </c>
      <c r="B1787" s="2">
        <v>42924</v>
      </c>
      <c r="C1787" s="2">
        <v>42928</v>
      </c>
      <c r="D1787" s="1" t="s">
        <v>79</v>
      </c>
      <c r="E1787" s="1" t="s">
        <v>40</v>
      </c>
      <c r="F1787" s="1" t="s">
        <v>4028</v>
      </c>
      <c r="G1787" s="1" t="s">
        <v>4029</v>
      </c>
      <c r="H1787" s="1" t="s">
        <v>90</v>
      </c>
      <c r="I1787" s="1" t="s">
        <v>26</v>
      </c>
      <c r="J1787" s="1" t="s">
        <v>230</v>
      </c>
      <c r="K1787" s="1" t="s">
        <v>200</v>
      </c>
      <c r="L1787" s="1" t="s">
        <v>68</v>
      </c>
      <c r="M1787" s="1" t="s">
        <v>2281</v>
      </c>
      <c r="N1787" s="1" t="s">
        <v>31</v>
      </c>
      <c r="O1787" s="1" t="s">
        <v>57</v>
      </c>
      <c r="P1787" s="1" t="s">
        <v>2282</v>
      </c>
      <c r="Q1787">
        <v>83.92</v>
      </c>
      <c r="R1787">
        <v>4</v>
      </c>
      <c r="S1787">
        <v>5.8743999999999996</v>
      </c>
      <c r="T1787" s="1" t="s">
        <v>71</v>
      </c>
    </row>
    <row r="1788" spans="1:20" x14ac:dyDescent="0.25">
      <c r="A1788" s="1" t="s">
        <v>4027</v>
      </c>
      <c r="B1788" s="2">
        <v>42924</v>
      </c>
      <c r="C1788" s="2">
        <v>42928</v>
      </c>
      <c r="D1788" s="1" t="s">
        <v>79</v>
      </c>
      <c r="E1788" s="1" t="s">
        <v>40</v>
      </c>
      <c r="F1788" s="1" t="s">
        <v>4028</v>
      </c>
      <c r="G1788" s="1" t="s">
        <v>4029</v>
      </c>
      <c r="H1788" s="1" t="s">
        <v>90</v>
      </c>
      <c r="I1788" s="1" t="s">
        <v>26</v>
      </c>
      <c r="J1788" s="1" t="s">
        <v>230</v>
      </c>
      <c r="K1788" s="1" t="s">
        <v>200</v>
      </c>
      <c r="L1788" s="1" t="s">
        <v>68</v>
      </c>
      <c r="M1788" s="1" t="s">
        <v>3582</v>
      </c>
      <c r="N1788" s="1" t="s">
        <v>31</v>
      </c>
      <c r="O1788" s="1" t="s">
        <v>57</v>
      </c>
      <c r="P1788" s="1" t="s">
        <v>3583</v>
      </c>
      <c r="Q1788">
        <v>39.979999999999997</v>
      </c>
      <c r="R1788">
        <v>2</v>
      </c>
      <c r="S1788">
        <v>9.1953999999999994</v>
      </c>
      <c r="T1788" s="1" t="s">
        <v>71</v>
      </c>
    </row>
    <row r="1789" spans="1:20" x14ac:dyDescent="0.25">
      <c r="A1789" s="1" t="s">
        <v>4030</v>
      </c>
      <c r="B1789" s="2">
        <v>42689</v>
      </c>
      <c r="C1789" s="2">
        <v>42689</v>
      </c>
      <c r="D1789" s="1" t="s">
        <v>425</v>
      </c>
      <c r="E1789" s="1" t="s">
        <v>426</v>
      </c>
      <c r="F1789" s="1" t="s">
        <v>3518</v>
      </c>
      <c r="G1789" s="1" t="s">
        <v>3519</v>
      </c>
      <c r="H1789" s="1" t="s">
        <v>90</v>
      </c>
      <c r="I1789" s="1" t="s">
        <v>26</v>
      </c>
      <c r="J1789" s="1" t="s">
        <v>3031</v>
      </c>
      <c r="K1789" s="1" t="s">
        <v>1036</v>
      </c>
      <c r="L1789" s="1" t="s">
        <v>29</v>
      </c>
      <c r="M1789" s="1" t="s">
        <v>193</v>
      </c>
      <c r="N1789" s="1" t="s">
        <v>31</v>
      </c>
      <c r="O1789" s="1" t="s">
        <v>46</v>
      </c>
      <c r="P1789" s="1" t="s">
        <v>194</v>
      </c>
      <c r="Q1789">
        <v>630.024</v>
      </c>
      <c r="R1789">
        <v>4</v>
      </c>
      <c r="S1789">
        <v>-199.5076</v>
      </c>
      <c r="T1789" s="1" t="s">
        <v>34</v>
      </c>
    </row>
    <row r="1790" spans="1:20" x14ac:dyDescent="0.25">
      <c r="A1790" s="1" t="s">
        <v>4031</v>
      </c>
      <c r="B1790" s="2">
        <v>42804</v>
      </c>
      <c r="C1790" s="2">
        <v>42808</v>
      </c>
      <c r="D1790" s="1" t="s">
        <v>79</v>
      </c>
      <c r="E1790" s="1" t="s">
        <v>40</v>
      </c>
      <c r="F1790" s="1" t="s">
        <v>1383</v>
      </c>
      <c r="G1790" s="1" t="s">
        <v>1384</v>
      </c>
      <c r="H1790" s="1" t="s">
        <v>25</v>
      </c>
      <c r="I1790" s="1" t="s">
        <v>26</v>
      </c>
      <c r="J1790" s="1" t="s">
        <v>1739</v>
      </c>
      <c r="K1790" s="1" t="s">
        <v>92</v>
      </c>
      <c r="L1790" s="1" t="s">
        <v>93</v>
      </c>
      <c r="M1790" s="1" t="s">
        <v>762</v>
      </c>
      <c r="N1790" s="1" t="s">
        <v>31</v>
      </c>
      <c r="O1790" s="1" t="s">
        <v>46</v>
      </c>
      <c r="P1790" s="1" t="s">
        <v>763</v>
      </c>
      <c r="Q1790">
        <v>933.40800000000002</v>
      </c>
      <c r="R1790">
        <v>4</v>
      </c>
      <c r="S1790">
        <v>-173.34719999999999</v>
      </c>
      <c r="T1790" s="1" t="s">
        <v>195</v>
      </c>
    </row>
    <row r="1791" spans="1:20" x14ac:dyDescent="0.25">
      <c r="A1791" s="1" t="s">
        <v>4032</v>
      </c>
      <c r="B1791" s="2">
        <v>42864</v>
      </c>
      <c r="C1791" s="2">
        <v>42866</v>
      </c>
      <c r="D1791" s="1" t="s">
        <v>63</v>
      </c>
      <c r="E1791" s="1" t="s">
        <v>87</v>
      </c>
      <c r="F1791" s="1" t="s">
        <v>2439</v>
      </c>
      <c r="G1791" s="1" t="s">
        <v>2440</v>
      </c>
      <c r="H1791" s="1" t="s">
        <v>100</v>
      </c>
      <c r="I1791" s="1" t="s">
        <v>26</v>
      </c>
      <c r="J1791" s="1" t="s">
        <v>191</v>
      </c>
      <c r="K1791" s="1" t="s">
        <v>192</v>
      </c>
      <c r="L1791" s="1" t="s">
        <v>55</v>
      </c>
      <c r="M1791" s="1" t="s">
        <v>922</v>
      </c>
      <c r="N1791" s="1" t="s">
        <v>31</v>
      </c>
      <c r="O1791" s="1" t="s">
        <v>46</v>
      </c>
      <c r="P1791" s="1" t="s">
        <v>923</v>
      </c>
      <c r="Q1791">
        <v>286.85000000000002</v>
      </c>
      <c r="R1791">
        <v>1</v>
      </c>
      <c r="S1791">
        <v>63.106999999999999</v>
      </c>
      <c r="T1791" s="1" t="s">
        <v>161</v>
      </c>
    </row>
    <row r="1792" spans="1:20" x14ac:dyDescent="0.25">
      <c r="A1792" s="1" t="s">
        <v>4033</v>
      </c>
      <c r="B1792" s="2">
        <v>43020</v>
      </c>
      <c r="C1792" s="2">
        <v>43024</v>
      </c>
      <c r="D1792" s="1" t="s">
        <v>79</v>
      </c>
      <c r="E1792" s="1" t="s">
        <v>40</v>
      </c>
      <c r="F1792" s="1" t="s">
        <v>4034</v>
      </c>
      <c r="G1792" s="1" t="s">
        <v>4035</v>
      </c>
      <c r="H1792" s="1" t="s">
        <v>25</v>
      </c>
      <c r="I1792" s="1" t="s">
        <v>26</v>
      </c>
      <c r="J1792" s="1" t="s">
        <v>2060</v>
      </c>
      <c r="K1792" s="1" t="s">
        <v>362</v>
      </c>
      <c r="L1792" s="1" t="s">
        <v>68</v>
      </c>
      <c r="M1792" s="1" t="s">
        <v>2795</v>
      </c>
      <c r="N1792" s="1" t="s">
        <v>31</v>
      </c>
      <c r="O1792" s="1" t="s">
        <v>57</v>
      </c>
      <c r="P1792" s="1" t="s">
        <v>2796</v>
      </c>
      <c r="Q1792">
        <v>40.479999999999997</v>
      </c>
      <c r="R1792">
        <v>2</v>
      </c>
      <c r="S1792">
        <v>17.406400000000001</v>
      </c>
      <c r="T1792" s="1" t="s">
        <v>48</v>
      </c>
    </row>
    <row r="1793" spans="1:20" x14ac:dyDescent="0.25">
      <c r="A1793" s="1" t="s">
        <v>4033</v>
      </c>
      <c r="B1793" s="2">
        <v>43020</v>
      </c>
      <c r="C1793" s="2">
        <v>43024</v>
      </c>
      <c r="D1793" s="1" t="s">
        <v>79</v>
      </c>
      <c r="E1793" s="1" t="s">
        <v>40</v>
      </c>
      <c r="F1793" s="1" t="s">
        <v>4034</v>
      </c>
      <c r="G1793" s="1" t="s">
        <v>4035</v>
      </c>
      <c r="H1793" s="1" t="s">
        <v>25</v>
      </c>
      <c r="I1793" s="1" t="s">
        <v>26</v>
      </c>
      <c r="J1793" s="1" t="s">
        <v>2060</v>
      </c>
      <c r="K1793" s="1" t="s">
        <v>362</v>
      </c>
      <c r="L1793" s="1" t="s">
        <v>68</v>
      </c>
      <c r="M1793" s="1" t="s">
        <v>2028</v>
      </c>
      <c r="N1793" s="1" t="s">
        <v>31</v>
      </c>
      <c r="O1793" s="1" t="s">
        <v>32</v>
      </c>
      <c r="P1793" s="1" t="s">
        <v>2029</v>
      </c>
      <c r="Q1793">
        <v>2154.9</v>
      </c>
      <c r="R1793">
        <v>5</v>
      </c>
      <c r="S1793">
        <v>129.29400000000001</v>
      </c>
      <c r="T1793" s="1" t="s">
        <v>48</v>
      </c>
    </row>
    <row r="1794" spans="1:20" x14ac:dyDescent="0.25">
      <c r="A1794" s="1" t="s">
        <v>4036</v>
      </c>
      <c r="B1794" s="2">
        <v>42723</v>
      </c>
      <c r="C1794" s="2">
        <v>42725</v>
      </c>
      <c r="D1794" s="1" t="s">
        <v>63</v>
      </c>
      <c r="E1794" s="1" t="s">
        <v>22</v>
      </c>
      <c r="F1794" s="1" t="s">
        <v>2226</v>
      </c>
      <c r="G1794" s="1" t="s">
        <v>2227</v>
      </c>
      <c r="H1794" s="1" t="s">
        <v>25</v>
      </c>
      <c r="I1794" s="1" t="s">
        <v>26</v>
      </c>
      <c r="J1794" s="1" t="s">
        <v>3329</v>
      </c>
      <c r="K1794" s="1" t="s">
        <v>67</v>
      </c>
      <c r="L1794" s="1" t="s">
        <v>68</v>
      </c>
      <c r="M1794" s="1" t="s">
        <v>2606</v>
      </c>
      <c r="N1794" s="1" t="s">
        <v>31</v>
      </c>
      <c r="O1794" s="1" t="s">
        <v>57</v>
      </c>
      <c r="P1794" s="1" t="s">
        <v>2607</v>
      </c>
      <c r="Q1794">
        <v>303.92</v>
      </c>
      <c r="R1794">
        <v>5</v>
      </c>
      <c r="S1794">
        <v>-30.391999999999999</v>
      </c>
      <c r="T1794" s="1" t="s">
        <v>96</v>
      </c>
    </row>
    <row r="1795" spans="1:20" x14ac:dyDescent="0.25">
      <c r="A1795" s="1" t="s">
        <v>4037</v>
      </c>
      <c r="B1795" s="2">
        <v>43047</v>
      </c>
      <c r="C1795" s="2">
        <v>43052</v>
      </c>
      <c r="D1795" s="1" t="s">
        <v>50</v>
      </c>
      <c r="E1795" s="1" t="s">
        <v>40</v>
      </c>
      <c r="F1795" s="1" t="s">
        <v>2098</v>
      </c>
      <c r="G1795" s="1" t="s">
        <v>2099</v>
      </c>
      <c r="H1795" s="1" t="s">
        <v>90</v>
      </c>
      <c r="I1795" s="1" t="s">
        <v>26</v>
      </c>
      <c r="J1795" s="1" t="s">
        <v>2754</v>
      </c>
      <c r="K1795" s="1" t="s">
        <v>1089</v>
      </c>
      <c r="L1795" s="1" t="s">
        <v>68</v>
      </c>
      <c r="M1795" s="1" t="s">
        <v>1149</v>
      </c>
      <c r="N1795" s="1" t="s">
        <v>31</v>
      </c>
      <c r="O1795" s="1" t="s">
        <v>57</v>
      </c>
      <c r="P1795" s="1" t="s">
        <v>1150</v>
      </c>
      <c r="Q1795">
        <v>274.2</v>
      </c>
      <c r="R1795">
        <v>10</v>
      </c>
      <c r="S1795">
        <v>112.422</v>
      </c>
      <c r="T1795" s="1" t="s">
        <v>34</v>
      </c>
    </row>
    <row r="1796" spans="1:20" x14ac:dyDescent="0.25">
      <c r="A1796" s="1" t="s">
        <v>4038</v>
      </c>
      <c r="B1796" s="2">
        <v>41896</v>
      </c>
      <c r="C1796" s="2">
        <v>41900</v>
      </c>
      <c r="D1796" s="1" t="s">
        <v>79</v>
      </c>
      <c r="E1796" s="1" t="s">
        <v>22</v>
      </c>
      <c r="F1796" s="1" t="s">
        <v>1838</v>
      </c>
      <c r="G1796" s="1" t="s">
        <v>1839</v>
      </c>
      <c r="H1796" s="1" t="s">
        <v>90</v>
      </c>
      <c r="I1796" s="1" t="s">
        <v>26</v>
      </c>
      <c r="J1796" s="1" t="s">
        <v>2096</v>
      </c>
      <c r="K1796" s="1" t="s">
        <v>92</v>
      </c>
      <c r="L1796" s="1" t="s">
        <v>93</v>
      </c>
      <c r="M1796" s="1" t="s">
        <v>2237</v>
      </c>
      <c r="N1796" s="1" t="s">
        <v>31</v>
      </c>
      <c r="O1796" s="1" t="s">
        <v>57</v>
      </c>
      <c r="P1796" s="1" t="s">
        <v>2238</v>
      </c>
      <c r="Q1796">
        <v>9.9600000000000009</v>
      </c>
      <c r="R1796">
        <v>5</v>
      </c>
      <c r="S1796">
        <v>-6.7229999999999999</v>
      </c>
      <c r="T1796" s="1" t="s">
        <v>77</v>
      </c>
    </row>
    <row r="1797" spans="1:20" x14ac:dyDescent="0.25">
      <c r="A1797" s="1" t="s">
        <v>4039</v>
      </c>
      <c r="B1797" s="2">
        <v>43031</v>
      </c>
      <c r="C1797" s="2">
        <v>43032</v>
      </c>
      <c r="D1797" s="1" t="s">
        <v>117</v>
      </c>
      <c r="E1797" s="1" t="s">
        <v>87</v>
      </c>
      <c r="F1797" s="1" t="s">
        <v>1556</v>
      </c>
      <c r="G1797" s="1" t="s">
        <v>1557</v>
      </c>
      <c r="H1797" s="1" t="s">
        <v>90</v>
      </c>
      <c r="I1797" s="1" t="s">
        <v>26</v>
      </c>
      <c r="J1797" s="1" t="s">
        <v>2739</v>
      </c>
      <c r="K1797" s="1" t="s">
        <v>1645</v>
      </c>
      <c r="L1797" s="1" t="s">
        <v>68</v>
      </c>
      <c r="M1797" s="1" t="s">
        <v>1259</v>
      </c>
      <c r="N1797" s="1" t="s">
        <v>31</v>
      </c>
      <c r="O1797" s="1" t="s">
        <v>46</v>
      </c>
      <c r="P1797" s="1" t="s">
        <v>1063</v>
      </c>
      <c r="Q1797">
        <v>240.744</v>
      </c>
      <c r="R1797">
        <v>4</v>
      </c>
      <c r="S1797">
        <v>-13.7568</v>
      </c>
      <c r="T1797" s="1" t="s">
        <v>48</v>
      </c>
    </row>
    <row r="1798" spans="1:20" x14ac:dyDescent="0.25">
      <c r="A1798" s="1" t="s">
        <v>4039</v>
      </c>
      <c r="B1798" s="2">
        <v>43031</v>
      </c>
      <c r="C1798" s="2">
        <v>43032</v>
      </c>
      <c r="D1798" s="1" t="s">
        <v>117</v>
      </c>
      <c r="E1798" s="1" t="s">
        <v>87</v>
      </c>
      <c r="F1798" s="1" t="s">
        <v>1556</v>
      </c>
      <c r="G1798" s="1" t="s">
        <v>1557</v>
      </c>
      <c r="H1798" s="1" t="s">
        <v>90</v>
      </c>
      <c r="I1798" s="1" t="s">
        <v>26</v>
      </c>
      <c r="J1798" s="1" t="s">
        <v>2739</v>
      </c>
      <c r="K1798" s="1" t="s">
        <v>1645</v>
      </c>
      <c r="L1798" s="1" t="s">
        <v>68</v>
      </c>
      <c r="M1798" s="1" t="s">
        <v>2189</v>
      </c>
      <c r="N1798" s="1" t="s">
        <v>31</v>
      </c>
      <c r="O1798" s="1" t="s">
        <v>57</v>
      </c>
      <c r="P1798" s="1" t="s">
        <v>2190</v>
      </c>
      <c r="Q1798">
        <v>35</v>
      </c>
      <c r="R1798">
        <v>4</v>
      </c>
      <c r="S1798">
        <v>14.7</v>
      </c>
      <c r="T1798" s="1" t="s">
        <v>48</v>
      </c>
    </row>
    <row r="1799" spans="1:20" x14ac:dyDescent="0.25">
      <c r="A1799" s="1" t="s">
        <v>4039</v>
      </c>
      <c r="B1799" s="2">
        <v>43031</v>
      </c>
      <c r="C1799" s="2">
        <v>43032</v>
      </c>
      <c r="D1799" s="1" t="s">
        <v>117</v>
      </c>
      <c r="E1799" s="1" t="s">
        <v>87</v>
      </c>
      <c r="F1799" s="1" t="s">
        <v>1556</v>
      </c>
      <c r="G1799" s="1" t="s">
        <v>1557</v>
      </c>
      <c r="H1799" s="1" t="s">
        <v>90</v>
      </c>
      <c r="I1799" s="1" t="s">
        <v>26</v>
      </c>
      <c r="J1799" s="1" t="s">
        <v>2739</v>
      </c>
      <c r="K1799" s="1" t="s">
        <v>1645</v>
      </c>
      <c r="L1799" s="1" t="s">
        <v>68</v>
      </c>
      <c r="M1799" s="1" t="s">
        <v>3617</v>
      </c>
      <c r="N1799" s="1" t="s">
        <v>31</v>
      </c>
      <c r="O1799" s="1" t="s">
        <v>57</v>
      </c>
      <c r="P1799" s="1" t="s">
        <v>3618</v>
      </c>
      <c r="Q1799">
        <v>210.68</v>
      </c>
      <c r="R1799">
        <v>2</v>
      </c>
      <c r="S1799">
        <v>50.563200000000002</v>
      </c>
      <c r="T1799" s="1" t="s">
        <v>48</v>
      </c>
    </row>
    <row r="1800" spans="1:20" x14ac:dyDescent="0.25">
      <c r="A1800" s="1" t="s">
        <v>4039</v>
      </c>
      <c r="B1800" s="2">
        <v>43031</v>
      </c>
      <c r="C1800" s="2">
        <v>43032</v>
      </c>
      <c r="D1800" s="1" t="s">
        <v>117</v>
      </c>
      <c r="E1800" s="1" t="s">
        <v>87</v>
      </c>
      <c r="F1800" s="1" t="s">
        <v>1556</v>
      </c>
      <c r="G1800" s="1" t="s">
        <v>1557</v>
      </c>
      <c r="H1800" s="1" t="s">
        <v>90</v>
      </c>
      <c r="I1800" s="1" t="s">
        <v>26</v>
      </c>
      <c r="J1800" s="1" t="s">
        <v>2739</v>
      </c>
      <c r="K1800" s="1" t="s">
        <v>1645</v>
      </c>
      <c r="L1800" s="1" t="s">
        <v>68</v>
      </c>
      <c r="M1800" s="1" t="s">
        <v>435</v>
      </c>
      <c r="N1800" s="1" t="s">
        <v>31</v>
      </c>
      <c r="O1800" s="1" t="s">
        <v>46</v>
      </c>
      <c r="P1800" s="1" t="s">
        <v>436</v>
      </c>
      <c r="Q1800">
        <v>637.89599999999996</v>
      </c>
      <c r="R1800">
        <v>3</v>
      </c>
      <c r="S1800">
        <v>-127.5792</v>
      </c>
      <c r="T1800" s="1" t="s">
        <v>48</v>
      </c>
    </row>
    <row r="1801" spans="1:20" x14ac:dyDescent="0.25">
      <c r="A1801" s="1" t="s">
        <v>4040</v>
      </c>
      <c r="B1801" s="2">
        <v>42478</v>
      </c>
      <c r="C1801" s="2">
        <v>42483</v>
      </c>
      <c r="D1801" s="1" t="s">
        <v>50</v>
      </c>
      <c r="E1801" s="1" t="s">
        <v>40</v>
      </c>
      <c r="F1801" s="1" t="s">
        <v>3181</v>
      </c>
      <c r="G1801" s="1" t="s">
        <v>3182</v>
      </c>
      <c r="H1801" s="1" t="s">
        <v>90</v>
      </c>
      <c r="I1801" s="1" t="s">
        <v>26</v>
      </c>
      <c r="J1801" s="1" t="s">
        <v>101</v>
      </c>
      <c r="K1801" s="1" t="s">
        <v>92</v>
      </c>
      <c r="L1801" s="1" t="s">
        <v>93</v>
      </c>
      <c r="M1801" s="1" t="s">
        <v>1028</v>
      </c>
      <c r="N1801" s="1" t="s">
        <v>31</v>
      </c>
      <c r="O1801" s="1" t="s">
        <v>36</v>
      </c>
      <c r="P1801" s="1" t="s">
        <v>1029</v>
      </c>
      <c r="Q1801">
        <v>344.37200000000001</v>
      </c>
      <c r="R1801">
        <v>4</v>
      </c>
      <c r="S1801">
        <v>-93.472399999999993</v>
      </c>
      <c r="T1801" s="1" t="s">
        <v>113</v>
      </c>
    </row>
    <row r="1802" spans="1:20" x14ac:dyDescent="0.25">
      <c r="A1802" s="1" t="s">
        <v>4040</v>
      </c>
      <c r="B1802" s="2">
        <v>42478</v>
      </c>
      <c r="C1802" s="2">
        <v>42483</v>
      </c>
      <c r="D1802" s="1" t="s">
        <v>50</v>
      </c>
      <c r="E1802" s="1" t="s">
        <v>40</v>
      </c>
      <c r="F1802" s="1" t="s">
        <v>3181</v>
      </c>
      <c r="G1802" s="1" t="s">
        <v>3182</v>
      </c>
      <c r="H1802" s="1" t="s">
        <v>90</v>
      </c>
      <c r="I1802" s="1" t="s">
        <v>26</v>
      </c>
      <c r="J1802" s="1" t="s">
        <v>101</v>
      </c>
      <c r="K1802" s="1" t="s">
        <v>92</v>
      </c>
      <c r="L1802" s="1" t="s">
        <v>93</v>
      </c>
      <c r="M1802" s="1" t="s">
        <v>1755</v>
      </c>
      <c r="N1802" s="1" t="s">
        <v>31</v>
      </c>
      <c r="O1802" s="1" t="s">
        <v>57</v>
      </c>
      <c r="P1802" s="1" t="s">
        <v>1756</v>
      </c>
      <c r="Q1802">
        <v>127.88</v>
      </c>
      <c r="R1802">
        <v>5</v>
      </c>
      <c r="S1802">
        <v>-67.137</v>
      </c>
      <c r="T1802" s="1" t="s">
        <v>113</v>
      </c>
    </row>
    <row r="1803" spans="1:20" x14ac:dyDescent="0.25">
      <c r="A1803" s="1" t="s">
        <v>4041</v>
      </c>
      <c r="B1803" s="2">
        <v>42883</v>
      </c>
      <c r="C1803" s="2">
        <v>42888</v>
      </c>
      <c r="D1803" s="1" t="s">
        <v>50</v>
      </c>
      <c r="E1803" s="1" t="s">
        <v>22</v>
      </c>
      <c r="F1803" s="1" t="s">
        <v>2662</v>
      </c>
      <c r="G1803" s="1" t="s">
        <v>2663</v>
      </c>
      <c r="H1803" s="1" t="s">
        <v>90</v>
      </c>
      <c r="I1803" s="1" t="s">
        <v>26</v>
      </c>
      <c r="J1803" s="1" t="s">
        <v>133</v>
      </c>
      <c r="K1803" s="1" t="s">
        <v>134</v>
      </c>
      <c r="L1803" s="1" t="s">
        <v>93</v>
      </c>
      <c r="M1803" s="1" t="s">
        <v>135</v>
      </c>
      <c r="N1803" s="1" t="s">
        <v>31</v>
      </c>
      <c r="O1803" s="1" t="s">
        <v>36</v>
      </c>
      <c r="P1803" s="1" t="s">
        <v>217</v>
      </c>
      <c r="Q1803">
        <v>106.869</v>
      </c>
      <c r="R1803">
        <v>3</v>
      </c>
      <c r="S1803">
        <v>-29.007300000000001</v>
      </c>
      <c r="T1803" s="1" t="s">
        <v>161</v>
      </c>
    </row>
    <row r="1804" spans="1:20" x14ac:dyDescent="0.25">
      <c r="A1804" s="1" t="s">
        <v>4042</v>
      </c>
      <c r="B1804" s="2">
        <v>42685</v>
      </c>
      <c r="C1804" s="2">
        <v>42691</v>
      </c>
      <c r="D1804" s="1" t="s">
        <v>125</v>
      </c>
      <c r="E1804" s="1" t="s">
        <v>40</v>
      </c>
      <c r="F1804" s="1" t="s">
        <v>723</v>
      </c>
      <c r="G1804" s="1" t="s">
        <v>724</v>
      </c>
      <c r="H1804" s="1" t="s">
        <v>90</v>
      </c>
      <c r="I1804" s="1" t="s">
        <v>26</v>
      </c>
      <c r="J1804" s="1" t="s">
        <v>4043</v>
      </c>
      <c r="K1804" s="1" t="s">
        <v>110</v>
      </c>
      <c r="L1804" s="1" t="s">
        <v>93</v>
      </c>
      <c r="M1804" s="1" t="s">
        <v>1811</v>
      </c>
      <c r="N1804" s="1" t="s">
        <v>31</v>
      </c>
      <c r="O1804" s="1" t="s">
        <v>46</v>
      </c>
      <c r="P1804" s="1" t="s">
        <v>1812</v>
      </c>
      <c r="Q1804">
        <v>2678.94</v>
      </c>
      <c r="R1804">
        <v>6</v>
      </c>
      <c r="S1804">
        <v>241.1046</v>
      </c>
      <c r="T1804" s="1" t="s">
        <v>34</v>
      </c>
    </row>
    <row r="1805" spans="1:20" x14ac:dyDescent="0.25">
      <c r="A1805" s="1" t="s">
        <v>4044</v>
      </c>
      <c r="B1805" s="2">
        <v>42848</v>
      </c>
      <c r="C1805" s="2">
        <v>42852</v>
      </c>
      <c r="D1805" s="1" t="s">
        <v>79</v>
      </c>
      <c r="E1805" s="1" t="s">
        <v>40</v>
      </c>
      <c r="F1805" s="1" t="s">
        <v>171</v>
      </c>
      <c r="G1805" s="1" t="s">
        <v>172</v>
      </c>
      <c r="H1805" s="1" t="s">
        <v>100</v>
      </c>
      <c r="I1805" s="1" t="s">
        <v>26</v>
      </c>
      <c r="J1805" s="1" t="s">
        <v>4045</v>
      </c>
      <c r="K1805" s="1" t="s">
        <v>141</v>
      </c>
      <c r="L1805" s="1" t="s">
        <v>29</v>
      </c>
      <c r="M1805" s="1" t="s">
        <v>456</v>
      </c>
      <c r="N1805" s="1" t="s">
        <v>31</v>
      </c>
      <c r="O1805" s="1" t="s">
        <v>32</v>
      </c>
      <c r="P1805" s="1" t="s">
        <v>457</v>
      </c>
      <c r="Q1805">
        <v>387.13600000000002</v>
      </c>
      <c r="R1805">
        <v>4</v>
      </c>
      <c r="S1805">
        <v>-14.5176</v>
      </c>
      <c r="T1805" s="1" t="s">
        <v>113</v>
      </c>
    </row>
    <row r="1806" spans="1:20" x14ac:dyDescent="0.25">
      <c r="A1806" s="1" t="s">
        <v>4044</v>
      </c>
      <c r="B1806" s="2">
        <v>42848</v>
      </c>
      <c r="C1806" s="2">
        <v>42852</v>
      </c>
      <c r="D1806" s="1" t="s">
        <v>79</v>
      </c>
      <c r="E1806" s="1" t="s">
        <v>40</v>
      </c>
      <c r="F1806" s="1" t="s">
        <v>171</v>
      </c>
      <c r="G1806" s="1" t="s">
        <v>172</v>
      </c>
      <c r="H1806" s="1" t="s">
        <v>100</v>
      </c>
      <c r="I1806" s="1" t="s">
        <v>26</v>
      </c>
      <c r="J1806" s="1" t="s">
        <v>4045</v>
      </c>
      <c r="K1806" s="1" t="s">
        <v>141</v>
      </c>
      <c r="L1806" s="1" t="s">
        <v>29</v>
      </c>
      <c r="M1806" s="1" t="s">
        <v>2395</v>
      </c>
      <c r="N1806" s="1" t="s">
        <v>31</v>
      </c>
      <c r="O1806" s="1" t="s">
        <v>57</v>
      </c>
      <c r="P1806" s="1" t="s">
        <v>2396</v>
      </c>
      <c r="Q1806">
        <v>77.951999999999998</v>
      </c>
      <c r="R1806">
        <v>3</v>
      </c>
      <c r="S1806">
        <v>-11.6928</v>
      </c>
      <c r="T1806" s="1" t="s">
        <v>113</v>
      </c>
    </row>
    <row r="1807" spans="1:20" x14ac:dyDescent="0.25">
      <c r="A1807" s="1" t="s">
        <v>4046</v>
      </c>
      <c r="B1807" s="2">
        <v>43002</v>
      </c>
      <c r="C1807" s="2">
        <v>43002</v>
      </c>
      <c r="D1807" s="1" t="s">
        <v>425</v>
      </c>
      <c r="E1807" s="1" t="s">
        <v>426</v>
      </c>
      <c r="F1807" s="1" t="s">
        <v>464</v>
      </c>
      <c r="G1807" s="1" t="s">
        <v>465</v>
      </c>
      <c r="H1807" s="1" t="s">
        <v>25</v>
      </c>
      <c r="I1807" s="1" t="s">
        <v>26</v>
      </c>
      <c r="J1807" s="1" t="s">
        <v>191</v>
      </c>
      <c r="K1807" s="1" t="s">
        <v>192</v>
      </c>
      <c r="L1807" s="1" t="s">
        <v>55</v>
      </c>
      <c r="M1807" s="1" t="s">
        <v>697</v>
      </c>
      <c r="N1807" s="1" t="s">
        <v>31</v>
      </c>
      <c r="O1807" s="1" t="s">
        <v>57</v>
      </c>
      <c r="P1807" s="1" t="s">
        <v>698</v>
      </c>
      <c r="Q1807">
        <v>199.8</v>
      </c>
      <c r="R1807">
        <v>10</v>
      </c>
      <c r="S1807">
        <v>71.927999999999997</v>
      </c>
      <c r="T1807" s="1" t="s">
        <v>77</v>
      </c>
    </row>
    <row r="1808" spans="1:20" x14ac:dyDescent="0.25">
      <c r="A1808" s="1" t="s">
        <v>4047</v>
      </c>
      <c r="B1808" s="2">
        <v>42402</v>
      </c>
      <c r="C1808" s="2">
        <v>42404</v>
      </c>
      <c r="D1808" s="1" t="s">
        <v>63</v>
      </c>
      <c r="E1808" s="1" t="s">
        <v>22</v>
      </c>
      <c r="F1808" s="1" t="s">
        <v>1986</v>
      </c>
      <c r="G1808" s="1" t="s">
        <v>1987</v>
      </c>
      <c r="H1808" s="1" t="s">
        <v>25</v>
      </c>
      <c r="I1808" s="1" t="s">
        <v>26</v>
      </c>
      <c r="J1808" s="1" t="s">
        <v>689</v>
      </c>
      <c r="K1808" s="1" t="s">
        <v>716</v>
      </c>
      <c r="L1808" s="1" t="s">
        <v>29</v>
      </c>
      <c r="M1808" s="1" t="s">
        <v>2513</v>
      </c>
      <c r="N1808" s="1" t="s">
        <v>31</v>
      </c>
      <c r="O1808" s="1" t="s">
        <v>57</v>
      </c>
      <c r="P1808" s="1" t="s">
        <v>2514</v>
      </c>
      <c r="Q1808">
        <v>18.690000000000001</v>
      </c>
      <c r="R1808">
        <v>7</v>
      </c>
      <c r="S1808">
        <v>7.1021999999999998</v>
      </c>
      <c r="T1808" s="1" t="s">
        <v>297</v>
      </c>
    </row>
    <row r="1809" spans="1:20" x14ac:dyDescent="0.25">
      <c r="A1809" s="1" t="s">
        <v>4048</v>
      </c>
      <c r="B1809" s="2">
        <v>42064</v>
      </c>
      <c r="C1809" s="2">
        <v>42066</v>
      </c>
      <c r="D1809" s="1" t="s">
        <v>63</v>
      </c>
      <c r="E1809" s="1" t="s">
        <v>22</v>
      </c>
      <c r="F1809" s="1" t="s">
        <v>3256</v>
      </c>
      <c r="G1809" s="1" t="s">
        <v>3257</v>
      </c>
      <c r="H1809" s="1" t="s">
        <v>90</v>
      </c>
      <c r="I1809" s="1" t="s">
        <v>26</v>
      </c>
      <c r="J1809" s="1" t="s">
        <v>53</v>
      </c>
      <c r="K1809" s="1" t="s">
        <v>54</v>
      </c>
      <c r="L1809" s="1" t="s">
        <v>55</v>
      </c>
      <c r="M1809" s="1" t="s">
        <v>488</v>
      </c>
      <c r="N1809" s="1" t="s">
        <v>31</v>
      </c>
      <c r="O1809" s="1" t="s">
        <v>36</v>
      </c>
      <c r="P1809" s="1" t="s">
        <v>489</v>
      </c>
      <c r="Q1809">
        <v>184.75200000000001</v>
      </c>
      <c r="R1809">
        <v>3</v>
      </c>
      <c r="S1809">
        <v>-20.784600000000001</v>
      </c>
      <c r="T1809" s="1" t="s">
        <v>195</v>
      </c>
    </row>
    <row r="1810" spans="1:20" x14ac:dyDescent="0.25">
      <c r="A1810" s="1" t="s">
        <v>4049</v>
      </c>
      <c r="B1810" s="2">
        <v>42492</v>
      </c>
      <c r="C1810" s="2">
        <v>42496</v>
      </c>
      <c r="D1810" s="1" t="s">
        <v>79</v>
      </c>
      <c r="E1810" s="1" t="s">
        <v>40</v>
      </c>
      <c r="F1810" s="1" t="s">
        <v>2936</v>
      </c>
      <c r="G1810" s="1" t="s">
        <v>2937</v>
      </c>
      <c r="H1810" s="1" t="s">
        <v>25</v>
      </c>
      <c r="I1810" s="1" t="s">
        <v>26</v>
      </c>
      <c r="J1810" s="1" t="s">
        <v>528</v>
      </c>
      <c r="K1810" s="1" t="s">
        <v>92</v>
      </c>
      <c r="L1810" s="1" t="s">
        <v>93</v>
      </c>
      <c r="M1810" s="1" t="s">
        <v>2578</v>
      </c>
      <c r="N1810" s="1" t="s">
        <v>31</v>
      </c>
      <c r="O1810" s="1" t="s">
        <v>36</v>
      </c>
      <c r="P1810" s="1" t="s">
        <v>2579</v>
      </c>
      <c r="Q1810">
        <v>366.74400000000003</v>
      </c>
      <c r="R1810">
        <v>4</v>
      </c>
      <c r="S1810">
        <v>-110.0232</v>
      </c>
      <c r="T1810" s="1" t="s">
        <v>161</v>
      </c>
    </row>
    <row r="1811" spans="1:20" x14ac:dyDescent="0.25">
      <c r="A1811" s="1" t="s">
        <v>4050</v>
      </c>
      <c r="B1811" s="2">
        <v>42402</v>
      </c>
      <c r="C1811" s="2">
        <v>42408</v>
      </c>
      <c r="D1811" s="1" t="s">
        <v>125</v>
      </c>
      <c r="E1811" s="1" t="s">
        <v>40</v>
      </c>
      <c r="F1811" s="1" t="s">
        <v>1038</v>
      </c>
      <c r="G1811" s="1" t="s">
        <v>1039</v>
      </c>
      <c r="H1811" s="1" t="s">
        <v>90</v>
      </c>
      <c r="I1811" s="1" t="s">
        <v>26</v>
      </c>
      <c r="J1811" s="1" t="s">
        <v>101</v>
      </c>
      <c r="K1811" s="1" t="s">
        <v>92</v>
      </c>
      <c r="L1811" s="1" t="s">
        <v>93</v>
      </c>
      <c r="M1811" s="1" t="s">
        <v>920</v>
      </c>
      <c r="N1811" s="1" t="s">
        <v>31</v>
      </c>
      <c r="O1811" s="1" t="s">
        <v>57</v>
      </c>
      <c r="P1811" s="1" t="s">
        <v>921</v>
      </c>
      <c r="Q1811">
        <v>73.784000000000006</v>
      </c>
      <c r="R1811">
        <v>2</v>
      </c>
      <c r="S1811">
        <v>-77.473200000000006</v>
      </c>
      <c r="T1811" s="1" t="s">
        <v>297</v>
      </c>
    </row>
    <row r="1812" spans="1:20" x14ac:dyDescent="0.25">
      <c r="A1812" s="1" t="s">
        <v>4051</v>
      </c>
      <c r="B1812" s="2">
        <v>42890</v>
      </c>
      <c r="C1812" s="2">
        <v>42893</v>
      </c>
      <c r="D1812" s="1" t="s">
        <v>21</v>
      </c>
      <c r="E1812" s="1" t="s">
        <v>22</v>
      </c>
      <c r="F1812" s="1" t="s">
        <v>4052</v>
      </c>
      <c r="G1812" s="1" t="s">
        <v>4053</v>
      </c>
      <c r="H1812" s="1" t="s">
        <v>25</v>
      </c>
      <c r="I1812" s="1" t="s">
        <v>26</v>
      </c>
      <c r="J1812" s="1" t="s">
        <v>4054</v>
      </c>
      <c r="K1812" s="1" t="s">
        <v>92</v>
      </c>
      <c r="L1812" s="1" t="s">
        <v>93</v>
      </c>
      <c r="M1812" s="1" t="s">
        <v>1834</v>
      </c>
      <c r="N1812" s="1" t="s">
        <v>31</v>
      </c>
      <c r="O1812" s="1" t="s">
        <v>57</v>
      </c>
      <c r="P1812" s="1" t="s">
        <v>1835</v>
      </c>
      <c r="Q1812">
        <v>30.335999999999999</v>
      </c>
      <c r="R1812">
        <v>6</v>
      </c>
      <c r="S1812">
        <v>-17.443200000000001</v>
      </c>
      <c r="T1812" s="1" t="s">
        <v>59</v>
      </c>
    </row>
    <row r="1813" spans="1:20" x14ac:dyDescent="0.25">
      <c r="A1813" s="1" t="s">
        <v>4055</v>
      </c>
      <c r="B1813" s="2">
        <v>43073</v>
      </c>
      <c r="C1813" s="2">
        <v>43079</v>
      </c>
      <c r="D1813" s="1" t="s">
        <v>125</v>
      </c>
      <c r="E1813" s="1" t="s">
        <v>40</v>
      </c>
      <c r="F1813" s="1" t="s">
        <v>3712</v>
      </c>
      <c r="G1813" s="1" t="s">
        <v>3713</v>
      </c>
      <c r="H1813" s="1" t="s">
        <v>25</v>
      </c>
      <c r="I1813" s="1" t="s">
        <v>26</v>
      </c>
      <c r="J1813" s="1" t="s">
        <v>3563</v>
      </c>
      <c r="K1813" s="1" t="s">
        <v>362</v>
      </c>
      <c r="L1813" s="1" t="s">
        <v>68</v>
      </c>
      <c r="M1813" s="1" t="s">
        <v>3825</v>
      </c>
      <c r="N1813" s="1" t="s">
        <v>31</v>
      </c>
      <c r="O1813" s="1" t="s">
        <v>57</v>
      </c>
      <c r="P1813" s="1" t="s">
        <v>3826</v>
      </c>
      <c r="Q1813">
        <v>12.99</v>
      </c>
      <c r="R1813">
        <v>1</v>
      </c>
      <c r="S1813">
        <v>1.5588</v>
      </c>
      <c r="T1813" s="1" t="s">
        <v>96</v>
      </c>
    </row>
    <row r="1814" spans="1:20" x14ac:dyDescent="0.25">
      <c r="A1814" s="1" t="s">
        <v>4055</v>
      </c>
      <c r="B1814" s="2">
        <v>43073</v>
      </c>
      <c r="C1814" s="2">
        <v>43079</v>
      </c>
      <c r="D1814" s="1" t="s">
        <v>125</v>
      </c>
      <c r="E1814" s="1" t="s">
        <v>40</v>
      </c>
      <c r="F1814" s="1" t="s">
        <v>3712</v>
      </c>
      <c r="G1814" s="1" t="s">
        <v>3713</v>
      </c>
      <c r="H1814" s="1" t="s">
        <v>25</v>
      </c>
      <c r="I1814" s="1" t="s">
        <v>26</v>
      </c>
      <c r="J1814" s="1" t="s">
        <v>3563</v>
      </c>
      <c r="K1814" s="1" t="s">
        <v>362</v>
      </c>
      <c r="L1814" s="1" t="s">
        <v>68</v>
      </c>
      <c r="M1814" s="1" t="s">
        <v>251</v>
      </c>
      <c r="N1814" s="1" t="s">
        <v>31</v>
      </c>
      <c r="O1814" s="1" t="s">
        <v>36</v>
      </c>
      <c r="P1814" s="1" t="s">
        <v>252</v>
      </c>
      <c r="Q1814">
        <v>182.22</v>
      </c>
      <c r="R1814">
        <v>3</v>
      </c>
      <c r="S1814">
        <v>45.555</v>
      </c>
      <c r="T1814" s="1" t="s">
        <v>96</v>
      </c>
    </row>
    <row r="1815" spans="1:20" x14ac:dyDescent="0.25">
      <c r="A1815" s="1" t="s">
        <v>4055</v>
      </c>
      <c r="B1815" s="2">
        <v>43073</v>
      </c>
      <c r="C1815" s="2">
        <v>43079</v>
      </c>
      <c r="D1815" s="1" t="s">
        <v>125</v>
      </c>
      <c r="E1815" s="1" t="s">
        <v>40</v>
      </c>
      <c r="F1815" s="1" t="s">
        <v>3712</v>
      </c>
      <c r="G1815" s="1" t="s">
        <v>3713</v>
      </c>
      <c r="H1815" s="1" t="s">
        <v>25</v>
      </c>
      <c r="I1815" s="1" t="s">
        <v>26</v>
      </c>
      <c r="J1815" s="1" t="s">
        <v>3563</v>
      </c>
      <c r="K1815" s="1" t="s">
        <v>362</v>
      </c>
      <c r="L1815" s="1" t="s">
        <v>68</v>
      </c>
      <c r="M1815" s="1" t="s">
        <v>295</v>
      </c>
      <c r="N1815" s="1" t="s">
        <v>31</v>
      </c>
      <c r="O1815" s="1" t="s">
        <v>36</v>
      </c>
      <c r="P1815" s="1" t="s">
        <v>296</v>
      </c>
      <c r="Q1815">
        <v>302.94</v>
      </c>
      <c r="R1815">
        <v>3</v>
      </c>
      <c r="S1815">
        <v>18.176400000000001</v>
      </c>
      <c r="T1815" s="1" t="s">
        <v>96</v>
      </c>
    </row>
    <row r="1816" spans="1:20" x14ac:dyDescent="0.25">
      <c r="A1816" s="1" t="s">
        <v>4056</v>
      </c>
      <c r="B1816" s="2">
        <v>42380</v>
      </c>
      <c r="C1816" s="2">
        <v>42384</v>
      </c>
      <c r="D1816" s="1" t="s">
        <v>79</v>
      </c>
      <c r="E1816" s="1" t="s">
        <v>40</v>
      </c>
      <c r="F1816" s="1" t="s">
        <v>258</v>
      </c>
      <c r="G1816" s="1" t="s">
        <v>259</v>
      </c>
      <c r="H1816" s="1" t="s">
        <v>100</v>
      </c>
      <c r="I1816" s="1" t="s">
        <v>26</v>
      </c>
      <c r="J1816" s="1" t="s">
        <v>347</v>
      </c>
      <c r="K1816" s="1" t="s">
        <v>231</v>
      </c>
      <c r="L1816" s="1" t="s">
        <v>68</v>
      </c>
      <c r="M1816" s="1" t="s">
        <v>1099</v>
      </c>
      <c r="N1816" s="1" t="s">
        <v>31</v>
      </c>
      <c r="O1816" s="1" t="s">
        <v>57</v>
      </c>
      <c r="P1816" s="1" t="s">
        <v>1100</v>
      </c>
      <c r="Q1816">
        <v>54.991999999999997</v>
      </c>
      <c r="R1816">
        <v>14</v>
      </c>
      <c r="S1816">
        <v>8.9361999999999995</v>
      </c>
      <c r="T1816" s="1" t="s">
        <v>169</v>
      </c>
    </row>
    <row r="1817" spans="1:20" x14ac:dyDescent="0.25">
      <c r="A1817" s="1" t="s">
        <v>4057</v>
      </c>
      <c r="B1817" s="2">
        <v>42810</v>
      </c>
      <c r="C1817" s="2">
        <v>42810</v>
      </c>
      <c r="D1817" s="1" t="s">
        <v>425</v>
      </c>
      <c r="E1817" s="1" t="s">
        <v>426</v>
      </c>
      <c r="F1817" s="1" t="s">
        <v>3374</v>
      </c>
      <c r="G1817" s="1" t="s">
        <v>3375</v>
      </c>
      <c r="H1817" s="1" t="s">
        <v>25</v>
      </c>
      <c r="I1817" s="1" t="s">
        <v>26</v>
      </c>
      <c r="J1817" s="1" t="s">
        <v>347</v>
      </c>
      <c r="K1817" s="1" t="s">
        <v>231</v>
      </c>
      <c r="L1817" s="1" t="s">
        <v>68</v>
      </c>
      <c r="M1817" s="1" t="s">
        <v>2885</v>
      </c>
      <c r="N1817" s="1" t="s">
        <v>31</v>
      </c>
      <c r="O1817" s="1" t="s">
        <v>57</v>
      </c>
      <c r="P1817" s="1" t="s">
        <v>2886</v>
      </c>
      <c r="Q1817">
        <v>51.264000000000003</v>
      </c>
      <c r="R1817">
        <v>6</v>
      </c>
      <c r="S1817">
        <v>7.6896000000000004</v>
      </c>
      <c r="T1817" s="1" t="s">
        <v>195</v>
      </c>
    </row>
    <row r="1818" spans="1:20" x14ac:dyDescent="0.25">
      <c r="A1818" s="1" t="s">
        <v>4058</v>
      </c>
      <c r="B1818" s="2">
        <v>43049</v>
      </c>
      <c r="C1818" s="2">
        <v>43056</v>
      </c>
      <c r="D1818" s="1" t="s">
        <v>39</v>
      </c>
      <c r="E1818" s="1" t="s">
        <v>40</v>
      </c>
      <c r="F1818" s="1" t="s">
        <v>1282</v>
      </c>
      <c r="G1818" s="1" t="s">
        <v>1283</v>
      </c>
      <c r="H1818" s="1" t="s">
        <v>100</v>
      </c>
      <c r="I1818" s="1" t="s">
        <v>26</v>
      </c>
      <c r="J1818" s="1" t="s">
        <v>53</v>
      </c>
      <c r="K1818" s="1" t="s">
        <v>54</v>
      </c>
      <c r="L1818" s="1" t="s">
        <v>55</v>
      </c>
      <c r="M1818" s="1" t="s">
        <v>1850</v>
      </c>
      <c r="N1818" s="1" t="s">
        <v>31</v>
      </c>
      <c r="O1818" s="1" t="s">
        <v>36</v>
      </c>
      <c r="P1818" s="1" t="s">
        <v>1851</v>
      </c>
      <c r="Q1818">
        <v>241.42400000000001</v>
      </c>
      <c r="R1818">
        <v>2</v>
      </c>
      <c r="S1818">
        <v>-36.2136</v>
      </c>
      <c r="T1818" s="1" t="s">
        <v>34</v>
      </c>
    </row>
    <row r="1819" spans="1:20" x14ac:dyDescent="0.25">
      <c r="A1819" s="1" t="s">
        <v>4059</v>
      </c>
      <c r="B1819" s="2">
        <v>42704</v>
      </c>
      <c r="C1819" s="2">
        <v>42710</v>
      </c>
      <c r="D1819" s="1" t="s">
        <v>125</v>
      </c>
      <c r="E1819" s="1" t="s">
        <v>40</v>
      </c>
      <c r="F1819" s="1" t="s">
        <v>263</v>
      </c>
      <c r="G1819" s="1" t="s">
        <v>264</v>
      </c>
      <c r="H1819" s="1" t="s">
        <v>25</v>
      </c>
      <c r="I1819" s="1" t="s">
        <v>26</v>
      </c>
      <c r="J1819" s="1" t="s">
        <v>288</v>
      </c>
      <c r="K1819" s="1" t="s">
        <v>289</v>
      </c>
      <c r="L1819" s="1" t="s">
        <v>93</v>
      </c>
      <c r="M1819" s="1" t="s">
        <v>142</v>
      </c>
      <c r="N1819" s="1" t="s">
        <v>31</v>
      </c>
      <c r="O1819" s="1" t="s">
        <v>36</v>
      </c>
      <c r="P1819" s="1" t="s">
        <v>143</v>
      </c>
      <c r="Q1819">
        <v>389.97</v>
      </c>
      <c r="R1819">
        <v>3</v>
      </c>
      <c r="S1819">
        <v>35.097299999999997</v>
      </c>
      <c r="T1819" s="1" t="s">
        <v>34</v>
      </c>
    </row>
    <row r="1820" spans="1:20" x14ac:dyDescent="0.25">
      <c r="A1820" s="1" t="s">
        <v>4060</v>
      </c>
      <c r="B1820" s="2">
        <v>42360</v>
      </c>
      <c r="C1820" s="2">
        <v>42361</v>
      </c>
      <c r="D1820" s="1" t="s">
        <v>117</v>
      </c>
      <c r="E1820" s="1" t="s">
        <v>87</v>
      </c>
      <c r="F1820" s="1" t="s">
        <v>2031</v>
      </c>
      <c r="G1820" s="1" t="s">
        <v>2032</v>
      </c>
      <c r="H1820" s="1" t="s">
        <v>90</v>
      </c>
      <c r="I1820" s="1" t="s">
        <v>26</v>
      </c>
      <c r="J1820" s="1" t="s">
        <v>66</v>
      </c>
      <c r="K1820" s="1" t="s">
        <v>67</v>
      </c>
      <c r="L1820" s="1" t="s">
        <v>68</v>
      </c>
      <c r="M1820" s="1" t="s">
        <v>1090</v>
      </c>
      <c r="N1820" s="1" t="s">
        <v>31</v>
      </c>
      <c r="O1820" s="1" t="s">
        <v>36</v>
      </c>
      <c r="P1820" s="1" t="s">
        <v>1091</v>
      </c>
      <c r="Q1820">
        <v>422.625</v>
      </c>
      <c r="R1820">
        <v>7</v>
      </c>
      <c r="S1820">
        <v>0</v>
      </c>
      <c r="T1820" s="1" t="s">
        <v>96</v>
      </c>
    </row>
    <row r="1821" spans="1:20" x14ac:dyDescent="0.25">
      <c r="A1821" s="1" t="s">
        <v>4061</v>
      </c>
      <c r="B1821" s="2">
        <v>42456</v>
      </c>
      <c r="C1821" s="2">
        <v>42460</v>
      </c>
      <c r="D1821" s="1" t="s">
        <v>79</v>
      </c>
      <c r="E1821" s="1" t="s">
        <v>40</v>
      </c>
      <c r="F1821" s="1" t="s">
        <v>286</v>
      </c>
      <c r="G1821" s="1" t="s">
        <v>287</v>
      </c>
      <c r="H1821" s="1" t="s">
        <v>90</v>
      </c>
      <c r="I1821" s="1" t="s">
        <v>26</v>
      </c>
      <c r="J1821" s="1" t="s">
        <v>347</v>
      </c>
      <c r="K1821" s="1" t="s">
        <v>667</v>
      </c>
      <c r="L1821" s="1" t="s">
        <v>29</v>
      </c>
      <c r="M1821" s="1" t="s">
        <v>2795</v>
      </c>
      <c r="N1821" s="1" t="s">
        <v>31</v>
      </c>
      <c r="O1821" s="1" t="s">
        <v>57</v>
      </c>
      <c r="P1821" s="1" t="s">
        <v>2796</v>
      </c>
      <c r="Q1821">
        <v>20.239999999999998</v>
      </c>
      <c r="R1821">
        <v>1</v>
      </c>
      <c r="S1821">
        <v>8.7032000000000007</v>
      </c>
      <c r="T1821" s="1" t="s">
        <v>195</v>
      </c>
    </row>
    <row r="1822" spans="1:20" x14ac:dyDescent="0.25">
      <c r="A1822" s="1" t="s">
        <v>4061</v>
      </c>
      <c r="B1822" s="2">
        <v>42456</v>
      </c>
      <c r="C1822" s="2">
        <v>42460</v>
      </c>
      <c r="D1822" s="1" t="s">
        <v>79</v>
      </c>
      <c r="E1822" s="1" t="s">
        <v>40</v>
      </c>
      <c r="F1822" s="1" t="s">
        <v>286</v>
      </c>
      <c r="G1822" s="1" t="s">
        <v>287</v>
      </c>
      <c r="H1822" s="1" t="s">
        <v>90</v>
      </c>
      <c r="I1822" s="1" t="s">
        <v>26</v>
      </c>
      <c r="J1822" s="1" t="s">
        <v>347</v>
      </c>
      <c r="K1822" s="1" t="s">
        <v>667</v>
      </c>
      <c r="L1822" s="1" t="s">
        <v>29</v>
      </c>
      <c r="M1822" s="1" t="s">
        <v>2659</v>
      </c>
      <c r="N1822" s="1" t="s">
        <v>31</v>
      </c>
      <c r="O1822" s="1" t="s">
        <v>57</v>
      </c>
      <c r="P1822" s="1" t="s">
        <v>2660</v>
      </c>
      <c r="Q1822">
        <v>39.92</v>
      </c>
      <c r="R1822">
        <v>4</v>
      </c>
      <c r="S1822">
        <v>11.1776</v>
      </c>
      <c r="T1822" s="1" t="s">
        <v>195</v>
      </c>
    </row>
    <row r="1823" spans="1:20" x14ac:dyDescent="0.25">
      <c r="A1823" s="1" t="s">
        <v>4062</v>
      </c>
      <c r="B1823" s="2">
        <v>42258</v>
      </c>
      <c r="C1823" s="2">
        <v>42259</v>
      </c>
      <c r="D1823" s="1" t="s">
        <v>117</v>
      </c>
      <c r="E1823" s="1" t="s">
        <v>87</v>
      </c>
      <c r="F1823" s="1" t="s">
        <v>1080</v>
      </c>
      <c r="G1823" s="1" t="s">
        <v>1081</v>
      </c>
      <c r="H1823" s="1" t="s">
        <v>90</v>
      </c>
      <c r="I1823" s="1" t="s">
        <v>26</v>
      </c>
      <c r="J1823" s="1" t="s">
        <v>179</v>
      </c>
      <c r="K1823" s="1" t="s">
        <v>180</v>
      </c>
      <c r="L1823" s="1" t="s">
        <v>55</v>
      </c>
      <c r="M1823" s="1" t="s">
        <v>553</v>
      </c>
      <c r="N1823" s="1" t="s">
        <v>31</v>
      </c>
      <c r="O1823" s="1" t="s">
        <v>57</v>
      </c>
      <c r="P1823" s="1" t="s">
        <v>554</v>
      </c>
      <c r="Q1823">
        <v>24.64</v>
      </c>
      <c r="R1823">
        <v>4</v>
      </c>
      <c r="S1823">
        <v>4.0039999999999996</v>
      </c>
      <c r="T1823" s="1" t="s">
        <v>77</v>
      </c>
    </row>
    <row r="1824" spans="1:20" x14ac:dyDescent="0.25">
      <c r="A1824" s="1" t="s">
        <v>4063</v>
      </c>
      <c r="B1824" s="2">
        <v>42713</v>
      </c>
      <c r="C1824" s="2">
        <v>42715</v>
      </c>
      <c r="D1824" s="1" t="s">
        <v>63</v>
      </c>
      <c r="E1824" s="1" t="s">
        <v>87</v>
      </c>
      <c r="F1824" s="1" t="s">
        <v>3530</v>
      </c>
      <c r="G1824" s="1" t="s">
        <v>3531</v>
      </c>
      <c r="H1824" s="1" t="s">
        <v>25</v>
      </c>
      <c r="I1824" s="1" t="s">
        <v>26</v>
      </c>
      <c r="J1824" s="1" t="s">
        <v>878</v>
      </c>
      <c r="K1824" s="1" t="s">
        <v>716</v>
      </c>
      <c r="L1824" s="1" t="s">
        <v>29</v>
      </c>
      <c r="M1824" s="1" t="s">
        <v>1284</v>
      </c>
      <c r="N1824" s="1" t="s">
        <v>31</v>
      </c>
      <c r="O1824" s="1" t="s">
        <v>46</v>
      </c>
      <c r="P1824" s="1" t="s">
        <v>1285</v>
      </c>
      <c r="Q1824">
        <v>1056.8599999999999</v>
      </c>
      <c r="R1824">
        <v>7</v>
      </c>
      <c r="S1824">
        <v>158.529</v>
      </c>
      <c r="T1824" s="1" t="s">
        <v>96</v>
      </c>
    </row>
    <row r="1825" spans="1:20" x14ac:dyDescent="0.25">
      <c r="A1825" s="1" t="s">
        <v>4064</v>
      </c>
      <c r="B1825" s="2">
        <v>42727</v>
      </c>
      <c r="C1825" s="2">
        <v>42730</v>
      </c>
      <c r="D1825" s="1" t="s">
        <v>21</v>
      </c>
      <c r="E1825" s="1" t="s">
        <v>22</v>
      </c>
      <c r="F1825" s="1" t="s">
        <v>984</v>
      </c>
      <c r="G1825" s="1" t="s">
        <v>985</v>
      </c>
      <c r="H1825" s="1" t="s">
        <v>90</v>
      </c>
      <c r="I1825" s="1" t="s">
        <v>26</v>
      </c>
      <c r="J1825" s="1" t="s">
        <v>101</v>
      </c>
      <c r="K1825" s="1" t="s">
        <v>92</v>
      </c>
      <c r="L1825" s="1" t="s">
        <v>93</v>
      </c>
      <c r="M1825" s="1" t="s">
        <v>500</v>
      </c>
      <c r="N1825" s="1" t="s">
        <v>31</v>
      </c>
      <c r="O1825" s="1" t="s">
        <v>57</v>
      </c>
      <c r="P1825" s="1" t="s">
        <v>501</v>
      </c>
      <c r="Q1825">
        <v>2.3279999999999998</v>
      </c>
      <c r="R1825">
        <v>2</v>
      </c>
      <c r="S1825">
        <v>-0.75660000000000005</v>
      </c>
      <c r="T1825" s="1" t="s">
        <v>96</v>
      </c>
    </row>
    <row r="1826" spans="1:20" x14ac:dyDescent="0.25">
      <c r="A1826" s="1" t="s">
        <v>4065</v>
      </c>
      <c r="B1826" s="2">
        <v>42462</v>
      </c>
      <c r="C1826" s="2">
        <v>42466</v>
      </c>
      <c r="D1826" s="1" t="s">
        <v>79</v>
      </c>
      <c r="E1826" s="1" t="s">
        <v>22</v>
      </c>
      <c r="F1826" s="1" t="s">
        <v>664</v>
      </c>
      <c r="G1826" s="1" t="s">
        <v>665</v>
      </c>
      <c r="H1826" s="1" t="s">
        <v>90</v>
      </c>
      <c r="I1826" s="1" t="s">
        <v>26</v>
      </c>
      <c r="J1826" s="1" t="s">
        <v>905</v>
      </c>
      <c r="K1826" s="1" t="s">
        <v>238</v>
      </c>
      <c r="L1826" s="1" t="s">
        <v>93</v>
      </c>
      <c r="M1826" s="1" t="s">
        <v>1306</v>
      </c>
      <c r="N1826" s="1" t="s">
        <v>31</v>
      </c>
      <c r="O1826" s="1" t="s">
        <v>36</v>
      </c>
      <c r="P1826" s="1" t="s">
        <v>1307</v>
      </c>
      <c r="Q1826">
        <v>1454.9</v>
      </c>
      <c r="R1826">
        <v>5</v>
      </c>
      <c r="S1826">
        <v>378.274</v>
      </c>
      <c r="T1826" s="1" t="s">
        <v>113</v>
      </c>
    </row>
    <row r="1827" spans="1:20" x14ac:dyDescent="0.25">
      <c r="A1827" s="1" t="s">
        <v>4066</v>
      </c>
      <c r="B1827" s="2">
        <v>42855</v>
      </c>
      <c r="C1827" s="2">
        <v>42859</v>
      </c>
      <c r="D1827" s="1" t="s">
        <v>79</v>
      </c>
      <c r="E1827" s="1" t="s">
        <v>40</v>
      </c>
      <c r="F1827" s="1" t="s">
        <v>1144</v>
      </c>
      <c r="G1827" s="1" t="s">
        <v>1145</v>
      </c>
      <c r="H1827" s="1" t="s">
        <v>100</v>
      </c>
      <c r="I1827" s="1" t="s">
        <v>26</v>
      </c>
      <c r="J1827" s="1" t="s">
        <v>4067</v>
      </c>
      <c r="K1827" s="1" t="s">
        <v>44</v>
      </c>
      <c r="L1827" s="1" t="s">
        <v>29</v>
      </c>
      <c r="M1827" s="1" t="s">
        <v>3288</v>
      </c>
      <c r="N1827" s="1" t="s">
        <v>31</v>
      </c>
      <c r="O1827" s="1" t="s">
        <v>57</v>
      </c>
      <c r="P1827" s="1" t="s">
        <v>3289</v>
      </c>
      <c r="Q1827">
        <v>220.70400000000001</v>
      </c>
      <c r="R1827">
        <v>6</v>
      </c>
      <c r="S1827">
        <v>-8.2764000000000006</v>
      </c>
      <c r="T1827" s="1" t="s">
        <v>113</v>
      </c>
    </row>
    <row r="1828" spans="1:20" x14ac:dyDescent="0.25">
      <c r="A1828" s="1" t="s">
        <v>4068</v>
      </c>
      <c r="B1828" s="2">
        <v>42919</v>
      </c>
      <c r="C1828" s="2">
        <v>42920</v>
      </c>
      <c r="D1828" s="1" t="s">
        <v>117</v>
      </c>
      <c r="E1828" s="1" t="s">
        <v>87</v>
      </c>
      <c r="F1828" s="1" t="s">
        <v>2384</v>
      </c>
      <c r="G1828" s="1" t="s">
        <v>2385</v>
      </c>
      <c r="H1828" s="1" t="s">
        <v>25</v>
      </c>
      <c r="I1828" s="1" t="s">
        <v>26</v>
      </c>
      <c r="J1828" s="1" t="s">
        <v>509</v>
      </c>
      <c r="K1828" s="1" t="s">
        <v>884</v>
      </c>
      <c r="L1828" s="1" t="s">
        <v>68</v>
      </c>
      <c r="M1828" s="1" t="s">
        <v>935</v>
      </c>
      <c r="N1828" s="1" t="s">
        <v>31</v>
      </c>
      <c r="O1828" s="1" t="s">
        <v>57</v>
      </c>
      <c r="P1828" s="1" t="s">
        <v>936</v>
      </c>
      <c r="Q1828">
        <v>102.3</v>
      </c>
      <c r="R1828">
        <v>1</v>
      </c>
      <c r="S1828">
        <v>26.597999999999999</v>
      </c>
      <c r="T1828" s="1" t="s">
        <v>71</v>
      </c>
    </row>
    <row r="1829" spans="1:20" x14ac:dyDescent="0.25">
      <c r="A1829" s="1" t="s">
        <v>4069</v>
      </c>
      <c r="B1829" s="2">
        <v>43091</v>
      </c>
      <c r="C1829" s="2">
        <v>43095</v>
      </c>
      <c r="D1829" s="1" t="s">
        <v>79</v>
      </c>
      <c r="E1829" s="1" t="s">
        <v>40</v>
      </c>
      <c r="F1829" s="1" t="s">
        <v>1634</v>
      </c>
      <c r="G1829" s="1" t="s">
        <v>1635</v>
      </c>
      <c r="H1829" s="1" t="s">
        <v>25</v>
      </c>
      <c r="I1829" s="1" t="s">
        <v>26</v>
      </c>
      <c r="J1829" s="1" t="s">
        <v>894</v>
      </c>
      <c r="K1829" s="1" t="s">
        <v>166</v>
      </c>
      <c r="L1829" s="1" t="s">
        <v>93</v>
      </c>
      <c r="M1829" s="1" t="s">
        <v>435</v>
      </c>
      <c r="N1829" s="1" t="s">
        <v>31</v>
      </c>
      <c r="O1829" s="1" t="s">
        <v>46</v>
      </c>
      <c r="P1829" s="1" t="s">
        <v>436</v>
      </c>
      <c r="Q1829">
        <v>607.52</v>
      </c>
      <c r="R1829">
        <v>2</v>
      </c>
      <c r="S1829">
        <v>97.203199999999995</v>
      </c>
      <c r="T1829" s="1" t="s">
        <v>96</v>
      </c>
    </row>
    <row r="1830" spans="1:20" x14ac:dyDescent="0.25">
      <c r="A1830" s="1" t="s">
        <v>4070</v>
      </c>
      <c r="B1830" s="2">
        <v>41779</v>
      </c>
      <c r="C1830" s="2">
        <v>41781</v>
      </c>
      <c r="D1830" s="1" t="s">
        <v>63</v>
      </c>
      <c r="E1830" s="1" t="s">
        <v>22</v>
      </c>
      <c r="F1830" s="1" t="s">
        <v>1997</v>
      </c>
      <c r="G1830" s="1" t="s">
        <v>1998</v>
      </c>
      <c r="H1830" s="1" t="s">
        <v>90</v>
      </c>
      <c r="I1830" s="1" t="s">
        <v>26</v>
      </c>
      <c r="J1830" s="1" t="s">
        <v>4071</v>
      </c>
      <c r="K1830" s="1" t="s">
        <v>92</v>
      </c>
      <c r="L1830" s="1" t="s">
        <v>93</v>
      </c>
      <c r="M1830" s="1" t="s">
        <v>3438</v>
      </c>
      <c r="N1830" s="1" t="s">
        <v>31</v>
      </c>
      <c r="O1830" s="1" t="s">
        <v>57</v>
      </c>
      <c r="P1830" s="1" t="s">
        <v>3439</v>
      </c>
      <c r="Q1830">
        <v>10.332000000000001</v>
      </c>
      <c r="R1830">
        <v>3</v>
      </c>
      <c r="S1830">
        <v>-5.9409000000000001</v>
      </c>
      <c r="T1830" s="1" t="s">
        <v>161</v>
      </c>
    </row>
    <row r="1831" spans="1:20" x14ac:dyDescent="0.25">
      <c r="A1831" s="1" t="s">
        <v>4072</v>
      </c>
      <c r="B1831" s="2">
        <v>42848</v>
      </c>
      <c r="C1831" s="2">
        <v>42851</v>
      </c>
      <c r="D1831" s="1" t="s">
        <v>21</v>
      </c>
      <c r="E1831" s="1" t="s">
        <v>87</v>
      </c>
      <c r="F1831" s="1" t="s">
        <v>41</v>
      </c>
      <c r="G1831" s="1" t="s">
        <v>42</v>
      </c>
      <c r="H1831" s="1" t="s">
        <v>25</v>
      </c>
      <c r="I1831" s="1" t="s">
        <v>26</v>
      </c>
      <c r="J1831" s="1" t="s">
        <v>4073</v>
      </c>
      <c r="K1831" s="1" t="s">
        <v>180</v>
      </c>
      <c r="L1831" s="1" t="s">
        <v>55</v>
      </c>
      <c r="M1831" s="1" t="s">
        <v>3043</v>
      </c>
      <c r="N1831" s="1" t="s">
        <v>31</v>
      </c>
      <c r="O1831" s="1" t="s">
        <v>57</v>
      </c>
      <c r="P1831" s="1" t="s">
        <v>3044</v>
      </c>
      <c r="Q1831">
        <v>11.664</v>
      </c>
      <c r="R1831">
        <v>3</v>
      </c>
      <c r="S1831">
        <v>3.3534000000000002</v>
      </c>
      <c r="T1831" s="1" t="s">
        <v>113</v>
      </c>
    </row>
    <row r="1832" spans="1:20" x14ac:dyDescent="0.25">
      <c r="A1832" s="1" t="s">
        <v>4074</v>
      </c>
      <c r="B1832" s="2">
        <v>41794</v>
      </c>
      <c r="C1832" s="2">
        <v>41799</v>
      </c>
      <c r="D1832" s="1" t="s">
        <v>50</v>
      </c>
      <c r="E1832" s="1" t="s">
        <v>40</v>
      </c>
      <c r="F1832" s="1" t="s">
        <v>1772</v>
      </c>
      <c r="G1832" s="1" t="s">
        <v>1773</v>
      </c>
      <c r="H1832" s="1" t="s">
        <v>25</v>
      </c>
      <c r="I1832" s="1" t="s">
        <v>26</v>
      </c>
      <c r="J1832" s="1" t="s">
        <v>173</v>
      </c>
      <c r="K1832" s="1" t="s">
        <v>121</v>
      </c>
      <c r="L1832" s="1" t="s">
        <v>68</v>
      </c>
      <c r="M1832" s="1" t="s">
        <v>1518</v>
      </c>
      <c r="N1832" s="1" t="s">
        <v>31</v>
      </c>
      <c r="O1832" s="1" t="s">
        <v>57</v>
      </c>
      <c r="P1832" s="1" t="s">
        <v>1519</v>
      </c>
      <c r="Q1832">
        <v>56.96</v>
      </c>
      <c r="R1832">
        <v>2</v>
      </c>
      <c r="S1832">
        <v>21.075199999999999</v>
      </c>
      <c r="T1832" s="1" t="s">
        <v>59</v>
      </c>
    </row>
    <row r="1833" spans="1:20" x14ac:dyDescent="0.25">
      <c r="A1833" s="1" t="s">
        <v>4074</v>
      </c>
      <c r="B1833" s="2">
        <v>41794</v>
      </c>
      <c r="C1833" s="2">
        <v>41799</v>
      </c>
      <c r="D1833" s="1" t="s">
        <v>50</v>
      </c>
      <c r="E1833" s="1" t="s">
        <v>40</v>
      </c>
      <c r="F1833" s="1" t="s">
        <v>1772</v>
      </c>
      <c r="G1833" s="1" t="s">
        <v>1773</v>
      </c>
      <c r="H1833" s="1" t="s">
        <v>25</v>
      </c>
      <c r="I1833" s="1" t="s">
        <v>26</v>
      </c>
      <c r="J1833" s="1" t="s">
        <v>173</v>
      </c>
      <c r="K1833" s="1" t="s">
        <v>121</v>
      </c>
      <c r="L1833" s="1" t="s">
        <v>68</v>
      </c>
      <c r="M1833" s="1" t="s">
        <v>736</v>
      </c>
      <c r="N1833" s="1" t="s">
        <v>31</v>
      </c>
      <c r="O1833" s="1" t="s">
        <v>32</v>
      </c>
      <c r="P1833" s="1" t="s">
        <v>737</v>
      </c>
      <c r="Q1833">
        <v>353.56799999999998</v>
      </c>
      <c r="R1833">
        <v>2</v>
      </c>
      <c r="S1833">
        <v>-44.195999999999998</v>
      </c>
      <c r="T1833" s="1" t="s">
        <v>59</v>
      </c>
    </row>
    <row r="1834" spans="1:20" x14ac:dyDescent="0.25">
      <c r="A1834" s="1" t="s">
        <v>4074</v>
      </c>
      <c r="B1834" s="2">
        <v>41794</v>
      </c>
      <c r="C1834" s="2">
        <v>41799</v>
      </c>
      <c r="D1834" s="1" t="s">
        <v>50</v>
      </c>
      <c r="E1834" s="1" t="s">
        <v>40</v>
      </c>
      <c r="F1834" s="1" t="s">
        <v>1772</v>
      </c>
      <c r="G1834" s="1" t="s">
        <v>1773</v>
      </c>
      <c r="H1834" s="1" t="s">
        <v>25</v>
      </c>
      <c r="I1834" s="1" t="s">
        <v>26</v>
      </c>
      <c r="J1834" s="1" t="s">
        <v>173</v>
      </c>
      <c r="K1834" s="1" t="s">
        <v>121</v>
      </c>
      <c r="L1834" s="1" t="s">
        <v>68</v>
      </c>
      <c r="M1834" s="1" t="s">
        <v>977</v>
      </c>
      <c r="N1834" s="1" t="s">
        <v>31</v>
      </c>
      <c r="O1834" s="1" t="s">
        <v>57</v>
      </c>
      <c r="P1834" s="1" t="s">
        <v>978</v>
      </c>
      <c r="Q1834">
        <v>13.96</v>
      </c>
      <c r="R1834">
        <v>2</v>
      </c>
      <c r="S1834">
        <v>6.7008000000000001</v>
      </c>
      <c r="T1834" s="1" t="s">
        <v>59</v>
      </c>
    </row>
    <row r="1835" spans="1:20" x14ac:dyDescent="0.25">
      <c r="A1835" s="1" t="s">
        <v>4075</v>
      </c>
      <c r="B1835" s="2">
        <v>42797</v>
      </c>
      <c r="C1835" s="2">
        <v>42802</v>
      </c>
      <c r="D1835" s="1" t="s">
        <v>50</v>
      </c>
      <c r="E1835" s="1" t="s">
        <v>40</v>
      </c>
      <c r="F1835" s="1" t="s">
        <v>1026</v>
      </c>
      <c r="G1835" s="1" t="s">
        <v>1027</v>
      </c>
      <c r="H1835" s="1" t="s">
        <v>90</v>
      </c>
      <c r="I1835" s="1" t="s">
        <v>26</v>
      </c>
      <c r="J1835" s="1" t="s">
        <v>53</v>
      </c>
      <c r="K1835" s="1" t="s">
        <v>54</v>
      </c>
      <c r="L1835" s="1" t="s">
        <v>55</v>
      </c>
      <c r="M1835" s="1" t="s">
        <v>907</v>
      </c>
      <c r="N1835" s="1" t="s">
        <v>31</v>
      </c>
      <c r="O1835" s="1" t="s">
        <v>46</v>
      </c>
      <c r="P1835" s="1" t="s">
        <v>908</v>
      </c>
      <c r="Q1835">
        <v>399.67200000000003</v>
      </c>
      <c r="R1835">
        <v>7</v>
      </c>
      <c r="S1835">
        <v>-14.9877</v>
      </c>
      <c r="T1835" s="1" t="s">
        <v>195</v>
      </c>
    </row>
    <row r="1836" spans="1:20" x14ac:dyDescent="0.25">
      <c r="A1836" s="1" t="s">
        <v>4076</v>
      </c>
      <c r="B1836" s="2">
        <v>43045</v>
      </c>
      <c r="C1836" s="2">
        <v>43048</v>
      </c>
      <c r="D1836" s="1" t="s">
        <v>21</v>
      </c>
      <c r="E1836" s="1" t="s">
        <v>22</v>
      </c>
      <c r="F1836" s="1" t="s">
        <v>2415</v>
      </c>
      <c r="G1836" s="1" t="s">
        <v>2416</v>
      </c>
      <c r="H1836" s="1" t="s">
        <v>25</v>
      </c>
      <c r="I1836" s="1" t="s">
        <v>26</v>
      </c>
      <c r="J1836" s="1" t="s">
        <v>1739</v>
      </c>
      <c r="K1836" s="1" t="s">
        <v>92</v>
      </c>
      <c r="L1836" s="1" t="s">
        <v>93</v>
      </c>
      <c r="M1836" s="1" t="s">
        <v>870</v>
      </c>
      <c r="N1836" s="1" t="s">
        <v>31</v>
      </c>
      <c r="O1836" s="1" t="s">
        <v>57</v>
      </c>
      <c r="P1836" s="1" t="s">
        <v>871</v>
      </c>
      <c r="Q1836">
        <v>30.56</v>
      </c>
      <c r="R1836">
        <v>5</v>
      </c>
      <c r="S1836">
        <v>-19.864000000000001</v>
      </c>
      <c r="T1836" s="1" t="s">
        <v>34</v>
      </c>
    </row>
    <row r="1837" spans="1:20" x14ac:dyDescent="0.25">
      <c r="A1837" s="1" t="s">
        <v>4077</v>
      </c>
      <c r="B1837" s="2">
        <v>42254</v>
      </c>
      <c r="C1837" s="2">
        <v>42259</v>
      </c>
      <c r="D1837" s="1" t="s">
        <v>50</v>
      </c>
      <c r="E1837" s="1" t="s">
        <v>40</v>
      </c>
      <c r="F1837" s="1" t="s">
        <v>4078</v>
      </c>
      <c r="G1837" s="1" t="s">
        <v>4079</v>
      </c>
      <c r="H1837" s="1" t="s">
        <v>90</v>
      </c>
      <c r="I1837" s="1" t="s">
        <v>26</v>
      </c>
      <c r="J1837" s="1" t="s">
        <v>173</v>
      </c>
      <c r="K1837" s="1" t="s">
        <v>121</v>
      </c>
      <c r="L1837" s="1" t="s">
        <v>68</v>
      </c>
      <c r="M1837" s="1" t="s">
        <v>1991</v>
      </c>
      <c r="N1837" s="1" t="s">
        <v>31</v>
      </c>
      <c r="O1837" s="1" t="s">
        <v>46</v>
      </c>
      <c r="P1837" s="1" t="s">
        <v>1992</v>
      </c>
      <c r="Q1837">
        <v>481.17599999999999</v>
      </c>
      <c r="R1837">
        <v>2</v>
      </c>
      <c r="S1837">
        <v>-120.294</v>
      </c>
      <c r="T1837" s="1" t="s">
        <v>77</v>
      </c>
    </row>
    <row r="1838" spans="1:20" x14ac:dyDescent="0.25">
      <c r="A1838" s="1" t="s">
        <v>4080</v>
      </c>
      <c r="B1838" s="2">
        <v>42579</v>
      </c>
      <c r="C1838" s="2">
        <v>42580</v>
      </c>
      <c r="D1838" s="1" t="s">
        <v>117</v>
      </c>
      <c r="E1838" s="1" t="s">
        <v>87</v>
      </c>
      <c r="F1838" s="1" t="s">
        <v>610</v>
      </c>
      <c r="G1838" s="1" t="s">
        <v>611</v>
      </c>
      <c r="H1838" s="1" t="s">
        <v>25</v>
      </c>
      <c r="I1838" s="1" t="s">
        <v>26</v>
      </c>
      <c r="J1838" s="1" t="s">
        <v>3101</v>
      </c>
      <c r="K1838" s="1" t="s">
        <v>67</v>
      </c>
      <c r="L1838" s="1" t="s">
        <v>68</v>
      </c>
      <c r="M1838" s="1" t="s">
        <v>810</v>
      </c>
      <c r="N1838" s="1" t="s">
        <v>31</v>
      </c>
      <c r="O1838" s="1" t="s">
        <v>32</v>
      </c>
      <c r="P1838" s="1" t="s">
        <v>811</v>
      </c>
      <c r="Q1838">
        <v>177.45</v>
      </c>
      <c r="R1838">
        <v>5</v>
      </c>
      <c r="S1838">
        <v>-78.078000000000003</v>
      </c>
      <c r="T1838" s="1" t="s">
        <v>71</v>
      </c>
    </row>
    <row r="1839" spans="1:20" x14ac:dyDescent="0.25">
      <c r="A1839" s="1" t="s">
        <v>4081</v>
      </c>
      <c r="B1839" s="2">
        <v>42972</v>
      </c>
      <c r="C1839" s="2">
        <v>42976</v>
      </c>
      <c r="D1839" s="1" t="s">
        <v>79</v>
      </c>
      <c r="E1839" s="1" t="s">
        <v>40</v>
      </c>
      <c r="F1839" s="1" t="s">
        <v>739</v>
      </c>
      <c r="G1839" s="1" t="s">
        <v>740</v>
      </c>
      <c r="H1839" s="1" t="s">
        <v>25</v>
      </c>
      <c r="I1839" s="1" t="s">
        <v>26</v>
      </c>
      <c r="J1839" s="1" t="s">
        <v>66</v>
      </c>
      <c r="K1839" s="1" t="s">
        <v>67</v>
      </c>
      <c r="L1839" s="1" t="s">
        <v>68</v>
      </c>
      <c r="M1839" s="1" t="s">
        <v>30</v>
      </c>
      <c r="N1839" s="1" t="s">
        <v>31</v>
      </c>
      <c r="O1839" s="1" t="s">
        <v>32</v>
      </c>
      <c r="P1839" s="1" t="s">
        <v>33</v>
      </c>
      <c r="Q1839">
        <v>130.97999999999999</v>
      </c>
      <c r="R1839">
        <v>2</v>
      </c>
      <c r="S1839">
        <v>-89.066400000000002</v>
      </c>
      <c r="T1839" s="1" t="s">
        <v>253</v>
      </c>
    </row>
    <row r="1840" spans="1:20" x14ac:dyDescent="0.25">
      <c r="A1840" s="1" t="s">
        <v>4082</v>
      </c>
      <c r="B1840" s="2">
        <v>42852</v>
      </c>
      <c r="C1840" s="2">
        <v>42857</v>
      </c>
      <c r="D1840" s="1" t="s">
        <v>50</v>
      </c>
      <c r="E1840" s="1" t="s">
        <v>40</v>
      </c>
      <c r="F1840" s="1" t="s">
        <v>4083</v>
      </c>
      <c r="G1840" s="1" t="s">
        <v>4084</v>
      </c>
      <c r="H1840" s="1" t="s">
        <v>25</v>
      </c>
      <c r="I1840" s="1" t="s">
        <v>26</v>
      </c>
      <c r="J1840" s="1" t="s">
        <v>191</v>
      </c>
      <c r="K1840" s="1" t="s">
        <v>192</v>
      </c>
      <c r="L1840" s="1" t="s">
        <v>55</v>
      </c>
      <c r="M1840" s="1" t="s">
        <v>128</v>
      </c>
      <c r="N1840" s="1" t="s">
        <v>31</v>
      </c>
      <c r="O1840" s="1" t="s">
        <v>57</v>
      </c>
      <c r="P1840" s="1" t="s">
        <v>129</v>
      </c>
      <c r="Q1840">
        <v>139.58000000000001</v>
      </c>
      <c r="R1840">
        <v>7</v>
      </c>
      <c r="S1840">
        <v>39.0824</v>
      </c>
      <c r="T1840" s="1" t="s">
        <v>113</v>
      </c>
    </row>
    <row r="1841" spans="1:20" x14ac:dyDescent="0.25">
      <c r="A1841" s="1" t="s">
        <v>4085</v>
      </c>
      <c r="B1841" s="2">
        <v>42316</v>
      </c>
      <c r="C1841" s="2">
        <v>42323</v>
      </c>
      <c r="D1841" s="1" t="s">
        <v>39</v>
      </c>
      <c r="E1841" s="1" t="s">
        <v>40</v>
      </c>
      <c r="F1841" s="1" t="s">
        <v>1038</v>
      </c>
      <c r="G1841" s="1" t="s">
        <v>1039</v>
      </c>
      <c r="H1841" s="1" t="s">
        <v>90</v>
      </c>
      <c r="I1841" s="1" t="s">
        <v>26</v>
      </c>
      <c r="J1841" s="1" t="s">
        <v>606</v>
      </c>
      <c r="K1841" s="1" t="s">
        <v>1036</v>
      </c>
      <c r="L1841" s="1" t="s">
        <v>29</v>
      </c>
      <c r="M1841" s="1" t="s">
        <v>422</v>
      </c>
      <c r="N1841" s="1" t="s">
        <v>31</v>
      </c>
      <c r="O1841" s="1" t="s">
        <v>57</v>
      </c>
      <c r="P1841" s="1" t="s">
        <v>423</v>
      </c>
      <c r="Q1841">
        <v>4.7119999999999997</v>
      </c>
      <c r="R1841">
        <v>1</v>
      </c>
      <c r="S1841">
        <v>1.4136</v>
      </c>
      <c r="T1841" s="1" t="s">
        <v>34</v>
      </c>
    </row>
    <row r="1842" spans="1:20" x14ac:dyDescent="0.25">
      <c r="A1842" s="1" t="s">
        <v>4086</v>
      </c>
      <c r="B1842" s="2">
        <v>42699</v>
      </c>
      <c r="C1842" s="2">
        <v>42703</v>
      </c>
      <c r="D1842" s="1" t="s">
        <v>79</v>
      </c>
      <c r="E1842" s="1" t="s">
        <v>40</v>
      </c>
      <c r="F1842" s="1" t="s">
        <v>2633</v>
      </c>
      <c r="G1842" s="1" t="s">
        <v>2634</v>
      </c>
      <c r="H1842" s="1" t="s">
        <v>25</v>
      </c>
      <c r="I1842" s="1" t="s">
        <v>26</v>
      </c>
      <c r="J1842" s="1" t="s">
        <v>53</v>
      </c>
      <c r="K1842" s="1" t="s">
        <v>54</v>
      </c>
      <c r="L1842" s="1" t="s">
        <v>55</v>
      </c>
      <c r="M1842" s="1" t="s">
        <v>255</v>
      </c>
      <c r="N1842" s="1" t="s">
        <v>31</v>
      </c>
      <c r="O1842" s="1" t="s">
        <v>36</v>
      </c>
      <c r="P1842" s="1" t="s">
        <v>256</v>
      </c>
      <c r="Q1842">
        <v>194.352</v>
      </c>
      <c r="R1842">
        <v>3</v>
      </c>
      <c r="S1842">
        <v>19.435199999999998</v>
      </c>
      <c r="T1842" s="1" t="s">
        <v>34</v>
      </c>
    </row>
    <row r="1843" spans="1:20" x14ac:dyDescent="0.25">
      <c r="A1843" s="1" t="s">
        <v>4087</v>
      </c>
      <c r="B1843" s="2">
        <v>42343</v>
      </c>
      <c r="C1843" s="2">
        <v>42346</v>
      </c>
      <c r="D1843" s="1" t="s">
        <v>21</v>
      </c>
      <c r="E1843" s="1" t="s">
        <v>87</v>
      </c>
      <c r="F1843" s="1" t="s">
        <v>2041</v>
      </c>
      <c r="G1843" s="1" t="s">
        <v>2042</v>
      </c>
      <c r="H1843" s="1" t="s">
        <v>90</v>
      </c>
      <c r="I1843" s="1" t="s">
        <v>26</v>
      </c>
      <c r="J1843" s="1" t="s">
        <v>2647</v>
      </c>
      <c r="K1843" s="1" t="s">
        <v>141</v>
      </c>
      <c r="L1843" s="1" t="s">
        <v>29</v>
      </c>
      <c r="M1843" s="1" t="s">
        <v>298</v>
      </c>
      <c r="N1843" s="1" t="s">
        <v>31</v>
      </c>
      <c r="O1843" s="1" t="s">
        <v>36</v>
      </c>
      <c r="P1843" s="1" t="s">
        <v>299</v>
      </c>
      <c r="Q1843">
        <v>97.424000000000007</v>
      </c>
      <c r="R1843">
        <v>2</v>
      </c>
      <c r="S1843">
        <v>10.9602</v>
      </c>
      <c r="T1843" s="1" t="s">
        <v>96</v>
      </c>
    </row>
    <row r="1844" spans="1:20" x14ac:dyDescent="0.25">
      <c r="A1844" s="1" t="s">
        <v>4088</v>
      </c>
      <c r="B1844" s="2">
        <v>41895</v>
      </c>
      <c r="C1844" s="2">
        <v>41895</v>
      </c>
      <c r="D1844" s="1" t="s">
        <v>425</v>
      </c>
      <c r="E1844" s="1" t="s">
        <v>426</v>
      </c>
      <c r="F1844" s="1" t="s">
        <v>691</v>
      </c>
      <c r="G1844" s="1" t="s">
        <v>692</v>
      </c>
      <c r="H1844" s="1" t="s">
        <v>25</v>
      </c>
      <c r="I1844" s="1" t="s">
        <v>26</v>
      </c>
      <c r="J1844" s="1" t="s">
        <v>191</v>
      </c>
      <c r="K1844" s="1" t="s">
        <v>192</v>
      </c>
      <c r="L1844" s="1" t="s">
        <v>55</v>
      </c>
      <c r="M1844" s="1" t="s">
        <v>379</v>
      </c>
      <c r="N1844" s="1" t="s">
        <v>31</v>
      </c>
      <c r="O1844" s="1" t="s">
        <v>57</v>
      </c>
      <c r="P1844" s="1" t="s">
        <v>380</v>
      </c>
      <c r="Q1844">
        <v>14.19</v>
      </c>
      <c r="R1844">
        <v>3</v>
      </c>
      <c r="S1844">
        <v>5.5340999999999996</v>
      </c>
      <c r="T1844" s="1" t="s">
        <v>77</v>
      </c>
    </row>
    <row r="1845" spans="1:20" x14ac:dyDescent="0.25">
      <c r="A1845" s="1" t="s">
        <v>4089</v>
      </c>
      <c r="B1845" s="2">
        <v>43064</v>
      </c>
      <c r="C1845" s="2">
        <v>43069</v>
      </c>
      <c r="D1845" s="1" t="s">
        <v>50</v>
      </c>
      <c r="E1845" s="1" t="s">
        <v>40</v>
      </c>
      <c r="F1845" s="1" t="s">
        <v>1431</v>
      </c>
      <c r="G1845" s="1" t="s">
        <v>1432</v>
      </c>
      <c r="H1845" s="1" t="s">
        <v>25</v>
      </c>
      <c r="I1845" s="1" t="s">
        <v>26</v>
      </c>
      <c r="J1845" s="1" t="s">
        <v>43</v>
      </c>
      <c r="K1845" s="1" t="s">
        <v>44</v>
      </c>
      <c r="L1845" s="1" t="s">
        <v>29</v>
      </c>
      <c r="M1845" s="1" t="s">
        <v>1446</v>
      </c>
      <c r="N1845" s="1" t="s">
        <v>31</v>
      </c>
      <c r="O1845" s="1" t="s">
        <v>32</v>
      </c>
      <c r="P1845" s="1" t="s">
        <v>1447</v>
      </c>
      <c r="Q1845">
        <v>723.92</v>
      </c>
      <c r="R1845">
        <v>5</v>
      </c>
      <c r="S1845">
        <v>-81.441000000000003</v>
      </c>
      <c r="T1845" s="1" t="s">
        <v>34</v>
      </c>
    </row>
    <row r="1846" spans="1:20" x14ac:dyDescent="0.25">
      <c r="A1846" s="1" t="s">
        <v>4090</v>
      </c>
      <c r="B1846" s="2">
        <v>42136</v>
      </c>
      <c r="C1846" s="2">
        <v>42141</v>
      </c>
      <c r="D1846" s="1" t="s">
        <v>50</v>
      </c>
      <c r="E1846" s="1" t="s">
        <v>40</v>
      </c>
      <c r="F1846" s="1" t="s">
        <v>1571</v>
      </c>
      <c r="G1846" s="1" t="s">
        <v>1572</v>
      </c>
      <c r="H1846" s="1" t="s">
        <v>25</v>
      </c>
      <c r="I1846" s="1" t="s">
        <v>26</v>
      </c>
      <c r="J1846" s="1" t="s">
        <v>101</v>
      </c>
      <c r="K1846" s="1" t="s">
        <v>92</v>
      </c>
      <c r="L1846" s="1" t="s">
        <v>93</v>
      </c>
      <c r="M1846" s="1" t="s">
        <v>2787</v>
      </c>
      <c r="N1846" s="1" t="s">
        <v>31</v>
      </c>
      <c r="O1846" s="1" t="s">
        <v>57</v>
      </c>
      <c r="P1846" s="1" t="s">
        <v>2788</v>
      </c>
      <c r="Q1846">
        <v>21.968</v>
      </c>
      <c r="R1846">
        <v>4</v>
      </c>
      <c r="S1846">
        <v>-15.9268</v>
      </c>
      <c r="T1846" s="1" t="s">
        <v>161</v>
      </c>
    </row>
    <row r="1847" spans="1:20" x14ac:dyDescent="0.25">
      <c r="A1847" s="1" t="s">
        <v>4091</v>
      </c>
      <c r="B1847" s="2">
        <v>42824</v>
      </c>
      <c r="C1847" s="2">
        <v>42826</v>
      </c>
      <c r="D1847" s="1" t="s">
        <v>63</v>
      </c>
      <c r="E1847" s="1" t="s">
        <v>22</v>
      </c>
      <c r="F1847" s="1" t="s">
        <v>3115</v>
      </c>
      <c r="G1847" s="1" t="s">
        <v>3116</v>
      </c>
      <c r="H1847" s="1" t="s">
        <v>25</v>
      </c>
      <c r="I1847" s="1" t="s">
        <v>26</v>
      </c>
      <c r="J1847" s="1" t="s">
        <v>2060</v>
      </c>
      <c r="K1847" s="1" t="s">
        <v>54</v>
      </c>
      <c r="L1847" s="1" t="s">
        <v>55</v>
      </c>
      <c r="M1847" s="1" t="s">
        <v>1542</v>
      </c>
      <c r="N1847" s="1" t="s">
        <v>31</v>
      </c>
      <c r="O1847" s="1" t="s">
        <v>57</v>
      </c>
      <c r="P1847" s="1" t="s">
        <v>1543</v>
      </c>
      <c r="Q1847">
        <v>94.2</v>
      </c>
      <c r="R1847">
        <v>5</v>
      </c>
      <c r="S1847">
        <v>39.564</v>
      </c>
      <c r="T1847" s="1" t="s">
        <v>195</v>
      </c>
    </row>
    <row r="1848" spans="1:20" x14ac:dyDescent="0.25">
      <c r="A1848" s="1" t="s">
        <v>4092</v>
      </c>
      <c r="B1848" s="2">
        <v>42000</v>
      </c>
      <c r="C1848" s="2">
        <v>42005</v>
      </c>
      <c r="D1848" s="1" t="s">
        <v>50</v>
      </c>
      <c r="E1848" s="1" t="s">
        <v>22</v>
      </c>
      <c r="F1848" s="1" t="s">
        <v>163</v>
      </c>
      <c r="G1848" s="1" t="s">
        <v>164</v>
      </c>
      <c r="H1848" s="1" t="s">
        <v>25</v>
      </c>
      <c r="I1848" s="1" t="s">
        <v>26</v>
      </c>
      <c r="J1848" s="1" t="s">
        <v>693</v>
      </c>
      <c r="K1848" s="1" t="s">
        <v>231</v>
      </c>
      <c r="L1848" s="1" t="s">
        <v>68</v>
      </c>
      <c r="M1848" s="1" t="s">
        <v>2606</v>
      </c>
      <c r="N1848" s="1" t="s">
        <v>31</v>
      </c>
      <c r="O1848" s="1" t="s">
        <v>57</v>
      </c>
      <c r="P1848" s="1" t="s">
        <v>2607</v>
      </c>
      <c r="Q1848">
        <v>182.352</v>
      </c>
      <c r="R1848">
        <v>3</v>
      </c>
      <c r="S1848">
        <v>-18.235199999999999</v>
      </c>
      <c r="T1848" s="1" t="s">
        <v>96</v>
      </c>
    </row>
    <row r="1849" spans="1:20" x14ac:dyDescent="0.25">
      <c r="A1849" s="1" t="s">
        <v>4093</v>
      </c>
      <c r="B1849" s="2">
        <v>42782</v>
      </c>
      <c r="C1849" s="2">
        <v>42787</v>
      </c>
      <c r="D1849" s="1" t="s">
        <v>50</v>
      </c>
      <c r="E1849" s="1" t="s">
        <v>40</v>
      </c>
      <c r="F1849" s="1" t="s">
        <v>1630</v>
      </c>
      <c r="G1849" s="1" t="s">
        <v>1631</v>
      </c>
      <c r="H1849" s="1" t="s">
        <v>25</v>
      </c>
      <c r="I1849" s="1" t="s">
        <v>26</v>
      </c>
      <c r="J1849" s="1" t="s">
        <v>513</v>
      </c>
      <c r="K1849" s="1" t="s">
        <v>134</v>
      </c>
      <c r="L1849" s="1" t="s">
        <v>93</v>
      </c>
      <c r="M1849" s="1" t="s">
        <v>206</v>
      </c>
      <c r="N1849" s="1" t="s">
        <v>31</v>
      </c>
      <c r="O1849" s="1" t="s">
        <v>36</v>
      </c>
      <c r="P1849" s="1" t="s">
        <v>207</v>
      </c>
      <c r="Q1849">
        <v>600.55799999999999</v>
      </c>
      <c r="R1849">
        <v>3</v>
      </c>
      <c r="S1849">
        <v>-8.5793999999999997</v>
      </c>
      <c r="T1849" s="1" t="s">
        <v>297</v>
      </c>
    </row>
    <row r="1850" spans="1:20" x14ac:dyDescent="0.25">
      <c r="A1850" s="1" t="s">
        <v>4093</v>
      </c>
      <c r="B1850" s="2">
        <v>42782</v>
      </c>
      <c r="C1850" s="2">
        <v>42787</v>
      </c>
      <c r="D1850" s="1" t="s">
        <v>50</v>
      </c>
      <c r="E1850" s="1" t="s">
        <v>40</v>
      </c>
      <c r="F1850" s="1" t="s">
        <v>1630</v>
      </c>
      <c r="G1850" s="1" t="s">
        <v>1631</v>
      </c>
      <c r="H1850" s="1" t="s">
        <v>25</v>
      </c>
      <c r="I1850" s="1" t="s">
        <v>26</v>
      </c>
      <c r="J1850" s="1" t="s">
        <v>513</v>
      </c>
      <c r="K1850" s="1" t="s">
        <v>134</v>
      </c>
      <c r="L1850" s="1" t="s">
        <v>93</v>
      </c>
      <c r="M1850" s="1" t="s">
        <v>1311</v>
      </c>
      <c r="N1850" s="1" t="s">
        <v>31</v>
      </c>
      <c r="O1850" s="1" t="s">
        <v>57</v>
      </c>
      <c r="P1850" s="1" t="s">
        <v>2022</v>
      </c>
      <c r="Q1850">
        <v>7.6920000000000002</v>
      </c>
      <c r="R1850">
        <v>1</v>
      </c>
      <c r="S1850">
        <v>-3.6537000000000002</v>
      </c>
      <c r="T1850" s="1" t="s">
        <v>297</v>
      </c>
    </row>
    <row r="1851" spans="1:20" x14ac:dyDescent="0.25">
      <c r="A1851" s="1" t="s">
        <v>4094</v>
      </c>
      <c r="B1851" s="2">
        <v>43032</v>
      </c>
      <c r="C1851" s="2">
        <v>43034</v>
      </c>
      <c r="D1851" s="1" t="s">
        <v>63</v>
      </c>
      <c r="E1851" s="1" t="s">
        <v>87</v>
      </c>
      <c r="F1851" s="1" t="s">
        <v>403</v>
      </c>
      <c r="G1851" s="1" t="s">
        <v>404</v>
      </c>
      <c r="H1851" s="1" t="s">
        <v>25</v>
      </c>
      <c r="I1851" s="1" t="s">
        <v>26</v>
      </c>
      <c r="J1851" s="1" t="s">
        <v>4095</v>
      </c>
      <c r="K1851" s="1" t="s">
        <v>92</v>
      </c>
      <c r="L1851" s="1" t="s">
        <v>93</v>
      </c>
      <c r="M1851" s="1" t="s">
        <v>1465</v>
      </c>
      <c r="N1851" s="1" t="s">
        <v>31</v>
      </c>
      <c r="O1851" s="1" t="s">
        <v>46</v>
      </c>
      <c r="P1851" s="1" t="s">
        <v>1466</v>
      </c>
      <c r="Q1851">
        <v>517.40499999999997</v>
      </c>
      <c r="R1851">
        <v>5</v>
      </c>
      <c r="S1851">
        <v>-81.3065</v>
      </c>
      <c r="T1851" s="1" t="s">
        <v>48</v>
      </c>
    </row>
    <row r="1852" spans="1:20" x14ac:dyDescent="0.25">
      <c r="A1852" s="1" t="s">
        <v>4096</v>
      </c>
      <c r="B1852" s="2">
        <v>42993</v>
      </c>
      <c r="C1852" s="2">
        <v>42995</v>
      </c>
      <c r="D1852" s="1" t="s">
        <v>63</v>
      </c>
      <c r="E1852" s="1" t="s">
        <v>22</v>
      </c>
      <c r="F1852" s="1" t="s">
        <v>301</v>
      </c>
      <c r="G1852" s="1" t="s">
        <v>302</v>
      </c>
      <c r="H1852" s="1" t="s">
        <v>100</v>
      </c>
      <c r="I1852" s="1" t="s">
        <v>26</v>
      </c>
      <c r="J1852" s="1" t="s">
        <v>328</v>
      </c>
      <c r="K1852" s="1" t="s">
        <v>54</v>
      </c>
      <c r="L1852" s="1" t="s">
        <v>55</v>
      </c>
      <c r="M1852" s="1" t="s">
        <v>306</v>
      </c>
      <c r="N1852" s="1" t="s">
        <v>31</v>
      </c>
      <c r="O1852" s="1" t="s">
        <v>46</v>
      </c>
      <c r="P1852" s="1" t="s">
        <v>307</v>
      </c>
      <c r="Q1852">
        <v>300.904</v>
      </c>
      <c r="R1852">
        <v>1</v>
      </c>
      <c r="S1852">
        <v>11.283899999999999</v>
      </c>
      <c r="T1852" s="1" t="s">
        <v>77</v>
      </c>
    </row>
    <row r="1853" spans="1:20" x14ac:dyDescent="0.25">
      <c r="A1853" s="1" t="s">
        <v>4097</v>
      </c>
      <c r="B1853" s="2">
        <v>42901</v>
      </c>
      <c r="C1853" s="2">
        <v>42906</v>
      </c>
      <c r="D1853" s="1" t="s">
        <v>50</v>
      </c>
      <c r="E1853" s="1" t="s">
        <v>40</v>
      </c>
      <c r="F1853" s="1" t="s">
        <v>386</v>
      </c>
      <c r="G1853" s="1" t="s">
        <v>387</v>
      </c>
      <c r="H1853" s="1" t="s">
        <v>90</v>
      </c>
      <c r="I1853" s="1" t="s">
        <v>26</v>
      </c>
      <c r="J1853" s="1" t="s">
        <v>2647</v>
      </c>
      <c r="K1853" s="1" t="s">
        <v>141</v>
      </c>
      <c r="L1853" s="1" t="s">
        <v>29</v>
      </c>
      <c r="M1853" s="1" t="s">
        <v>315</v>
      </c>
      <c r="N1853" s="1" t="s">
        <v>31</v>
      </c>
      <c r="O1853" s="1" t="s">
        <v>57</v>
      </c>
      <c r="P1853" s="1" t="s">
        <v>316</v>
      </c>
      <c r="Q1853">
        <v>31.167999999999999</v>
      </c>
      <c r="R1853">
        <v>4</v>
      </c>
      <c r="S1853">
        <v>9.3504000000000005</v>
      </c>
      <c r="T1853" s="1" t="s">
        <v>59</v>
      </c>
    </row>
    <row r="1854" spans="1:20" x14ac:dyDescent="0.25">
      <c r="A1854" s="1" t="s">
        <v>4097</v>
      </c>
      <c r="B1854" s="2">
        <v>42901</v>
      </c>
      <c r="C1854" s="2">
        <v>42906</v>
      </c>
      <c r="D1854" s="1" t="s">
        <v>50</v>
      </c>
      <c r="E1854" s="1" t="s">
        <v>40</v>
      </c>
      <c r="F1854" s="1" t="s">
        <v>386</v>
      </c>
      <c r="G1854" s="1" t="s">
        <v>387</v>
      </c>
      <c r="H1854" s="1" t="s">
        <v>90</v>
      </c>
      <c r="I1854" s="1" t="s">
        <v>26</v>
      </c>
      <c r="J1854" s="1" t="s">
        <v>2647</v>
      </c>
      <c r="K1854" s="1" t="s">
        <v>141</v>
      </c>
      <c r="L1854" s="1" t="s">
        <v>29</v>
      </c>
      <c r="M1854" s="1" t="s">
        <v>2406</v>
      </c>
      <c r="N1854" s="1" t="s">
        <v>31</v>
      </c>
      <c r="O1854" s="1" t="s">
        <v>46</v>
      </c>
      <c r="P1854" s="1" t="s">
        <v>2407</v>
      </c>
      <c r="Q1854">
        <v>120.96</v>
      </c>
      <c r="R1854">
        <v>2</v>
      </c>
      <c r="S1854">
        <v>-28.224</v>
      </c>
      <c r="T1854" s="1" t="s">
        <v>59</v>
      </c>
    </row>
    <row r="1855" spans="1:20" x14ac:dyDescent="0.25">
      <c r="A1855" s="1" t="s">
        <v>4098</v>
      </c>
      <c r="B1855" s="2">
        <v>41890</v>
      </c>
      <c r="C1855" s="2">
        <v>41895</v>
      </c>
      <c r="D1855" s="1" t="s">
        <v>50</v>
      </c>
      <c r="E1855" s="1" t="s">
        <v>40</v>
      </c>
      <c r="F1855" s="1" t="s">
        <v>1240</v>
      </c>
      <c r="G1855" s="1" t="s">
        <v>1241</v>
      </c>
      <c r="H1855" s="1" t="s">
        <v>100</v>
      </c>
      <c r="I1855" s="1" t="s">
        <v>26</v>
      </c>
      <c r="J1855" s="1" t="s">
        <v>173</v>
      </c>
      <c r="K1855" s="1" t="s">
        <v>121</v>
      </c>
      <c r="L1855" s="1" t="s">
        <v>68</v>
      </c>
      <c r="M1855" s="1" t="s">
        <v>1279</v>
      </c>
      <c r="N1855" s="1" t="s">
        <v>31</v>
      </c>
      <c r="O1855" s="1" t="s">
        <v>36</v>
      </c>
      <c r="P1855" s="1" t="s">
        <v>1280</v>
      </c>
      <c r="Q1855">
        <v>172.76400000000001</v>
      </c>
      <c r="R1855">
        <v>2</v>
      </c>
      <c r="S1855">
        <v>13.437200000000001</v>
      </c>
      <c r="T1855" s="1" t="s">
        <v>77</v>
      </c>
    </row>
    <row r="1856" spans="1:20" x14ac:dyDescent="0.25">
      <c r="A1856" s="1" t="s">
        <v>4099</v>
      </c>
      <c r="B1856" s="2">
        <v>41959</v>
      </c>
      <c r="C1856" s="2">
        <v>41961</v>
      </c>
      <c r="D1856" s="1" t="s">
        <v>63</v>
      </c>
      <c r="E1856" s="1" t="s">
        <v>87</v>
      </c>
      <c r="F1856" s="1" t="s">
        <v>675</v>
      </c>
      <c r="G1856" s="1" t="s">
        <v>676</v>
      </c>
      <c r="H1856" s="1" t="s">
        <v>90</v>
      </c>
      <c r="I1856" s="1" t="s">
        <v>26</v>
      </c>
      <c r="J1856" s="1" t="s">
        <v>53</v>
      </c>
      <c r="K1856" s="1" t="s">
        <v>54</v>
      </c>
      <c r="L1856" s="1" t="s">
        <v>55</v>
      </c>
      <c r="M1856" s="1" t="s">
        <v>710</v>
      </c>
      <c r="N1856" s="1" t="s">
        <v>31</v>
      </c>
      <c r="O1856" s="1" t="s">
        <v>32</v>
      </c>
      <c r="P1856" s="1" t="s">
        <v>711</v>
      </c>
      <c r="Q1856">
        <v>305.97449999999998</v>
      </c>
      <c r="R1856">
        <v>3</v>
      </c>
      <c r="S1856">
        <v>25.197900000000001</v>
      </c>
      <c r="T1856" s="1" t="s">
        <v>34</v>
      </c>
    </row>
    <row r="1857" spans="1:20" x14ac:dyDescent="0.25">
      <c r="A1857" s="1" t="s">
        <v>4100</v>
      </c>
      <c r="B1857" s="2">
        <v>41701</v>
      </c>
      <c r="C1857" s="2">
        <v>41705</v>
      </c>
      <c r="D1857" s="1" t="s">
        <v>79</v>
      </c>
      <c r="E1857" s="1" t="s">
        <v>40</v>
      </c>
      <c r="F1857" s="1" t="s">
        <v>4021</v>
      </c>
      <c r="G1857" s="1" t="s">
        <v>4022</v>
      </c>
      <c r="H1857" s="1" t="s">
        <v>25</v>
      </c>
      <c r="I1857" s="1" t="s">
        <v>26</v>
      </c>
      <c r="J1857" s="1" t="s">
        <v>639</v>
      </c>
      <c r="K1857" s="1" t="s">
        <v>54</v>
      </c>
      <c r="L1857" s="1" t="s">
        <v>55</v>
      </c>
      <c r="M1857" s="1" t="s">
        <v>1247</v>
      </c>
      <c r="N1857" s="1" t="s">
        <v>31</v>
      </c>
      <c r="O1857" s="1" t="s">
        <v>46</v>
      </c>
      <c r="P1857" s="1" t="s">
        <v>1248</v>
      </c>
      <c r="Q1857">
        <v>626.35199999999998</v>
      </c>
      <c r="R1857">
        <v>3</v>
      </c>
      <c r="S1857">
        <v>-23.488199999999999</v>
      </c>
      <c r="T1857" s="1" t="s">
        <v>195</v>
      </c>
    </row>
    <row r="1858" spans="1:20" x14ac:dyDescent="0.25">
      <c r="A1858" s="1" t="s">
        <v>4101</v>
      </c>
      <c r="B1858" s="2">
        <v>42341</v>
      </c>
      <c r="C1858" s="2">
        <v>42345</v>
      </c>
      <c r="D1858" s="1" t="s">
        <v>79</v>
      </c>
      <c r="E1858" s="1" t="s">
        <v>40</v>
      </c>
      <c r="F1858" s="1" t="s">
        <v>1898</v>
      </c>
      <c r="G1858" s="1" t="s">
        <v>1899</v>
      </c>
      <c r="H1858" s="1" t="s">
        <v>25</v>
      </c>
      <c r="I1858" s="1" t="s">
        <v>26</v>
      </c>
      <c r="J1858" s="1" t="s">
        <v>328</v>
      </c>
      <c r="K1858" s="1" t="s">
        <v>54</v>
      </c>
      <c r="L1858" s="1" t="s">
        <v>55</v>
      </c>
      <c r="M1858" s="1" t="s">
        <v>1695</v>
      </c>
      <c r="N1858" s="1" t="s">
        <v>31</v>
      </c>
      <c r="O1858" s="1" t="s">
        <v>32</v>
      </c>
      <c r="P1858" s="1" t="s">
        <v>1914</v>
      </c>
      <c r="Q1858">
        <v>359.49900000000002</v>
      </c>
      <c r="R1858">
        <v>3</v>
      </c>
      <c r="S1858">
        <v>-29.605799999999999</v>
      </c>
      <c r="T1858" s="1" t="s">
        <v>96</v>
      </c>
    </row>
    <row r="1859" spans="1:20" x14ac:dyDescent="0.25">
      <c r="A1859" s="1" t="s">
        <v>4102</v>
      </c>
      <c r="B1859" s="2">
        <v>42533</v>
      </c>
      <c r="C1859" s="2">
        <v>42537</v>
      </c>
      <c r="D1859" s="1" t="s">
        <v>79</v>
      </c>
      <c r="E1859" s="1" t="s">
        <v>22</v>
      </c>
      <c r="F1859" s="1" t="s">
        <v>3698</v>
      </c>
      <c r="G1859" s="1" t="s">
        <v>3699</v>
      </c>
      <c r="H1859" s="1" t="s">
        <v>100</v>
      </c>
      <c r="I1859" s="1" t="s">
        <v>26</v>
      </c>
      <c r="J1859" s="1" t="s">
        <v>101</v>
      </c>
      <c r="K1859" s="1" t="s">
        <v>92</v>
      </c>
      <c r="L1859" s="1" t="s">
        <v>93</v>
      </c>
      <c r="M1859" s="1" t="s">
        <v>895</v>
      </c>
      <c r="N1859" s="1" t="s">
        <v>31</v>
      </c>
      <c r="O1859" s="1" t="s">
        <v>57</v>
      </c>
      <c r="P1859" s="1" t="s">
        <v>896</v>
      </c>
      <c r="Q1859">
        <v>6.984</v>
      </c>
      <c r="R1859">
        <v>2</v>
      </c>
      <c r="S1859">
        <v>-4.5396000000000001</v>
      </c>
      <c r="T1859" s="1" t="s">
        <v>59</v>
      </c>
    </row>
    <row r="1860" spans="1:20" x14ac:dyDescent="0.25">
      <c r="A1860" s="1" t="s">
        <v>4102</v>
      </c>
      <c r="B1860" s="2">
        <v>42533</v>
      </c>
      <c r="C1860" s="2">
        <v>42537</v>
      </c>
      <c r="D1860" s="1" t="s">
        <v>79</v>
      </c>
      <c r="E1860" s="1" t="s">
        <v>22</v>
      </c>
      <c r="F1860" s="1" t="s">
        <v>3698</v>
      </c>
      <c r="G1860" s="1" t="s">
        <v>3699</v>
      </c>
      <c r="H1860" s="1" t="s">
        <v>100</v>
      </c>
      <c r="I1860" s="1" t="s">
        <v>26</v>
      </c>
      <c r="J1860" s="1" t="s">
        <v>101</v>
      </c>
      <c r="K1860" s="1" t="s">
        <v>92</v>
      </c>
      <c r="L1860" s="1" t="s">
        <v>93</v>
      </c>
      <c r="M1860" s="1" t="s">
        <v>2730</v>
      </c>
      <c r="N1860" s="1" t="s">
        <v>31</v>
      </c>
      <c r="O1860" s="1" t="s">
        <v>36</v>
      </c>
      <c r="P1860" s="1" t="s">
        <v>2731</v>
      </c>
      <c r="Q1860">
        <v>379.37200000000001</v>
      </c>
      <c r="R1860">
        <v>2</v>
      </c>
      <c r="S1860">
        <v>-119.2312</v>
      </c>
      <c r="T1860" s="1" t="s">
        <v>59</v>
      </c>
    </row>
    <row r="1861" spans="1:20" x14ac:dyDescent="0.25">
      <c r="A1861" s="1" t="s">
        <v>4103</v>
      </c>
      <c r="B1861" s="2">
        <v>42365</v>
      </c>
      <c r="C1861" s="2">
        <v>42369</v>
      </c>
      <c r="D1861" s="1" t="s">
        <v>79</v>
      </c>
      <c r="E1861" s="1" t="s">
        <v>40</v>
      </c>
      <c r="F1861" s="1" t="s">
        <v>2617</v>
      </c>
      <c r="G1861" s="1" t="s">
        <v>2618</v>
      </c>
      <c r="H1861" s="1" t="s">
        <v>90</v>
      </c>
      <c r="I1861" s="1" t="s">
        <v>26</v>
      </c>
      <c r="J1861" s="1" t="s">
        <v>399</v>
      </c>
      <c r="K1861" s="1" t="s">
        <v>141</v>
      </c>
      <c r="L1861" s="1" t="s">
        <v>29</v>
      </c>
      <c r="M1861" s="1" t="s">
        <v>3973</v>
      </c>
      <c r="N1861" s="1" t="s">
        <v>31</v>
      </c>
      <c r="O1861" s="1" t="s">
        <v>57</v>
      </c>
      <c r="P1861" s="1" t="s">
        <v>3974</v>
      </c>
      <c r="Q1861">
        <v>53.351999999999997</v>
      </c>
      <c r="R1861">
        <v>3</v>
      </c>
      <c r="S1861">
        <v>16.005600000000001</v>
      </c>
      <c r="T1861" s="1" t="s">
        <v>96</v>
      </c>
    </row>
    <row r="1862" spans="1:20" x14ac:dyDescent="0.25">
      <c r="A1862" s="1" t="s">
        <v>4103</v>
      </c>
      <c r="B1862" s="2">
        <v>42365</v>
      </c>
      <c r="C1862" s="2">
        <v>42369</v>
      </c>
      <c r="D1862" s="1" t="s">
        <v>79</v>
      </c>
      <c r="E1862" s="1" t="s">
        <v>40</v>
      </c>
      <c r="F1862" s="1" t="s">
        <v>2617</v>
      </c>
      <c r="G1862" s="1" t="s">
        <v>2618</v>
      </c>
      <c r="H1862" s="1" t="s">
        <v>90</v>
      </c>
      <c r="I1862" s="1" t="s">
        <v>26</v>
      </c>
      <c r="J1862" s="1" t="s">
        <v>399</v>
      </c>
      <c r="K1862" s="1" t="s">
        <v>141</v>
      </c>
      <c r="L1862" s="1" t="s">
        <v>29</v>
      </c>
      <c r="M1862" s="1" t="s">
        <v>2733</v>
      </c>
      <c r="N1862" s="1" t="s">
        <v>31</v>
      </c>
      <c r="O1862" s="1" t="s">
        <v>32</v>
      </c>
      <c r="P1862" s="1" t="s">
        <v>2734</v>
      </c>
      <c r="Q1862">
        <v>131.10400000000001</v>
      </c>
      <c r="R1862">
        <v>2</v>
      </c>
      <c r="S1862">
        <v>8.1940000000000008</v>
      </c>
      <c r="T1862" s="1" t="s">
        <v>96</v>
      </c>
    </row>
    <row r="1863" spans="1:20" x14ac:dyDescent="0.25">
      <c r="A1863" s="1" t="s">
        <v>4104</v>
      </c>
      <c r="B1863" s="2">
        <v>42913</v>
      </c>
      <c r="C1863" s="2">
        <v>42915</v>
      </c>
      <c r="D1863" s="1" t="s">
        <v>63</v>
      </c>
      <c r="E1863" s="1" t="s">
        <v>22</v>
      </c>
      <c r="F1863" s="1" t="s">
        <v>3851</v>
      </c>
      <c r="G1863" s="1" t="s">
        <v>3852</v>
      </c>
      <c r="H1863" s="1" t="s">
        <v>90</v>
      </c>
      <c r="I1863" s="1" t="s">
        <v>26</v>
      </c>
      <c r="J1863" s="1" t="s">
        <v>191</v>
      </c>
      <c r="K1863" s="1" t="s">
        <v>192</v>
      </c>
      <c r="L1863" s="1" t="s">
        <v>55</v>
      </c>
      <c r="M1863" s="1" t="s">
        <v>566</v>
      </c>
      <c r="N1863" s="1" t="s">
        <v>31</v>
      </c>
      <c r="O1863" s="1" t="s">
        <v>57</v>
      </c>
      <c r="P1863" s="1" t="s">
        <v>567</v>
      </c>
      <c r="Q1863">
        <v>126.3</v>
      </c>
      <c r="R1863">
        <v>3</v>
      </c>
      <c r="S1863">
        <v>40.415999999999997</v>
      </c>
      <c r="T1863" s="1" t="s">
        <v>59</v>
      </c>
    </row>
    <row r="1864" spans="1:20" x14ac:dyDescent="0.25">
      <c r="A1864" s="1" t="s">
        <v>4105</v>
      </c>
      <c r="B1864" s="2">
        <v>42279</v>
      </c>
      <c r="C1864" s="2">
        <v>42281</v>
      </c>
      <c r="D1864" s="1" t="s">
        <v>63</v>
      </c>
      <c r="E1864" s="1" t="s">
        <v>87</v>
      </c>
      <c r="F1864" s="1" t="s">
        <v>1359</v>
      </c>
      <c r="G1864" s="1" t="s">
        <v>1360</v>
      </c>
      <c r="H1864" s="1" t="s">
        <v>25</v>
      </c>
      <c r="I1864" s="1" t="s">
        <v>26</v>
      </c>
      <c r="J1864" s="1" t="s">
        <v>4106</v>
      </c>
      <c r="K1864" s="1" t="s">
        <v>1517</v>
      </c>
      <c r="L1864" s="1" t="s">
        <v>55</v>
      </c>
      <c r="M1864" s="1" t="s">
        <v>174</v>
      </c>
      <c r="N1864" s="1" t="s">
        <v>31</v>
      </c>
      <c r="O1864" s="1" t="s">
        <v>57</v>
      </c>
      <c r="P1864" s="1" t="s">
        <v>175</v>
      </c>
      <c r="Q1864">
        <v>11.032</v>
      </c>
      <c r="R1864">
        <v>1</v>
      </c>
      <c r="S1864">
        <v>3.0337999999999998</v>
      </c>
      <c r="T1864" s="1" t="s">
        <v>48</v>
      </c>
    </row>
    <row r="1865" spans="1:20" x14ac:dyDescent="0.25">
      <c r="A1865" s="1" t="s">
        <v>4107</v>
      </c>
      <c r="B1865" s="2">
        <v>42768</v>
      </c>
      <c r="C1865" s="2">
        <v>42773</v>
      </c>
      <c r="D1865" s="1" t="s">
        <v>50</v>
      </c>
      <c r="E1865" s="1" t="s">
        <v>40</v>
      </c>
      <c r="F1865" s="1" t="s">
        <v>2000</v>
      </c>
      <c r="G1865" s="1" t="s">
        <v>2001</v>
      </c>
      <c r="H1865" s="1" t="s">
        <v>90</v>
      </c>
      <c r="I1865" s="1" t="s">
        <v>26</v>
      </c>
      <c r="J1865" s="1" t="s">
        <v>639</v>
      </c>
      <c r="K1865" s="1" t="s">
        <v>54</v>
      </c>
      <c r="L1865" s="1" t="s">
        <v>55</v>
      </c>
      <c r="M1865" s="1" t="s">
        <v>1010</v>
      </c>
      <c r="N1865" s="1" t="s">
        <v>31</v>
      </c>
      <c r="O1865" s="1" t="s">
        <v>57</v>
      </c>
      <c r="P1865" s="1" t="s">
        <v>1011</v>
      </c>
      <c r="Q1865">
        <v>210.58</v>
      </c>
      <c r="R1865">
        <v>2</v>
      </c>
      <c r="S1865">
        <v>12.6348</v>
      </c>
      <c r="T1865" s="1" t="s">
        <v>297</v>
      </c>
    </row>
    <row r="1866" spans="1:20" x14ac:dyDescent="0.25">
      <c r="A1866" s="1" t="s">
        <v>4108</v>
      </c>
      <c r="B1866" s="2">
        <v>42573</v>
      </c>
      <c r="C1866" s="2">
        <v>42577</v>
      </c>
      <c r="D1866" s="1" t="s">
        <v>79</v>
      </c>
      <c r="E1866" s="1" t="s">
        <v>40</v>
      </c>
      <c r="F1866" s="1" t="s">
        <v>2529</v>
      </c>
      <c r="G1866" s="1" t="s">
        <v>2530</v>
      </c>
      <c r="H1866" s="1" t="s">
        <v>90</v>
      </c>
      <c r="I1866" s="1" t="s">
        <v>26</v>
      </c>
      <c r="J1866" s="1" t="s">
        <v>157</v>
      </c>
      <c r="K1866" s="1" t="s">
        <v>1089</v>
      </c>
      <c r="L1866" s="1" t="s">
        <v>68</v>
      </c>
      <c r="M1866" s="1" t="s">
        <v>835</v>
      </c>
      <c r="N1866" s="1" t="s">
        <v>31</v>
      </c>
      <c r="O1866" s="1" t="s">
        <v>57</v>
      </c>
      <c r="P1866" s="1" t="s">
        <v>836</v>
      </c>
      <c r="Q1866">
        <v>27.42</v>
      </c>
      <c r="R1866">
        <v>3</v>
      </c>
      <c r="S1866">
        <v>9.3228000000000009</v>
      </c>
      <c r="T1866" s="1" t="s">
        <v>71</v>
      </c>
    </row>
    <row r="1867" spans="1:20" x14ac:dyDescent="0.25">
      <c r="A1867" s="1" t="s">
        <v>4109</v>
      </c>
      <c r="B1867" s="2">
        <v>42625</v>
      </c>
      <c r="C1867" s="2">
        <v>42626</v>
      </c>
      <c r="D1867" s="1" t="s">
        <v>117</v>
      </c>
      <c r="E1867" s="1" t="s">
        <v>426</v>
      </c>
      <c r="F1867" s="1" t="s">
        <v>3301</v>
      </c>
      <c r="G1867" s="1" t="s">
        <v>3302</v>
      </c>
      <c r="H1867" s="1" t="s">
        <v>100</v>
      </c>
      <c r="I1867" s="1" t="s">
        <v>26</v>
      </c>
      <c r="J1867" s="1" t="s">
        <v>865</v>
      </c>
      <c r="K1867" s="1" t="s">
        <v>180</v>
      </c>
      <c r="L1867" s="1" t="s">
        <v>55</v>
      </c>
      <c r="M1867" s="1" t="s">
        <v>1003</v>
      </c>
      <c r="N1867" s="1" t="s">
        <v>31</v>
      </c>
      <c r="O1867" s="1" t="s">
        <v>36</v>
      </c>
      <c r="P1867" s="1" t="s">
        <v>1004</v>
      </c>
      <c r="Q1867">
        <v>83.135999999999996</v>
      </c>
      <c r="R1867">
        <v>4</v>
      </c>
      <c r="S1867">
        <v>5.1959999999999997</v>
      </c>
      <c r="T1867" s="1" t="s">
        <v>77</v>
      </c>
    </row>
    <row r="1868" spans="1:20" x14ac:dyDescent="0.25">
      <c r="A1868" s="1" t="s">
        <v>4110</v>
      </c>
      <c r="B1868" s="2">
        <v>42553</v>
      </c>
      <c r="C1868" s="2">
        <v>42554</v>
      </c>
      <c r="D1868" s="1" t="s">
        <v>117</v>
      </c>
      <c r="E1868" s="1" t="s">
        <v>87</v>
      </c>
      <c r="F1868" s="1" t="s">
        <v>1511</v>
      </c>
      <c r="G1868" s="1" t="s">
        <v>1512</v>
      </c>
      <c r="H1868" s="1" t="s">
        <v>90</v>
      </c>
      <c r="I1868" s="1" t="s">
        <v>26</v>
      </c>
      <c r="J1868" s="1" t="s">
        <v>1868</v>
      </c>
      <c r="K1868" s="1" t="s">
        <v>92</v>
      </c>
      <c r="L1868" s="1" t="s">
        <v>93</v>
      </c>
      <c r="M1868" s="1" t="s">
        <v>855</v>
      </c>
      <c r="N1868" s="1" t="s">
        <v>31</v>
      </c>
      <c r="O1868" s="1" t="s">
        <v>36</v>
      </c>
      <c r="P1868" s="1" t="s">
        <v>856</v>
      </c>
      <c r="Q1868">
        <v>528.42999999999995</v>
      </c>
      <c r="R1868">
        <v>5</v>
      </c>
      <c r="S1868">
        <v>0</v>
      </c>
      <c r="T1868" s="1" t="s">
        <v>71</v>
      </c>
    </row>
    <row r="1869" spans="1:20" x14ac:dyDescent="0.25">
      <c r="A1869" s="1" t="s">
        <v>4111</v>
      </c>
      <c r="B1869" s="2">
        <v>43082</v>
      </c>
      <c r="C1869" s="2">
        <v>43087</v>
      </c>
      <c r="D1869" s="1" t="s">
        <v>50</v>
      </c>
      <c r="E1869" s="1" t="s">
        <v>40</v>
      </c>
      <c r="F1869" s="1" t="s">
        <v>4112</v>
      </c>
      <c r="G1869" s="1" t="s">
        <v>4113</v>
      </c>
      <c r="H1869" s="1" t="s">
        <v>90</v>
      </c>
      <c r="I1869" s="1" t="s">
        <v>26</v>
      </c>
      <c r="J1869" s="1" t="s">
        <v>173</v>
      </c>
      <c r="K1869" s="1" t="s">
        <v>121</v>
      </c>
      <c r="L1869" s="1" t="s">
        <v>68</v>
      </c>
      <c r="M1869" s="1" t="s">
        <v>710</v>
      </c>
      <c r="N1869" s="1" t="s">
        <v>31</v>
      </c>
      <c r="O1869" s="1" t="s">
        <v>32</v>
      </c>
      <c r="P1869" s="1" t="s">
        <v>711</v>
      </c>
      <c r="Q1869">
        <v>287.976</v>
      </c>
      <c r="R1869">
        <v>3</v>
      </c>
      <c r="S1869">
        <v>7.1993999999999998</v>
      </c>
      <c r="T1869" s="1" t="s">
        <v>96</v>
      </c>
    </row>
    <row r="1870" spans="1:20" x14ac:dyDescent="0.25">
      <c r="A1870" s="1" t="s">
        <v>4114</v>
      </c>
      <c r="B1870" s="2">
        <v>42064</v>
      </c>
      <c r="C1870" s="2">
        <v>42067</v>
      </c>
      <c r="D1870" s="1" t="s">
        <v>21</v>
      </c>
      <c r="E1870" s="1" t="s">
        <v>87</v>
      </c>
      <c r="F1870" s="1" t="s">
        <v>3922</v>
      </c>
      <c r="G1870" s="1" t="s">
        <v>3923</v>
      </c>
      <c r="H1870" s="1" t="s">
        <v>90</v>
      </c>
      <c r="I1870" s="1" t="s">
        <v>26</v>
      </c>
      <c r="J1870" s="1" t="s">
        <v>101</v>
      </c>
      <c r="K1870" s="1" t="s">
        <v>92</v>
      </c>
      <c r="L1870" s="1" t="s">
        <v>93</v>
      </c>
      <c r="M1870" s="1" t="s">
        <v>999</v>
      </c>
      <c r="N1870" s="1" t="s">
        <v>31</v>
      </c>
      <c r="O1870" s="1" t="s">
        <v>32</v>
      </c>
      <c r="P1870" s="1" t="s">
        <v>1000</v>
      </c>
      <c r="Q1870">
        <v>1227.9983999999999</v>
      </c>
      <c r="R1870">
        <v>6</v>
      </c>
      <c r="S1870">
        <v>-36.117600000000003</v>
      </c>
      <c r="T1870" s="1" t="s">
        <v>195</v>
      </c>
    </row>
    <row r="1871" spans="1:20" x14ac:dyDescent="0.25">
      <c r="A1871" s="1" t="s">
        <v>4115</v>
      </c>
      <c r="B1871" s="2">
        <v>42628</v>
      </c>
      <c r="C1871" s="2">
        <v>42633</v>
      </c>
      <c r="D1871" s="1" t="s">
        <v>50</v>
      </c>
      <c r="E1871" s="1" t="s">
        <v>40</v>
      </c>
      <c r="F1871" s="1" t="s">
        <v>675</v>
      </c>
      <c r="G1871" s="1" t="s">
        <v>676</v>
      </c>
      <c r="H1871" s="1" t="s">
        <v>90</v>
      </c>
      <c r="I1871" s="1" t="s">
        <v>26</v>
      </c>
      <c r="J1871" s="1" t="s">
        <v>4116</v>
      </c>
      <c r="K1871" s="1" t="s">
        <v>2280</v>
      </c>
      <c r="L1871" s="1" t="s">
        <v>55</v>
      </c>
      <c r="M1871" s="1" t="s">
        <v>306</v>
      </c>
      <c r="N1871" s="1" t="s">
        <v>31</v>
      </c>
      <c r="O1871" s="1" t="s">
        <v>46</v>
      </c>
      <c r="P1871" s="1" t="s">
        <v>307</v>
      </c>
      <c r="Q1871">
        <v>1128.3900000000001</v>
      </c>
      <c r="R1871">
        <v>3</v>
      </c>
      <c r="S1871">
        <v>259.52969999999999</v>
      </c>
      <c r="T1871" s="1" t="s">
        <v>77</v>
      </c>
    </row>
    <row r="1872" spans="1:20" x14ac:dyDescent="0.25">
      <c r="A1872" s="1" t="s">
        <v>4117</v>
      </c>
      <c r="B1872" s="2">
        <v>42901</v>
      </c>
      <c r="C1872" s="2">
        <v>42905</v>
      </c>
      <c r="D1872" s="1" t="s">
        <v>79</v>
      </c>
      <c r="E1872" s="1" t="s">
        <v>40</v>
      </c>
      <c r="F1872" s="1" t="s">
        <v>1609</v>
      </c>
      <c r="G1872" s="1" t="s">
        <v>1610</v>
      </c>
      <c r="H1872" s="1" t="s">
        <v>25</v>
      </c>
      <c r="I1872" s="1" t="s">
        <v>26</v>
      </c>
      <c r="J1872" s="1" t="s">
        <v>1035</v>
      </c>
      <c r="K1872" s="1" t="s">
        <v>1036</v>
      </c>
      <c r="L1872" s="1" t="s">
        <v>29</v>
      </c>
      <c r="M1872" s="1" t="s">
        <v>1306</v>
      </c>
      <c r="N1872" s="1" t="s">
        <v>31</v>
      </c>
      <c r="O1872" s="1" t="s">
        <v>36</v>
      </c>
      <c r="P1872" s="1" t="s">
        <v>1307</v>
      </c>
      <c r="Q1872">
        <v>698.35199999999998</v>
      </c>
      <c r="R1872">
        <v>3</v>
      </c>
      <c r="S1872">
        <v>52.376399999999997</v>
      </c>
      <c r="T1872" s="1" t="s">
        <v>59</v>
      </c>
    </row>
    <row r="1873" spans="1:20" x14ac:dyDescent="0.25">
      <c r="A1873" s="1" t="s">
        <v>4117</v>
      </c>
      <c r="B1873" s="2">
        <v>42901</v>
      </c>
      <c r="C1873" s="2">
        <v>42905</v>
      </c>
      <c r="D1873" s="1" t="s">
        <v>79</v>
      </c>
      <c r="E1873" s="1" t="s">
        <v>40</v>
      </c>
      <c r="F1873" s="1" t="s">
        <v>1609</v>
      </c>
      <c r="G1873" s="1" t="s">
        <v>1610</v>
      </c>
      <c r="H1873" s="1" t="s">
        <v>25</v>
      </c>
      <c r="I1873" s="1" t="s">
        <v>26</v>
      </c>
      <c r="J1873" s="1" t="s">
        <v>1035</v>
      </c>
      <c r="K1873" s="1" t="s">
        <v>1036</v>
      </c>
      <c r="L1873" s="1" t="s">
        <v>29</v>
      </c>
      <c r="M1873" s="1" t="s">
        <v>1603</v>
      </c>
      <c r="N1873" s="1" t="s">
        <v>31</v>
      </c>
      <c r="O1873" s="1" t="s">
        <v>32</v>
      </c>
      <c r="P1873" s="1" t="s">
        <v>1604</v>
      </c>
      <c r="Q1873">
        <v>77.727999999999994</v>
      </c>
      <c r="R1873">
        <v>2</v>
      </c>
      <c r="S1873">
        <v>-3.8864000000000001</v>
      </c>
      <c r="T1873" s="1" t="s">
        <v>59</v>
      </c>
    </row>
    <row r="1874" spans="1:20" x14ac:dyDescent="0.25">
      <c r="A1874" s="1" t="s">
        <v>4118</v>
      </c>
      <c r="B1874" s="2">
        <v>42684</v>
      </c>
      <c r="C1874" s="2">
        <v>42686</v>
      </c>
      <c r="D1874" s="1" t="s">
        <v>63</v>
      </c>
      <c r="E1874" s="1" t="s">
        <v>87</v>
      </c>
      <c r="F1874" s="1" t="s">
        <v>2999</v>
      </c>
      <c r="G1874" s="1" t="s">
        <v>3000</v>
      </c>
      <c r="H1874" s="1" t="s">
        <v>25</v>
      </c>
      <c r="I1874" s="1" t="s">
        <v>26</v>
      </c>
      <c r="J1874" s="1" t="s">
        <v>3016</v>
      </c>
      <c r="K1874" s="1" t="s">
        <v>1522</v>
      </c>
      <c r="L1874" s="1" t="s">
        <v>93</v>
      </c>
      <c r="M1874" s="1" t="s">
        <v>1456</v>
      </c>
      <c r="N1874" s="1" t="s">
        <v>31</v>
      </c>
      <c r="O1874" s="1" t="s">
        <v>32</v>
      </c>
      <c r="P1874" s="1" t="s">
        <v>1457</v>
      </c>
      <c r="Q1874">
        <v>341.96</v>
      </c>
      <c r="R1874">
        <v>2</v>
      </c>
      <c r="S1874">
        <v>54.7136</v>
      </c>
      <c r="T1874" s="1" t="s">
        <v>34</v>
      </c>
    </row>
    <row r="1875" spans="1:20" x14ac:dyDescent="0.25">
      <c r="A1875" s="1" t="s">
        <v>4119</v>
      </c>
      <c r="B1875" s="2">
        <v>42625</v>
      </c>
      <c r="C1875" s="2">
        <v>42629</v>
      </c>
      <c r="D1875" s="1" t="s">
        <v>79</v>
      </c>
      <c r="E1875" s="1" t="s">
        <v>40</v>
      </c>
      <c r="F1875" s="1" t="s">
        <v>1997</v>
      </c>
      <c r="G1875" s="1" t="s">
        <v>1998</v>
      </c>
      <c r="H1875" s="1" t="s">
        <v>90</v>
      </c>
      <c r="I1875" s="1" t="s">
        <v>26</v>
      </c>
      <c r="J1875" s="1" t="s">
        <v>4120</v>
      </c>
      <c r="K1875" s="1" t="s">
        <v>121</v>
      </c>
      <c r="L1875" s="1" t="s">
        <v>68</v>
      </c>
      <c r="M1875" s="1" t="s">
        <v>2965</v>
      </c>
      <c r="N1875" s="1" t="s">
        <v>31</v>
      </c>
      <c r="O1875" s="1" t="s">
        <v>57</v>
      </c>
      <c r="P1875" s="1" t="s">
        <v>2966</v>
      </c>
      <c r="Q1875">
        <v>40.479999999999997</v>
      </c>
      <c r="R1875">
        <v>2</v>
      </c>
      <c r="S1875">
        <v>14.572800000000001</v>
      </c>
      <c r="T1875" s="1" t="s">
        <v>77</v>
      </c>
    </row>
    <row r="1876" spans="1:20" x14ac:dyDescent="0.25">
      <c r="A1876" s="1" t="s">
        <v>4121</v>
      </c>
      <c r="B1876" s="2">
        <v>42211</v>
      </c>
      <c r="C1876" s="2">
        <v>42216</v>
      </c>
      <c r="D1876" s="1" t="s">
        <v>50</v>
      </c>
      <c r="E1876" s="1" t="s">
        <v>40</v>
      </c>
      <c r="F1876" s="1" t="s">
        <v>1245</v>
      </c>
      <c r="G1876" s="1" t="s">
        <v>1246</v>
      </c>
      <c r="H1876" s="1" t="s">
        <v>90</v>
      </c>
      <c r="I1876" s="1" t="s">
        <v>26</v>
      </c>
      <c r="J1876" s="1" t="s">
        <v>1302</v>
      </c>
      <c r="K1876" s="1" t="s">
        <v>520</v>
      </c>
      <c r="L1876" s="1" t="s">
        <v>55</v>
      </c>
      <c r="M1876" s="1" t="s">
        <v>821</v>
      </c>
      <c r="N1876" s="1" t="s">
        <v>31</v>
      </c>
      <c r="O1876" s="1" t="s">
        <v>36</v>
      </c>
      <c r="P1876" s="1" t="s">
        <v>822</v>
      </c>
      <c r="Q1876">
        <v>266.35199999999998</v>
      </c>
      <c r="R1876">
        <v>3</v>
      </c>
      <c r="S1876">
        <v>13.317600000000001</v>
      </c>
      <c r="T1876" s="1" t="s">
        <v>71</v>
      </c>
    </row>
    <row r="1877" spans="1:20" x14ac:dyDescent="0.25">
      <c r="A1877" s="1" t="s">
        <v>4122</v>
      </c>
      <c r="B1877" s="2">
        <v>42323</v>
      </c>
      <c r="C1877" s="2">
        <v>42327</v>
      </c>
      <c r="D1877" s="1" t="s">
        <v>79</v>
      </c>
      <c r="E1877" s="1" t="s">
        <v>40</v>
      </c>
      <c r="F1877" s="1" t="s">
        <v>2596</v>
      </c>
      <c r="G1877" s="1" t="s">
        <v>2597</v>
      </c>
      <c r="H1877" s="1" t="s">
        <v>100</v>
      </c>
      <c r="I1877" s="1" t="s">
        <v>26</v>
      </c>
      <c r="J1877" s="1" t="s">
        <v>1076</v>
      </c>
      <c r="K1877" s="1" t="s">
        <v>716</v>
      </c>
      <c r="L1877" s="1" t="s">
        <v>29</v>
      </c>
      <c r="M1877" s="1" t="s">
        <v>697</v>
      </c>
      <c r="N1877" s="1" t="s">
        <v>31</v>
      </c>
      <c r="O1877" s="1" t="s">
        <v>57</v>
      </c>
      <c r="P1877" s="1" t="s">
        <v>698</v>
      </c>
      <c r="Q1877">
        <v>39.96</v>
      </c>
      <c r="R1877">
        <v>2</v>
      </c>
      <c r="S1877">
        <v>14.3856</v>
      </c>
      <c r="T1877" s="1" t="s">
        <v>34</v>
      </c>
    </row>
    <row r="1878" spans="1:20" x14ac:dyDescent="0.25">
      <c r="A1878" s="1" t="s">
        <v>4123</v>
      </c>
      <c r="B1878" s="2">
        <v>42187</v>
      </c>
      <c r="C1878" s="2">
        <v>42189</v>
      </c>
      <c r="D1878" s="1" t="s">
        <v>63</v>
      </c>
      <c r="E1878" s="1" t="s">
        <v>87</v>
      </c>
      <c r="F1878" s="1" t="s">
        <v>1535</v>
      </c>
      <c r="G1878" s="1" t="s">
        <v>1536</v>
      </c>
      <c r="H1878" s="1" t="s">
        <v>90</v>
      </c>
      <c r="I1878" s="1" t="s">
        <v>26</v>
      </c>
      <c r="J1878" s="1" t="s">
        <v>2017</v>
      </c>
      <c r="K1878" s="1" t="s">
        <v>1036</v>
      </c>
      <c r="L1878" s="1" t="s">
        <v>29</v>
      </c>
      <c r="M1878" s="1" t="s">
        <v>1121</v>
      </c>
      <c r="N1878" s="1" t="s">
        <v>31</v>
      </c>
      <c r="O1878" s="1" t="s">
        <v>57</v>
      </c>
      <c r="P1878" s="1" t="s">
        <v>1122</v>
      </c>
      <c r="Q1878">
        <v>159.84</v>
      </c>
      <c r="R1878">
        <v>10</v>
      </c>
      <c r="S1878">
        <v>45.954000000000001</v>
      </c>
      <c r="T1878" s="1" t="s">
        <v>71</v>
      </c>
    </row>
    <row r="1879" spans="1:20" x14ac:dyDescent="0.25">
      <c r="A1879" s="1" t="s">
        <v>4124</v>
      </c>
      <c r="B1879" s="2">
        <v>42258</v>
      </c>
      <c r="C1879" s="2">
        <v>42265</v>
      </c>
      <c r="D1879" s="1" t="s">
        <v>39</v>
      </c>
      <c r="E1879" s="1" t="s">
        <v>40</v>
      </c>
      <c r="F1879" s="1" t="s">
        <v>1651</v>
      </c>
      <c r="G1879" s="1" t="s">
        <v>1652</v>
      </c>
      <c r="H1879" s="1" t="s">
        <v>100</v>
      </c>
      <c r="I1879" s="1" t="s">
        <v>26</v>
      </c>
      <c r="J1879" s="1" t="s">
        <v>3563</v>
      </c>
      <c r="K1879" s="1" t="s">
        <v>362</v>
      </c>
      <c r="L1879" s="1" t="s">
        <v>68</v>
      </c>
      <c r="M1879" s="1" t="s">
        <v>1912</v>
      </c>
      <c r="N1879" s="1" t="s">
        <v>31</v>
      </c>
      <c r="O1879" s="1" t="s">
        <v>57</v>
      </c>
      <c r="P1879" s="1" t="s">
        <v>1913</v>
      </c>
      <c r="Q1879">
        <v>8.92</v>
      </c>
      <c r="R1879">
        <v>4</v>
      </c>
      <c r="S1879">
        <v>3.9247999999999998</v>
      </c>
      <c r="T1879" s="1" t="s">
        <v>77</v>
      </c>
    </row>
    <row r="1880" spans="1:20" x14ac:dyDescent="0.25">
      <c r="A1880" s="1" t="s">
        <v>4125</v>
      </c>
      <c r="B1880" s="2">
        <v>41902</v>
      </c>
      <c r="C1880" s="2">
        <v>41905</v>
      </c>
      <c r="D1880" s="1" t="s">
        <v>21</v>
      </c>
      <c r="E1880" s="1" t="s">
        <v>87</v>
      </c>
      <c r="F1880" s="1" t="s">
        <v>4126</v>
      </c>
      <c r="G1880" s="1" t="s">
        <v>4127</v>
      </c>
      <c r="H1880" s="1" t="s">
        <v>25</v>
      </c>
      <c r="I1880" s="1" t="s">
        <v>26</v>
      </c>
      <c r="J1880" s="1" t="s">
        <v>133</v>
      </c>
      <c r="K1880" s="1" t="s">
        <v>134</v>
      </c>
      <c r="L1880" s="1" t="s">
        <v>93</v>
      </c>
      <c r="M1880" s="1" t="s">
        <v>2622</v>
      </c>
      <c r="N1880" s="1" t="s">
        <v>31</v>
      </c>
      <c r="O1880" s="1" t="s">
        <v>32</v>
      </c>
      <c r="P1880" s="1" t="s">
        <v>2623</v>
      </c>
      <c r="Q1880">
        <v>493.43</v>
      </c>
      <c r="R1880">
        <v>5</v>
      </c>
      <c r="S1880">
        <v>-70.489999999999995</v>
      </c>
      <c r="T1880" s="1" t="s">
        <v>77</v>
      </c>
    </row>
    <row r="1881" spans="1:20" x14ac:dyDescent="0.25">
      <c r="A1881" s="1" t="s">
        <v>4128</v>
      </c>
      <c r="B1881" s="2">
        <v>43070</v>
      </c>
      <c r="C1881" s="2">
        <v>43075</v>
      </c>
      <c r="D1881" s="1" t="s">
        <v>50</v>
      </c>
      <c r="E1881" s="1" t="s">
        <v>40</v>
      </c>
      <c r="F1881" s="1" t="s">
        <v>2024</v>
      </c>
      <c r="G1881" s="1" t="s">
        <v>2025</v>
      </c>
      <c r="H1881" s="1" t="s">
        <v>90</v>
      </c>
      <c r="I1881" s="1" t="s">
        <v>26</v>
      </c>
      <c r="J1881" s="1" t="s">
        <v>191</v>
      </c>
      <c r="K1881" s="1" t="s">
        <v>192</v>
      </c>
      <c r="L1881" s="1" t="s">
        <v>55</v>
      </c>
      <c r="M1881" s="1" t="s">
        <v>422</v>
      </c>
      <c r="N1881" s="1" t="s">
        <v>31</v>
      </c>
      <c r="O1881" s="1" t="s">
        <v>57</v>
      </c>
      <c r="P1881" s="1" t="s">
        <v>423</v>
      </c>
      <c r="Q1881">
        <v>70.680000000000007</v>
      </c>
      <c r="R1881">
        <v>12</v>
      </c>
      <c r="S1881">
        <v>31.0992</v>
      </c>
      <c r="T1881" s="1" t="s">
        <v>96</v>
      </c>
    </row>
    <row r="1882" spans="1:20" x14ac:dyDescent="0.25">
      <c r="A1882" s="1" t="s">
        <v>4129</v>
      </c>
      <c r="B1882" s="2">
        <v>43070</v>
      </c>
      <c r="C1882" s="2">
        <v>43076</v>
      </c>
      <c r="D1882" s="1" t="s">
        <v>125</v>
      </c>
      <c r="E1882" s="1" t="s">
        <v>40</v>
      </c>
      <c r="F1882" s="1" t="s">
        <v>1479</v>
      </c>
      <c r="G1882" s="1" t="s">
        <v>1480</v>
      </c>
      <c r="H1882" s="1" t="s">
        <v>100</v>
      </c>
      <c r="I1882" s="1" t="s">
        <v>26</v>
      </c>
      <c r="J1882" s="1" t="s">
        <v>4130</v>
      </c>
      <c r="K1882" s="1" t="s">
        <v>54</v>
      </c>
      <c r="L1882" s="1" t="s">
        <v>55</v>
      </c>
      <c r="M1882" s="1" t="s">
        <v>725</v>
      </c>
      <c r="N1882" s="1" t="s">
        <v>31</v>
      </c>
      <c r="O1882" s="1" t="s">
        <v>57</v>
      </c>
      <c r="P1882" s="1" t="s">
        <v>726</v>
      </c>
      <c r="Q1882">
        <v>629.64</v>
      </c>
      <c r="R1882">
        <v>9</v>
      </c>
      <c r="S1882">
        <v>107.03879999999999</v>
      </c>
      <c r="T1882" s="1" t="s">
        <v>96</v>
      </c>
    </row>
    <row r="1883" spans="1:20" x14ac:dyDescent="0.25">
      <c r="A1883" s="1" t="s">
        <v>4131</v>
      </c>
      <c r="B1883" s="2">
        <v>42629</v>
      </c>
      <c r="C1883" s="2">
        <v>42631</v>
      </c>
      <c r="D1883" s="1" t="s">
        <v>63</v>
      </c>
      <c r="E1883" s="1" t="s">
        <v>87</v>
      </c>
      <c r="F1883" s="1" t="s">
        <v>4132</v>
      </c>
      <c r="G1883" s="1" t="s">
        <v>4133</v>
      </c>
      <c r="H1883" s="1" t="s">
        <v>100</v>
      </c>
      <c r="I1883" s="1" t="s">
        <v>26</v>
      </c>
      <c r="J1883" s="1" t="s">
        <v>347</v>
      </c>
      <c r="K1883" s="1" t="s">
        <v>667</v>
      </c>
      <c r="L1883" s="1" t="s">
        <v>29</v>
      </c>
      <c r="M1883" s="1" t="s">
        <v>135</v>
      </c>
      <c r="N1883" s="1" t="s">
        <v>31</v>
      </c>
      <c r="O1883" s="1" t="s">
        <v>36</v>
      </c>
      <c r="P1883" s="1" t="s">
        <v>136</v>
      </c>
      <c r="Q1883">
        <v>121.78</v>
      </c>
      <c r="R1883">
        <v>2</v>
      </c>
      <c r="S1883">
        <v>30.445</v>
      </c>
      <c r="T1883" s="1" t="s">
        <v>77</v>
      </c>
    </row>
    <row r="1884" spans="1:20" x14ac:dyDescent="0.25">
      <c r="A1884" s="1" t="s">
        <v>4134</v>
      </c>
      <c r="B1884" s="2">
        <v>42339</v>
      </c>
      <c r="C1884" s="2">
        <v>42344</v>
      </c>
      <c r="D1884" s="1" t="s">
        <v>50</v>
      </c>
      <c r="E1884" s="1" t="s">
        <v>40</v>
      </c>
      <c r="F1884" s="1" t="s">
        <v>3930</v>
      </c>
      <c r="G1884" s="1" t="s">
        <v>3931</v>
      </c>
      <c r="H1884" s="1" t="s">
        <v>100</v>
      </c>
      <c r="I1884" s="1" t="s">
        <v>26</v>
      </c>
      <c r="J1884" s="1" t="s">
        <v>639</v>
      </c>
      <c r="K1884" s="1" t="s">
        <v>54</v>
      </c>
      <c r="L1884" s="1" t="s">
        <v>55</v>
      </c>
      <c r="M1884" s="1" t="s">
        <v>1095</v>
      </c>
      <c r="N1884" s="1" t="s">
        <v>31</v>
      </c>
      <c r="O1884" s="1" t="s">
        <v>36</v>
      </c>
      <c r="P1884" s="1" t="s">
        <v>1096</v>
      </c>
      <c r="Q1884">
        <v>2676.672</v>
      </c>
      <c r="R1884">
        <v>9</v>
      </c>
      <c r="S1884">
        <v>267.66719999999998</v>
      </c>
      <c r="T1884" s="1" t="s">
        <v>96</v>
      </c>
    </row>
    <row r="1885" spans="1:20" x14ac:dyDescent="0.25">
      <c r="A1885" s="1" t="s">
        <v>4135</v>
      </c>
      <c r="B1885" s="2">
        <v>41856</v>
      </c>
      <c r="C1885" s="2">
        <v>41863</v>
      </c>
      <c r="D1885" s="1" t="s">
        <v>39</v>
      </c>
      <c r="E1885" s="1" t="s">
        <v>40</v>
      </c>
      <c r="F1885" s="1" t="s">
        <v>2790</v>
      </c>
      <c r="G1885" s="1" t="s">
        <v>2791</v>
      </c>
      <c r="H1885" s="1" t="s">
        <v>25</v>
      </c>
      <c r="I1885" s="1" t="s">
        <v>26</v>
      </c>
      <c r="J1885" s="1" t="s">
        <v>3532</v>
      </c>
      <c r="K1885" s="1" t="s">
        <v>92</v>
      </c>
      <c r="L1885" s="1" t="s">
        <v>93</v>
      </c>
      <c r="M1885" s="1" t="s">
        <v>1461</v>
      </c>
      <c r="N1885" s="1" t="s">
        <v>31</v>
      </c>
      <c r="O1885" s="1" t="s">
        <v>46</v>
      </c>
      <c r="P1885" s="1" t="s">
        <v>1462</v>
      </c>
      <c r="Q1885">
        <v>489.23</v>
      </c>
      <c r="R1885">
        <v>2</v>
      </c>
      <c r="S1885">
        <v>41.933999999999997</v>
      </c>
      <c r="T1885" s="1" t="s">
        <v>253</v>
      </c>
    </row>
    <row r="1886" spans="1:20" x14ac:dyDescent="0.25">
      <c r="A1886" s="1" t="s">
        <v>4136</v>
      </c>
      <c r="B1886" s="2">
        <v>42597</v>
      </c>
      <c r="C1886" s="2">
        <v>42604</v>
      </c>
      <c r="D1886" s="1" t="s">
        <v>39</v>
      </c>
      <c r="E1886" s="1" t="s">
        <v>40</v>
      </c>
      <c r="F1886" s="1" t="s">
        <v>599</v>
      </c>
      <c r="G1886" s="1" t="s">
        <v>600</v>
      </c>
      <c r="H1886" s="1" t="s">
        <v>25</v>
      </c>
      <c r="I1886" s="1" t="s">
        <v>26</v>
      </c>
      <c r="J1886" s="1" t="s">
        <v>53</v>
      </c>
      <c r="K1886" s="1" t="s">
        <v>54</v>
      </c>
      <c r="L1886" s="1" t="s">
        <v>55</v>
      </c>
      <c r="M1886" s="1" t="s">
        <v>717</v>
      </c>
      <c r="N1886" s="1" t="s">
        <v>31</v>
      </c>
      <c r="O1886" s="1" t="s">
        <v>57</v>
      </c>
      <c r="P1886" s="1" t="s">
        <v>718</v>
      </c>
      <c r="Q1886">
        <v>312.02999999999997</v>
      </c>
      <c r="R1886">
        <v>3</v>
      </c>
      <c r="S1886">
        <v>43.684199999999997</v>
      </c>
      <c r="T1886" s="1" t="s">
        <v>253</v>
      </c>
    </row>
    <row r="1887" spans="1:20" x14ac:dyDescent="0.25">
      <c r="A1887" s="1" t="s">
        <v>4137</v>
      </c>
      <c r="B1887" s="2">
        <v>42521</v>
      </c>
      <c r="C1887" s="2">
        <v>42525</v>
      </c>
      <c r="D1887" s="1" t="s">
        <v>79</v>
      </c>
      <c r="E1887" s="1" t="s">
        <v>40</v>
      </c>
      <c r="F1887" s="1" t="s">
        <v>1207</v>
      </c>
      <c r="G1887" s="1" t="s">
        <v>1208</v>
      </c>
      <c r="H1887" s="1" t="s">
        <v>25</v>
      </c>
      <c r="I1887" s="1" t="s">
        <v>26</v>
      </c>
      <c r="J1887" s="1" t="s">
        <v>513</v>
      </c>
      <c r="K1887" s="1" t="s">
        <v>134</v>
      </c>
      <c r="L1887" s="1" t="s">
        <v>93</v>
      </c>
      <c r="M1887" s="1" t="s">
        <v>3919</v>
      </c>
      <c r="N1887" s="1" t="s">
        <v>31</v>
      </c>
      <c r="O1887" s="1" t="s">
        <v>57</v>
      </c>
      <c r="P1887" s="1" t="s">
        <v>3920</v>
      </c>
      <c r="Q1887">
        <v>32.064</v>
      </c>
      <c r="R1887">
        <v>3</v>
      </c>
      <c r="S1887">
        <v>-12.8256</v>
      </c>
      <c r="T1887" s="1" t="s">
        <v>161</v>
      </c>
    </row>
    <row r="1888" spans="1:20" x14ac:dyDescent="0.25">
      <c r="A1888" s="1" t="s">
        <v>4137</v>
      </c>
      <c r="B1888" s="2">
        <v>42521</v>
      </c>
      <c r="C1888" s="2">
        <v>42525</v>
      </c>
      <c r="D1888" s="1" t="s">
        <v>79</v>
      </c>
      <c r="E1888" s="1" t="s">
        <v>40</v>
      </c>
      <c r="F1888" s="1" t="s">
        <v>1207</v>
      </c>
      <c r="G1888" s="1" t="s">
        <v>1208</v>
      </c>
      <c r="H1888" s="1" t="s">
        <v>25</v>
      </c>
      <c r="I1888" s="1" t="s">
        <v>26</v>
      </c>
      <c r="J1888" s="1" t="s">
        <v>513</v>
      </c>
      <c r="K1888" s="1" t="s">
        <v>134</v>
      </c>
      <c r="L1888" s="1" t="s">
        <v>93</v>
      </c>
      <c r="M1888" s="1" t="s">
        <v>2180</v>
      </c>
      <c r="N1888" s="1" t="s">
        <v>31</v>
      </c>
      <c r="O1888" s="1" t="s">
        <v>36</v>
      </c>
      <c r="P1888" s="1" t="s">
        <v>2181</v>
      </c>
      <c r="Q1888">
        <v>191.07900000000001</v>
      </c>
      <c r="R1888">
        <v>3</v>
      </c>
      <c r="S1888">
        <v>-38.215800000000002</v>
      </c>
      <c r="T1888" s="1" t="s">
        <v>161</v>
      </c>
    </row>
    <row r="1889" spans="1:20" x14ac:dyDescent="0.25">
      <c r="A1889" s="1" t="s">
        <v>4138</v>
      </c>
      <c r="B1889" s="2">
        <v>41731</v>
      </c>
      <c r="C1889" s="2">
        <v>41737</v>
      </c>
      <c r="D1889" s="1" t="s">
        <v>125</v>
      </c>
      <c r="E1889" s="1" t="s">
        <v>40</v>
      </c>
      <c r="F1889" s="1" t="s">
        <v>2576</v>
      </c>
      <c r="G1889" s="1" t="s">
        <v>2577</v>
      </c>
      <c r="H1889" s="1" t="s">
        <v>90</v>
      </c>
      <c r="I1889" s="1" t="s">
        <v>26</v>
      </c>
      <c r="J1889" s="1" t="s">
        <v>3539</v>
      </c>
      <c r="K1889" s="1" t="s">
        <v>716</v>
      </c>
      <c r="L1889" s="1" t="s">
        <v>29</v>
      </c>
      <c r="M1889" s="1" t="s">
        <v>3157</v>
      </c>
      <c r="N1889" s="1" t="s">
        <v>31</v>
      </c>
      <c r="O1889" s="1" t="s">
        <v>57</v>
      </c>
      <c r="P1889" s="1" t="s">
        <v>3158</v>
      </c>
      <c r="Q1889">
        <v>177.68</v>
      </c>
      <c r="R1889">
        <v>2</v>
      </c>
      <c r="S1889">
        <v>46.196800000000003</v>
      </c>
      <c r="T1889" s="1" t="s">
        <v>113</v>
      </c>
    </row>
    <row r="1890" spans="1:20" x14ac:dyDescent="0.25">
      <c r="A1890" s="1" t="s">
        <v>4139</v>
      </c>
      <c r="B1890" s="2">
        <v>42647</v>
      </c>
      <c r="C1890" s="2">
        <v>42651</v>
      </c>
      <c r="D1890" s="1" t="s">
        <v>79</v>
      </c>
      <c r="E1890" s="1" t="s">
        <v>40</v>
      </c>
      <c r="F1890" s="1" t="s">
        <v>2576</v>
      </c>
      <c r="G1890" s="1" t="s">
        <v>2577</v>
      </c>
      <c r="H1890" s="1" t="s">
        <v>90</v>
      </c>
      <c r="I1890" s="1" t="s">
        <v>26</v>
      </c>
      <c r="J1890" s="1" t="s">
        <v>4140</v>
      </c>
      <c r="K1890" s="1" t="s">
        <v>44</v>
      </c>
      <c r="L1890" s="1" t="s">
        <v>29</v>
      </c>
      <c r="M1890" s="1" t="s">
        <v>959</v>
      </c>
      <c r="N1890" s="1" t="s">
        <v>31</v>
      </c>
      <c r="O1890" s="1" t="s">
        <v>57</v>
      </c>
      <c r="P1890" s="1" t="s">
        <v>960</v>
      </c>
      <c r="Q1890">
        <v>11.568</v>
      </c>
      <c r="R1890">
        <v>3</v>
      </c>
      <c r="S1890">
        <v>2.6027999999999998</v>
      </c>
      <c r="T1890" s="1" t="s">
        <v>48</v>
      </c>
    </row>
    <row r="1891" spans="1:20" x14ac:dyDescent="0.25">
      <c r="A1891" s="1" t="s">
        <v>4141</v>
      </c>
      <c r="B1891" s="2">
        <v>42399</v>
      </c>
      <c r="C1891" s="2">
        <v>42403</v>
      </c>
      <c r="D1891" s="1" t="s">
        <v>79</v>
      </c>
      <c r="E1891" s="1" t="s">
        <v>40</v>
      </c>
      <c r="F1891" s="1" t="s">
        <v>4142</v>
      </c>
      <c r="G1891" s="1" t="s">
        <v>4143</v>
      </c>
      <c r="H1891" s="1" t="s">
        <v>25</v>
      </c>
      <c r="I1891" s="1" t="s">
        <v>26</v>
      </c>
      <c r="J1891" s="1" t="s">
        <v>1002</v>
      </c>
      <c r="K1891" s="1" t="s">
        <v>134</v>
      </c>
      <c r="L1891" s="1" t="s">
        <v>93</v>
      </c>
      <c r="M1891" s="1" t="s">
        <v>612</v>
      </c>
      <c r="N1891" s="1" t="s">
        <v>31</v>
      </c>
      <c r="O1891" s="1" t="s">
        <v>46</v>
      </c>
      <c r="P1891" s="1" t="s">
        <v>613</v>
      </c>
      <c r="Q1891">
        <v>626.1</v>
      </c>
      <c r="R1891">
        <v>3</v>
      </c>
      <c r="S1891">
        <v>-538.44600000000003</v>
      </c>
      <c r="T1891" s="1" t="s">
        <v>169</v>
      </c>
    </row>
    <row r="1892" spans="1:20" x14ac:dyDescent="0.25">
      <c r="A1892" s="1" t="s">
        <v>4144</v>
      </c>
      <c r="B1892" s="2">
        <v>42107</v>
      </c>
      <c r="C1892" s="2">
        <v>42111</v>
      </c>
      <c r="D1892" s="1" t="s">
        <v>79</v>
      </c>
      <c r="E1892" s="1" t="s">
        <v>40</v>
      </c>
      <c r="F1892" s="1" t="s">
        <v>3052</v>
      </c>
      <c r="G1892" s="1" t="s">
        <v>3053</v>
      </c>
      <c r="H1892" s="1" t="s">
        <v>25</v>
      </c>
      <c r="I1892" s="1" t="s">
        <v>26</v>
      </c>
      <c r="J1892" s="1" t="s">
        <v>1868</v>
      </c>
      <c r="K1892" s="1" t="s">
        <v>92</v>
      </c>
      <c r="L1892" s="1" t="s">
        <v>93</v>
      </c>
      <c r="M1892" s="1" t="s">
        <v>699</v>
      </c>
      <c r="N1892" s="1" t="s">
        <v>31</v>
      </c>
      <c r="O1892" s="1" t="s">
        <v>46</v>
      </c>
      <c r="P1892" s="1" t="s">
        <v>700</v>
      </c>
      <c r="Q1892">
        <v>609.98</v>
      </c>
      <c r="R1892">
        <v>4</v>
      </c>
      <c r="S1892">
        <v>-113.282</v>
      </c>
      <c r="T1892" s="1" t="s">
        <v>113</v>
      </c>
    </row>
    <row r="1893" spans="1:20" x14ac:dyDescent="0.25">
      <c r="A1893" s="1" t="s">
        <v>4144</v>
      </c>
      <c r="B1893" s="2">
        <v>42107</v>
      </c>
      <c r="C1893" s="2">
        <v>42111</v>
      </c>
      <c r="D1893" s="1" t="s">
        <v>79</v>
      </c>
      <c r="E1893" s="1" t="s">
        <v>40</v>
      </c>
      <c r="F1893" s="1" t="s">
        <v>3052</v>
      </c>
      <c r="G1893" s="1" t="s">
        <v>3053</v>
      </c>
      <c r="H1893" s="1" t="s">
        <v>25</v>
      </c>
      <c r="I1893" s="1" t="s">
        <v>26</v>
      </c>
      <c r="J1893" s="1" t="s">
        <v>1868</v>
      </c>
      <c r="K1893" s="1" t="s">
        <v>92</v>
      </c>
      <c r="L1893" s="1" t="s">
        <v>93</v>
      </c>
      <c r="M1893" s="1" t="s">
        <v>1284</v>
      </c>
      <c r="N1893" s="1" t="s">
        <v>31</v>
      </c>
      <c r="O1893" s="1" t="s">
        <v>46</v>
      </c>
      <c r="P1893" s="1" t="s">
        <v>1285</v>
      </c>
      <c r="Q1893">
        <v>211.37200000000001</v>
      </c>
      <c r="R1893">
        <v>2</v>
      </c>
      <c r="S1893">
        <v>-45.293999999999997</v>
      </c>
      <c r="T1893" s="1" t="s">
        <v>113</v>
      </c>
    </row>
    <row r="1894" spans="1:20" x14ac:dyDescent="0.25">
      <c r="A1894" s="1" t="s">
        <v>4145</v>
      </c>
      <c r="B1894" s="2">
        <v>43087</v>
      </c>
      <c r="C1894" s="2">
        <v>43093</v>
      </c>
      <c r="D1894" s="1" t="s">
        <v>125</v>
      </c>
      <c r="E1894" s="1" t="s">
        <v>40</v>
      </c>
      <c r="F1894" s="1" t="s">
        <v>4028</v>
      </c>
      <c r="G1894" s="1" t="s">
        <v>4029</v>
      </c>
      <c r="H1894" s="1" t="s">
        <v>90</v>
      </c>
      <c r="I1894" s="1" t="s">
        <v>26</v>
      </c>
      <c r="J1894" s="1" t="s">
        <v>905</v>
      </c>
      <c r="K1894" s="1" t="s">
        <v>238</v>
      </c>
      <c r="L1894" s="1" t="s">
        <v>93</v>
      </c>
      <c r="M1894" s="1" t="s">
        <v>3582</v>
      </c>
      <c r="N1894" s="1" t="s">
        <v>31</v>
      </c>
      <c r="O1894" s="1" t="s">
        <v>57</v>
      </c>
      <c r="P1894" s="1" t="s">
        <v>3583</v>
      </c>
      <c r="Q1894">
        <v>99.95</v>
      </c>
      <c r="R1894">
        <v>5</v>
      </c>
      <c r="S1894">
        <v>22.988499999999998</v>
      </c>
      <c r="T1894" s="1" t="s">
        <v>96</v>
      </c>
    </row>
    <row r="1895" spans="1:20" x14ac:dyDescent="0.25">
      <c r="A1895" s="1" t="s">
        <v>4146</v>
      </c>
      <c r="B1895" s="2">
        <v>42443</v>
      </c>
      <c r="C1895" s="2">
        <v>42448</v>
      </c>
      <c r="D1895" s="1" t="s">
        <v>50</v>
      </c>
      <c r="E1895" s="1" t="s">
        <v>40</v>
      </c>
      <c r="F1895" s="1" t="s">
        <v>3497</v>
      </c>
      <c r="G1895" s="1" t="s">
        <v>3498</v>
      </c>
      <c r="H1895" s="1" t="s">
        <v>90</v>
      </c>
      <c r="I1895" s="1" t="s">
        <v>26</v>
      </c>
      <c r="J1895" s="1" t="s">
        <v>4147</v>
      </c>
      <c r="K1895" s="1" t="s">
        <v>238</v>
      </c>
      <c r="L1895" s="1" t="s">
        <v>93</v>
      </c>
      <c r="M1895" s="1" t="s">
        <v>1147</v>
      </c>
      <c r="N1895" s="1" t="s">
        <v>31</v>
      </c>
      <c r="O1895" s="1" t="s">
        <v>57</v>
      </c>
      <c r="P1895" s="1" t="s">
        <v>1148</v>
      </c>
      <c r="Q1895">
        <v>16.739999999999998</v>
      </c>
      <c r="R1895">
        <v>2</v>
      </c>
      <c r="S1895">
        <v>4.3524000000000003</v>
      </c>
      <c r="T1895" s="1" t="s">
        <v>195</v>
      </c>
    </row>
    <row r="1896" spans="1:20" x14ac:dyDescent="0.25">
      <c r="A1896" s="1" t="s">
        <v>4148</v>
      </c>
      <c r="B1896" s="2">
        <v>43018</v>
      </c>
      <c r="C1896" s="2">
        <v>43024</v>
      </c>
      <c r="D1896" s="1" t="s">
        <v>125</v>
      </c>
      <c r="E1896" s="1" t="s">
        <v>40</v>
      </c>
      <c r="F1896" s="1" t="s">
        <v>3348</v>
      </c>
      <c r="G1896" s="1" t="s">
        <v>3349</v>
      </c>
      <c r="H1896" s="1" t="s">
        <v>25</v>
      </c>
      <c r="I1896" s="1" t="s">
        <v>26</v>
      </c>
      <c r="J1896" s="1" t="s">
        <v>179</v>
      </c>
      <c r="K1896" s="1" t="s">
        <v>134</v>
      </c>
      <c r="L1896" s="1" t="s">
        <v>93</v>
      </c>
      <c r="M1896" s="1" t="s">
        <v>3216</v>
      </c>
      <c r="N1896" s="1" t="s">
        <v>31</v>
      </c>
      <c r="O1896" s="1" t="s">
        <v>36</v>
      </c>
      <c r="P1896" s="1" t="s">
        <v>3217</v>
      </c>
      <c r="Q1896">
        <v>239.358</v>
      </c>
      <c r="R1896">
        <v>3</v>
      </c>
      <c r="S1896">
        <v>-47.871600000000001</v>
      </c>
      <c r="T1896" s="1" t="s">
        <v>48</v>
      </c>
    </row>
    <row r="1897" spans="1:20" x14ac:dyDescent="0.25">
      <c r="A1897" s="1" t="s">
        <v>4149</v>
      </c>
      <c r="B1897" s="2">
        <v>43091</v>
      </c>
      <c r="C1897" s="2">
        <v>43097</v>
      </c>
      <c r="D1897" s="1" t="s">
        <v>125</v>
      </c>
      <c r="E1897" s="1" t="s">
        <v>40</v>
      </c>
      <c r="F1897" s="1" t="s">
        <v>4150</v>
      </c>
      <c r="G1897" s="1" t="s">
        <v>4151</v>
      </c>
      <c r="H1897" s="1" t="s">
        <v>25</v>
      </c>
      <c r="I1897" s="1" t="s">
        <v>26</v>
      </c>
      <c r="J1897" s="1" t="s">
        <v>477</v>
      </c>
      <c r="K1897" s="1" t="s">
        <v>141</v>
      </c>
      <c r="L1897" s="1" t="s">
        <v>29</v>
      </c>
      <c r="M1897" s="1" t="s">
        <v>342</v>
      </c>
      <c r="N1897" s="1" t="s">
        <v>31</v>
      </c>
      <c r="O1897" s="1" t="s">
        <v>46</v>
      </c>
      <c r="P1897" s="1" t="s">
        <v>343</v>
      </c>
      <c r="Q1897">
        <v>934.95600000000002</v>
      </c>
      <c r="R1897">
        <v>6</v>
      </c>
      <c r="S1897">
        <v>-249.32159999999999</v>
      </c>
      <c r="T1897" s="1" t="s">
        <v>96</v>
      </c>
    </row>
    <row r="1898" spans="1:20" x14ac:dyDescent="0.25">
      <c r="A1898" s="1" t="s">
        <v>4152</v>
      </c>
      <c r="B1898" s="2">
        <v>41859</v>
      </c>
      <c r="C1898" s="2">
        <v>41861</v>
      </c>
      <c r="D1898" s="1" t="s">
        <v>63</v>
      </c>
      <c r="E1898" s="1" t="s">
        <v>22</v>
      </c>
      <c r="F1898" s="1" t="s">
        <v>965</v>
      </c>
      <c r="G1898" s="1" t="s">
        <v>966</v>
      </c>
      <c r="H1898" s="1" t="s">
        <v>25</v>
      </c>
      <c r="I1898" s="1" t="s">
        <v>26</v>
      </c>
      <c r="J1898" s="1" t="s">
        <v>606</v>
      </c>
      <c r="K1898" s="1" t="s">
        <v>44</v>
      </c>
      <c r="L1898" s="1" t="s">
        <v>29</v>
      </c>
      <c r="M1898" s="1" t="s">
        <v>1603</v>
      </c>
      <c r="N1898" s="1" t="s">
        <v>31</v>
      </c>
      <c r="O1898" s="1" t="s">
        <v>32</v>
      </c>
      <c r="P1898" s="1" t="s">
        <v>1604</v>
      </c>
      <c r="Q1898">
        <v>155.45599999999999</v>
      </c>
      <c r="R1898">
        <v>4</v>
      </c>
      <c r="S1898">
        <v>-7.7728000000000002</v>
      </c>
      <c r="T1898" s="1" t="s">
        <v>253</v>
      </c>
    </row>
    <row r="1899" spans="1:20" x14ac:dyDescent="0.25">
      <c r="A1899" s="1" t="s">
        <v>4153</v>
      </c>
      <c r="B1899" s="2">
        <v>43094</v>
      </c>
      <c r="C1899" s="2">
        <v>43097</v>
      </c>
      <c r="D1899" s="1" t="s">
        <v>21</v>
      </c>
      <c r="E1899" s="1" t="s">
        <v>87</v>
      </c>
      <c r="F1899" s="1" t="s">
        <v>4154</v>
      </c>
      <c r="G1899" s="1" t="s">
        <v>4155</v>
      </c>
      <c r="H1899" s="1" t="s">
        <v>25</v>
      </c>
      <c r="I1899" s="1" t="s">
        <v>26</v>
      </c>
      <c r="J1899" s="1" t="s">
        <v>2050</v>
      </c>
      <c r="K1899" s="1" t="s">
        <v>44</v>
      </c>
      <c r="L1899" s="1" t="s">
        <v>29</v>
      </c>
      <c r="M1899" s="1" t="s">
        <v>2189</v>
      </c>
      <c r="N1899" s="1" t="s">
        <v>31</v>
      </c>
      <c r="O1899" s="1" t="s">
        <v>57</v>
      </c>
      <c r="P1899" s="1" t="s">
        <v>2190</v>
      </c>
      <c r="Q1899">
        <v>21</v>
      </c>
      <c r="R1899">
        <v>3</v>
      </c>
      <c r="S1899">
        <v>5.7750000000000004</v>
      </c>
      <c r="T1899" s="1" t="s">
        <v>96</v>
      </c>
    </row>
    <row r="1900" spans="1:20" x14ac:dyDescent="0.25">
      <c r="A1900" s="1" t="s">
        <v>4156</v>
      </c>
      <c r="B1900" s="2">
        <v>43064</v>
      </c>
      <c r="C1900" s="2">
        <v>43069</v>
      </c>
      <c r="D1900" s="1" t="s">
        <v>50</v>
      </c>
      <c r="E1900" s="1" t="s">
        <v>40</v>
      </c>
      <c r="F1900" s="1" t="s">
        <v>545</v>
      </c>
      <c r="G1900" s="1" t="s">
        <v>546</v>
      </c>
      <c r="H1900" s="1" t="s">
        <v>25</v>
      </c>
      <c r="I1900" s="1" t="s">
        <v>26</v>
      </c>
      <c r="J1900" s="1" t="s">
        <v>101</v>
      </c>
      <c r="K1900" s="1" t="s">
        <v>92</v>
      </c>
      <c r="L1900" s="1" t="s">
        <v>93</v>
      </c>
      <c r="M1900" s="1" t="s">
        <v>1082</v>
      </c>
      <c r="N1900" s="1" t="s">
        <v>31</v>
      </c>
      <c r="O1900" s="1" t="s">
        <v>36</v>
      </c>
      <c r="P1900" s="1" t="s">
        <v>1083</v>
      </c>
      <c r="Q1900">
        <v>853.93</v>
      </c>
      <c r="R1900">
        <v>5</v>
      </c>
      <c r="S1900">
        <v>-24.398</v>
      </c>
      <c r="T1900" s="1" t="s">
        <v>34</v>
      </c>
    </row>
    <row r="1901" spans="1:20" x14ac:dyDescent="0.25">
      <c r="A1901" s="1" t="s">
        <v>4157</v>
      </c>
      <c r="B1901" s="2">
        <v>42679</v>
      </c>
      <c r="C1901" s="2">
        <v>42681</v>
      </c>
      <c r="D1901" s="1" t="s">
        <v>63</v>
      </c>
      <c r="E1901" s="1" t="s">
        <v>87</v>
      </c>
      <c r="F1901" s="1" t="s">
        <v>3445</v>
      </c>
      <c r="G1901" s="1" t="s">
        <v>3446</v>
      </c>
      <c r="H1901" s="1" t="s">
        <v>25</v>
      </c>
      <c r="I1901" s="1" t="s">
        <v>26</v>
      </c>
      <c r="J1901" s="1" t="s">
        <v>3539</v>
      </c>
      <c r="K1901" s="1" t="s">
        <v>716</v>
      </c>
      <c r="L1901" s="1" t="s">
        <v>29</v>
      </c>
      <c r="M1901" s="1" t="s">
        <v>1957</v>
      </c>
      <c r="N1901" s="1" t="s">
        <v>31</v>
      </c>
      <c r="O1901" s="1" t="s">
        <v>57</v>
      </c>
      <c r="P1901" s="1" t="s">
        <v>1958</v>
      </c>
      <c r="Q1901">
        <v>273.95999999999998</v>
      </c>
      <c r="R1901">
        <v>2</v>
      </c>
      <c r="S1901">
        <v>71.229600000000005</v>
      </c>
      <c r="T1901" s="1" t="s">
        <v>34</v>
      </c>
    </row>
    <row r="1902" spans="1:20" x14ac:dyDescent="0.25">
      <c r="A1902" s="1" t="s">
        <v>4157</v>
      </c>
      <c r="B1902" s="2">
        <v>42679</v>
      </c>
      <c r="C1902" s="2">
        <v>42681</v>
      </c>
      <c r="D1902" s="1" t="s">
        <v>63</v>
      </c>
      <c r="E1902" s="1" t="s">
        <v>87</v>
      </c>
      <c r="F1902" s="1" t="s">
        <v>3445</v>
      </c>
      <c r="G1902" s="1" t="s">
        <v>3446</v>
      </c>
      <c r="H1902" s="1" t="s">
        <v>25</v>
      </c>
      <c r="I1902" s="1" t="s">
        <v>26</v>
      </c>
      <c r="J1902" s="1" t="s">
        <v>3539</v>
      </c>
      <c r="K1902" s="1" t="s">
        <v>716</v>
      </c>
      <c r="L1902" s="1" t="s">
        <v>29</v>
      </c>
      <c r="M1902" s="1" t="s">
        <v>3676</v>
      </c>
      <c r="N1902" s="1" t="s">
        <v>31</v>
      </c>
      <c r="O1902" s="1" t="s">
        <v>57</v>
      </c>
      <c r="P1902" s="1" t="s">
        <v>3677</v>
      </c>
      <c r="Q1902">
        <v>756.8</v>
      </c>
      <c r="R1902">
        <v>5</v>
      </c>
      <c r="S1902">
        <v>75.680000000000007</v>
      </c>
      <c r="T1902" s="1" t="s">
        <v>34</v>
      </c>
    </row>
    <row r="1903" spans="1:20" x14ac:dyDescent="0.25">
      <c r="A1903" s="1" t="s">
        <v>4158</v>
      </c>
      <c r="B1903" s="2">
        <v>42677</v>
      </c>
      <c r="C1903" s="2">
        <v>42681</v>
      </c>
      <c r="D1903" s="1" t="s">
        <v>79</v>
      </c>
      <c r="E1903" s="1" t="s">
        <v>40</v>
      </c>
      <c r="F1903" s="1" t="s">
        <v>2081</v>
      </c>
      <c r="G1903" s="1" t="s">
        <v>2082</v>
      </c>
      <c r="H1903" s="1" t="s">
        <v>100</v>
      </c>
      <c r="I1903" s="1" t="s">
        <v>26</v>
      </c>
      <c r="J1903" s="1" t="s">
        <v>66</v>
      </c>
      <c r="K1903" s="1" t="s">
        <v>67</v>
      </c>
      <c r="L1903" s="1" t="s">
        <v>68</v>
      </c>
      <c r="M1903" s="1" t="s">
        <v>466</v>
      </c>
      <c r="N1903" s="1" t="s">
        <v>31</v>
      </c>
      <c r="O1903" s="1" t="s">
        <v>36</v>
      </c>
      <c r="P1903" s="1" t="s">
        <v>467</v>
      </c>
      <c r="Q1903">
        <v>470.15499999999997</v>
      </c>
      <c r="R1903">
        <v>7</v>
      </c>
      <c r="S1903">
        <v>-13.433</v>
      </c>
      <c r="T1903" s="1" t="s">
        <v>34</v>
      </c>
    </row>
    <row r="1904" spans="1:20" x14ac:dyDescent="0.25">
      <c r="A1904" s="1" t="s">
        <v>4159</v>
      </c>
      <c r="B1904" s="2">
        <v>42818</v>
      </c>
      <c r="C1904" s="2">
        <v>42822</v>
      </c>
      <c r="D1904" s="1" t="s">
        <v>79</v>
      </c>
      <c r="E1904" s="1" t="s">
        <v>40</v>
      </c>
      <c r="F1904" s="1" t="s">
        <v>1791</v>
      </c>
      <c r="G1904" s="1" t="s">
        <v>1792</v>
      </c>
      <c r="H1904" s="1" t="s">
        <v>25</v>
      </c>
      <c r="I1904" s="1" t="s">
        <v>26</v>
      </c>
      <c r="J1904" s="1" t="s">
        <v>173</v>
      </c>
      <c r="K1904" s="1" t="s">
        <v>121</v>
      </c>
      <c r="L1904" s="1" t="s">
        <v>68</v>
      </c>
      <c r="M1904" s="1" t="s">
        <v>855</v>
      </c>
      <c r="N1904" s="1" t="s">
        <v>31</v>
      </c>
      <c r="O1904" s="1" t="s">
        <v>36</v>
      </c>
      <c r="P1904" s="1" t="s">
        <v>856</v>
      </c>
      <c r="Q1904">
        <v>271.76400000000001</v>
      </c>
      <c r="R1904">
        <v>2</v>
      </c>
      <c r="S1904">
        <v>60.392000000000003</v>
      </c>
      <c r="T1904" s="1" t="s">
        <v>195</v>
      </c>
    </row>
    <row r="1905" spans="1:20" x14ac:dyDescent="0.25">
      <c r="A1905" s="1" t="s">
        <v>4160</v>
      </c>
      <c r="B1905" s="2">
        <v>42850</v>
      </c>
      <c r="C1905" s="2">
        <v>42852</v>
      </c>
      <c r="D1905" s="1" t="s">
        <v>63</v>
      </c>
      <c r="E1905" s="1" t="s">
        <v>22</v>
      </c>
      <c r="F1905" s="1" t="s">
        <v>2867</v>
      </c>
      <c r="G1905" s="1" t="s">
        <v>2868</v>
      </c>
      <c r="H1905" s="1" t="s">
        <v>25</v>
      </c>
      <c r="I1905" s="1" t="s">
        <v>26</v>
      </c>
      <c r="J1905" s="1" t="s">
        <v>53</v>
      </c>
      <c r="K1905" s="1" t="s">
        <v>54</v>
      </c>
      <c r="L1905" s="1" t="s">
        <v>55</v>
      </c>
      <c r="M1905" s="1" t="s">
        <v>348</v>
      </c>
      <c r="N1905" s="1" t="s">
        <v>31</v>
      </c>
      <c r="O1905" s="1" t="s">
        <v>32</v>
      </c>
      <c r="P1905" s="1" t="s">
        <v>349</v>
      </c>
      <c r="Q1905">
        <v>344.98099999999999</v>
      </c>
      <c r="R1905">
        <v>7</v>
      </c>
      <c r="S1905">
        <v>28.4102</v>
      </c>
      <c r="T1905" s="1" t="s">
        <v>113</v>
      </c>
    </row>
    <row r="1906" spans="1:20" x14ac:dyDescent="0.25">
      <c r="A1906" s="1" t="s">
        <v>4161</v>
      </c>
      <c r="B1906" s="2">
        <v>43062</v>
      </c>
      <c r="C1906" s="2">
        <v>43065</v>
      </c>
      <c r="D1906" s="1" t="s">
        <v>21</v>
      </c>
      <c r="E1906" s="1" t="s">
        <v>87</v>
      </c>
      <c r="F1906" s="1" t="s">
        <v>2324</v>
      </c>
      <c r="G1906" s="1" t="s">
        <v>2325</v>
      </c>
      <c r="H1906" s="1" t="s">
        <v>90</v>
      </c>
      <c r="I1906" s="1" t="s">
        <v>26</v>
      </c>
      <c r="J1906" s="1" t="s">
        <v>1739</v>
      </c>
      <c r="K1906" s="1" t="s">
        <v>92</v>
      </c>
      <c r="L1906" s="1" t="s">
        <v>93</v>
      </c>
      <c r="M1906" s="1" t="s">
        <v>1234</v>
      </c>
      <c r="N1906" s="1" t="s">
        <v>31</v>
      </c>
      <c r="O1906" s="1" t="s">
        <v>46</v>
      </c>
      <c r="P1906" s="1" t="s">
        <v>1235</v>
      </c>
      <c r="Q1906">
        <v>127.785</v>
      </c>
      <c r="R1906">
        <v>1</v>
      </c>
      <c r="S1906">
        <v>-31.0335</v>
      </c>
      <c r="T1906" s="1" t="s">
        <v>34</v>
      </c>
    </row>
    <row r="1907" spans="1:20" x14ac:dyDescent="0.25">
      <c r="A1907" s="1" t="s">
        <v>4162</v>
      </c>
      <c r="B1907" s="2">
        <v>42435</v>
      </c>
      <c r="C1907" s="2">
        <v>42441</v>
      </c>
      <c r="D1907" s="1" t="s">
        <v>125</v>
      </c>
      <c r="E1907" s="1" t="s">
        <v>40</v>
      </c>
      <c r="F1907" s="1" t="s">
        <v>177</v>
      </c>
      <c r="G1907" s="1" t="s">
        <v>178</v>
      </c>
      <c r="H1907" s="1" t="s">
        <v>25</v>
      </c>
      <c r="I1907" s="1" t="s">
        <v>26</v>
      </c>
      <c r="J1907" s="1" t="s">
        <v>133</v>
      </c>
      <c r="K1907" s="1" t="s">
        <v>134</v>
      </c>
      <c r="L1907" s="1" t="s">
        <v>93</v>
      </c>
      <c r="M1907" s="1" t="s">
        <v>218</v>
      </c>
      <c r="N1907" s="1" t="s">
        <v>31</v>
      </c>
      <c r="O1907" s="1" t="s">
        <v>57</v>
      </c>
      <c r="P1907" s="1" t="s">
        <v>219</v>
      </c>
      <c r="Q1907">
        <v>159.04</v>
      </c>
      <c r="R1907">
        <v>5</v>
      </c>
      <c r="S1907">
        <v>-194.82400000000001</v>
      </c>
      <c r="T1907" s="1" t="s">
        <v>195</v>
      </c>
    </row>
    <row r="1908" spans="1:20" x14ac:dyDescent="0.25">
      <c r="A1908" s="1" t="s">
        <v>4162</v>
      </c>
      <c r="B1908" s="2">
        <v>42435</v>
      </c>
      <c r="C1908" s="2">
        <v>42441</v>
      </c>
      <c r="D1908" s="1" t="s">
        <v>125</v>
      </c>
      <c r="E1908" s="1" t="s">
        <v>40</v>
      </c>
      <c r="F1908" s="1" t="s">
        <v>177</v>
      </c>
      <c r="G1908" s="1" t="s">
        <v>178</v>
      </c>
      <c r="H1908" s="1" t="s">
        <v>25</v>
      </c>
      <c r="I1908" s="1" t="s">
        <v>26</v>
      </c>
      <c r="J1908" s="1" t="s">
        <v>133</v>
      </c>
      <c r="K1908" s="1" t="s">
        <v>134</v>
      </c>
      <c r="L1908" s="1" t="s">
        <v>93</v>
      </c>
      <c r="M1908" s="1" t="s">
        <v>1900</v>
      </c>
      <c r="N1908" s="1" t="s">
        <v>31</v>
      </c>
      <c r="O1908" s="1" t="s">
        <v>46</v>
      </c>
      <c r="P1908" s="1" t="s">
        <v>1901</v>
      </c>
      <c r="Q1908">
        <v>145.97999999999999</v>
      </c>
      <c r="R1908">
        <v>2</v>
      </c>
      <c r="S1908">
        <v>-99.266400000000004</v>
      </c>
      <c r="T1908" s="1" t="s">
        <v>195</v>
      </c>
    </row>
    <row r="1909" spans="1:20" x14ac:dyDescent="0.25">
      <c r="A1909" s="1" t="s">
        <v>4163</v>
      </c>
      <c r="B1909" s="2">
        <v>42341</v>
      </c>
      <c r="C1909" s="2">
        <v>42345</v>
      </c>
      <c r="D1909" s="1" t="s">
        <v>79</v>
      </c>
      <c r="E1909" s="1" t="s">
        <v>40</v>
      </c>
      <c r="F1909" s="1" t="s">
        <v>4164</v>
      </c>
      <c r="G1909" s="1" t="s">
        <v>4165</v>
      </c>
      <c r="H1909" s="1" t="s">
        <v>25</v>
      </c>
      <c r="I1909" s="1" t="s">
        <v>26</v>
      </c>
      <c r="J1909" s="1" t="s">
        <v>606</v>
      </c>
      <c r="K1909" s="1" t="s">
        <v>1036</v>
      </c>
      <c r="L1909" s="1" t="s">
        <v>29</v>
      </c>
      <c r="M1909" s="1" t="s">
        <v>756</v>
      </c>
      <c r="N1909" s="1" t="s">
        <v>31</v>
      </c>
      <c r="O1909" s="1" t="s">
        <v>57</v>
      </c>
      <c r="P1909" s="1" t="s">
        <v>757</v>
      </c>
      <c r="Q1909">
        <v>77.951999999999998</v>
      </c>
      <c r="R1909">
        <v>3</v>
      </c>
      <c r="S1909">
        <v>12.667199999999999</v>
      </c>
      <c r="T1909" s="1" t="s">
        <v>96</v>
      </c>
    </row>
    <row r="1910" spans="1:20" x14ac:dyDescent="0.25">
      <c r="A1910" s="1" t="s">
        <v>4166</v>
      </c>
      <c r="B1910" s="2">
        <v>42362</v>
      </c>
      <c r="C1910" s="2">
        <v>42368</v>
      </c>
      <c r="D1910" s="1" t="s">
        <v>125</v>
      </c>
      <c r="E1910" s="1" t="s">
        <v>40</v>
      </c>
      <c r="F1910" s="1" t="s">
        <v>1866</v>
      </c>
      <c r="G1910" s="1" t="s">
        <v>1867</v>
      </c>
      <c r="H1910" s="1" t="s">
        <v>90</v>
      </c>
      <c r="I1910" s="1" t="s">
        <v>26</v>
      </c>
      <c r="J1910" s="1" t="s">
        <v>878</v>
      </c>
      <c r="K1910" s="1" t="s">
        <v>565</v>
      </c>
      <c r="L1910" s="1" t="s">
        <v>93</v>
      </c>
      <c r="M1910" s="1" t="s">
        <v>2524</v>
      </c>
      <c r="N1910" s="1" t="s">
        <v>31</v>
      </c>
      <c r="O1910" s="1" t="s">
        <v>57</v>
      </c>
      <c r="P1910" s="1" t="s">
        <v>2525</v>
      </c>
      <c r="Q1910">
        <v>9.68</v>
      </c>
      <c r="R1910">
        <v>2</v>
      </c>
      <c r="S1910">
        <v>3.7751999999999999</v>
      </c>
      <c r="T1910" s="1" t="s">
        <v>96</v>
      </c>
    </row>
    <row r="1911" spans="1:20" x14ac:dyDescent="0.25">
      <c r="A1911" s="1" t="s">
        <v>4167</v>
      </c>
      <c r="B1911" s="2">
        <v>43024</v>
      </c>
      <c r="C1911" s="2">
        <v>43029</v>
      </c>
      <c r="D1911" s="1" t="s">
        <v>50</v>
      </c>
      <c r="E1911" s="1" t="s">
        <v>40</v>
      </c>
      <c r="F1911" s="1" t="s">
        <v>3527</v>
      </c>
      <c r="G1911" s="1" t="s">
        <v>3528</v>
      </c>
      <c r="H1911" s="1" t="s">
        <v>90</v>
      </c>
      <c r="I1911" s="1" t="s">
        <v>26</v>
      </c>
      <c r="J1911" s="1" t="s">
        <v>157</v>
      </c>
      <c r="K1911" s="1" t="s">
        <v>141</v>
      </c>
      <c r="L1911" s="1" t="s">
        <v>29</v>
      </c>
      <c r="M1911" s="1" t="s">
        <v>1811</v>
      </c>
      <c r="N1911" s="1" t="s">
        <v>31</v>
      </c>
      <c r="O1911" s="1" t="s">
        <v>46</v>
      </c>
      <c r="P1911" s="1" t="s">
        <v>1812</v>
      </c>
      <c r="Q1911">
        <v>1875.258</v>
      </c>
      <c r="R1911">
        <v>7</v>
      </c>
      <c r="S1911">
        <v>-968.88329999999996</v>
      </c>
      <c r="T1911" s="1" t="s">
        <v>48</v>
      </c>
    </row>
    <row r="1912" spans="1:20" x14ac:dyDescent="0.25">
      <c r="A1912" s="1" t="s">
        <v>4168</v>
      </c>
      <c r="B1912" s="2">
        <v>42868</v>
      </c>
      <c r="C1912" s="2">
        <v>42872</v>
      </c>
      <c r="D1912" s="1" t="s">
        <v>79</v>
      </c>
      <c r="E1912" s="1" t="s">
        <v>40</v>
      </c>
      <c r="F1912" s="1" t="s">
        <v>1144</v>
      </c>
      <c r="G1912" s="1" t="s">
        <v>1145</v>
      </c>
      <c r="H1912" s="1" t="s">
        <v>100</v>
      </c>
      <c r="I1912" s="1" t="s">
        <v>26</v>
      </c>
      <c r="J1912" s="1" t="s">
        <v>66</v>
      </c>
      <c r="K1912" s="1" t="s">
        <v>67</v>
      </c>
      <c r="L1912" s="1" t="s">
        <v>68</v>
      </c>
      <c r="M1912" s="1" t="s">
        <v>668</v>
      </c>
      <c r="N1912" s="1" t="s">
        <v>31</v>
      </c>
      <c r="O1912" s="1" t="s">
        <v>36</v>
      </c>
      <c r="P1912" s="1" t="s">
        <v>669</v>
      </c>
      <c r="Q1912">
        <v>458.43</v>
      </c>
      <c r="R1912">
        <v>5</v>
      </c>
      <c r="S1912">
        <v>-124.431</v>
      </c>
      <c r="T1912" s="1" t="s">
        <v>161</v>
      </c>
    </row>
    <row r="1913" spans="1:20" x14ac:dyDescent="0.25">
      <c r="A1913" s="1" t="s">
        <v>4169</v>
      </c>
      <c r="B1913" s="2">
        <v>43057</v>
      </c>
      <c r="C1913" s="2">
        <v>43057</v>
      </c>
      <c r="D1913" s="1" t="s">
        <v>425</v>
      </c>
      <c r="E1913" s="1" t="s">
        <v>426</v>
      </c>
      <c r="F1913" s="1" t="s">
        <v>782</v>
      </c>
      <c r="G1913" s="1" t="s">
        <v>783</v>
      </c>
      <c r="H1913" s="1" t="s">
        <v>90</v>
      </c>
      <c r="I1913" s="1" t="s">
        <v>26</v>
      </c>
      <c r="J1913" s="1" t="s">
        <v>905</v>
      </c>
      <c r="K1913" s="1" t="s">
        <v>238</v>
      </c>
      <c r="L1913" s="1" t="s">
        <v>93</v>
      </c>
      <c r="M1913" s="1" t="s">
        <v>500</v>
      </c>
      <c r="N1913" s="1" t="s">
        <v>31</v>
      </c>
      <c r="O1913" s="1" t="s">
        <v>57</v>
      </c>
      <c r="P1913" s="1" t="s">
        <v>501</v>
      </c>
      <c r="Q1913">
        <v>5.82</v>
      </c>
      <c r="R1913">
        <v>2</v>
      </c>
      <c r="S1913">
        <v>2.7353999999999998</v>
      </c>
      <c r="T1913" s="1" t="s">
        <v>34</v>
      </c>
    </row>
    <row r="1914" spans="1:20" x14ac:dyDescent="0.25">
      <c r="A1914" s="1" t="s">
        <v>4170</v>
      </c>
      <c r="B1914" s="2">
        <v>42421</v>
      </c>
      <c r="C1914" s="2">
        <v>42422</v>
      </c>
      <c r="D1914" s="1" t="s">
        <v>117</v>
      </c>
      <c r="E1914" s="1" t="s">
        <v>87</v>
      </c>
      <c r="F1914" s="1" t="s">
        <v>1511</v>
      </c>
      <c r="G1914" s="1" t="s">
        <v>1512</v>
      </c>
      <c r="H1914" s="1" t="s">
        <v>90</v>
      </c>
      <c r="I1914" s="1" t="s">
        <v>26</v>
      </c>
      <c r="J1914" s="1" t="s">
        <v>173</v>
      </c>
      <c r="K1914" s="1" t="s">
        <v>121</v>
      </c>
      <c r="L1914" s="1" t="s">
        <v>68</v>
      </c>
      <c r="M1914" s="1" t="s">
        <v>363</v>
      </c>
      <c r="N1914" s="1" t="s">
        <v>31</v>
      </c>
      <c r="O1914" s="1" t="s">
        <v>57</v>
      </c>
      <c r="P1914" s="1" t="s">
        <v>364</v>
      </c>
      <c r="Q1914">
        <v>135.80000000000001</v>
      </c>
      <c r="R1914">
        <v>7</v>
      </c>
      <c r="S1914">
        <v>66.542000000000002</v>
      </c>
      <c r="T1914" s="1" t="s">
        <v>297</v>
      </c>
    </row>
    <row r="1915" spans="1:20" x14ac:dyDescent="0.25">
      <c r="A1915" s="1" t="s">
        <v>4171</v>
      </c>
      <c r="B1915" s="2">
        <v>41989</v>
      </c>
      <c r="C1915" s="2">
        <v>41991</v>
      </c>
      <c r="D1915" s="1" t="s">
        <v>63</v>
      </c>
      <c r="E1915" s="1" t="s">
        <v>22</v>
      </c>
      <c r="F1915" s="1" t="s">
        <v>793</v>
      </c>
      <c r="G1915" s="1" t="s">
        <v>794</v>
      </c>
      <c r="H1915" s="1" t="s">
        <v>25</v>
      </c>
      <c r="I1915" s="1" t="s">
        <v>26</v>
      </c>
      <c r="J1915" s="1" t="s">
        <v>878</v>
      </c>
      <c r="K1915" s="1" t="s">
        <v>716</v>
      </c>
      <c r="L1915" s="1" t="s">
        <v>29</v>
      </c>
      <c r="M1915" s="1" t="s">
        <v>1099</v>
      </c>
      <c r="N1915" s="1" t="s">
        <v>31</v>
      </c>
      <c r="O1915" s="1" t="s">
        <v>57</v>
      </c>
      <c r="P1915" s="1" t="s">
        <v>1100</v>
      </c>
      <c r="Q1915">
        <v>29.46</v>
      </c>
      <c r="R1915">
        <v>6</v>
      </c>
      <c r="S1915">
        <v>9.7218</v>
      </c>
      <c r="T1915" s="1" t="s">
        <v>96</v>
      </c>
    </row>
    <row r="1916" spans="1:20" x14ac:dyDescent="0.25">
      <c r="A1916" s="1" t="s">
        <v>4172</v>
      </c>
      <c r="B1916" s="2">
        <v>42604</v>
      </c>
      <c r="C1916" s="2">
        <v>42605</v>
      </c>
      <c r="D1916" s="1" t="s">
        <v>117</v>
      </c>
      <c r="E1916" s="1" t="s">
        <v>87</v>
      </c>
      <c r="F1916" s="1" t="s">
        <v>2276</v>
      </c>
      <c r="G1916" s="1" t="s">
        <v>2277</v>
      </c>
      <c r="H1916" s="1" t="s">
        <v>100</v>
      </c>
      <c r="I1916" s="1" t="s">
        <v>26</v>
      </c>
      <c r="J1916" s="1" t="s">
        <v>2343</v>
      </c>
      <c r="K1916" s="1" t="s">
        <v>180</v>
      </c>
      <c r="L1916" s="1" t="s">
        <v>55</v>
      </c>
      <c r="M1916" s="1" t="s">
        <v>640</v>
      </c>
      <c r="N1916" s="1" t="s">
        <v>31</v>
      </c>
      <c r="O1916" s="1" t="s">
        <v>57</v>
      </c>
      <c r="P1916" s="1" t="s">
        <v>641</v>
      </c>
      <c r="Q1916">
        <v>98.328000000000003</v>
      </c>
      <c r="R1916">
        <v>3</v>
      </c>
      <c r="S1916">
        <v>9.8328000000000007</v>
      </c>
      <c r="T1916" s="1" t="s">
        <v>253</v>
      </c>
    </row>
    <row r="1917" spans="1:20" x14ac:dyDescent="0.25">
      <c r="A1917" s="1" t="s">
        <v>4173</v>
      </c>
      <c r="B1917" s="2">
        <v>42184</v>
      </c>
      <c r="C1917" s="2">
        <v>42187</v>
      </c>
      <c r="D1917" s="1" t="s">
        <v>21</v>
      </c>
      <c r="E1917" s="1" t="s">
        <v>87</v>
      </c>
      <c r="F1917" s="1" t="s">
        <v>1368</v>
      </c>
      <c r="G1917" s="1" t="s">
        <v>1369</v>
      </c>
      <c r="H1917" s="1" t="s">
        <v>25</v>
      </c>
      <c r="I1917" s="1" t="s">
        <v>26</v>
      </c>
      <c r="J1917" s="1" t="s">
        <v>173</v>
      </c>
      <c r="K1917" s="1" t="s">
        <v>121</v>
      </c>
      <c r="L1917" s="1" t="s">
        <v>68</v>
      </c>
      <c r="M1917" s="1" t="s">
        <v>668</v>
      </c>
      <c r="N1917" s="1" t="s">
        <v>31</v>
      </c>
      <c r="O1917" s="1" t="s">
        <v>36</v>
      </c>
      <c r="P1917" s="1" t="s">
        <v>669</v>
      </c>
      <c r="Q1917">
        <v>117.88200000000001</v>
      </c>
      <c r="R1917">
        <v>1</v>
      </c>
      <c r="S1917">
        <v>1.3098000000000001</v>
      </c>
      <c r="T1917" s="1" t="s">
        <v>59</v>
      </c>
    </row>
    <row r="1918" spans="1:20" x14ac:dyDescent="0.25">
      <c r="A1918" s="1" t="s">
        <v>4174</v>
      </c>
      <c r="B1918" s="2">
        <v>42547</v>
      </c>
      <c r="C1918" s="2">
        <v>42553</v>
      </c>
      <c r="D1918" s="1" t="s">
        <v>125</v>
      </c>
      <c r="E1918" s="1" t="s">
        <v>40</v>
      </c>
      <c r="F1918" s="1" t="s">
        <v>3527</v>
      </c>
      <c r="G1918" s="1" t="s">
        <v>3528</v>
      </c>
      <c r="H1918" s="1" t="s">
        <v>90</v>
      </c>
      <c r="I1918" s="1" t="s">
        <v>26</v>
      </c>
      <c r="J1918" s="1" t="s">
        <v>173</v>
      </c>
      <c r="K1918" s="1" t="s">
        <v>121</v>
      </c>
      <c r="L1918" s="1" t="s">
        <v>68</v>
      </c>
      <c r="M1918" s="1" t="s">
        <v>1268</v>
      </c>
      <c r="N1918" s="1" t="s">
        <v>31</v>
      </c>
      <c r="O1918" s="1" t="s">
        <v>57</v>
      </c>
      <c r="P1918" s="1" t="s">
        <v>1269</v>
      </c>
      <c r="Q1918">
        <v>37.74</v>
      </c>
      <c r="R1918">
        <v>3</v>
      </c>
      <c r="S1918">
        <v>12.8316</v>
      </c>
      <c r="T1918" s="1" t="s">
        <v>59</v>
      </c>
    </row>
    <row r="1919" spans="1:20" x14ac:dyDescent="0.25">
      <c r="A1919" s="1" t="s">
        <v>4175</v>
      </c>
      <c r="B1919" s="2">
        <v>42630</v>
      </c>
      <c r="C1919" s="2">
        <v>42635</v>
      </c>
      <c r="D1919" s="1" t="s">
        <v>50</v>
      </c>
      <c r="E1919" s="1" t="s">
        <v>40</v>
      </c>
      <c r="F1919" s="1" t="s">
        <v>155</v>
      </c>
      <c r="G1919" s="1" t="s">
        <v>156</v>
      </c>
      <c r="H1919" s="1" t="s">
        <v>25</v>
      </c>
      <c r="I1919" s="1" t="s">
        <v>26</v>
      </c>
      <c r="J1919" s="1" t="s">
        <v>4176</v>
      </c>
      <c r="K1919" s="1" t="s">
        <v>434</v>
      </c>
      <c r="L1919" s="1" t="s">
        <v>68</v>
      </c>
      <c r="M1919" s="1" t="s">
        <v>802</v>
      </c>
      <c r="N1919" s="1" t="s">
        <v>31</v>
      </c>
      <c r="O1919" s="1" t="s">
        <v>57</v>
      </c>
      <c r="P1919" s="1" t="s">
        <v>803</v>
      </c>
      <c r="Q1919">
        <v>14.82</v>
      </c>
      <c r="R1919">
        <v>3</v>
      </c>
      <c r="S1919">
        <v>6.2244000000000002</v>
      </c>
      <c r="T1919" s="1" t="s">
        <v>77</v>
      </c>
    </row>
    <row r="1920" spans="1:20" x14ac:dyDescent="0.25">
      <c r="A1920" s="1" t="s">
        <v>4175</v>
      </c>
      <c r="B1920" s="2">
        <v>42630</v>
      </c>
      <c r="C1920" s="2">
        <v>42635</v>
      </c>
      <c r="D1920" s="1" t="s">
        <v>50</v>
      </c>
      <c r="E1920" s="1" t="s">
        <v>40</v>
      </c>
      <c r="F1920" s="1" t="s">
        <v>155</v>
      </c>
      <c r="G1920" s="1" t="s">
        <v>156</v>
      </c>
      <c r="H1920" s="1" t="s">
        <v>25</v>
      </c>
      <c r="I1920" s="1" t="s">
        <v>26</v>
      </c>
      <c r="J1920" s="1" t="s">
        <v>4176</v>
      </c>
      <c r="K1920" s="1" t="s">
        <v>434</v>
      </c>
      <c r="L1920" s="1" t="s">
        <v>68</v>
      </c>
      <c r="M1920" s="1" t="s">
        <v>551</v>
      </c>
      <c r="N1920" s="1" t="s">
        <v>31</v>
      </c>
      <c r="O1920" s="1" t="s">
        <v>57</v>
      </c>
      <c r="P1920" s="1" t="s">
        <v>552</v>
      </c>
      <c r="Q1920">
        <v>191.82</v>
      </c>
      <c r="R1920">
        <v>3</v>
      </c>
      <c r="S1920">
        <v>61.382399999999997</v>
      </c>
      <c r="T1920" s="1" t="s">
        <v>77</v>
      </c>
    </row>
    <row r="1921" spans="1:20" x14ac:dyDescent="0.25">
      <c r="A1921" s="1" t="s">
        <v>4177</v>
      </c>
      <c r="B1921" s="2">
        <v>42979</v>
      </c>
      <c r="C1921" s="2">
        <v>42979</v>
      </c>
      <c r="D1921" s="1" t="s">
        <v>425</v>
      </c>
      <c r="E1921" s="1" t="s">
        <v>426</v>
      </c>
      <c r="F1921" s="1" t="s">
        <v>1588</v>
      </c>
      <c r="G1921" s="1" t="s">
        <v>1589</v>
      </c>
      <c r="H1921" s="1" t="s">
        <v>90</v>
      </c>
      <c r="I1921" s="1" t="s">
        <v>26</v>
      </c>
      <c r="J1921" s="1" t="s">
        <v>191</v>
      </c>
      <c r="K1921" s="1" t="s">
        <v>192</v>
      </c>
      <c r="L1921" s="1" t="s">
        <v>55</v>
      </c>
      <c r="M1921" s="1" t="s">
        <v>317</v>
      </c>
      <c r="N1921" s="1" t="s">
        <v>31</v>
      </c>
      <c r="O1921" s="1" t="s">
        <v>46</v>
      </c>
      <c r="P1921" s="1" t="s">
        <v>318</v>
      </c>
      <c r="Q1921">
        <v>283.56</v>
      </c>
      <c r="R1921">
        <v>4</v>
      </c>
      <c r="S1921">
        <v>45.369599999999998</v>
      </c>
      <c r="T1921" s="1" t="s">
        <v>77</v>
      </c>
    </row>
    <row r="1922" spans="1:20" x14ac:dyDescent="0.25">
      <c r="A1922" s="1" t="s">
        <v>4178</v>
      </c>
      <c r="B1922" s="2">
        <v>42908</v>
      </c>
      <c r="C1922" s="2">
        <v>42912</v>
      </c>
      <c r="D1922" s="1" t="s">
        <v>79</v>
      </c>
      <c r="E1922" s="1" t="s">
        <v>40</v>
      </c>
      <c r="F1922" s="1" t="s">
        <v>671</v>
      </c>
      <c r="G1922" s="1" t="s">
        <v>672</v>
      </c>
      <c r="H1922" s="1" t="s">
        <v>100</v>
      </c>
      <c r="I1922" s="1" t="s">
        <v>26</v>
      </c>
      <c r="J1922" s="1" t="s">
        <v>288</v>
      </c>
      <c r="K1922" s="1" t="s">
        <v>289</v>
      </c>
      <c r="L1922" s="1" t="s">
        <v>93</v>
      </c>
      <c r="M1922" s="1" t="s">
        <v>35</v>
      </c>
      <c r="N1922" s="1" t="s">
        <v>31</v>
      </c>
      <c r="O1922" s="1" t="s">
        <v>36</v>
      </c>
      <c r="P1922" s="1" t="s">
        <v>37</v>
      </c>
      <c r="Q1922">
        <v>487.96</v>
      </c>
      <c r="R1922">
        <v>2</v>
      </c>
      <c r="S1922">
        <v>146.38800000000001</v>
      </c>
      <c r="T1922" s="1" t="s">
        <v>59</v>
      </c>
    </row>
    <row r="1923" spans="1:20" x14ac:dyDescent="0.25">
      <c r="A1923" s="1" t="s">
        <v>4179</v>
      </c>
      <c r="B1923" s="2">
        <v>41901</v>
      </c>
      <c r="C1923" s="2">
        <v>41906</v>
      </c>
      <c r="D1923" s="1" t="s">
        <v>50</v>
      </c>
      <c r="E1923" s="1" t="s">
        <v>40</v>
      </c>
      <c r="F1923" s="1" t="s">
        <v>4180</v>
      </c>
      <c r="G1923" s="1" t="s">
        <v>4181</v>
      </c>
      <c r="H1923" s="1" t="s">
        <v>90</v>
      </c>
      <c r="I1923" s="1" t="s">
        <v>26</v>
      </c>
      <c r="J1923" s="1" t="s">
        <v>3058</v>
      </c>
      <c r="K1923" s="1" t="s">
        <v>520</v>
      </c>
      <c r="L1923" s="1" t="s">
        <v>55</v>
      </c>
      <c r="M1923" s="1" t="s">
        <v>1465</v>
      </c>
      <c r="N1923" s="1" t="s">
        <v>31</v>
      </c>
      <c r="O1923" s="1" t="s">
        <v>46</v>
      </c>
      <c r="P1923" s="1" t="s">
        <v>1466</v>
      </c>
      <c r="Q1923">
        <v>73.915000000000006</v>
      </c>
      <c r="R1923">
        <v>1</v>
      </c>
      <c r="S1923">
        <v>-45.827300000000001</v>
      </c>
      <c r="T1923" s="1" t="s">
        <v>77</v>
      </c>
    </row>
    <row r="1924" spans="1:20" x14ac:dyDescent="0.25">
      <c r="A1924" s="1" t="s">
        <v>4182</v>
      </c>
      <c r="B1924" s="2">
        <v>41910</v>
      </c>
      <c r="C1924" s="2">
        <v>41915</v>
      </c>
      <c r="D1924" s="1" t="s">
        <v>50</v>
      </c>
      <c r="E1924" s="1" t="s">
        <v>40</v>
      </c>
      <c r="F1924" s="1" t="s">
        <v>3449</v>
      </c>
      <c r="G1924" s="1" t="s">
        <v>3450</v>
      </c>
      <c r="H1924" s="1" t="s">
        <v>25</v>
      </c>
      <c r="I1924" s="1" t="s">
        <v>26</v>
      </c>
      <c r="J1924" s="1" t="s">
        <v>4183</v>
      </c>
      <c r="K1924" s="1" t="s">
        <v>44</v>
      </c>
      <c r="L1924" s="1" t="s">
        <v>29</v>
      </c>
      <c r="M1924" s="1" t="s">
        <v>3617</v>
      </c>
      <c r="N1924" s="1" t="s">
        <v>31</v>
      </c>
      <c r="O1924" s="1" t="s">
        <v>57</v>
      </c>
      <c r="P1924" s="1" t="s">
        <v>3618</v>
      </c>
      <c r="Q1924">
        <v>337.08800000000002</v>
      </c>
      <c r="R1924">
        <v>4</v>
      </c>
      <c r="S1924">
        <v>16.854399999999998</v>
      </c>
      <c r="T1924" s="1" t="s">
        <v>77</v>
      </c>
    </row>
    <row r="1925" spans="1:20" x14ac:dyDescent="0.25">
      <c r="A1925" s="1" t="s">
        <v>4184</v>
      </c>
      <c r="B1925" s="2">
        <v>42310</v>
      </c>
      <c r="C1925" s="2">
        <v>42312</v>
      </c>
      <c r="D1925" s="1" t="s">
        <v>63</v>
      </c>
      <c r="E1925" s="1" t="s">
        <v>87</v>
      </c>
      <c r="F1925" s="1" t="s">
        <v>2651</v>
      </c>
      <c r="G1925" s="1" t="s">
        <v>2652</v>
      </c>
      <c r="H1925" s="1" t="s">
        <v>100</v>
      </c>
      <c r="I1925" s="1" t="s">
        <v>26</v>
      </c>
      <c r="J1925" s="1" t="s">
        <v>173</v>
      </c>
      <c r="K1925" s="1" t="s">
        <v>121</v>
      </c>
      <c r="L1925" s="1" t="s">
        <v>68</v>
      </c>
      <c r="M1925" s="1" t="s">
        <v>3591</v>
      </c>
      <c r="N1925" s="1" t="s">
        <v>31</v>
      </c>
      <c r="O1925" s="1" t="s">
        <v>36</v>
      </c>
      <c r="P1925" s="1" t="s">
        <v>3592</v>
      </c>
      <c r="Q1925">
        <v>2621.3220000000001</v>
      </c>
      <c r="R1925">
        <v>11</v>
      </c>
      <c r="S1925">
        <v>553.39020000000005</v>
      </c>
      <c r="T1925" s="1" t="s">
        <v>34</v>
      </c>
    </row>
    <row r="1926" spans="1:20" x14ac:dyDescent="0.25">
      <c r="A1926" s="1" t="s">
        <v>4185</v>
      </c>
      <c r="B1926" s="2">
        <v>42297</v>
      </c>
      <c r="C1926" s="2">
        <v>42301</v>
      </c>
      <c r="D1926" s="1" t="s">
        <v>79</v>
      </c>
      <c r="E1926" s="1" t="s">
        <v>40</v>
      </c>
      <c r="F1926" s="1" t="s">
        <v>2917</v>
      </c>
      <c r="G1926" s="1" t="s">
        <v>2918</v>
      </c>
      <c r="H1926" s="1" t="s">
        <v>25</v>
      </c>
      <c r="I1926" s="1" t="s">
        <v>26</v>
      </c>
      <c r="J1926" s="1" t="s">
        <v>53</v>
      </c>
      <c r="K1926" s="1" t="s">
        <v>54</v>
      </c>
      <c r="L1926" s="1" t="s">
        <v>55</v>
      </c>
      <c r="M1926" s="1" t="s">
        <v>2885</v>
      </c>
      <c r="N1926" s="1" t="s">
        <v>31</v>
      </c>
      <c r="O1926" s="1" t="s">
        <v>57</v>
      </c>
      <c r="P1926" s="1" t="s">
        <v>2886</v>
      </c>
      <c r="Q1926">
        <v>74.760000000000005</v>
      </c>
      <c r="R1926">
        <v>7</v>
      </c>
      <c r="S1926">
        <v>23.923200000000001</v>
      </c>
      <c r="T1926" s="1" t="s">
        <v>48</v>
      </c>
    </row>
    <row r="1927" spans="1:20" x14ac:dyDescent="0.25">
      <c r="A1927" s="1" t="s">
        <v>4185</v>
      </c>
      <c r="B1927" s="2">
        <v>42297</v>
      </c>
      <c r="C1927" s="2">
        <v>42301</v>
      </c>
      <c r="D1927" s="1" t="s">
        <v>79</v>
      </c>
      <c r="E1927" s="1" t="s">
        <v>40</v>
      </c>
      <c r="F1927" s="1" t="s">
        <v>2917</v>
      </c>
      <c r="G1927" s="1" t="s">
        <v>2918</v>
      </c>
      <c r="H1927" s="1" t="s">
        <v>25</v>
      </c>
      <c r="I1927" s="1" t="s">
        <v>26</v>
      </c>
      <c r="J1927" s="1" t="s">
        <v>53</v>
      </c>
      <c r="K1927" s="1" t="s">
        <v>54</v>
      </c>
      <c r="L1927" s="1" t="s">
        <v>55</v>
      </c>
      <c r="M1927" s="1" t="s">
        <v>3189</v>
      </c>
      <c r="N1927" s="1" t="s">
        <v>31</v>
      </c>
      <c r="O1927" s="1" t="s">
        <v>46</v>
      </c>
      <c r="P1927" s="1" t="s">
        <v>3190</v>
      </c>
      <c r="Q1927">
        <v>364.77600000000001</v>
      </c>
      <c r="R1927">
        <v>3</v>
      </c>
      <c r="S1927">
        <v>27.3582</v>
      </c>
      <c r="T1927" s="1" t="s">
        <v>48</v>
      </c>
    </row>
    <row r="1928" spans="1:20" x14ac:dyDescent="0.25">
      <c r="A1928" s="1" t="s">
        <v>4186</v>
      </c>
      <c r="B1928" s="2">
        <v>42535</v>
      </c>
      <c r="C1928" s="2">
        <v>42539</v>
      </c>
      <c r="D1928" s="1" t="s">
        <v>79</v>
      </c>
      <c r="E1928" s="1" t="s">
        <v>40</v>
      </c>
      <c r="F1928" s="1" t="s">
        <v>680</v>
      </c>
      <c r="G1928" s="1" t="s">
        <v>681</v>
      </c>
      <c r="H1928" s="1" t="s">
        <v>90</v>
      </c>
      <c r="I1928" s="1" t="s">
        <v>26</v>
      </c>
      <c r="J1928" s="1" t="s">
        <v>191</v>
      </c>
      <c r="K1928" s="1" t="s">
        <v>192</v>
      </c>
      <c r="L1928" s="1" t="s">
        <v>55</v>
      </c>
      <c r="M1928" s="1" t="s">
        <v>1134</v>
      </c>
      <c r="N1928" s="1" t="s">
        <v>31</v>
      </c>
      <c r="O1928" s="1" t="s">
        <v>46</v>
      </c>
      <c r="P1928" s="1" t="s">
        <v>1135</v>
      </c>
      <c r="Q1928">
        <v>1115.17</v>
      </c>
      <c r="R1928">
        <v>7</v>
      </c>
      <c r="S1928">
        <v>334.55099999999999</v>
      </c>
      <c r="T1928" s="1" t="s">
        <v>59</v>
      </c>
    </row>
    <row r="1929" spans="1:20" x14ac:dyDescent="0.25">
      <c r="A1929" s="1" t="s">
        <v>4187</v>
      </c>
      <c r="B1929" s="2">
        <v>42615</v>
      </c>
      <c r="C1929" s="2">
        <v>42618</v>
      </c>
      <c r="D1929" s="1" t="s">
        <v>21</v>
      </c>
      <c r="E1929" s="1" t="s">
        <v>22</v>
      </c>
      <c r="F1929" s="1" t="s">
        <v>243</v>
      </c>
      <c r="G1929" s="1" t="s">
        <v>244</v>
      </c>
      <c r="H1929" s="1" t="s">
        <v>25</v>
      </c>
      <c r="I1929" s="1" t="s">
        <v>26</v>
      </c>
      <c r="J1929" s="1" t="s">
        <v>800</v>
      </c>
      <c r="K1929" s="1" t="s">
        <v>192</v>
      </c>
      <c r="L1929" s="1" t="s">
        <v>55</v>
      </c>
      <c r="M1929" s="1" t="s">
        <v>114</v>
      </c>
      <c r="N1929" s="1" t="s">
        <v>31</v>
      </c>
      <c r="O1929" s="1" t="s">
        <v>36</v>
      </c>
      <c r="P1929" s="1" t="s">
        <v>115</v>
      </c>
      <c r="Q1929">
        <v>215.976</v>
      </c>
      <c r="R1929">
        <v>3</v>
      </c>
      <c r="S1929">
        <v>-2.6997</v>
      </c>
      <c r="T1929" s="1" t="s">
        <v>77</v>
      </c>
    </row>
    <row r="1930" spans="1:20" x14ac:dyDescent="0.25">
      <c r="A1930" s="1" t="s">
        <v>4188</v>
      </c>
      <c r="B1930" s="2">
        <v>43073</v>
      </c>
      <c r="C1930" s="2">
        <v>43074</v>
      </c>
      <c r="D1930" s="1" t="s">
        <v>117</v>
      </c>
      <c r="E1930" s="1" t="s">
        <v>87</v>
      </c>
      <c r="F1930" s="1" t="s">
        <v>2592</v>
      </c>
      <c r="G1930" s="1" t="s">
        <v>2593</v>
      </c>
      <c r="H1930" s="1" t="s">
        <v>90</v>
      </c>
      <c r="I1930" s="1" t="s">
        <v>26</v>
      </c>
      <c r="J1930" s="1" t="s">
        <v>66</v>
      </c>
      <c r="K1930" s="1" t="s">
        <v>67</v>
      </c>
      <c r="L1930" s="1" t="s">
        <v>68</v>
      </c>
      <c r="M1930" s="1" t="s">
        <v>379</v>
      </c>
      <c r="N1930" s="1" t="s">
        <v>31</v>
      </c>
      <c r="O1930" s="1" t="s">
        <v>57</v>
      </c>
      <c r="P1930" s="1" t="s">
        <v>380</v>
      </c>
      <c r="Q1930">
        <v>11.352</v>
      </c>
      <c r="R1930">
        <v>3</v>
      </c>
      <c r="S1930">
        <v>2.6960999999999999</v>
      </c>
      <c r="T1930" s="1" t="s">
        <v>96</v>
      </c>
    </row>
    <row r="1931" spans="1:20" x14ac:dyDescent="0.25">
      <c r="A1931" s="1" t="s">
        <v>4189</v>
      </c>
      <c r="B1931" s="2">
        <v>42416</v>
      </c>
      <c r="C1931" s="2">
        <v>42423</v>
      </c>
      <c r="D1931" s="1" t="s">
        <v>39</v>
      </c>
      <c r="E1931" s="1" t="s">
        <v>40</v>
      </c>
      <c r="F1931" s="1" t="s">
        <v>3997</v>
      </c>
      <c r="G1931" s="1" t="s">
        <v>3998</v>
      </c>
      <c r="H1931" s="1" t="s">
        <v>25</v>
      </c>
      <c r="I1931" s="1" t="s">
        <v>26</v>
      </c>
      <c r="J1931" s="1" t="s">
        <v>27</v>
      </c>
      <c r="K1931" s="1" t="s">
        <v>28</v>
      </c>
      <c r="L1931" s="1" t="s">
        <v>29</v>
      </c>
      <c r="M1931" s="1" t="s">
        <v>218</v>
      </c>
      <c r="N1931" s="1" t="s">
        <v>31</v>
      </c>
      <c r="O1931" s="1" t="s">
        <v>57</v>
      </c>
      <c r="P1931" s="1" t="s">
        <v>219</v>
      </c>
      <c r="Q1931">
        <v>318.08</v>
      </c>
      <c r="R1931">
        <v>4</v>
      </c>
      <c r="S1931">
        <v>34.988799999999998</v>
      </c>
      <c r="T1931" s="1" t="s">
        <v>297</v>
      </c>
    </row>
    <row r="1932" spans="1:20" x14ac:dyDescent="0.25">
      <c r="A1932" s="1" t="s">
        <v>4190</v>
      </c>
      <c r="B1932" s="2">
        <v>42639</v>
      </c>
      <c r="C1932" s="2">
        <v>42643</v>
      </c>
      <c r="D1932" s="1" t="s">
        <v>79</v>
      </c>
      <c r="E1932" s="1" t="s">
        <v>40</v>
      </c>
      <c r="F1932" s="1" t="s">
        <v>4191</v>
      </c>
      <c r="G1932" s="1" t="s">
        <v>4192</v>
      </c>
      <c r="H1932" s="1" t="s">
        <v>90</v>
      </c>
      <c r="I1932" s="1" t="s">
        <v>26</v>
      </c>
      <c r="J1932" s="1" t="s">
        <v>101</v>
      </c>
      <c r="K1932" s="1" t="s">
        <v>92</v>
      </c>
      <c r="L1932" s="1" t="s">
        <v>93</v>
      </c>
      <c r="M1932" s="1" t="s">
        <v>142</v>
      </c>
      <c r="N1932" s="1" t="s">
        <v>31</v>
      </c>
      <c r="O1932" s="1" t="s">
        <v>36</v>
      </c>
      <c r="P1932" s="1" t="s">
        <v>143</v>
      </c>
      <c r="Q1932">
        <v>454.96499999999997</v>
      </c>
      <c r="R1932">
        <v>5</v>
      </c>
      <c r="S1932">
        <v>-136.48949999999999</v>
      </c>
      <c r="T1932" s="1" t="s">
        <v>77</v>
      </c>
    </row>
    <row r="1933" spans="1:20" x14ac:dyDescent="0.25">
      <c r="A1933" s="1" t="s">
        <v>4193</v>
      </c>
      <c r="B1933" s="2">
        <v>42183</v>
      </c>
      <c r="C1933" s="2">
        <v>42188</v>
      </c>
      <c r="D1933" s="1" t="s">
        <v>50</v>
      </c>
      <c r="E1933" s="1" t="s">
        <v>22</v>
      </c>
      <c r="F1933" s="1" t="s">
        <v>1938</v>
      </c>
      <c r="G1933" s="1" t="s">
        <v>1939</v>
      </c>
      <c r="H1933" s="1" t="s">
        <v>90</v>
      </c>
      <c r="I1933" s="1" t="s">
        <v>26</v>
      </c>
      <c r="J1933" s="1" t="s">
        <v>120</v>
      </c>
      <c r="K1933" s="1" t="s">
        <v>231</v>
      </c>
      <c r="L1933" s="1" t="s">
        <v>68</v>
      </c>
      <c r="M1933" s="1" t="s">
        <v>1548</v>
      </c>
      <c r="N1933" s="1" t="s">
        <v>31</v>
      </c>
      <c r="O1933" s="1" t="s">
        <v>32</v>
      </c>
      <c r="P1933" s="1" t="s">
        <v>1549</v>
      </c>
      <c r="Q1933">
        <v>482.94</v>
      </c>
      <c r="R1933">
        <v>6</v>
      </c>
      <c r="S1933">
        <v>-376.69319999999999</v>
      </c>
      <c r="T1933" s="1" t="s">
        <v>59</v>
      </c>
    </row>
    <row r="1934" spans="1:20" x14ac:dyDescent="0.25">
      <c r="A1934" s="1" t="s">
        <v>4194</v>
      </c>
      <c r="B1934" s="2">
        <v>42315</v>
      </c>
      <c r="C1934" s="2">
        <v>42320</v>
      </c>
      <c r="D1934" s="1" t="s">
        <v>50</v>
      </c>
      <c r="E1934" s="1" t="s">
        <v>40</v>
      </c>
      <c r="F1934" s="1" t="s">
        <v>1262</v>
      </c>
      <c r="G1934" s="1" t="s">
        <v>1263</v>
      </c>
      <c r="H1934" s="1" t="s">
        <v>25</v>
      </c>
      <c r="I1934" s="1" t="s">
        <v>26</v>
      </c>
      <c r="J1934" s="1" t="s">
        <v>101</v>
      </c>
      <c r="K1934" s="1" t="s">
        <v>92</v>
      </c>
      <c r="L1934" s="1" t="s">
        <v>93</v>
      </c>
      <c r="M1934" s="1" t="s">
        <v>2395</v>
      </c>
      <c r="N1934" s="1" t="s">
        <v>31</v>
      </c>
      <c r="O1934" s="1" t="s">
        <v>57</v>
      </c>
      <c r="P1934" s="1" t="s">
        <v>2396</v>
      </c>
      <c r="Q1934">
        <v>64.959999999999994</v>
      </c>
      <c r="R1934">
        <v>5</v>
      </c>
      <c r="S1934">
        <v>-84.447999999999993</v>
      </c>
      <c r="T1934" s="1" t="s">
        <v>34</v>
      </c>
    </row>
    <row r="1935" spans="1:20" x14ac:dyDescent="0.25">
      <c r="A1935" s="1" t="s">
        <v>4195</v>
      </c>
      <c r="B1935" s="2">
        <v>42754</v>
      </c>
      <c r="C1935" s="2">
        <v>42759</v>
      </c>
      <c r="D1935" s="1" t="s">
        <v>50</v>
      </c>
      <c r="E1935" s="1" t="s">
        <v>22</v>
      </c>
      <c r="F1935" s="1" t="s">
        <v>1763</v>
      </c>
      <c r="G1935" s="1" t="s">
        <v>1764</v>
      </c>
      <c r="H1935" s="1" t="s">
        <v>25</v>
      </c>
      <c r="I1935" s="1" t="s">
        <v>26</v>
      </c>
      <c r="J1935" s="1" t="s">
        <v>66</v>
      </c>
      <c r="K1935" s="1" t="s">
        <v>67</v>
      </c>
      <c r="L1935" s="1" t="s">
        <v>68</v>
      </c>
      <c r="M1935" s="1" t="s">
        <v>697</v>
      </c>
      <c r="N1935" s="1" t="s">
        <v>31</v>
      </c>
      <c r="O1935" s="1" t="s">
        <v>57</v>
      </c>
      <c r="P1935" s="1" t="s">
        <v>698</v>
      </c>
      <c r="Q1935">
        <v>31.968</v>
      </c>
      <c r="R1935">
        <v>2</v>
      </c>
      <c r="S1935">
        <v>6.3936000000000002</v>
      </c>
      <c r="T1935" s="1" t="s">
        <v>169</v>
      </c>
    </row>
    <row r="1936" spans="1:20" x14ac:dyDescent="0.25">
      <c r="A1936" s="1" t="s">
        <v>4195</v>
      </c>
      <c r="B1936" s="2">
        <v>42754</v>
      </c>
      <c r="C1936" s="2">
        <v>42759</v>
      </c>
      <c r="D1936" s="1" t="s">
        <v>50</v>
      </c>
      <c r="E1936" s="1" t="s">
        <v>22</v>
      </c>
      <c r="F1936" s="1" t="s">
        <v>1763</v>
      </c>
      <c r="G1936" s="1" t="s">
        <v>1764</v>
      </c>
      <c r="H1936" s="1" t="s">
        <v>25</v>
      </c>
      <c r="I1936" s="1" t="s">
        <v>26</v>
      </c>
      <c r="J1936" s="1" t="s">
        <v>66</v>
      </c>
      <c r="K1936" s="1" t="s">
        <v>67</v>
      </c>
      <c r="L1936" s="1" t="s">
        <v>68</v>
      </c>
      <c r="M1936" s="1" t="s">
        <v>981</v>
      </c>
      <c r="N1936" s="1" t="s">
        <v>31</v>
      </c>
      <c r="O1936" s="1" t="s">
        <v>36</v>
      </c>
      <c r="P1936" s="1" t="s">
        <v>982</v>
      </c>
      <c r="Q1936">
        <v>887.27099999999996</v>
      </c>
      <c r="R1936">
        <v>3</v>
      </c>
      <c r="S1936">
        <v>-63.3765</v>
      </c>
      <c r="T1936" s="1" t="s">
        <v>169</v>
      </c>
    </row>
    <row r="1937" spans="1:20" x14ac:dyDescent="0.25">
      <c r="A1937" s="1" t="s">
        <v>4196</v>
      </c>
      <c r="B1937" s="2">
        <v>42600</v>
      </c>
      <c r="C1937" s="2">
        <v>42602</v>
      </c>
      <c r="D1937" s="1" t="s">
        <v>63</v>
      </c>
      <c r="E1937" s="1" t="s">
        <v>22</v>
      </c>
      <c r="F1937" s="1" t="s">
        <v>3033</v>
      </c>
      <c r="G1937" s="1" t="s">
        <v>3034</v>
      </c>
      <c r="H1937" s="1" t="s">
        <v>100</v>
      </c>
      <c r="I1937" s="1" t="s">
        <v>26</v>
      </c>
      <c r="J1937" s="1" t="s">
        <v>101</v>
      </c>
      <c r="K1937" s="1" t="s">
        <v>92</v>
      </c>
      <c r="L1937" s="1" t="s">
        <v>93</v>
      </c>
      <c r="M1937" s="1" t="s">
        <v>927</v>
      </c>
      <c r="N1937" s="1" t="s">
        <v>31</v>
      </c>
      <c r="O1937" s="1" t="s">
        <v>57</v>
      </c>
      <c r="P1937" s="1" t="s">
        <v>316</v>
      </c>
      <c r="Q1937">
        <v>9.5519999999999996</v>
      </c>
      <c r="R1937">
        <v>3</v>
      </c>
      <c r="S1937">
        <v>-3.8208000000000002</v>
      </c>
      <c r="T1937" s="1" t="s">
        <v>253</v>
      </c>
    </row>
    <row r="1938" spans="1:20" x14ac:dyDescent="0.25">
      <c r="A1938" s="1" t="s">
        <v>4196</v>
      </c>
      <c r="B1938" s="2">
        <v>42600</v>
      </c>
      <c r="C1938" s="2">
        <v>42602</v>
      </c>
      <c r="D1938" s="1" t="s">
        <v>63</v>
      </c>
      <c r="E1938" s="1" t="s">
        <v>22</v>
      </c>
      <c r="F1938" s="1" t="s">
        <v>3033</v>
      </c>
      <c r="G1938" s="1" t="s">
        <v>3034</v>
      </c>
      <c r="H1938" s="1" t="s">
        <v>100</v>
      </c>
      <c r="I1938" s="1" t="s">
        <v>26</v>
      </c>
      <c r="J1938" s="1" t="s">
        <v>101</v>
      </c>
      <c r="K1938" s="1" t="s">
        <v>92</v>
      </c>
      <c r="L1938" s="1" t="s">
        <v>93</v>
      </c>
      <c r="M1938" s="1" t="s">
        <v>2425</v>
      </c>
      <c r="N1938" s="1" t="s">
        <v>31</v>
      </c>
      <c r="O1938" s="1" t="s">
        <v>57</v>
      </c>
      <c r="P1938" s="1" t="s">
        <v>2426</v>
      </c>
      <c r="Q1938">
        <v>5.3440000000000003</v>
      </c>
      <c r="R1938">
        <v>4</v>
      </c>
      <c r="S1938">
        <v>-2.1375999999999999</v>
      </c>
      <c r="T1938" s="1" t="s">
        <v>253</v>
      </c>
    </row>
    <row r="1939" spans="1:20" x14ac:dyDescent="0.25">
      <c r="A1939" s="1" t="s">
        <v>4197</v>
      </c>
      <c r="B1939" s="2">
        <v>42453</v>
      </c>
      <c r="C1939" s="2">
        <v>42455</v>
      </c>
      <c r="D1939" s="1" t="s">
        <v>63</v>
      </c>
      <c r="E1939" s="1" t="s">
        <v>22</v>
      </c>
      <c r="F1939" s="1" t="s">
        <v>3878</v>
      </c>
      <c r="G1939" s="1" t="s">
        <v>3879</v>
      </c>
      <c r="H1939" s="1" t="s">
        <v>25</v>
      </c>
      <c r="I1939" s="1" t="s">
        <v>26</v>
      </c>
      <c r="J1939" s="1" t="s">
        <v>693</v>
      </c>
      <c r="K1939" s="1" t="s">
        <v>231</v>
      </c>
      <c r="L1939" s="1" t="s">
        <v>68</v>
      </c>
      <c r="M1939" s="1" t="s">
        <v>1967</v>
      </c>
      <c r="N1939" s="1" t="s">
        <v>31</v>
      </c>
      <c r="O1939" s="1" t="s">
        <v>32</v>
      </c>
      <c r="P1939" s="1" t="s">
        <v>1968</v>
      </c>
      <c r="Q1939">
        <v>301.47000000000003</v>
      </c>
      <c r="R1939">
        <v>3</v>
      </c>
      <c r="S1939">
        <v>-241.17599999999999</v>
      </c>
      <c r="T1939" s="1" t="s">
        <v>195</v>
      </c>
    </row>
    <row r="1940" spans="1:20" x14ac:dyDescent="0.25">
      <c r="A1940" s="1" t="s">
        <v>4198</v>
      </c>
      <c r="B1940" s="2">
        <v>42883</v>
      </c>
      <c r="C1940" s="2">
        <v>42887</v>
      </c>
      <c r="D1940" s="1" t="s">
        <v>79</v>
      </c>
      <c r="E1940" s="1" t="s">
        <v>40</v>
      </c>
      <c r="F1940" s="1" t="s">
        <v>2094</v>
      </c>
      <c r="G1940" s="1" t="s">
        <v>2095</v>
      </c>
      <c r="H1940" s="1" t="s">
        <v>90</v>
      </c>
      <c r="I1940" s="1" t="s">
        <v>26</v>
      </c>
      <c r="J1940" s="1" t="s">
        <v>4199</v>
      </c>
      <c r="K1940" s="1" t="s">
        <v>1089</v>
      </c>
      <c r="L1940" s="1" t="s">
        <v>68</v>
      </c>
      <c r="M1940" s="1" t="s">
        <v>1290</v>
      </c>
      <c r="N1940" s="1" t="s">
        <v>31</v>
      </c>
      <c r="O1940" s="1" t="s">
        <v>57</v>
      </c>
      <c r="P1940" s="1" t="s">
        <v>1291</v>
      </c>
      <c r="Q1940">
        <v>27.46</v>
      </c>
      <c r="R1940">
        <v>2</v>
      </c>
      <c r="S1940">
        <v>9.8856000000000002</v>
      </c>
      <c r="T1940" s="1" t="s">
        <v>161</v>
      </c>
    </row>
    <row r="1941" spans="1:20" x14ac:dyDescent="0.25">
      <c r="A1941" s="1" t="s">
        <v>4200</v>
      </c>
      <c r="B1941" s="2">
        <v>42583</v>
      </c>
      <c r="C1941" s="2">
        <v>42585</v>
      </c>
      <c r="D1941" s="1" t="s">
        <v>63</v>
      </c>
      <c r="E1941" s="1" t="s">
        <v>22</v>
      </c>
      <c r="F1941" s="1" t="s">
        <v>4201</v>
      </c>
      <c r="G1941" s="1" t="s">
        <v>4202</v>
      </c>
      <c r="H1941" s="1" t="s">
        <v>25</v>
      </c>
      <c r="I1941" s="1" t="s">
        <v>26</v>
      </c>
      <c r="J1941" s="1" t="s">
        <v>66</v>
      </c>
      <c r="K1941" s="1" t="s">
        <v>67</v>
      </c>
      <c r="L1941" s="1" t="s">
        <v>68</v>
      </c>
      <c r="M1941" s="1" t="s">
        <v>551</v>
      </c>
      <c r="N1941" s="1" t="s">
        <v>31</v>
      </c>
      <c r="O1941" s="1" t="s">
        <v>57</v>
      </c>
      <c r="P1941" s="1" t="s">
        <v>3125</v>
      </c>
      <c r="Q1941">
        <v>19.312000000000001</v>
      </c>
      <c r="R1941">
        <v>2</v>
      </c>
      <c r="S1941">
        <v>3.1381999999999999</v>
      </c>
      <c r="T1941" s="1" t="s">
        <v>253</v>
      </c>
    </row>
    <row r="1942" spans="1:20" x14ac:dyDescent="0.25">
      <c r="A1942" s="1" t="s">
        <v>4203</v>
      </c>
      <c r="B1942" s="2">
        <v>42712</v>
      </c>
      <c r="C1942" s="2">
        <v>42716</v>
      </c>
      <c r="D1942" s="1" t="s">
        <v>79</v>
      </c>
      <c r="E1942" s="1" t="s">
        <v>40</v>
      </c>
      <c r="F1942" s="1" t="s">
        <v>1472</v>
      </c>
      <c r="G1942" s="1" t="s">
        <v>1473</v>
      </c>
      <c r="H1942" s="1" t="s">
        <v>25</v>
      </c>
      <c r="I1942" s="1" t="s">
        <v>26</v>
      </c>
      <c r="J1942" s="1" t="s">
        <v>4204</v>
      </c>
      <c r="K1942" s="1" t="s">
        <v>238</v>
      </c>
      <c r="L1942" s="1" t="s">
        <v>93</v>
      </c>
      <c r="M1942" s="1" t="s">
        <v>1953</v>
      </c>
      <c r="N1942" s="1" t="s">
        <v>31</v>
      </c>
      <c r="O1942" s="1" t="s">
        <v>32</v>
      </c>
      <c r="P1942" s="1" t="s">
        <v>1954</v>
      </c>
      <c r="Q1942">
        <v>405.86</v>
      </c>
      <c r="R1942">
        <v>7</v>
      </c>
      <c r="S1942">
        <v>32.468800000000002</v>
      </c>
      <c r="T1942" s="1" t="s">
        <v>96</v>
      </c>
    </row>
    <row r="1943" spans="1:20" x14ac:dyDescent="0.25">
      <c r="A1943" s="1" t="s">
        <v>4203</v>
      </c>
      <c r="B1943" s="2">
        <v>42712</v>
      </c>
      <c r="C1943" s="2">
        <v>42716</v>
      </c>
      <c r="D1943" s="1" t="s">
        <v>79</v>
      </c>
      <c r="E1943" s="1" t="s">
        <v>40</v>
      </c>
      <c r="F1943" s="1" t="s">
        <v>1472</v>
      </c>
      <c r="G1943" s="1" t="s">
        <v>1473</v>
      </c>
      <c r="H1943" s="1" t="s">
        <v>25</v>
      </c>
      <c r="I1943" s="1" t="s">
        <v>26</v>
      </c>
      <c r="J1943" s="1" t="s">
        <v>4204</v>
      </c>
      <c r="K1943" s="1" t="s">
        <v>238</v>
      </c>
      <c r="L1943" s="1" t="s">
        <v>93</v>
      </c>
      <c r="M1943" s="1" t="s">
        <v>805</v>
      </c>
      <c r="N1943" s="1" t="s">
        <v>31</v>
      </c>
      <c r="O1943" s="1" t="s">
        <v>36</v>
      </c>
      <c r="P1943" s="1" t="s">
        <v>806</v>
      </c>
      <c r="Q1943">
        <v>680.01</v>
      </c>
      <c r="R1943">
        <v>3</v>
      </c>
      <c r="S1943">
        <v>176.80260000000001</v>
      </c>
      <c r="T1943" s="1" t="s">
        <v>96</v>
      </c>
    </row>
    <row r="1944" spans="1:20" x14ac:dyDescent="0.25">
      <c r="A1944" s="1" t="s">
        <v>4205</v>
      </c>
      <c r="B1944" s="2">
        <v>42705</v>
      </c>
      <c r="C1944" s="2">
        <v>42705</v>
      </c>
      <c r="D1944" s="1" t="s">
        <v>425</v>
      </c>
      <c r="E1944" s="1" t="s">
        <v>426</v>
      </c>
      <c r="F1944" s="1" t="s">
        <v>2439</v>
      </c>
      <c r="G1944" s="1" t="s">
        <v>2440</v>
      </c>
      <c r="H1944" s="1" t="s">
        <v>100</v>
      </c>
      <c r="I1944" s="1" t="s">
        <v>26</v>
      </c>
      <c r="J1944" s="1" t="s">
        <v>3447</v>
      </c>
      <c r="K1944" s="1" t="s">
        <v>54</v>
      </c>
      <c r="L1944" s="1" t="s">
        <v>55</v>
      </c>
      <c r="M1944" s="1" t="s">
        <v>585</v>
      </c>
      <c r="N1944" s="1" t="s">
        <v>31</v>
      </c>
      <c r="O1944" s="1" t="s">
        <v>57</v>
      </c>
      <c r="P1944" s="1" t="s">
        <v>586</v>
      </c>
      <c r="Q1944">
        <v>31.96</v>
      </c>
      <c r="R1944">
        <v>2</v>
      </c>
      <c r="S1944">
        <v>1.5980000000000001</v>
      </c>
      <c r="T1944" s="1" t="s">
        <v>96</v>
      </c>
    </row>
    <row r="1945" spans="1:20" x14ac:dyDescent="0.25">
      <c r="A1945" s="1" t="s">
        <v>4206</v>
      </c>
      <c r="B1945" s="2">
        <v>42954</v>
      </c>
      <c r="C1945" s="2">
        <v>42958</v>
      </c>
      <c r="D1945" s="1" t="s">
        <v>79</v>
      </c>
      <c r="E1945" s="1" t="s">
        <v>40</v>
      </c>
      <c r="F1945" s="1" t="s">
        <v>413</v>
      </c>
      <c r="G1945" s="1" t="s">
        <v>414</v>
      </c>
      <c r="H1945" s="1" t="s">
        <v>25</v>
      </c>
      <c r="I1945" s="1" t="s">
        <v>26</v>
      </c>
      <c r="J1945" s="1" t="s">
        <v>3771</v>
      </c>
      <c r="K1945" s="1" t="s">
        <v>54</v>
      </c>
      <c r="L1945" s="1" t="s">
        <v>55</v>
      </c>
      <c r="M1945" s="1" t="s">
        <v>84</v>
      </c>
      <c r="N1945" s="1" t="s">
        <v>31</v>
      </c>
      <c r="O1945" s="1" t="s">
        <v>57</v>
      </c>
      <c r="P1945" s="1" t="s">
        <v>85</v>
      </c>
      <c r="Q1945">
        <v>51.75</v>
      </c>
      <c r="R1945">
        <v>1</v>
      </c>
      <c r="S1945">
        <v>15.525</v>
      </c>
      <c r="T1945" s="1" t="s">
        <v>253</v>
      </c>
    </row>
    <row r="1946" spans="1:20" x14ac:dyDescent="0.25">
      <c r="A1946" s="1" t="s">
        <v>4206</v>
      </c>
      <c r="B1946" s="2">
        <v>42954</v>
      </c>
      <c r="C1946" s="2">
        <v>42958</v>
      </c>
      <c r="D1946" s="1" t="s">
        <v>79</v>
      </c>
      <c r="E1946" s="1" t="s">
        <v>40</v>
      </c>
      <c r="F1946" s="1" t="s">
        <v>413</v>
      </c>
      <c r="G1946" s="1" t="s">
        <v>414</v>
      </c>
      <c r="H1946" s="1" t="s">
        <v>25</v>
      </c>
      <c r="I1946" s="1" t="s">
        <v>26</v>
      </c>
      <c r="J1946" s="1" t="s">
        <v>3771</v>
      </c>
      <c r="K1946" s="1" t="s">
        <v>54</v>
      </c>
      <c r="L1946" s="1" t="s">
        <v>55</v>
      </c>
      <c r="M1946" s="1" t="s">
        <v>4207</v>
      </c>
      <c r="N1946" s="1" t="s">
        <v>31</v>
      </c>
      <c r="O1946" s="1" t="s">
        <v>36</v>
      </c>
      <c r="P1946" s="1" t="s">
        <v>4208</v>
      </c>
      <c r="Q1946">
        <v>207.184</v>
      </c>
      <c r="R1946">
        <v>1</v>
      </c>
      <c r="S1946">
        <v>25.898</v>
      </c>
      <c r="T1946" s="1" t="s">
        <v>253</v>
      </c>
    </row>
    <row r="1947" spans="1:20" x14ac:dyDescent="0.25">
      <c r="A1947" s="1" t="s">
        <v>4209</v>
      </c>
      <c r="B1947" s="2">
        <v>41769</v>
      </c>
      <c r="C1947" s="2">
        <v>41774</v>
      </c>
      <c r="D1947" s="1" t="s">
        <v>50</v>
      </c>
      <c r="E1947" s="1" t="s">
        <v>40</v>
      </c>
      <c r="F1947" s="1" t="s">
        <v>1126</v>
      </c>
      <c r="G1947" s="1" t="s">
        <v>1127</v>
      </c>
      <c r="H1947" s="1" t="s">
        <v>25</v>
      </c>
      <c r="I1947" s="1" t="s">
        <v>26</v>
      </c>
      <c r="J1947" s="1" t="s">
        <v>1491</v>
      </c>
      <c r="K1947" s="1" t="s">
        <v>54</v>
      </c>
      <c r="L1947" s="1" t="s">
        <v>55</v>
      </c>
      <c r="M1947" s="1" t="s">
        <v>2273</v>
      </c>
      <c r="N1947" s="1" t="s">
        <v>31</v>
      </c>
      <c r="O1947" s="1" t="s">
        <v>36</v>
      </c>
      <c r="P1947" s="1" t="s">
        <v>2274</v>
      </c>
      <c r="Q1947">
        <v>256.78399999999999</v>
      </c>
      <c r="R1947">
        <v>1</v>
      </c>
      <c r="S1947">
        <v>32.097999999999999</v>
      </c>
      <c r="T1947" s="1" t="s">
        <v>161</v>
      </c>
    </row>
    <row r="1948" spans="1:20" x14ac:dyDescent="0.25">
      <c r="A1948" s="1" t="s">
        <v>4210</v>
      </c>
      <c r="B1948" s="2">
        <v>42660</v>
      </c>
      <c r="C1948" s="2">
        <v>42663</v>
      </c>
      <c r="D1948" s="1" t="s">
        <v>21</v>
      </c>
      <c r="E1948" s="1" t="s">
        <v>87</v>
      </c>
      <c r="F1948" s="1" t="s">
        <v>2936</v>
      </c>
      <c r="G1948" s="1" t="s">
        <v>2937</v>
      </c>
      <c r="H1948" s="1" t="s">
        <v>25</v>
      </c>
      <c r="I1948" s="1" t="s">
        <v>26</v>
      </c>
      <c r="J1948" s="1" t="s">
        <v>4211</v>
      </c>
      <c r="K1948" s="1" t="s">
        <v>362</v>
      </c>
      <c r="L1948" s="1" t="s">
        <v>68</v>
      </c>
      <c r="M1948" s="1" t="s">
        <v>542</v>
      </c>
      <c r="N1948" s="1" t="s">
        <v>31</v>
      </c>
      <c r="O1948" s="1" t="s">
        <v>32</v>
      </c>
      <c r="P1948" s="1" t="s">
        <v>543</v>
      </c>
      <c r="Q1948">
        <v>120.98</v>
      </c>
      <c r="R1948">
        <v>1</v>
      </c>
      <c r="S1948">
        <v>12.098000000000001</v>
      </c>
      <c r="T1948" s="1" t="s">
        <v>48</v>
      </c>
    </row>
    <row r="1949" spans="1:20" x14ac:dyDescent="0.25">
      <c r="A1949" s="1" t="s">
        <v>4212</v>
      </c>
      <c r="B1949" s="2">
        <v>41981</v>
      </c>
      <c r="C1949" s="2">
        <v>41988</v>
      </c>
      <c r="D1949" s="1" t="s">
        <v>39</v>
      </c>
      <c r="E1949" s="1" t="s">
        <v>40</v>
      </c>
      <c r="F1949" s="1" t="s">
        <v>664</v>
      </c>
      <c r="G1949" s="1" t="s">
        <v>665</v>
      </c>
      <c r="H1949" s="1" t="s">
        <v>90</v>
      </c>
      <c r="I1949" s="1" t="s">
        <v>26</v>
      </c>
      <c r="J1949" s="1" t="s">
        <v>328</v>
      </c>
      <c r="K1949" s="1" t="s">
        <v>54</v>
      </c>
      <c r="L1949" s="1" t="s">
        <v>55</v>
      </c>
      <c r="M1949" s="1" t="s">
        <v>128</v>
      </c>
      <c r="N1949" s="1" t="s">
        <v>31</v>
      </c>
      <c r="O1949" s="1" t="s">
        <v>57</v>
      </c>
      <c r="P1949" s="1" t="s">
        <v>129</v>
      </c>
      <c r="Q1949">
        <v>39.880000000000003</v>
      </c>
      <c r="R1949">
        <v>2</v>
      </c>
      <c r="S1949">
        <v>11.166399999999999</v>
      </c>
      <c r="T1949" s="1" t="s">
        <v>96</v>
      </c>
    </row>
    <row r="1950" spans="1:20" x14ac:dyDescent="0.25">
      <c r="A1950" s="1" t="s">
        <v>4212</v>
      </c>
      <c r="B1950" s="2">
        <v>41981</v>
      </c>
      <c r="C1950" s="2">
        <v>41988</v>
      </c>
      <c r="D1950" s="1" t="s">
        <v>39</v>
      </c>
      <c r="E1950" s="1" t="s">
        <v>40</v>
      </c>
      <c r="F1950" s="1" t="s">
        <v>664</v>
      </c>
      <c r="G1950" s="1" t="s">
        <v>665</v>
      </c>
      <c r="H1950" s="1" t="s">
        <v>90</v>
      </c>
      <c r="I1950" s="1" t="s">
        <v>26</v>
      </c>
      <c r="J1950" s="1" t="s">
        <v>328</v>
      </c>
      <c r="K1950" s="1" t="s">
        <v>54</v>
      </c>
      <c r="L1950" s="1" t="s">
        <v>55</v>
      </c>
      <c r="M1950" s="1" t="s">
        <v>1421</v>
      </c>
      <c r="N1950" s="1" t="s">
        <v>31</v>
      </c>
      <c r="O1950" s="1" t="s">
        <v>57</v>
      </c>
      <c r="P1950" s="1" t="s">
        <v>1422</v>
      </c>
      <c r="Q1950">
        <v>79.44</v>
      </c>
      <c r="R1950">
        <v>3</v>
      </c>
      <c r="S1950">
        <v>28.598400000000002</v>
      </c>
      <c r="T1950" s="1" t="s">
        <v>96</v>
      </c>
    </row>
    <row r="1951" spans="1:20" x14ac:dyDescent="0.25">
      <c r="A1951" s="1" t="s">
        <v>4213</v>
      </c>
      <c r="B1951" s="2">
        <v>42232</v>
      </c>
      <c r="C1951" s="2">
        <v>42236</v>
      </c>
      <c r="D1951" s="1" t="s">
        <v>79</v>
      </c>
      <c r="E1951" s="1" t="s">
        <v>40</v>
      </c>
      <c r="F1951" s="1" t="s">
        <v>1468</v>
      </c>
      <c r="G1951" s="1" t="s">
        <v>1469</v>
      </c>
      <c r="H1951" s="1" t="s">
        <v>25</v>
      </c>
      <c r="I1951" s="1" t="s">
        <v>26</v>
      </c>
      <c r="J1951" s="1" t="s">
        <v>66</v>
      </c>
      <c r="K1951" s="1" t="s">
        <v>67</v>
      </c>
      <c r="L1951" s="1" t="s">
        <v>68</v>
      </c>
      <c r="M1951" s="1" t="s">
        <v>1869</v>
      </c>
      <c r="N1951" s="1" t="s">
        <v>31</v>
      </c>
      <c r="O1951" s="1" t="s">
        <v>32</v>
      </c>
      <c r="P1951" s="1" t="s">
        <v>1870</v>
      </c>
      <c r="Q1951">
        <v>301.47000000000003</v>
      </c>
      <c r="R1951">
        <v>3</v>
      </c>
      <c r="S1951">
        <v>-204.99959999999999</v>
      </c>
      <c r="T1951" s="1" t="s">
        <v>253</v>
      </c>
    </row>
    <row r="1952" spans="1:20" x14ac:dyDescent="0.25">
      <c r="A1952" s="1" t="s">
        <v>4214</v>
      </c>
      <c r="B1952" s="2">
        <v>43021</v>
      </c>
      <c r="C1952" s="2">
        <v>43022</v>
      </c>
      <c r="D1952" s="1" t="s">
        <v>117</v>
      </c>
      <c r="E1952" s="1" t="s">
        <v>87</v>
      </c>
      <c r="F1952" s="1" t="s">
        <v>2107</v>
      </c>
      <c r="G1952" s="1" t="s">
        <v>2108</v>
      </c>
      <c r="H1952" s="1" t="s">
        <v>25</v>
      </c>
      <c r="I1952" s="1" t="s">
        <v>26</v>
      </c>
      <c r="J1952" s="1" t="s">
        <v>1405</v>
      </c>
      <c r="K1952" s="1" t="s">
        <v>1406</v>
      </c>
      <c r="L1952" s="1" t="s">
        <v>29</v>
      </c>
      <c r="M1952" s="1" t="s">
        <v>306</v>
      </c>
      <c r="N1952" s="1" t="s">
        <v>31</v>
      </c>
      <c r="O1952" s="1" t="s">
        <v>46</v>
      </c>
      <c r="P1952" s="1" t="s">
        <v>307</v>
      </c>
      <c r="Q1952">
        <v>1504.52</v>
      </c>
      <c r="R1952">
        <v>4</v>
      </c>
      <c r="S1952">
        <v>346.03960000000001</v>
      </c>
      <c r="T1952" s="1" t="s">
        <v>48</v>
      </c>
    </row>
    <row r="1953" spans="1:20" x14ac:dyDescent="0.25">
      <c r="A1953" s="1" t="s">
        <v>4215</v>
      </c>
      <c r="B1953" s="2">
        <v>42615</v>
      </c>
      <c r="C1953" s="2">
        <v>42619</v>
      </c>
      <c r="D1953" s="1" t="s">
        <v>79</v>
      </c>
      <c r="E1953" s="1" t="s">
        <v>40</v>
      </c>
      <c r="F1953" s="1" t="s">
        <v>637</v>
      </c>
      <c r="G1953" s="1" t="s">
        <v>638</v>
      </c>
      <c r="H1953" s="1" t="s">
        <v>25</v>
      </c>
      <c r="I1953" s="1" t="s">
        <v>26</v>
      </c>
      <c r="J1953" s="1" t="s">
        <v>53</v>
      </c>
      <c r="K1953" s="1" t="s">
        <v>54</v>
      </c>
      <c r="L1953" s="1" t="s">
        <v>55</v>
      </c>
      <c r="M1953" s="1" t="s">
        <v>1577</v>
      </c>
      <c r="N1953" s="1" t="s">
        <v>31</v>
      </c>
      <c r="O1953" s="1" t="s">
        <v>57</v>
      </c>
      <c r="P1953" s="1" t="s">
        <v>1578</v>
      </c>
      <c r="Q1953">
        <v>94.68</v>
      </c>
      <c r="R1953">
        <v>9</v>
      </c>
      <c r="S1953">
        <v>31.244399999999999</v>
      </c>
      <c r="T1953" s="1" t="s">
        <v>77</v>
      </c>
    </row>
    <row r="1954" spans="1:20" x14ac:dyDescent="0.25">
      <c r="A1954" s="1" t="s">
        <v>4215</v>
      </c>
      <c r="B1954" s="2">
        <v>42615</v>
      </c>
      <c r="C1954" s="2">
        <v>42619</v>
      </c>
      <c r="D1954" s="1" t="s">
        <v>79</v>
      </c>
      <c r="E1954" s="1" t="s">
        <v>40</v>
      </c>
      <c r="F1954" s="1" t="s">
        <v>637</v>
      </c>
      <c r="G1954" s="1" t="s">
        <v>638</v>
      </c>
      <c r="H1954" s="1" t="s">
        <v>25</v>
      </c>
      <c r="I1954" s="1" t="s">
        <v>26</v>
      </c>
      <c r="J1954" s="1" t="s">
        <v>53</v>
      </c>
      <c r="K1954" s="1" t="s">
        <v>54</v>
      </c>
      <c r="L1954" s="1" t="s">
        <v>55</v>
      </c>
      <c r="M1954" s="1" t="s">
        <v>60</v>
      </c>
      <c r="N1954" s="1" t="s">
        <v>31</v>
      </c>
      <c r="O1954" s="1" t="s">
        <v>46</v>
      </c>
      <c r="P1954" s="1" t="s">
        <v>61</v>
      </c>
      <c r="Q1954">
        <v>568.72799999999995</v>
      </c>
      <c r="R1954">
        <v>3</v>
      </c>
      <c r="S1954">
        <v>28.436399999999999</v>
      </c>
      <c r="T1954" s="1" t="s">
        <v>77</v>
      </c>
    </row>
    <row r="1955" spans="1:20" x14ac:dyDescent="0.25">
      <c r="A1955" s="1" t="s">
        <v>4216</v>
      </c>
      <c r="B1955" s="2">
        <v>42777</v>
      </c>
      <c r="C1955" s="2">
        <v>42780</v>
      </c>
      <c r="D1955" s="1" t="s">
        <v>21</v>
      </c>
      <c r="E1955" s="1" t="s">
        <v>87</v>
      </c>
      <c r="F1955" s="1" t="s">
        <v>1684</v>
      </c>
      <c r="G1955" s="1" t="s">
        <v>1685</v>
      </c>
      <c r="H1955" s="1" t="s">
        <v>25</v>
      </c>
      <c r="I1955" s="1" t="s">
        <v>26</v>
      </c>
      <c r="J1955" s="1" t="s">
        <v>347</v>
      </c>
      <c r="K1955" s="1" t="s">
        <v>231</v>
      </c>
      <c r="L1955" s="1" t="s">
        <v>68</v>
      </c>
      <c r="M1955" s="1" t="s">
        <v>920</v>
      </c>
      <c r="N1955" s="1" t="s">
        <v>31</v>
      </c>
      <c r="O1955" s="1" t="s">
        <v>57</v>
      </c>
      <c r="P1955" s="1" t="s">
        <v>921</v>
      </c>
      <c r="Q1955">
        <v>147.56800000000001</v>
      </c>
      <c r="R1955">
        <v>2</v>
      </c>
      <c r="S1955">
        <v>-3.6892</v>
      </c>
      <c r="T1955" s="1" t="s">
        <v>297</v>
      </c>
    </row>
    <row r="1956" spans="1:20" x14ac:dyDescent="0.25">
      <c r="A1956" s="1" t="s">
        <v>4217</v>
      </c>
      <c r="B1956" s="2">
        <v>41829</v>
      </c>
      <c r="C1956" s="2">
        <v>41834</v>
      </c>
      <c r="D1956" s="1" t="s">
        <v>50</v>
      </c>
      <c r="E1956" s="1" t="s">
        <v>40</v>
      </c>
      <c r="F1956" s="1" t="s">
        <v>765</v>
      </c>
      <c r="G1956" s="1" t="s">
        <v>766</v>
      </c>
      <c r="H1956" s="1" t="s">
        <v>100</v>
      </c>
      <c r="I1956" s="1" t="s">
        <v>26</v>
      </c>
      <c r="J1956" s="1" t="s">
        <v>328</v>
      </c>
      <c r="K1956" s="1" t="s">
        <v>54</v>
      </c>
      <c r="L1956" s="1" t="s">
        <v>55</v>
      </c>
      <c r="M1956" s="1" t="s">
        <v>2622</v>
      </c>
      <c r="N1956" s="1" t="s">
        <v>31</v>
      </c>
      <c r="O1956" s="1" t="s">
        <v>32</v>
      </c>
      <c r="P1956" s="1" t="s">
        <v>2623</v>
      </c>
      <c r="Q1956">
        <v>119.833</v>
      </c>
      <c r="R1956">
        <v>1</v>
      </c>
      <c r="S1956">
        <v>7.0490000000000004</v>
      </c>
      <c r="T1956" s="1" t="s">
        <v>71</v>
      </c>
    </row>
    <row r="1957" spans="1:20" x14ac:dyDescent="0.25">
      <c r="A1957" s="1" t="s">
        <v>4218</v>
      </c>
      <c r="B1957" s="2">
        <v>41681</v>
      </c>
      <c r="C1957" s="2">
        <v>41685</v>
      </c>
      <c r="D1957" s="1" t="s">
        <v>79</v>
      </c>
      <c r="E1957" s="1" t="s">
        <v>22</v>
      </c>
      <c r="F1957" s="1" t="s">
        <v>867</v>
      </c>
      <c r="G1957" s="1" t="s">
        <v>868</v>
      </c>
      <c r="H1957" s="1" t="s">
        <v>25</v>
      </c>
      <c r="I1957" s="1" t="s">
        <v>26</v>
      </c>
      <c r="J1957" s="1" t="s">
        <v>157</v>
      </c>
      <c r="K1957" s="1" t="s">
        <v>565</v>
      </c>
      <c r="L1957" s="1" t="s">
        <v>93</v>
      </c>
      <c r="M1957" s="1" t="s">
        <v>135</v>
      </c>
      <c r="N1957" s="1" t="s">
        <v>31</v>
      </c>
      <c r="O1957" s="1" t="s">
        <v>36</v>
      </c>
      <c r="P1957" s="1" t="s">
        <v>136</v>
      </c>
      <c r="Q1957">
        <v>60.89</v>
      </c>
      <c r="R1957">
        <v>1</v>
      </c>
      <c r="S1957">
        <v>15.2225</v>
      </c>
      <c r="T1957" s="1" t="s">
        <v>297</v>
      </c>
    </row>
    <row r="1958" spans="1:20" x14ac:dyDescent="0.25">
      <c r="A1958" s="1" t="s">
        <v>4218</v>
      </c>
      <c r="B1958" s="2">
        <v>41681</v>
      </c>
      <c r="C1958" s="2">
        <v>41685</v>
      </c>
      <c r="D1958" s="1" t="s">
        <v>79</v>
      </c>
      <c r="E1958" s="1" t="s">
        <v>22</v>
      </c>
      <c r="F1958" s="1" t="s">
        <v>867</v>
      </c>
      <c r="G1958" s="1" t="s">
        <v>868</v>
      </c>
      <c r="H1958" s="1" t="s">
        <v>25</v>
      </c>
      <c r="I1958" s="1" t="s">
        <v>26</v>
      </c>
      <c r="J1958" s="1" t="s">
        <v>157</v>
      </c>
      <c r="K1958" s="1" t="s">
        <v>565</v>
      </c>
      <c r="L1958" s="1" t="s">
        <v>93</v>
      </c>
      <c r="M1958" s="1" t="s">
        <v>1853</v>
      </c>
      <c r="N1958" s="1" t="s">
        <v>31</v>
      </c>
      <c r="O1958" s="1" t="s">
        <v>57</v>
      </c>
      <c r="P1958" s="1" t="s">
        <v>1854</v>
      </c>
      <c r="Q1958">
        <v>332.94</v>
      </c>
      <c r="R1958">
        <v>3</v>
      </c>
      <c r="S1958">
        <v>53.270400000000002</v>
      </c>
      <c r="T1958" s="1" t="s">
        <v>297</v>
      </c>
    </row>
    <row r="1959" spans="1:20" x14ac:dyDescent="0.25">
      <c r="A1959" s="1" t="s">
        <v>4219</v>
      </c>
      <c r="B1959" s="2">
        <v>42980</v>
      </c>
      <c r="C1959" s="2">
        <v>42980</v>
      </c>
      <c r="D1959" s="1" t="s">
        <v>425</v>
      </c>
      <c r="E1959" s="1" t="s">
        <v>426</v>
      </c>
      <c r="F1959" s="1" t="s">
        <v>3199</v>
      </c>
      <c r="G1959" s="1" t="s">
        <v>3200</v>
      </c>
      <c r="H1959" s="1" t="s">
        <v>100</v>
      </c>
      <c r="I1959" s="1" t="s">
        <v>26</v>
      </c>
      <c r="J1959" s="1" t="s">
        <v>191</v>
      </c>
      <c r="K1959" s="1" t="s">
        <v>192</v>
      </c>
      <c r="L1959" s="1" t="s">
        <v>55</v>
      </c>
      <c r="M1959" s="1" t="s">
        <v>114</v>
      </c>
      <c r="N1959" s="1" t="s">
        <v>31</v>
      </c>
      <c r="O1959" s="1" t="s">
        <v>36</v>
      </c>
      <c r="P1959" s="1" t="s">
        <v>115</v>
      </c>
      <c r="Q1959">
        <v>215.976</v>
      </c>
      <c r="R1959">
        <v>3</v>
      </c>
      <c r="S1959">
        <v>-2.6997</v>
      </c>
      <c r="T1959" s="1" t="s">
        <v>77</v>
      </c>
    </row>
    <row r="1960" spans="1:20" x14ac:dyDescent="0.25">
      <c r="A1960" s="1" t="s">
        <v>4220</v>
      </c>
      <c r="B1960" s="2">
        <v>42286</v>
      </c>
      <c r="C1960" s="2">
        <v>42290</v>
      </c>
      <c r="D1960" s="1" t="s">
        <v>79</v>
      </c>
      <c r="E1960" s="1" t="s">
        <v>40</v>
      </c>
      <c r="F1960" s="1" t="s">
        <v>4221</v>
      </c>
      <c r="G1960" s="1" t="s">
        <v>4222</v>
      </c>
      <c r="H1960" s="1" t="s">
        <v>25</v>
      </c>
      <c r="I1960" s="1" t="s">
        <v>26</v>
      </c>
      <c r="J1960" s="1" t="s">
        <v>288</v>
      </c>
      <c r="K1960" s="1" t="s">
        <v>289</v>
      </c>
      <c r="L1960" s="1" t="s">
        <v>93</v>
      </c>
      <c r="M1960" s="1" t="s">
        <v>142</v>
      </c>
      <c r="N1960" s="1" t="s">
        <v>31</v>
      </c>
      <c r="O1960" s="1" t="s">
        <v>36</v>
      </c>
      <c r="P1960" s="1" t="s">
        <v>143</v>
      </c>
      <c r="Q1960">
        <v>389.97</v>
      </c>
      <c r="R1960">
        <v>3</v>
      </c>
      <c r="S1960">
        <v>35.097299999999997</v>
      </c>
      <c r="T1960" s="1" t="s">
        <v>48</v>
      </c>
    </row>
    <row r="1961" spans="1:20" x14ac:dyDescent="0.25">
      <c r="A1961" s="1" t="s">
        <v>4223</v>
      </c>
      <c r="B1961" s="2">
        <v>41678</v>
      </c>
      <c r="C1961" s="2">
        <v>41679</v>
      </c>
      <c r="D1961" s="1" t="s">
        <v>117</v>
      </c>
      <c r="E1961" s="1" t="s">
        <v>87</v>
      </c>
      <c r="F1961" s="1" t="s">
        <v>392</v>
      </c>
      <c r="G1961" s="1" t="s">
        <v>393</v>
      </c>
      <c r="H1961" s="1" t="s">
        <v>100</v>
      </c>
      <c r="I1961" s="1" t="s">
        <v>26</v>
      </c>
      <c r="J1961" s="1" t="s">
        <v>1339</v>
      </c>
      <c r="K1961" s="1" t="s">
        <v>1340</v>
      </c>
      <c r="L1961" s="1" t="s">
        <v>55</v>
      </c>
      <c r="M1961" s="1" t="s">
        <v>2877</v>
      </c>
      <c r="N1961" s="1" t="s">
        <v>31</v>
      </c>
      <c r="O1961" s="1" t="s">
        <v>57</v>
      </c>
      <c r="P1961" s="1" t="s">
        <v>2878</v>
      </c>
      <c r="Q1961">
        <v>14.56</v>
      </c>
      <c r="R1961">
        <v>2</v>
      </c>
      <c r="S1961">
        <v>5.5327999999999999</v>
      </c>
      <c r="T1961" s="1" t="s">
        <v>297</v>
      </c>
    </row>
    <row r="1962" spans="1:20" x14ac:dyDescent="0.25">
      <c r="A1962" s="1" t="s">
        <v>4224</v>
      </c>
      <c r="B1962" s="2">
        <v>42272</v>
      </c>
      <c r="C1962" s="2">
        <v>42272</v>
      </c>
      <c r="D1962" s="1" t="s">
        <v>425</v>
      </c>
      <c r="E1962" s="1" t="s">
        <v>426</v>
      </c>
      <c r="F1962" s="1" t="s">
        <v>628</v>
      </c>
      <c r="G1962" s="1" t="s">
        <v>629</v>
      </c>
      <c r="H1962" s="1" t="s">
        <v>25</v>
      </c>
      <c r="I1962" s="1" t="s">
        <v>26</v>
      </c>
      <c r="J1962" s="1" t="s">
        <v>2728</v>
      </c>
      <c r="K1962" s="1" t="s">
        <v>121</v>
      </c>
      <c r="L1962" s="1" t="s">
        <v>68</v>
      </c>
      <c r="M1962" s="1" t="s">
        <v>3216</v>
      </c>
      <c r="N1962" s="1" t="s">
        <v>31</v>
      </c>
      <c r="O1962" s="1" t="s">
        <v>36</v>
      </c>
      <c r="P1962" s="1" t="s">
        <v>3217</v>
      </c>
      <c r="Q1962">
        <v>102.58199999999999</v>
      </c>
      <c r="R1962">
        <v>1</v>
      </c>
      <c r="S1962">
        <v>6.8388</v>
      </c>
      <c r="T1962" s="1" t="s">
        <v>77</v>
      </c>
    </row>
    <row r="1963" spans="1:20" x14ac:dyDescent="0.25">
      <c r="A1963" s="1" t="s">
        <v>4225</v>
      </c>
      <c r="B1963" s="2">
        <v>42502</v>
      </c>
      <c r="C1963" s="2">
        <v>42507</v>
      </c>
      <c r="D1963" s="1" t="s">
        <v>50</v>
      </c>
      <c r="E1963" s="1" t="s">
        <v>40</v>
      </c>
      <c r="F1963" s="1" t="s">
        <v>1866</v>
      </c>
      <c r="G1963" s="1" t="s">
        <v>1867</v>
      </c>
      <c r="H1963" s="1" t="s">
        <v>90</v>
      </c>
      <c r="I1963" s="1" t="s">
        <v>26</v>
      </c>
      <c r="J1963" s="1" t="s">
        <v>173</v>
      </c>
      <c r="K1963" s="1" t="s">
        <v>121</v>
      </c>
      <c r="L1963" s="1" t="s">
        <v>68</v>
      </c>
      <c r="M1963" s="1" t="s">
        <v>2425</v>
      </c>
      <c r="N1963" s="1" t="s">
        <v>31</v>
      </c>
      <c r="O1963" s="1" t="s">
        <v>57</v>
      </c>
      <c r="P1963" s="1" t="s">
        <v>2426</v>
      </c>
      <c r="Q1963">
        <v>10.02</v>
      </c>
      <c r="R1963">
        <v>3</v>
      </c>
      <c r="S1963">
        <v>4.4088000000000003</v>
      </c>
      <c r="T1963" s="1" t="s">
        <v>161</v>
      </c>
    </row>
    <row r="1964" spans="1:20" x14ac:dyDescent="0.25">
      <c r="A1964" s="1" t="s">
        <v>4226</v>
      </c>
      <c r="B1964" s="2">
        <v>43070</v>
      </c>
      <c r="C1964" s="2">
        <v>43074</v>
      </c>
      <c r="D1964" s="1" t="s">
        <v>79</v>
      </c>
      <c r="E1964" s="1" t="s">
        <v>40</v>
      </c>
      <c r="F1964" s="1" t="s">
        <v>3683</v>
      </c>
      <c r="G1964" s="1" t="s">
        <v>3684</v>
      </c>
      <c r="H1964" s="1" t="s">
        <v>25</v>
      </c>
      <c r="I1964" s="1" t="s">
        <v>26</v>
      </c>
      <c r="J1964" s="1" t="s">
        <v>66</v>
      </c>
      <c r="K1964" s="1" t="s">
        <v>67</v>
      </c>
      <c r="L1964" s="1" t="s">
        <v>68</v>
      </c>
      <c r="M1964" s="1" t="s">
        <v>575</v>
      </c>
      <c r="N1964" s="1" t="s">
        <v>31</v>
      </c>
      <c r="O1964" s="1" t="s">
        <v>36</v>
      </c>
      <c r="P1964" s="1" t="s">
        <v>576</v>
      </c>
      <c r="Q1964">
        <v>398.97199999999998</v>
      </c>
      <c r="R1964">
        <v>2</v>
      </c>
      <c r="S1964">
        <v>-28.498000000000001</v>
      </c>
      <c r="T1964" s="1" t="s">
        <v>96</v>
      </c>
    </row>
    <row r="1965" spans="1:20" x14ac:dyDescent="0.25">
      <c r="A1965" s="1" t="s">
        <v>4227</v>
      </c>
      <c r="B1965" s="2">
        <v>42633</v>
      </c>
      <c r="C1965" s="2">
        <v>42637</v>
      </c>
      <c r="D1965" s="1" t="s">
        <v>79</v>
      </c>
      <c r="E1965" s="1" t="s">
        <v>40</v>
      </c>
      <c r="F1965" s="1" t="s">
        <v>4228</v>
      </c>
      <c r="G1965" s="1" t="s">
        <v>4229</v>
      </c>
      <c r="H1965" s="1" t="s">
        <v>100</v>
      </c>
      <c r="I1965" s="1" t="s">
        <v>26</v>
      </c>
      <c r="J1965" s="1" t="s">
        <v>191</v>
      </c>
      <c r="K1965" s="1" t="s">
        <v>192</v>
      </c>
      <c r="L1965" s="1" t="s">
        <v>55</v>
      </c>
      <c r="M1965" s="1" t="s">
        <v>2733</v>
      </c>
      <c r="N1965" s="1" t="s">
        <v>31</v>
      </c>
      <c r="O1965" s="1" t="s">
        <v>32</v>
      </c>
      <c r="P1965" s="1" t="s">
        <v>2734</v>
      </c>
      <c r="Q1965">
        <v>163.88</v>
      </c>
      <c r="R1965">
        <v>2</v>
      </c>
      <c r="S1965">
        <v>40.97</v>
      </c>
      <c r="T1965" s="1" t="s">
        <v>77</v>
      </c>
    </row>
    <row r="1966" spans="1:20" x14ac:dyDescent="0.25">
      <c r="A1966" s="1" t="s">
        <v>4230</v>
      </c>
      <c r="B1966" s="2">
        <v>41961</v>
      </c>
      <c r="C1966" s="2">
        <v>41966</v>
      </c>
      <c r="D1966" s="1" t="s">
        <v>50</v>
      </c>
      <c r="E1966" s="1" t="s">
        <v>40</v>
      </c>
      <c r="F1966" s="1" t="s">
        <v>427</v>
      </c>
      <c r="G1966" s="1" t="s">
        <v>428</v>
      </c>
      <c r="H1966" s="1" t="s">
        <v>90</v>
      </c>
      <c r="I1966" s="1" t="s">
        <v>26</v>
      </c>
      <c r="J1966" s="1" t="s">
        <v>237</v>
      </c>
      <c r="K1966" s="1" t="s">
        <v>238</v>
      </c>
      <c r="L1966" s="1" t="s">
        <v>93</v>
      </c>
      <c r="M1966" s="1" t="s">
        <v>668</v>
      </c>
      <c r="N1966" s="1" t="s">
        <v>31</v>
      </c>
      <c r="O1966" s="1" t="s">
        <v>36</v>
      </c>
      <c r="P1966" s="1" t="s">
        <v>669</v>
      </c>
      <c r="Q1966">
        <v>392.94</v>
      </c>
      <c r="R1966">
        <v>3</v>
      </c>
      <c r="S1966">
        <v>43.223399999999998</v>
      </c>
      <c r="T1966" s="1" t="s">
        <v>34</v>
      </c>
    </row>
    <row r="1967" spans="1:20" x14ac:dyDescent="0.25">
      <c r="A1967" s="1" t="s">
        <v>4231</v>
      </c>
      <c r="B1967" s="2">
        <v>42329</v>
      </c>
      <c r="C1967" s="2">
        <v>42332</v>
      </c>
      <c r="D1967" s="1" t="s">
        <v>21</v>
      </c>
      <c r="E1967" s="1" t="s">
        <v>87</v>
      </c>
      <c r="F1967" s="1" t="s">
        <v>4232</v>
      </c>
      <c r="G1967" s="1" t="s">
        <v>4233</v>
      </c>
      <c r="H1967" s="1" t="s">
        <v>25</v>
      </c>
      <c r="I1967" s="1" t="s">
        <v>26</v>
      </c>
      <c r="J1967" s="1" t="s">
        <v>1035</v>
      </c>
      <c r="K1967" s="1" t="s">
        <v>1036</v>
      </c>
      <c r="L1967" s="1" t="s">
        <v>29</v>
      </c>
      <c r="M1967" s="1" t="s">
        <v>283</v>
      </c>
      <c r="N1967" s="1" t="s">
        <v>31</v>
      </c>
      <c r="O1967" s="1" t="s">
        <v>57</v>
      </c>
      <c r="P1967" s="1" t="s">
        <v>284</v>
      </c>
      <c r="Q1967">
        <v>18.175999999999998</v>
      </c>
      <c r="R1967">
        <v>1</v>
      </c>
      <c r="S1967">
        <v>4.7712000000000003</v>
      </c>
      <c r="T1967" s="1" t="s">
        <v>34</v>
      </c>
    </row>
    <row r="1968" spans="1:20" x14ac:dyDescent="0.25">
      <c r="A1968" s="1" t="s">
        <v>4234</v>
      </c>
      <c r="B1968" s="2">
        <v>42905</v>
      </c>
      <c r="C1968" s="2">
        <v>42912</v>
      </c>
      <c r="D1968" s="1" t="s">
        <v>39</v>
      </c>
      <c r="E1968" s="1" t="s">
        <v>40</v>
      </c>
      <c r="F1968" s="1" t="s">
        <v>3396</v>
      </c>
      <c r="G1968" s="1" t="s">
        <v>3397</v>
      </c>
      <c r="H1968" s="1" t="s">
        <v>100</v>
      </c>
      <c r="I1968" s="1" t="s">
        <v>26</v>
      </c>
      <c r="J1968" s="1" t="s">
        <v>1739</v>
      </c>
      <c r="K1968" s="1" t="s">
        <v>92</v>
      </c>
      <c r="L1968" s="1" t="s">
        <v>93</v>
      </c>
      <c r="M1968" s="1" t="s">
        <v>699</v>
      </c>
      <c r="N1968" s="1" t="s">
        <v>31</v>
      </c>
      <c r="O1968" s="1" t="s">
        <v>46</v>
      </c>
      <c r="P1968" s="1" t="s">
        <v>700</v>
      </c>
      <c r="Q1968">
        <v>457.48500000000001</v>
      </c>
      <c r="R1968">
        <v>3</v>
      </c>
      <c r="S1968">
        <v>-84.961500000000001</v>
      </c>
      <c r="T1968" s="1" t="s">
        <v>59</v>
      </c>
    </row>
    <row r="1969" spans="1:20" x14ac:dyDescent="0.25">
      <c r="A1969" s="1" t="s">
        <v>4235</v>
      </c>
      <c r="B1969" s="2">
        <v>43069</v>
      </c>
      <c r="C1969" s="2">
        <v>43072</v>
      </c>
      <c r="D1969" s="1" t="s">
        <v>21</v>
      </c>
      <c r="E1969" s="1" t="s">
        <v>87</v>
      </c>
      <c r="F1969" s="1" t="s">
        <v>1715</v>
      </c>
      <c r="G1969" s="1" t="s">
        <v>1716</v>
      </c>
      <c r="H1969" s="1" t="s">
        <v>25</v>
      </c>
      <c r="I1969" s="1" t="s">
        <v>26</v>
      </c>
      <c r="J1969" s="1" t="s">
        <v>66</v>
      </c>
      <c r="K1969" s="1" t="s">
        <v>67</v>
      </c>
      <c r="L1969" s="1" t="s">
        <v>68</v>
      </c>
      <c r="M1969" s="1" t="s">
        <v>1600</v>
      </c>
      <c r="N1969" s="1" t="s">
        <v>31</v>
      </c>
      <c r="O1969" s="1" t="s">
        <v>36</v>
      </c>
      <c r="P1969" s="1" t="s">
        <v>1601</v>
      </c>
      <c r="Q1969">
        <v>1079.316</v>
      </c>
      <c r="R1969">
        <v>6</v>
      </c>
      <c r="S1969">
        <v>-15.418799999999999</v>
      </c>
      <c r="T1969" s="1" t="s">
        <v>34</v>
      </c>
    </row>
    <row r="1970" spans="1:20" x14ac:dyDescent="0.25">
      <c r="A1970" s="1" t="s">
        <v>4236</v>
      </c>
      <c r="B1970" s="2">
        <v>42883</v>
      </c>
      <c r="C1970" s="2">
        <v>42887</v>
      </c>
      <c r="D1970" s="1" t="s">
        <v>79</v>
      </c>
      <c r="E1970" s="1" t="s">
        <v>40</v>
      </c>
      <c r="F1970" s="1" t="s">
        <v>4237</v>
      </c>
      <c r="G1970" s="1" t="s">
        <v>4238</v>
      </c>
      <c r="H1970" s="1" t="s">
        <v>90</v>
      </c>
      <c r="I1970" s="1" t="s">
        <v>26</v>
      </c>
      <c r="J1970" s="1" t="s">
        <v>693</v>
      </c>
      <c r="K1970" s="1" t="s">
        <v>231</v>
      </c>
      <c r="L1970" s="1" t="s">
        <v>68</v>
      </c>
      <c r="M1970" s="1" t="s">
        <v>348</v>
      </c>
      <c r="N1970" s="1" t="s">
        <v>31</v>
      </c>
      <c r="O1970" s="1" t="s">
        <v>32</v>
      </c>
      <c r="P1970" s="1" t="s">
        <v>349</v>
      </c>
      <c r="Q1970">
        <v>115.96</v>
      </c>
      <c r="R1970">
        <v>4</v>
      </c>
      <c r="S1970">
        <v>-64.937600000000003</v>
      </c>
      <c r="T1970" s="1" t="s">
        <v>161</v>
      </c>
    </row>
    <row r="1971" spans="1:20" x14ac:dyDescent="0.25">
      <c r="A1971" s="1" t="s">
        <v>4239</v>
      </c>
      <c r="B1971" s="2">
        <v>42112</v>
      </c>
      <c r="C1971" s="2">
        <v>42116</v>
      </c>
      <c r="D1971" s="1" t="s">
        <v>79</v>
      </c>
      <c r="E1971" s="1" t="s">
        <v>22</v>
      </c>
      <c r="F1971" s="1" t="s">
        <v>469</v>
      </c>
      <c r="G1971" s="1" t="s">
        <v>470</v>
      </c>
      <c r="H1971" s="1" t="s">
        <v>90</v>
      </c>
      <c r="I1971" s="1" t="s">
        <v>26</v>
      </c>
      <c r="J1971" s="1" t="s">
        <v>4240</v>
      </c>
      <c r="K1971" s="1" t="s">
        <v>92</v>
      </c>
      <c r="L1971" s="1" t="s">
        <v>93</v>
      </c>
      <c r="M1971" s="1" t="s">
        <v>510</v>
      </c>
      <c r="N1971" s="1" t="s">
        <v>31</v>
      </c>
      <c r="O1971" s="1" t="s">
        <v>36</v>
      </c>
      <c r="P1971" s="1" t="s">
        <v>511</v>
      </c>
      <c r="Q1971">
        <v>56.686</v>
      </c>
      <c r="R1971">
        <v>1</v>
      </c>
      <c r="S1971">
        <v>-20.245000000000001</v>
      </c>
      <c r="T1971" s="1" t="s">
        <v>113</v>
      </c>
    </row>
    <row r="1972" spans="1:20" x14ac:dyDescent="0.25">
      <c r="A1972" s="1" t="s">
        <v>4241</v>
      </c>
      <c r="B1972" s="2">
        <v>42936</v>
      </c>
      <c r="C1972" s="2">
        <v>42941</v>
      </c>
      <c r="D1972" s="1" t="s">
        <v>50</v>
      </c>
      <c r="E1972" s="1" t="s">
        <v>40</v>
      </c>
      <c r="F1972" s="1" t="s">
        <v>680</v>
      </c>
      <c r="G1972" s="1" t="s">
        <v>681</v>
      </c>
      <c r="H1972" s="1" t="s">
        <v>90</v>
      </c>
      <c r="I1972" s="1" t="s">
        <v>26</v>
      </c>
      <c r="J1972" s="1" t="s">
        <v>173</v>
      </c>
      <c r="K1972" s="1" t="s">
        <v>121</v>
      </c>
      <c r="L1972" s="1" t="s">
        <v>68</v>
      </c>
      <c r="M1972" s="1" t="s">
        <v>4242</v>
      </c>
      <c r="N1972" s="1" t="s">
        <v>31</v>
      </c>
      <c r="O1972" s="1" t="s">
        <v>36</v>
      </c>
      <c r="P1972" s="1" t="s">
        <v>4243</v>
      </c>
      <c r="Q1972">
        <v>163.76400000000001</v>
      </c>
      <c r="R1972">
        <v>2</v>
      </c>
      <c r="S1972">
        <v>25.474399999999999</v>
      </c>
      <c r="T1972" s="1" t="s">
        <v>71</v>
      </c>
    </row>
    <row r="1973" spans="1:20" x14ac:dyDescent="0.25">
      <c r="A1973" s="1" t="s">
        <v>4241</v>
      </c>
      <c r="B1973" s="2">
        <v>42936</v>
      </c>
      <c r="C1973" s="2">
        <v>42941</v>
      </c>
      <c r="D1973" s="1" t="s">
        <v>50</v>
      </c>
      <c r="E1973" s="1" t="s">
        <v>40</v>
      </c>
      <c r="F1973" s="1" t="s">
        <v>680</v>
      </c>
      <c r="G1973" s="1" t="s">
        <v>681</v>
      </c>
      <c r="H1973" s="1" t="s">
        <v>90</v>
      </c>
      <c r="I1973" s="1" t="s">
        <v>26</v>
      </c>
      <c r="J1973" s="1" t="s">
        <v>173</v>
      </c>
      <c r="K1973" s="1" t="s">
        <v>121</v>
      </c>
      <c r="L1973" s="1" t="s">
        <v>68</v>
      </c>
      <c r="M1973" s="1" t="s">
        <v>3288</v>
      </c>
      <c r="N1973" s="1" t="s">
        <v>31</v>
      </c>
      <c r="O1973" s="1" t="s">
        <v>57</v>
      </c>
      <c r="P1973" s="1" t="s">
        <v>3289</v>
      </c>
      <c r="Q1973">
        <v>183.92</v>
      </c>
      <c r="R1973">
        <v>4</v>
      </c>
      <c r="S1973">
        <v>31.266400000000001</v>
      </c>
      <c r="T1973" s="1" t="s">
        <v>71</v>
      </c>
    </row>
    <row r="1974" spans="1:20" x14ac:dyDescent="0.25">
      <c r="A1974" s="1" t="s">
        <v>4244</v>
      </c>
      <c r="B1974" s="2">
        <v>42678</v>
      </c>
      <c r="C1974" s="2">
        <v>42682</v>
      </c>
      <c r="D1974" s="1" t="s">
        <v>79</v>
      </c>
      <c r="E1974" s="1" t="s">
        <v>40</v>
      </c>
      <c r="F1974" s="1" t="s">
        <v>4245</v>
      </c>
      <c r="G1974" s="1" t="s">
        <v>4246</v>
      </c>
      <c r="H1974" s="1" t="s">
        <v>25</v>
      </c>
      <c r="I1974" s="1" t="s">
        <v>26</v>
      </c>
      <c r="J1974" s="1" t="s">
        <v>101</v>
      </c>
      <c r="K1974" s="1" t="s">
        <v>92</v>
      </c>
      <c r="L1974" s="1" t="s">
        <v>93</v>
      </c>
      <c r="M1974" s="1" t="s">
        <v>2204</v>
      </c>
      <c r="N1974" s="1" t="s">
        <v>31</v>
      </c>
      <c r="O1974" s="1" t="s">
        <v>57</v>
      </c>
      <c r="P1974" s="1" t="s">
        <v>2205</v>
      </c>
      <c r="Q1974">
        <v>11.375999999999999</v>
      </c>
      <c r="R1974">
        <v>3</v>
      </c>
      <c r="S1974">
        <v>-5.6879999999999997</v>
      </c>
      <c r="T1974" s="1" t="s">
        <v>34</v>
      </c>
    </row>
    <row r="1975" spans="1:20" x14ac:dyDescent="0.25">
      <c r="A1975" s="1" t="s">
        <v>4244</v>
      </c>
      <c r="B1975" s="2">
        <v>42678</v>
      </c>
      <c r="C1975" s="2">
        <v>42682</v>
      </c>
      <c r="D1975" s="1" t="s">
        <v>79</v>
      </c>
      <c r="E1975" s="1" t="s">
        <v>40</v>
      </c>
      <c r="F1975" s="1" t="s">
        <v>4245</v>
      </c>
      <c r="G1975" s="1" t="s">
        <v>4246</v>
      </c>
      <c r="H1975" s="1" t="s">
        <v>25</v>
      </c>
      <c r="I1975" s="1" t="s">
        <v>26</v>
      </c>
      <c r="J1975" s="1" t="s">
        <v>101</v>
      </c>
      <c r="K1975" s="1" t="s">
        <v>92</v>
      </c>
      <c r="L1975" s="1" t="s">
        <v>93</v>
      </c>
      <c r="M1975" s="1" t="s">
        <v>596</v>
      </c>
      <c r="N1975" s="1" t="s">
        <v>31</v>
      </c>
      <c r="O1975" s="1" t="s">
        <v>57</v>
      </c>
      <c r="P1975" s="1" t="s">
        <v>597</v>
      </c>
      <c r="Q1975">
        <v>66.111999999999995</v>
      </c>
      <c r="R1975">
        <v>4</v>
      </c>
      <c r="S1975">
        <v>-84.2928</v>
      </c>
      <c r="T1975" s="1" t="s">
        <v>34</v>
      </c>
    </row>
    <row r="1976" spans="1:20" x14ac:dyDescent="0.25">
      <c r="A1976" s="1" t="s">
        <v>4247</v>
      </c>
      <c r="B1976" s="2">
        <v>43001</v>
      </c>
      <c r="C1976" s="2">
        <v>43007</v>
      </c>
      <c r="D1976" s="1" t="s">
        <v>125</v>
      </c>
      <c r="E1976" s="1" t="s">
        <v>40</v>
      </c>
      <c r="F1976" s="1" t="s">
        <v>1593</v>
      </c>
      <c r="G1976" s="1" t="s">
        <v>1594</v>
      </c>
      <c r="H1976" s="1" t="s">
        <v>25</v>
      </c>
      <c r="I1976" s="1" t="s">
        <v>26</v>
      </c>
      <c r="J1976" s="1" t="s">
        <v>53</v>
      </c>
      <c r="K1976" s="1" t="s">
        <v>54</v>
      </c>
      <c r="L1976" s="1" t="s">
        <v>55</v>
      </c>
      <c r="M1976" s="1" t="s">
        <v>1095</v>
      </c>
      <c r="N1976" s="1" t="s">
        <v>31</v>
      </c>
      <c r="O1976" s="1" t="s">
        <v>36</v>
      </c>
      <c r="P1976" s="1" t="s">
        <v>1096</v>
      </c>
      <c r="Q1976">
        <v>594.81600000000003</v>
      </c>
      <c r="R1976">
        <v>2</v>
      </c>
      <c r="S1976">
        <v>59.4816</v>
      </c>
      <c r="T1976" s="1" t="s">
        <v>77</v>
      </c>
    </row>
    <row r="1977" spans="1:20" x14ac:dyDescent="0.25">
      <c r="A1977" s="1" t="s">
        <v>4248</v>
      </c>
      <c r="B1977" s="2">
        <v>42985</v>
      </c>
      <c r="C1977" s="2">
        <v>42988</v>
      </c>
      <c r="D1977" s="1" t="s">
        <v>21</v>
      </c>
      <c r="E1977" s="1" t="s">
        <v>87</v>
      </c>
      <c r="F1977" s="1" t="s">
        <v>1916</v>
      </c>
      <c r="G1977" s="1" t="s">
        <v>1917</v>
      </c>
      <c r="H1977" s="1" t="s">
        <v>25</v>
      </c>
      <c r="I1977" s="1" t="s">
        <v>26</v>
      </c>
      <c r="J1977" s="1" t="s">
        <v>845</v>
      </c>
      <c r="K1977" s="1" t="s">
        <v>192</v>
      </c>
      <c r="L1977" s="1" t="s">
        <v>55</v>
      </c>
      <c r="M1977" s="1" t="s">
        <v>2795</v>
      </c>
      <c r="N1977" s="1" t="s">
        <v>31</v>
      </c>
      <c r="O1977" s="1" t="s">
        <v>57</v>
      </c>
      <c r="P1977" s="1" t="s">
        <v>2796</v>
      </c>
      <c r="Q1977">
        <v>80.959999999999994</v>
      </c>
      <c r="R1977">
        <v>4</v>
      </c>
      <c r="S1977">
        <v>34.812800000000003</v>
      </c>
      <c r="T1977" s="1" t="s">
        <v>77</v>
      </c>
    </row>
    <row r="1978" spans="1:20" x14ac:dyDescent="0.25">
      <c r="A1978" s="1" t="s">
        <v>4249</v>
      </c>
      <c r="B1978" s="2">
        <v>42856</v>
      </c>
      <c r="C1978" s="2">
        <v>42857</v>
      </c>
      <c r="D1978" s="1" t="s">
        <v>117</v>
      </c>
      <c r="E1978" s="1" t="s">
        <v>87</v>
      </c>
      <c r="F1978" s="1" t="s">
        <v>1472</v>
      </c>
      <c r="G1978" s="1" t="s">
        <v>1473</v>
      </c>
      <c r="H1978" s="1" t="s">
        <v>25</v>
      </c>
      <c r="I1978" s="1" t="s">
        <v>26</v>
      </c>
      <c r="J1978" s="1" t="s">
        <v>1098</v>
      </c>
      <c r="K1978" s="1" t="s">
        <v>44</v>
      </c>
      <c r="L1978" s="1" t="s">
        <v>29</v>
      </c>
      <c r="M1978" s="1" t="s">
        <v>30</v>
      </c>
      <c r="N1978" s="1" t="s">
        <v>31</v>
      </c>
      <c r="O1978" s="1" t="s">
        <v>32</v>
      </c>
      <c r="P1978" s="1" t="s">
        <v>33</v>
      </c>
      <c r="Q1978">
        <v>314.35199999999998</v>
      </c>
      <c r="R1978">
        <v>3</v>
      </c>
      <c r="S1978">
        <v>-15.717599999999999</v>
      </c>
      <c r="T1978" s="1" t="s">
        <v>161</v>
      </c>
    </row>
    <row r="1979" spans="1:20" x14ac:dyDescent="0.25">
      <c r="A1979" s="1" t="s">
        <v>4250</v>
      </c>
      <c r="B1979" s="2">
        <v>42783</v>
      </c>
      <c r="C1979" s="2">
        <v>42786</v>
      </c>
      <c r="D1979" s="1" t="s">
        <v>21</v>
      </c>
      <c r="E1979" s="1" t="s">
        <v>87</v>
      </c>
      <c r="F1979" s="1" t="s">
        <v>748</v>
      </c>
      <c r="G1979" s="1" t="s">
        <v>749</v>
      </c>
      <c r="H1979" s="1" t="s">
        <v>100</v>
      </c>
      <c r="I1979" s="1" t="s">
        <v>26</v>
      </c>
      <c r="J1979" s="1" t="s">
        <v>120</v>
      </c>
      <c r="K1979" s="1" t="s">
        <v>231</v>
      </c>
      <c r="L1979" s="1" t="s">
        <v>68</v>
      </c>
      <c r="M1979" s="1" t="s">
        <v>3189</v>
      </c>
      <c r="N1979" s="1" t="s">
        <v>31</v>
      </c>
      <c r="O1979" s="1" t="s">
        <v>46</v>
      </c>
      <c r="P1979" s="1" t="s">
        <v>3190</v>
      </c>
      <c r="Q1979">
        <v>455.97</v>
      </c>
      <c r="R1979">
        <v>5</v>
      </c>
      <c r="S1979">
        <v>-106.393</v>
      </c>
      <c r="T1979" s="1" t="s">
        <v>297</v>
      </c>
    </row>
    <row r="1980" spans="1:20" x14ac:dyDescent="0.25">
      <c r="A1980" s="1" t="s">
        <v>4250</v>
      </c>
      <c r="B1980" s="2">
        <v>42783</v>
      </c>
      <c r="C1980" s="2">
        <v>42786</v>
      </c>
      <c r="D1980" s="1" t="s">
        <v>21</v>
      </c>
      <c r="E1980" s="1" t="s">
        <v>87</v>
      </c>
      <c r="F1980" s="1" t="s">
        <v>748</v>
      </c>
      <c r="G1980" s="1" t="s">
        <v>749</v>
      </c>
      <c r="H1980" s="1" t="s">
        <v>100</v>
      </c>
      <c r="I1980" s="1" t="s">
        <v>26</v>
      </c>
      <c r="J1980" s="1" t="s">
        <v>120</v>
      </c>
      <c r="K1980" s="1" t="s">
        <v>231</v>
      </c>
      <c r="L1980" s="1" t="s">
        <v>68</v>
      </c>
      <c r="M1980" s="1" t="s">
        <v>1542</v>
      </c>
      <c r="N1980" s="1" t="s">
        <v>31</v>
      </c>
      <c r="O1980" s="1" t="s">
        <v>57</v>
      </c>
      <c r="P1980" s="1" t="s">
        <v>1543</v>
      </c>
      <c r="Q1980">
        <v>30.143999999999998</v>
      </c>
      <c r="R1980">
        <v>2</v>
      </c>
      <c r="S1980">
        <v>8.2896000000000001</v>
      </c>
      <c r="T1980" s="1" t="s">
        <v>297</v>
      </c>
    </row>
    <row r="1981" spans="1:20" x14ac:dyDescent="0.25">
      <c r="A1981" s="1" t="s">
        <v>4250</v>
      </c>
      <c r="B1981" s="2">
        <v>42783</v>
      </c>
      <c r="C1981" s="2">
        <v>42786</v>
      </c>
      <c r="D1981" s="1" t="s">
        <v>21</v>
      </c>
      <c r="E1981" s="1" t="s">
        <v>87</v>
      </c>
      <c r="F1981" s="1" t="s">
        <v>748</v>
      </c>
      <c r="G1981" s="1" t="s">
        <v>749</v>
      </c>
      <c r="H1981" s="1" t="s">
        <v>100</v>
      </c>
      <c r="I1981" s="1" t="s">
        <v>26</v>
      </c>
      <c r="J1981" s="1" t="s">
        <v>120</v>
      </c>
      <c r="K1981" s="1" t="s">
        <v>231</v>
      </c>
      <c r="L1981" s="1" t="s">
        <v>68</v>
      </c>
      <c r="M1981" s="1" t="s">
        <v>1600</v>
      </c>
      <c r="N1981" s="1" t="s">
        <v>31</v>
      </c>
      <c r="O1981" s="1" t="s">
        <v>36</v>
      </c>
      <c r="P1981" s="1" t="s">
        <v>1601</v>
      </c>
      <c r="Q1981">
        <v>899.43</v>
      </c>
      <c r="R1981">
        <v>5</v>
      </c>
      <c r="S1981">
        <v>-12.849</v>
      </c>
      <c r="T1981" s="1" t="s">
        <v>297</v>
      </c>
    </row>
    <row r="1982" spans="1:20" x14ac:dyDescent="0.25">
      <c r="A1982" s="1" t="s">
        <v>4251</v>
      </c>
      <c r="B1982" s="2">
        <v>42726</v>
      </c>
      <c r="C1982" s="2">
        <v>42732</v>
      </c>
      <c r="D1982" s="1" t="s">
        <v>125</v>
      </c>
      <c r="E1982" s="1" t="s">
        <v>40</v>
      </c>
      <c r="F1982" s="1" t="s">
        <v>2642</v>
      </c>
      <c r="G1982" s="1" t="s">
        <v>2643</v>
      </c>
      <c r="H1982" s="1" t="s">
        <v>25</v>
      </c>
      <c r="I1982" s="1" t="s">
        <v>26</v>
      </c>
      <c r="J1982" s="1" t="s">
        <v>4252</v>
      </c>
      <c r="K1982" s="1" t="s">
        <v>54</v>
      </c>
      <c r="L1982" s="1" t="s">
        <v>55</v>
      </c>
      <c r="M1982" s="1" t="s">
        <v>3617</v>
      </c>
      <c r="N1982" s="1" t="s">
        <v>31</v>
      </c>
      <c r="O1982" s="1" t="s">
        <v>57</v>
      </c>
      <c r="P1982" s="1" t="s">
        <v>3618</v>
      </c>
      <c r="Q1982">
        <v>842.72</v>
      </c>
      <c r="R1982">
        <v>8</v>
      </c>
      <c r="S1982">
        <v>202.25280000000001</v>
      </c>
      <c r="T1982" s="1" t="s">
        <v>96</v>
      </c>
    </row>
    <row r="1983" spans="1:20" x14ac:dyDescent="0.25">
      <c r="A1983" s="1" t="s">
        <v>4251</v>
      </c>
      <c r="B1983" s="2">
        <v>42726</v>
      </c>
      <c r="C1983" s="2">
        <v>42732</v>
      </c>
      <c r="D1983" s="1" t="s">
        <v>125</v>
      </c>
      <c r="E1983" s="1" t="s">
        <v>40</v>
      </c>
      <c r="F1983" s="1" t="s">
        <v>2642</v>
      </c>
      <c r="G1983" s="1" t="s">
        <v>2643</v>
      </c>
      <c r="H1983" s="1" t="s">
        <v>25</v>
      </c>
      <c r="I1983" s="1" t="s">
        <v>26</v>
      </c>
      <c r="J1983" s="1" t="s">
        <v>4252</v>
      </c>
      <c r="K1983" s="1" t="s">
        <v>54</v>
      </c>
      <c r="L1983" s="1" t="s">
        <v>55</v>
      </c>
      <c r="M1983" s="1" t="s">
        <v>186</v>
      </c>
      <c r="N1983" s="1" t="s">
        <v>31</v>
      </c>
      <c r="O1983" s="1" t="s">
        <v>57</v>
      </c>
      <c r="P1983" s="1" t="s">
        <v>187</v>
      </c>
      <c r="Q1983">
        <v>41.96</v>
      </c>
      <c r="R1983">
        <v>2</v>
      </c>
      <c r="S1983">
        <v>10.909599999999999</v>
      </c>
      <c r="T1983" s="1" t="s">
        <v>96</v>
      </c>
    </row>
    <row r="1984" spans="1:20" x14ac:dyDescent="0.25">
      <c r="A1984" s="1" t="s">
        <v>4253</v>
      </c>
      <c r="B1984" s="2">
        <v>42636</v>
      </c>
      <c r="C1984" s="2">
        <v>42640</v>
      </c>
      <c r="D1984" s="1" t="s">
        <v>79</v>
      </c>
      <c r="E1984" s="1" t="s">
        <v>40</v>
      </c>
      <c r="F1984" s="1" t="s">
        <v>4254</v>
      </c>
      <c r="G1984" s="1" t="s">
        <v>4255</v>
      </c>
      <c r="H1984" s="1" t="s">
        <v>90</v>
      </c>
      <c r="I1984" s="1" t="s">
        <v>26</v>
      </c>
      <c r="J1984" s="1" t="s">
        <v>191</v>
      </c>
      <c r="K1984" s="1" t="s">
        <v>192</v>
      </c>
      <c r="L1984" s="1" t="s">
        <v>55</v>
      </c>
      <c r="M1984" s="1" t="s">
        <v>488</v>
      </c>
      <c r="N1984" s="1" t="s">
        <v>31</v>
      </c>
      <c r="O1984" s="1" t="s">
        <v>36</v>
      </c>
      <c r="P1984" s="1" t="s">
        <v>489</v>
      </c>
      <c r="Q1984">
        <v>184.75200000000001</v>
      </c>
      <c r="R1984">
        <v>3</v>
      </c>
      <c r="S1984">
        <v>-20.784600000000001</v>
      </c>
      <c r="T1984" s="1" t="s">
        <v>77</v>
      </c>
    </row>
    <row r="1985" spans="1:20" x14ac:dyDescent="0.25">
      <c r="A1985" s="1" t="s">
        <v>4256</v>
      </c>
      <c r="B1985" s="2">
        <v>43002</v>
      </c>
      <c r="C1985" s="2">
        <v>43004</v>
      </c>
      <c r="D1985" s="1" t="s">
        <v>63</v>
      </c>
      <c r="E1985" s="1" t="s">
        <v>87</v>
      </c>
      <c r="F1985" s="1" t="s">
        <v>545</v>
      </c>
      <c r="G1985" s="1" t="s">
        <v>546</v>
      </c>
      <c r="H1985" s="1" t="s">
        <v>25</v>
      </c>
      <c r="I1985" s="1" t="s">
        <v>26</v>
      </c>
      <c r="J1985" s="1" t="s">
        <v>133</v>
      </c>
      <c r="K1985" s="1" t="s">
        <v>134</v>
      </c>
      <c r="L1985" s="1" t="s">
        <v>93</v>
      </c>
      <c r="M1985" s="1" t="s">
        <v>1095</v>
      </c>
      <c r="N1985" s="1" t="s">
        <v>31</v>
      </c>
      <c r="O1985" s="1" t="s">
        <v>36</v>
      </c>
      <c r="P1985" s="1" t="s">
        <v>1096</v>
      </c>
      <c r="Q1985">
        <v>520.46400000000006</v>
      </c>
      <c r="R1985">
        <v>2</v>
      </c>
      <c r="S1985">
        <v>-14.8704</v>
      </c>
      <c r="T1985" s="1" t="s">
        <v>77</v>
      </c>
    </row>
    <row r="1986" spans="1:20" x14ac:dyDescent="0.25">
      <c r="A1986" s="1" t="s">
        <v>4257</v>
      </c>
      <c r="B1986" s="2">
        <v>42394</v>
      </c>
      <c r="C1986" s="2">
        <v>42397</v>
      </c>
      <c r="D1986" s="1" t="s">
        <v>21</v>
      </c>
      <c r="E1986" s="1" t="s">
        <v>22</v>
      </c>
      <c r="F1986" s="1" t="s">
        <v>225</v>
      </c>
      <c r="G1986" s="1" t="s">
        <v>226</v>
      </c>
      <c r="H1986" s="1" t="s">
        <v>90</v>
      </c>
      <c r="I1986" s="1" t="s">
        <v>26</v>
      </c>
      <c r="J1986" s="1" t="s">
        <v>173</v>
      </c>
      <c r="K1986" s="1" t="s">
        <v>121</v>
      </c>
      <c r="L1986" s="1" t="s">
        <v>68</v>
      </c>
      <c r="M1986" s="1" t="s">
        <v>784</v>
      </c>
      <c r="N1986" s="1" t="s">
        <v>31</v>
      </c>
      <c r="O1986" s="1" t="s">
        <v>46</v>
      </c>
      <c r="P1986" s="1" t="s">
        <v>785</v>
      </c>
      <c r="Q1986">
        <v>313.72199999999998</v>
      </c>
      <c r="R1986">
        <v>3</v>
      </c>
      <c r="S1986">
        <v>-99.345299999999995</v>
      </c>
      <c r="T1986" s="1" t="s">
        <v>169</v>
      </c>
    </row>
    <row r="1987" spans="1:20" x14ac:dyDescent="0.25">
      <c r="A1987" s="1" t="s">
        <v>4257</v>
      </c>
      <c r="B1987" s="2">
        <v>42394</v>
      </c>
      <c r="C1987" s="2">
        <v>42397</v>
      </c>
      <c r="D1987" s="1" t="s">
        <v>21</v>
      </c>
      <c r="E1987" s="1" t="s">
        <v>22</v>
      </c>
      <c r="F1987" s="1" t="s">
        <v>225</v>
      </c>
      <c r="G1987" s="1" t="s">
        <v>226</v>
      </c>
      <c r="H1987" s="1" t="s">
        <v>90</v>
      </c>
      <c r="I1987" s="1" t="s">
        <v>26</v>
      </c>
      <c r="J1987" s="1" t="s">
        <v>173</v>
      </c>
      <c r="K1987" s="1" t="s">
        <v>121</v>
      </c>
      <c r="L1987" s="1" t="s">
        <v>68</v>
      </c>
      <c r="M1987" s="1" t="s">
        <v>3288</v>
      </c>
      <c r="N1987" s="1" t="s">
        <v>31</v>
      </c>
      <c r="O1987" s="1" t="s">
        <v>57</v>
      </c>
      <c r="P1987" s="1" t="s">
        <v>3289</v>
      </c>
      <c r="Q1987">
        <v>45.98</v>
      </c>
      <c r="R1987">
        <v>1</v>
      </c>
      <c r="S1987">
        <v>7.8166000000000002</v>
      </c>
      <c r="T1987" s="1" t="s">
        <v>169</v>
      </c>
    </row>
    <row r="1988" spans="1:20" x14ac:dyDescent="0.25">
      <c r="A1988" s="1" t="s">
        <v>4258</v>
      </c>
      <c r="B1988" s="2">
        <v>42815</v>
      </c>
      <c r="C1988" s="2">
        <v>42819</v>
      </c>
      <c r="D1988" s="1" t="s">
        <v>79</v>
      </c>
      <c r="E1988" s="1" t="s">
        <v>40</v>
      </c>
      <c r="F1988" s="1" t="s">
        <v>131</v>
      </c>
      <c r="G1988" s="1" t="s">
        <v>132</v>
      </c>
      <c r="H1988" s="1" t="s">
        <v>100</v>
      </c>
      <c r="I1988" s="1" t="s">
        <v>26</v>
      </c>
      <c r="J1988" s="1" t="s">
        <v>191</v>
      </c>
      <c r="K1988" s="1" t="s">
        <v>192</v>
      </c>
      <c r="L1988" s="1" t="s">
        <v>55</v>
      </c>
      <c r="M1988" s="1" t="s">
        <v>1718</v>
      </c>
      <c r="N1988" s="1" t="s">
        <v>31</v>
      </c>
      <c r="O1988" s="1" t="s">
        <v>57</v>
      </c>
      <c r="P1988" s="1" t="s">
        <v>1719</v>
      </c>
      <c r="Q1988">
        <v>22.14</v>
      </c>
      <c r="R1988">
        <v>3</v>
      </c>
      <c r="S1988">
        <v>6.4206000000000003</v>
      </c>
      <c r="T1988" s="1" t="s">
        <v>195</v>
      </c>
    </row>
    <row r="1989" spans="1:20" x14ac:dyDescent="0.25">
      <c r="A1989" s="1" t="s">
        <v>4259</v>
      </c>
      <c r="B1989" s="2">
        <v>43046</v>
      </c>
      <c r="C1989" s="2">
        <v>43048</v>
      </c>
      <c r="D1989" s="1" t="s">
        <v>63</v>
      </c>
      <c r="E1989" s="1" t="s">
        <v>22</v>
      </c>
      <c r="F1989" s="1" t="s">
        <v>3488</v>
      </c>
      <c r="G1989" s="1" t="s">
        <v>3489</v>
      </c>
      <c r="H1989" s="1" t="s">
        <v>90</v>
      </c>
      <c r="I1989" s="1" t="s">
        <v>26</v>
      </c>
      <c r="J1989" s="1" t="s">
        <v>2522</v>
      </c>
      <c r="K1989" s="1" t="s">
        <v>1089</v>
      </c>
      <c r="L1989" s="1" t="s">
        <v>68</v>
      </c>
      <c r="M1989" s="1" t="s">
        <v>2180</v>
      </c>
      <c r="N1989" s="1" t="s">
        <v>31</v>
      </c>
      <c r="O1989" s="1" t="s">
        <v>36</v>
      </c>
      <c r="P1989" s="1" t="s">
        <v>2181</v>
      </c>
      <c r="Q1989">
        <v>272.97000000000003</v>
      </c>
      <c r="R1989">
        <v>3</v>
      </c>
      <c r="S1989">
        <v>43.675199999999997</v>
      </c>
      <c r="T1989" s="1" t="s">
        <v>34</v>
      </c>
    </row>
    <row r="1990" spans="1:20" x14ac:dyDescent="0.25">
      <c r="A1990" s="1" t="s">
        <v>4260</v>
      </c>
      <c r="B1990" s="2">
        <v>42153</v>
      </c>
      <c r="C1990" s="2">
        <v>42155</v>
      </c>
      <c r="D1990" s="1" t="s">
        <v>63</v>
      </c>
      <c r="E1990" s="1" t="s">
        <v>87</v>
      </c>
      <c r="F1990" s="1" t="s">
        <v>3527</v>
      </c>
      <c r="G1990" s="1" t="s">
        <v>3528</v>
      </c>
      <c r="H1990" s="1" t="s">
        <v>90</v>
      </c>
      <c r="I1990" s="1" t="s">
        <v>26</v>
      </c>
      <c r="J1990" s="1" t="s">
        <v>347</v>
      </c>
      <c r="K1990" s="1" t="s">
        <v>231</v>
      </c>
      <c r="L1990" s="1" t="s">
        <v>68</v>
      </c>
      <c r="M1990" s="1" t="s">
        <v>3825</v>
      </c>
      <c r="N1990" s="1" t="s">
        <v>31</v>
      </c>
      <c r="O1990" s="1" t="s">
        <v>57</v>
      </c>
      <c r="P1990" s="1" t="s">
        <v>3826</v>
      </c>
      <c r="Q1990">
        <v>41.567999999999998</v>
      </c>
      <c r="R1990">
        <v>4</v>
      </c>
      <c r="S1990">
        <v>-4.1567999999999996</v>
      </c>
      <c r="T1990" s="1" t="s">
        <v>161</v>
      </c>
    </row>
    <row r="1991" spans="1:20" x14ac:dyDescent="0.25">
      <c r="A1991" s="1" t="s">
        <v>4260</v>
      </c>
      <c r="B1991" s="2">
        <v>42153</v>
      </c>
      <c r="C1991" s="2">
        <v>42155</v>
      </c>
      <c r="D1991" s="1" t="s">
        <v>63</v>
      </c>
      <c r="E1991" s="1" t="s">
        <v>87</v>
      </c>
      <c r="F1991" s="1" t="s">
        <v>3527</v>
      </c>
      <c r="G1991" s="1" t="s">
        <v>3528</v>
      </c>
      <c r="H1991" s="1" t="s">
        <v>90</v>
      </c>
      <c r="I1991" s="1" t="s">
        <v>26</v>
      </c>
      <c r="J1991" s="1" t="s">
        <v>347</v>
      </c>
      <c r="K1991" s="1" t="s">
        <v>231</v>
      </c>
      <c r="L1991" s="1" t="s">
        <v>68</v>
      </c>
      <c r="M1991" s="1" t="s">
        <v>159</v>
      </c>
      <c r="N1991" s="1" t="s">
        <v>31</v>
      </c>
      <c r="O1991" s="1" t="s">
        <v>36</v>
      </c>
      <c r="P1991" s="1" t="s">
        <v>160</v>
      </c>
      <c r="Q1991">
        <v>317.05799999999999</v>
      </c>
      <c r="R1991">
        <v>3</v>
      </c>
      <c r="S1991">
        <v>-86.058599999999998</v>
      </c>
      <c r="T1991" s="1" t="s">
        <v>161</v>
      </c>
    </row>
    <row r="1992" spans="1:20" x14ac:dyDescent="0.25">
      <c r="A1992" s="1" t="s">
        <v>4261</v>
      </c>
      <c r="B1992" s="2">
        <v>41996</v>
      </c>
      <c r="C1992" s="2">
        <v>42000</v>
      </c>
      <c r="D1992" s="1" t="s">
        <v>79</v>
      </c>
      <c r="E1992" s="1" t="s">
        <v>22</v>
      </c>
      <c r="F1992" s="1" t="s">
        <v>2840</v>
      </c>
      <c r="G1992" s="1" t="s">
        <v>2841</v>
      </c>
      <c r="H1992" s="1" t="s">
        <v>25</v>
      </c>
      <c r="I1992" s="1" t="s">
        <v>26</v>
      </c>
      <c r="J1992" s="1" t="s">
        <v>303</v>
      </c>
      <c r="K1992" s="1" t="s">
        <v>44</v>
      </c>
      <c r="L1992" s="1" t="s">
        <v>29</v>
      </c>
      <c r="M1992" s="1" t="s">
        <v>255</v>
      </c>
      <c r="N1992" s="1" t="s">
        <v>31</v>
      </c>
      <c r="O1992" s="1" t="s">
        <v>36</v>
      </c>
      <c r="P1992" s="1" t="s">
        <v>256</v>
      </c>
      <c r="Q1992">
        <v>64.784000000000006</v>
      </c>
      <c r="R1992">
        <v>1</v>
      </c>
      <c r="S1992">
        <v>6.4783999999999997</v>
      </c>
      <c r="T1992" s="1" t="s">
        <v>96</v>
      </c>
    </row>
    <row r="1993" spans="1:20" x14ac:dyDescent="0.25">
      <c r="A1993" s="1" t="s">
        <v>4262</v>
      </c>
      <c r="B1993" s="2">
        <v>42974</v>
      </c>
      <c r="C1993" s="2">
        <v>42978</v>
      </c>
      <c r="D1993" s="1" t="s">
        <v>79</v>
      </c>
      <c r="E1993" s="1" t="s">
        <v>40</v>
      </c>
      <c r="F1993" s="1" t="s">
        <v>1970</v>
      </c>
      <c r="G1993" s="1" t="s">
        <v>1971</v>
      </c>
      <c r="H1993" s="1" t="s">
        <v>25</v>
      </c>
      <c r="I1993" s="1" t="s">
        <v>26</v>
      </c>
      <c r="J1993" s="1" t="s">
        <v>914</v>
      </c>
      <c r="K1993" s="1" t="s">
        <v>520</v>
      </c>
      <c r="L1993" s="1" t="s">
        <v>55</v>
      </c>
      <c r="M1993" s="1" t="s">
        <v>1542</v>
      </c>
      <c r="N1993" s="1" t="s">
        <v>31</v>
      </c>
      <c r="O1993" s="1" t="s">
        <v>57</v>
      </c>
      <c r="P1993" s="1" t="s">
        <v>1543</v>
      </c>
      <c r="Q1993">
        <v>120.57599999999999</v>
      </c>
      <c r="R1993">
        <v>8</v>
      </c>
      <c r="S1993">
        <v>33.1584</v>
      </c>
      <c r="T1993" s="1" t="s">
        <v>253</v>
      </c>
    </row>
    <row r="1994" spans="1:20" x14ac:dyDescent="0.25">
      <c r="A1994" s="1" t="s">
        <v>4263</v>
      </c>
      <c r="B1994" s="2">
        <v>42302</v>
      </c>
      <c r="C1994" s="2">
        <v>42302</v>
      </c>
      <c r="D1994" s="1" t="s">
        <v>425</v>
      </c>
      <c r="E1994" s="1" t="s">
        <v>426</v>
      </c>
      <c r="F1994" s="1" t="s">
        <v>1008</v>
      </c>
      <c r="G1994" s="1" t="s">
        <v>1009</v>
      </c>
      <c r="H1994" s="1" t="s">
        <v>90</v>
      </c>
      <c r="I1994" s="1" t="s">
        <v>26</v>
      </c>
      <c r="J1994" s="1" t="s">
        <v>265</v>
      </c>
      <c r="K1994" s="1" t="s">
        <v>180</v>
      </c>
      <c r="L1994" s="1" t="s">
        <v>55</v>
      </c>
      <c r="M1994" s="1" t="s">
        <v>2180</v>
      </c>
      <c r="N1994" s="1" t="s">
        <v>31</v>
      </c>
      <c r="O1994" s="1" t="s">
        <v>36</v>
      </c>
      <c r="P1994" s="1" t="s">
        <v>2181</v>
      </c>
      <c r="Q1994">
        <v>582.33600000000001</v>
      </c>
      <c r="R1994">
        <v>8</v>
      </c>
      <c r="S1994">
        <v>-29.116800000000001</v>
      </c>
      <c r="T1994" s="1" t="s">
        <v>48</v>
      </c>
    </row>
    <row r="1995" spans="1:20" x14ac:dyDescent="0.25">
      <c r="A1995" s="1" t="s">
        <v>4264</v>
      </c>
      <c r="B1995" s="2">
        <v>41902</v>
      </c>
      <c r="C1995" s="2">
        <v>41905</v>
      </c>
      <c r="D1995" s="1" t="s">
        <v>21</v>
      </c>
      <c r="E1995" s="1" t="s">
        <v>87</v>
      </c>
      <c r="F1995" s="1" t="s">
        <v>4265</v>
      </c>
      <c r="G1995" s="1" t="s">
        <v>4266</v>
      </c>
      <c r="H1995" s="1" t="s">
        <v>25</v>
      </c>
      <c r="I1995" s="1" t="s">
        <v>26</v>
      </c>
      <c r="J1995" s="1" t="s">
        <v>173</v>
      </c>
      <c r="K1995" s="1" t="s">
        <v>121</v>
      </c>
      <c r="L1995" s="1" t="s">
        <v>68</v>
      </c>
      <c r="M1995" s="1" t="s">
        <v>851</v>
      </c>
      <c r="N1995" s="1" t="s">
        <v>31</v>
      </c>
      <c r="O1995" s="1" t="s">
        <v>36</v>
      </c>
      <c r="P1995" s="1" t="s">
        <v>852</v>
      </c>
      <c r="Q1995">
        <v>631.78200000000004</v>
      </c>
      <c r="R1995">
        <v>2</v>
      </c>
      <c r="S1995">
        <v>140.39599999999999</v>
      </c>
      <c r="T1995" s="1" t="s">
        <v>77</v>
      </c>
    </row>
    <row r="1996" spans="1:20" x14ac:dyDescent="0.25">
      <c r="A1996" s="1" t="s">
        <v>4264</v>
      </c>
      <c r="B1996" s="2">
        <v>41902</v>
      </c>
      <c r="C1996" s="2">
        <v>41905</v>
      </c>
      <c r="D1996" s="1" t="s">
        <v>21</v>
      </c>
      <c r="E1996" s="1" t="s">
        <v>87</v>
      </c>
      <c r="F1996" s="1" t="s">
        <v>4265</v>
      </c>
      <c r="G1996" s="1" t="s">
        <v>4266</v>
      </c>
      <c r="H1996" s="1" t="s">
        <v>25</v>
      </c>
      <c r="I1996" s="1" t="s">
        <v>26</v>
      </c>
      <c r="J1996" s="1" t="s">
        <v>173</v>
      </c>
      <c r="K1996" s="1" t="s">
        <v>121</v>
      </c>
      <c r="L1996" s="1" t="s">
        <v>68</v>
      </c>
      <c r="M1996" s="1" t="s">
        <v>1695</v>
      </c>
      <c r="N1996" s="1" t="s">
        <v>31</v>
      </c>
      <c r="O1996" s="1" t="s">
        <v>32</v>
      </c>
      <c r="P1996" s="1" t="s">
        <v>1696</v>
      </c>
      <c r="Q1996">
        <v>801.56799999999998</v>
      </c>
      <c r="R1996">
        <v>2</v>
      </c>
      <c r="S1996">
        <v>-10.019600000000001</v>
      </c>
      <c r="T1996" s="1" t="s">
        <v>77</v>
      </c>
    </row>
    <row r="1997" spans="1:20" x14ac:dyDescent="0.25">
      <c r="A1997" s="1" t="s">
        <v>4267</v>
      </c>
      <c r="B1997" s="2">
        <v>41814</v>
      </c>
      <c r="C1997" s="2">
        <v>41818</v>
      </c>
      <c r="D1997" s="1" t="s">
        <v>79</v>
      </c>
      <c r="E1997" s="1" t="s">
        <v>40</v>
      </c>
      <c r="F1997" s="1" t="s">
        <v>615</v>
      </c>
      <c r="G1997" s="1" t="s">
        <v>616</v>
      </c>
      <c r="H1997" s="1" t="s">
        <v>25</v>
      </c>
      <c r="I1997" s="1" t="s">
        <v>26</v>
      </c>
      <c r="J1997" s="1" t="s">
        <v>1222</v>
      </c>
      <c r="K1997" s="1" t="s">
        <v>520</v>
      </c>
      <c r="L1997" s="1" t="s">
        <v>55</v>
      </c>
      <c r="M1997" s="1" t="s">
        <v>2513</v>
      </c>
      <c r="N1997" s="1" t="s">
        <v>31</v>
      </c>
      <c r="O1997" s="1" t="s">
        <v>57</v>
      </c>
      <c r="P1997" s="1" t="s">
        <v>2514</v>
      </c>
      <c r="Q1997">
        <v>4.2720000000000002</v>
      </c>
      <c r="R1997">
        <v>2</v>
      </c>
      <c r="S1997">
        <v>0.96120000000000005</v>
      </c>
      <c r="T1997" s="1" t="s">
        <v>59</v>
      </c>
    </row>
    <row r="1998" spans="1:20" x14ac:dyDescent="0.25">
      <c r="A1998" s="1" t="s">
        <v>4268</v>
      </c>
      <c r="B1998" s="2">
        <v>42594</v>
      </c>
      <c r="C1998" s="2">
        <v>42599</v>
      </c>
      <c r="D1998" s="1" t="s">
        <v>50</v>
      </c>
      <c r="E1998" s="1" t="s">
        <v>22</v>
      </c>
      <c r="F1998" s="1" t="s">
        <v>1131</v>
      </c>
      <c r="G1998" s="1" t="s">
        <v>1132</v>
      </c>
      <c r="H1998" s="1" t="s">
        <v>25</v>
      </c>
      <c r="I1998" s="1" t="s">
        <v>26</v>
      </c>
      <c r="J1998" s="1" t="s">
        <v>173</v>
      </c>
      <c r="K1998" s="1" t="s">
        <v>121</v>
      </c>
      <c r="L1998" s="1" t="s">
        <v>68</v>
      </c>
      <c r="M1998" s="1" t="s">
        <v>784</v>
      </c>
      <c r="N1998" s="1" t="s">
        <v>31</v>
      </c>
      <c r="O1998" s="1" t="s">
        <v>46</v>
      </c>
      <c r="P1998" s="1" t="s">
        <v>785</v>
      </c>
      <c r="Q1998">
        <v>209.148</v>
      </c>
      <c r="R1998">
        <v>2</v>
      </c>
      <c r="S1998">
        <v>-66.230199999999996</v>
      </c>
      <c r="T1998" s="1" t="s">
        <v>253</v>
      </c>
    </row>
    <row r="1999" spans="1:20" x14ac:dyDescent="0.25">
      <c r="A1999" s="1" t="s">
        <v>4269</v>
      </c>
      <c r="B1999" s="2">
        <v>43000</v>
      </c>
      <c r="C1999" s="2">
        <v>43002</v>
      </c>
      <c r="D1999" s="1" t="s">
        <v>63</v>
      </c>
      <c r="E1999" s="1" t="s">
        <v>22</v>
      </c>
      <c r="F1999" s="1" t="s">
        <v>1170</v>
      </c>
      <c r="G1999" s="1" t="s">
        <v>1171</v>
      </c>
      <c r="H1999" s="1" t="s">
        <v>25</v>
      </c>
      <c r="I1999" s="1" t="s">
        <v>26</v>
      </c>
      <c r="J1999" s="1" t="s">
        <v>173</v>
      </c>
      <c r="K1999" s="1" t="s">
        <v>121</v>
      </c>
      <c r="L1999" s="1" t="s">
        <v>68</v>
      </c>
      <c r="M1999" s="1" t="s">
        <v>551</v>
      </c>
      <c r="N1999" s="1" t="s">
        <v>31</v>
      </c>
      <c r="O1999" s="1" t="s">
        <v>57</v>
      </c>
      <c r="P1999" s="1" t="s">
        <v>3125</v>
      </c>
      <c r="Q1999">
        <v>12.07</v>
      </c>
      <c r="R1999">
        <v>1</v>
      </c>
      <c r="S1999">
        <v>3.9830999999999999</v>
      </c>
      <c r="T1999" s="1" t="s">
        <v>77</v>
      </c>
    </row>
    <row r="2000" spans="1:20" x14ac:dyDescent="0.25">
      <c r="A2000" s="1" t="s">
        <v>4270</v>
      </c>
      <c r="B2000" s="2">
        <v>43079</v>
      </c>
      <c r="C2000" s="2">
        <v>43082</v>
      </c>
      <c r="D2000" s="1" t="s">
        <v>21</v>
      </c>
      <c r="E2000" s="1" t="s">
        <v>87</v>
      </c>
      <c r="F2000" s="1" t="s">
        <v>1730</v>
      </c>
      <c r="G2000" s="1" t="s">
        <v>1731</v>
      </c>
      <c r="H2000" s="1" t="s">
        <v>25</v>
      </c>
      <c r="I2000" s="1" t="s">
        <v>26</v>
      </c>
      <c r="J2000" s="1" t="s">
        <v>66</v>
      </c>
      <c r="K2000" s="1" t="s">
        <v>67</v>
      </c>
      <c r="L2000" s="1" t="s">
        <v>68</v>
      </c>
      <c r="M2000" s="1" t="s">
        <v>630</v>
      </c>
      <c r="N2000" s="1" t="s">
        <v>31</v>
      </c>
      <c r="O2000" s="1" t="s">
        <v>57</v>
      </c>
      <c r="P2000" s="1" t="s">
        <v>631</v>
      </c>
      <c r="Q2000">
        <v>87.92</v>
      </c>
      <c r="R2000">
        <v>5</v>
      </c>
      <c r="S2000">
        <v>15.385999999999999</v>
      </c>
      <c r="T2000" s="1" t="s">
        <v>96</v>
      </c>
    </row>
    <row r="2001" spans="1:20" x14ac:dyDescent="0.25">
      <c r="A2001" s="1" t="s">
        <v>4271</v>
      </c>
      <c r="B2001" s="2">
        <v>42031</v>
      </c>
      <c r="C2001" s="2">
        <v>42033</v>
      </c>
      <c r="D2001" s="1" t="s">
        <v>63</v>
      </c>
      <c r="E2001" s="1" t="s">
        <v>87</v>
      </c>
      <c r="F2001" s="1" t="s">
        <v>3683</v>
      </c>
      <c r="G2001" s="1" t="s">
        <v>3684</v>
      </c>
      <c r="H2001" s="1" t="s">
        <v>25</v>
      </c>
      <c r="I2001" s="1" t="s">
        <v>26</v>
      </c>
      <c r="J2001" s="1" t="s">
        <v>53</v>
      </c>
      <c r="K2001" s="1" t="s">
        <v>54</v>
      </c>
      <c r="L2001" s="1" t="s">
        <v>55</v>
      </c>
      <c r="M2001" s="1" t="s">
        <v>601</v>
      </c>
      <c r="N2001" s="1" t="s">
        <v>31</v>
      </c>
      <c r="O2001" s="1" t="s">
        <v>36</v>
      </c>
      <c r="P2001" s="1" t="s">
        <v>602</v>
      </c>
      <c r="Q2001">
        <v>2803.92</v>
      </c>
      <c r="R2001">
        <v>5</v>
      </c>
      <c r="S2001">
        <v>0</v>
      </c>
      <c r="T2001" s="1" t="s">
        <v>169</v>
      </c>
    </row>
    <row r="2002" spans="1:20" x14ac:dyDescent="0.25">
      <c r="A2002" s="1" t="s">
        <v>4272</v>
      </c>
      <c r="B2002" s="2">
        <v>42295</v>
      </c>
      <c r="C2002" s="2">
        <v>42299</v>
      </c>
      <c r="D2002" s="1" t="s">
        <v>79</v>
      </c>
      <c r="E2002" s="1" t="s">
        <v>40</v>
      </c>
      <c r="F2002" s="1" t="s">
        <v>2506</v>
      </c>
      <c r="G2002" s="1" t="s">
        <v>2507</v>
      </c>
      <c r="H2002" s="1" t="s">
        <v>25</v>
      </c>
      <c r="I2002" s="1" t="s">
        <v>26</v>
      </c>
      <c r="J2002" s="1" t="s">
        <v>191</v>
      </c>
      <c r="K2002" s="1" t="s">
        <v>192</v>
      </c>
      <c r="L2002" s="1" t="s">
        <v>55</v>
      </c>
      <c r="M2002" s="1" t="s">
        <v>319</v>
      </c>
      <c r="N2002" s="1" t="s">
        <v>31</v>
      </c>
      <c r="O2002" s="1" t="s">
        <v>57</v>
      </c>
      <c r="P2002" s="1" t="s">
        <v>320</v>
      </c>
      <c r="Q2002">
        <v>10.11</v>
      </c>
      <c r="R2002">
        <v>3</v>
      </c>
      <c r="S2002">
        <v>3.2351999999999999</v>
      </c>
      <c r="T2002" s="1" t="s">
        <v>48</v>
      </c>
    </row>
    <row r="2003" spans="1:20" x14ac:dyDescent="0.25">
      <c r="A2003" s="1" t="s">
        <v>4273</v>
      </c>
      <c r="B2003" s="2">
        <v>41894</v>
      </c>
      <c r="C2003" s="2">
        <v>41899</v>
      </c>
      <c r="D2003" s="1" t="s">
        <v>50</v>
      </c>
      <c r="E2003" s="1" t="s">
        <v>22</v>
      </c>
      <c r="F2003" s="1" t="s">
        <v>3844</v>
      </c>
      <c r="G2003" s="1" t="s">
        <v>3845</v>
      </c>
      <c r="H2003" s="1" t="s">
        <v>25</v>
      </c>
      <c r="I2003" s="1" t="s">
        <v>26</v>
      </c>
      <c r="J2003" s="1" t="s">
        <v>173</v>
      </c>
      <c r="K2003" s="1" t="s">
        <v>121</v>
      </c>
      <c r="L2003" s="1" t="s">
        <v>68</v>
      </c>
      <c r="M2003" s="1" t="s">
        <v>601</v>
      </c>
      <c r="N2003" s="1" t="s">
        <v>31</v>
      </c>
      <c r="O2003" s="1" t="s">
        <v>36</v>
      </c>
      <c r="P2003" s="1" t="s">
        <v>602</v>
      </c>
      <c r="Q2003">
        <v>3785.2919999999999</v>
      </c>
      <c r="R2003">
        <v>6</v>
      </c>
      <c r="S2003">
        <v>420.58800000000002</v>
      </c>
      <c r="T2003" s="1" t="s">
        <v>77</v>
      </c>
    </row>
    <row r="2004" spans="1:20" x14ac:dyDescent="0.25">
      <c r="A2004" s="1" t="s">
        <v>4274</v>
      </c>
      <c r="B2004" s="2">
        <v>41970</v>
      </c>
      <c r="C2004" s="2">
        <v>41974</v>
      </c>
      <c r="D2004" s="1" t="s">
        <v>79</v>
      </c>
      <c r="E2004" s="1" t="s">
        <v>40</v>
      </c>
      <c r="F2004" s="1" t="s">
        <v>2696</v>
      </c>
      <c r="G2004" s="1" t="s">
        <v>2697</v>
      </c>
      <c r="H2004" s="1" t="s">
        <v>90</v>
      </c>
      <c r="I2004" s="1" t="s">
        <v>26</v>
      </c>
      <c r="J2004" s="1" t="s">
        <v>2954</v>
      </c>
      <c r="K2004" s="1" t="s">
        <v>121</v>
      </c>
      <c r="L2004" s="1" t="s">
        <v>68</v>
      </c>
      <c r="M2004" s="1" t="s">
        <v>1123</v>
      </c>
      <c r="N2004" s="1" t="s">
        <v>31</v>
      </c>
      <c r="O2004" s="1" t="s">
        <v>57</v>
      </c>
      <c r="P2004" s="1" t="s">
        <v>1124</v>
      </c>
      <c r="Q2004">
        <v>199.9</v>
      </c>
      <c r="R2004">
        <v>5</v>
      </c>
      <c r="S2004">
        <v>39.979999999999997</v>
      </c>
      <c r="T2004" s="1" t="s">
        <v>34</v>
      </c>
    </row>
    <row r="2005" spans="1:20" x14ac:dyDescent="0.25">
      <c r="A2005" s="1" t="s">
        <v>4275</v>
      </c>
      <c r="B2005" s="2">
        <v>41770</v>
      </c>
      <c r="C2005" s="2">
        <v>41775</v>
      </c>
      <c r="D2005" s="1" t="s">
        <v>50</v>
      </c>
      <c r="E2005" s="1" t="s">
        <v>40</v>
      </c>
      <c r="F2005" s="1" t="s">
        <v>274</v>
      </c>
      <c r="G2005" s="1" t="s">
        <v>275</v>
      </c>
      <c r="H2005" s="1" t="s">
        <v>90</v>
      </c>
      <c r="I2005" s="1" t="s">
        <v>26</v>
      </c>
      <c r="J2005" s="1" t="s">
        <v>1868</v>
      </c>
      <c r="K2005" s="1" t="s">
        <v>92</v>
      </c>
      <c r="L2005" s="1" t="s">
        <v>93</v>
      </c>
      <c r="M2005" s="1" t="s">
        <v>479</v>
      </c>
      <c r="N2005" s="1" t="s">
        <v>31</v>
      </c>
      <c r="O2005" s="1" t="s">
        <v>36</v>
      </c>
      <c r="P2005" s="1" t="s">
        <v>480</v>
      </c>
      <c r="Q2005">
        <v>1212.96</v>
      </c>
      <c r="R2005">
        <v>8</v>
      </c>
      <c r="S2005">
        <v>-69.311999999999998</v>
      </c>
      <c r="T2005" s="1" t="s">
        <v>161</v>
      </c>
    </row>
    <row r="2006" spans="1:20" x14ac:dyDescent="0.25">
      <c r="A2006" s="1" t="s">
        <v>4276</v>
      </c>
      <c r="B2006" s="2">
        <v>42244</v>
      </c>
      <c r="C2006" s="2">
        <v>42248</v>
      </c>
      <c r="D2006" s="1" t="s">
        <v>79</v>
      </c>
      <c r="E2006" s="1" t="s">
        <v>40</v>
      </c>
      <c r="F2006" s="1" t="s">
        <v>376</v>
      </c>
      <c r="G2006" s="1" t="s">
        <v>377</v>
      </c>
      <c r="H2006" s="1" t="s">
        <v>90</v>
      </c>
      <c r="I2006" s="1" t="s">
        <v>26</v>
      </c>
      <c r="J2006" s="1" t="s">
        <v>1739</v>
      </c>
      <c r="K2006" s="1" t="s">
        <v>92</v>
      </c>
      <c r="L2006" s="1" t="s">
        <v>93</v>
      </c>
      <c r="M2006" s="1" t="s">
        <v>1465</v>
      </c>
      <c r="N2006" s="1" t="s">
        <v>31</v>
      </c>
      <c r="O2006" s="1" t="s">
        <v>46</v>
      </c>
      <c r="P2006" s="1" t="s">
        <v>1466</v>
      </c>
      <c r="Q2006">
        <v>103.48099999999999</v>
      </c>
      <c r="R2006">
        <v>1</v>
      </c>
      <c r="S2006">
        <v>-16.261299999999999</v>
      </c>
      <c r="T2006" s="1" t="s">
        <v>253</v>
      </c>
    </row>
    <row r="2007" spans="1:20" x14ac:dyDescent="0.25">
      <c r="A2007" s="1" t="s">
        <v>4277</v>
      </c>
      <c r="B2007" s="2">
        <v>42882</v>
      </c>
      <c r="C2007" s="2">
        <v>42889</v>
      </c>
      <c r="D2007" s="1" t="s">
        <v>39</v>
      </c>
      <c r="E2007" s="1" t="s">
        <v>40</v>
      </c>
      <c r="F2007" s="1" t="s">
        <v>2642</v>
      </c>
      <c r="G2007" s="1" t="s">
        <v>2643</v>
      </c>
      <c r="H2007" s="1" t="s">
        <v>25</v>
      </c>
      <c r="I2007" s="1" t="s">
        <v>26</v>
      </c>
      <c r="J2007" s="1" t="s">
        <v>2021</v>
      </c>
      <c r="K2007" s="1" t="s">
        <v>1522</v>
      </c>
      <c r="L2007" s="1" t="s">
        <v>93</v>
      </c>
      <c r="M2007" s="1" t="s">
        <v>94</v>
      </c>
      <c r="N2007" s="1" t="s">
        <v>31</v>
      </c>
      <c r="O2007" s="1" t="s">
        <v>57</v>
      </c>
      <c r="P2007" s="1" t="s">
        <v>95</v>
      </c>
      <c r="Q2007">
        <v>477.3</v>
      </c>
      <c r="R2007">
        <v>5</v>
      </c>
      <c r="S2007">
        <v>138.417</v>
      </c>
      <c r="T2007" s="1" t="s">
        <v>161</v>
      </c>
    </row>
    <row r="2008" spans="1:20" x14ac:dyDescent="0.25">
      <c r="A2008" s="1" t="s">
        <v>4278</v>
      </c>
      <c r="B2008" s="2">
        <v>43064</v>
      </c>
      <c r="C2008" s="2">
        <v>43069</v>
      </c>
      <c r="D2008" s="1" t="s">
        <v>50</v>
      </c>
      <c r="E2008" s="1" t="s">
        <v>22</v>
      </c>
      <c r="F2008" s="1" t="s">
        <v>3484</v>
      </c>
      <c r="G2008" s="1" t="s">
        <v>3485</v>
      </c>
      <c r="H2008" s="1" t="s">
        <v>90</v>
      </c>
      <c r="I2008" s="1" t="s">
        <v>26</v>
      </c>
      <c r="J2008" s="1" t="s">
        <v>865</v>
      </c>
      <c r="K2008" s="1" t="s">
        <v>28</v>
      </c>
      <c r="L2008" s="1" t="s">
        <v>29</v>
      </c>
      <c r="M2008" s="1" t="s">
        <v>1486</v>
      </c>
      <c r="N2008" s="1" t="s">
        <v>31</v>
      </c>
      <c r="O2008" s="1" t="s">
        <v>36</v>
      </c>
      <c r="P2008" s="1" t="s">
        <v>1487</v>
      </c>
      <c r="Q2008">
        <v>701.96</v>
      </c>
      <c r="R2008">
        <v>2</v>
      </c>
      <c r="S2008">
        <v>168.47040000000001</v>
      </c>
      <c r="T2008" s="1" t="s">
        <v>34</v>
      </c>
    </row>
    <row r="2009" spans="1:20" x14ac:dyDescent="0.25">
      <c r="A2009" s="1" t="s">
        <v>4279</v>
      </c>
      <c r="B2009" s="2">
        <v>42693</v>
      </c>
      <c r="C2009" s="2">
        <v>42697</v>
      </c>
      <c r="D2009" s="1" t="s">
        <v>79</v>
      </c>
      <c r="E2009" s="1" t="s">
        <v>40</v>
      </c>
      <c r="F2009" s="1" t="s">
        <v>482</v>
      </c>
      <c r="G2009" s="1" t="s">
        <v>483</v>
      </c>
      <c r="H2009" s="1" t="s">
        <v>90</v>
      </c>
      <c r="I2009" s="1" t="s">
        <v>26</v>
      </c>
      <c r="J2009" s="1" t="s">
        <v>191</v>
      </c>
      <c r="K2009" s="1" t="s">
        <v>192</v>
      </c>
      <c r="L2009" s="1" t="s">
        <v>55</v>
      </c>
      <c r="M2009" s="1" t="s">
        <v>585</v>
      </c>
      <c r="N2009" s="1" t="s">
        <v>31</v>
      </c>
      <c r="O2009" s="1" t="s">
        <v>57</v>
      </c>
      <c r="P2009" s="1" t="s">
        <v>586</v>
      </c>
      <c r="Q2009">
        <v>31.96</v>
      </c>
      <c r="R2009">
        <v>2</v>
      </c>
      <c r="S2009">
        <v>1.5980000000000001</v>
      </c>
      <c r="T2009" s="1" t="s">
        <v>34</v>
      </c>
    </row>
    <row r="2010" spans="1:20" x14ac:dyDescent="0.25">
      <c r="A2010" s="1" t="s">
        <v>4280</v>
      </c>
      <c r="B2010" s="2">
        <v>43044</v>
      </c>
      <c r="C2010" s="2">
        <v>43049</v>
      </c>
      <c r="D2010" s="1" t="s">
        <v>50</v>
      </c>
      <c r="E2010" s="1" t="s">
        <v>22</v>
      </c>
      <c r="F2010" s="1" t="s">
        <v>4281</v>
      </c>
      <c r="G2010" s="1" t="s">
        <v>4282</v>
      </c>
      <c r="H2010" s="1" t="s">
        <v>25</v>
      </c>
      <c r="I2010" s="1" t="s">
        <v>26</v>
      </c>
      <c r="J2010" s="1" t="s">
        <v>173</v>
      </c>
      <c r="K2010" s="1" t="s">
        <v>121</v>
      </c>
      <c r="L2010" s="1" t="s">
        <v>68</v>
      </c>
      <c r="M2010" s="1" t="s">
        <v>2566</v>
      </c>
      <c r="N2010" s="1" t="s">
        <v>31</v>
      </c>
      <c r="O2010" s="1" t="s">
        <v>46</v>
      </c>
      <c r="P2010" s="1" t="s">
        <v>2567</v>
      </c>
      <c r="Q2010">
        <v>166.5</v>
      </c>
      <c r="R2010">
        <v>2</v>
      </c>
      <c r="S2010">
        <v>-66.599999999999994</v>
      </c>
      <c r="T2010" s="1" t="s">
        <v>34</v>
      </c>
    </row>
    <row r="2011" spans="1:20" x14ac:dyDescent="0.25">
      <c r="A2011" s="1" t="s">
        <v>4280</v>
      </c>
      <c r="B2011" s="2">
        <v>43044</v>
      </c>
      <c r="C2011" s="2">
        <v>43049</v>
      </c>
      <c r="D2011" s="1" t="s">
        <v>50</v>
      </c>
      <c r="E2011" s="1" t="s">
        <v>22</v>
      </c>
      <c r="F2011" s="1" t="s">
        <v>4281</v>
      </c>
      <c r="G2011" s="1" t="s">
        <v>4282</v>
      </c>
      <c r="H2011" s="1" t="s">
        <v>25</v>
      </c>
      <c r="I2011" s="1" t="s">
        <v>26</v>
      </c>
      <c r="J2011" s="1" t="s">
        <v>173</v>
      </c>
      <c r="K2011" s="1" t="s">
        <v>121</v>
      </c>
      <c r="L2011" s="1" t="s">
        <v>68</v>
      </c>
      <c r="M2011" s="1" t="s">
        <v>2194</v>
      </c>
      <c r="N2011" s="1" t="s">
        <v>31</v>
      </c>
      <c r="O2011" s="1" t="s">
        <v>36</v>
      </c>
      <c r="P2011" s="1" t="s">
        <v>2195</v>
      </c>
      <c r="Q2011">
        <v>128.124</v>
      </c>
      <c r="R2011">
        <v>2</v>
      </c>
      <c r="S2011">
        <v>24.2012</v>
      </c>
      <c r="T2011" s="1" t="s">
        <v>34</v>
      </c>
    </row>
    <row r="2012" spans="1:20" x14ac:dyDescent="0.25">
      <c r="A2012" s="1" t="s">
        <v>4280</v>
      </c>
      <c r="B2012" s="2">
        <v>43044</v>
      </c>
      <c r="C2012" s="2">
        <v>43049</v>
      </c>
      <c r="D2012" s="1" t="s">
        <v>50</v>
      </c>
      <c r="E2012" s="1" t="s">
        <v>22</v>
      </c>
      <c r="F2012" s="1" t="s">
        <v>4281</v>
      </c>
      <c r="G2012" s="1" t="s">
        <v>4282</v>
      </c>
      <c r="H2012" s="1" t="s">
        <v>25</v>
      </c>
      <c r="I2012" s="1" t="s">
        <v>26</v>
      </c>
      <c r="J2012" s="1" t="s">
        <v>173</v>
      </c>
      <c r="K2012" s="1" t="s">
        <v>121</v>
      </c>
      <c r="L2012" s="1" t="s">
        <v>68</v>
      </c>
      <c r="M2012" s="1" t="s">
        <v>3223</v>
      </c>
      <c r="N2012" s="1" t="s">
        <v>31</v>
      </c>
      <c r="O2012" s="1" t="s">
        <v>57</v>
      </c>
      <c r="P2012" s="1" t="s">
        <v>3224</v>
      </c>
      <c r="Q2012">
        <v>101.4</v>
      </c>
      <c r="R2012">
        <v>5</v>
      </c>
      <c r="S2012">
        <v>38.531999999999996</v>
      </c>
      <c r="T2012" s="1" t="s">
        <v>34</v>
      </c>
    </row>
    <row r="2013" spans="1:20" x14ac:dyDescent="0.25">
      <c r="A2013" s="1" t="s">
        <v>4283</v>
      </c>
      <c r="B2013" s="2">
        <v>42155</v>
      </c>
      <c r="C2013" s="2">
        <v>42160</v>
      </c>
      <c r="D2013" s="1" t="s">
        <v>50</v>
      </c>
      <c r="E2013" s="1" t="s">
        <v>22</v>
      </c>
      <c r="F2013" s="1" t="s">
        <v>482</v>
      </c>
      <c r="G2013" s="1" t="s">
        <v>483</v>
      </c>
      <c r="H2013" s="1" t="s">
        <v>90</v>
      </c>
      <c r="I2013" s="1" t="s">
        <v>26</v>
      </c>
      <c r="J2013" s="1" t="s">
        <v>133</v>
      </c>
      <c r="K2013" s="1" t="s">
        <v>134</v>
      </c>
      <c r="L2013" s="1" t="s">
        <v>93</v>
      </c>
      <c r="M2013" s="1" t="s">
        <v>2449</v>
      </c>
      <c r="N2013" s="1" t="s">
        <v>31</v>
      </c>
      <c r="O2013" s="1" t="s">
        <v>57</v>
      </c>
      <c r="P2013" s="1" t="s">
        <v>2450</v>
      </c>
      <c r="Q2013">
        <v>51.56</v>
      </c>
      <c r="R2013">
        <v>2</v>
      </c>
      <c r="S2013">
        <v>-61.872</v>
      </c>
      <c r="T2013" s="1" t="s">
        <v>161</v>
      </c>
    </row>
    <row r="2014" spans="1:20" x14ac:dyDescent="0.25">
      <c r="A2014" s="1" t="s">
        <v>4284</v>
      </c>
      <c r="B2014" s="2">
        <v>42706</v>
      </c>
      <c r="C2014" s="2">
        <v>42708</v>
      </c>
      <c r="D2014" s="1" t="s">
        <v>63</v>
      </c>
      <c r="E2014" s="1" t="s">
        <v>22</v>
      </c>
      <c r="F2014" s="1" t="s">
        <v>2588</v>
      </c>
      <c r="G2014" s="1" t="s">
        <v>2589</v>
      </c>
      <c r="H2014" s="1" t="s">
        <v>90</v>
      </c>
      <c r="I2014" s="1" t="s">
        <v>26</v>
      </c>
      <c r="J2014" s="1" t="s">
        <v>101</v>
      </c>
      <c r="K2014" s="1" t="s">
        <v>92</v>
      </c>
      <c r="L2014" s="1" t="s">
        <v>93</v>
      </c>
      <c r="M2014" s="1" t="s">
        <v>2905</v>
      </c>
      <c r="N2014" s="1" t="s">
        <v>31</v>
      </c>
      <c r="O2014" s="1" t="s">
        <v>32</v>
      </c>
      <c r="P2014" s="1" t="s">
        <v>2906</v>
      </c>
      <c r="Q2014">
        <v>781.86400000000003</v>
      </c>
      <c r="R2014">
        <v>10</v>
      </c>
      <c r="S2014">
        <v>-137.976</v>
      </c>
      <c r="T2014" s="1" t="s">
        <v>96</v>
      </c>
    </row>
    <row r="2015" spans="1:20" x14ac:dyDescent="0.25">
      <c r="A2015" s="1" t="s">
        <v>4285</v>
      </c>
      <c r="B2015" s="2">
        <v>43020</v>
      </c>
      <c r="C2015" s="2">
        <v>43020</v>
      </c>
      <c r="D2015" s="1" t="s">
        <v>425</v>
      </c>
      <c r="E2015" s="1" t="s">
        <v>426</v>
      </c>
      <c r="F2015" s="1" t="s">
        <v>475</v>
      </c>
      <c r="G2015" s="1" t="s">
        <v>476</v>
      </c>
      <c r="H2015" s="1" t="s">
        <v>25</v>
      </c>
      <c r="I2015" s="1" t="s">
        <v>26</v>
      </c>
      <c r="J2015" s="1" t="s">
        <v>1988</v>
      </c>
      <c r="K2015" s="1" t="s">
        <v>4286</v>
      </c>
      <c r="L2015" s="1" t="s">
        <v>68</v>
      </c>
      <c r="M2015" s="1" t="s">
        <v>1077</v>
      </c>
      <c r="N2015" s="1" t="s">
        <v>31</v>
      </c>
      <c r="O2015" s="1" t="s">
        <v>46</v>
      </c>
      <c r="P2015" s="1" t="s">
        <v>1078</v>
      </c>
      <c r="Q2015">
        <v>673.34400000000005</v>
      </c>
      <c r="R2015">
        <v>3</v>
      </c>
      <c r="S2015">
        <v>-76.953599999999994</v>
      </c>
      <c r="T2015" s="1" t="s">
        <v>48</v>
      </c>
    </row>
    <row r="2016" spans="1:20" x14ac:dyDescent="0.25">
      <c r="A2016" s="1" t="s">
        <v>4287</v>
      </c>
      <c r="B2016" s="2">
        <v>42372</v>
      </c>
      <c r="C2016" s="2">
        <v>42377</v>
      </c>
      <c r="D2016" s="1" t="s">
        <v>50</v>
      </c>
      <c r="E2016" s="1" t="s">
        <v>40</v>
      </c>
      <c r="F2016" s="1" t="s">
        <v>2000</v>
      </c>
      <c r="G2016" s="1" t="s">
        <v>2001</v>
      </c>
      <c r="H2016" s="1" t="s">
        <v>90</v>
      </c>
      <c r="I2016" s="1" t="s">
        <v>26</v>
      </c>
      <c r="J2016" s="1" t="s">
        <v>4288</v>
      </c>
      <c r="K2016" s="1" t="s">
        <v>1522</v>
      </c>
      <c r="L2016" s="1" t="s">
        <v>93</v>
      </c>
      <c r="M2016" s="1" t="s">
        <v>441</v>
      </c>
      <c r="N2016" s="1" t="s">
        <v>31</v>
      </c>
      <c r="O2016" s="1" t="s">
        <v>46</v>
      </c>
      <c r="P2016" s="1" t="s">
        <v>442</v>
      </c>
      <c r="Q2016">
        <v>1592.85</v>
      </c>
      <c r="R2016">
        <v>7</v>
      </c>
      <c r="S2016">
        <v>350.42700000000002</v>
      </c>
      <c r="T2016" s="1" t="s">
        <v>169</v>
      </c>
    </row>
    <row r="2017" spans="1:20" x14ac:dyDescent="0.25">
      <c r="A2017" s="1" t="s">
        <v>4289</v>
      </c>
      <c r="B2017" s="2">
        <v>42516</v>
      </c>
      <c r="C2017" s="2">
        <v>42520</v>
      </c>
      <c r="D2017" s="1" t="s">
        <v>79</v>
      </c>
      <c r="E2017" s="1" t="s">
        <v>40</v>
      </c>
      <c r="F2017" s="1" t="s">
        <v>4290</v>
      </c>
      <c r="G2017" s="1" t="s">
        <v>4291</v>
      </c>
      <c r="H2017" s="1" t="s">
        <v>25</v>
      </c>
      <c r="I2017" s="1" t="s">
        <v>26</v>
      </c>
      <c r="J2017" s="1" t="s">
        <v>905</v>
      </c>
      <c r="K2017" s="1" t="s">
        <v>238</v>
      </c>
      <c r="L2017" s="1" t="s">
        <v>93</v>
      </c>
      <c r="M2017" s="1" t="s">
        <v>1451</v>
      </c>
      <c r="N2017" s="1" t="s">
        <v>31</v>
      </c>
      <c r="O2017" s="1" t="s">
        <v>57</v>
      </c>
      <c r="P2017" s="1" t="s">
        <v>1452</v>
      </c>
      <c r="Q2017">
        <v>26.94</v>
      </c>
      <c r="R2017">
        <v>3</v>
      </c>
      <c r="S2017">
        <v>11.3148</v>
      </c>
      <c r="T2017" s="1" t="s">
        <v>161</v>
      </c>
    </row>
    <row r="2018" spans="1:20" x14ac:dyDescent="0.25">
      <c r="A2018" s="1" t="s">
        <v>4292</v>
      </c>
      <c r="B2018" s="2">
        <v>42328</v>
      </c>
      <c r="C2018" s="2">
        <v>42332</v>
      </c>
      <c r="D2018" s="1" t="s">
        <v>79</v>
      </c>
      <c r="E2018" s="1" t="s">
        <v>40</v>
      </c>
      <c r="F2018" s="1" t="s">
        <v>3060</v>
      </c>
      <c r="G2018" s="1" t="s">
        <v>3061</v>
      </c>
      <c r="H2018" s="1" t="s">
        <v>25</v>
      </c>
      <c r="I2018" s="1" t="s">
        <v>26</v>
      </c>
      <c r="J2018" s="1" t="s">
        <v>328</v>
      </c>
      <c r="K2018" s="1" t="s">
        <v>54</v>
      </c>
      <c r="L2018" s="1" t="s">
        <v>55</v>
      </c>
      <c r="M2018" s="1" t="s">
        <v>2140</v>
      </c>
      <c r="N2018" s="1" t="s">
        <v>31</v>
      </c>
      <c r="O2018" s="1" t="s">
        <v>57</v>
      </c>
      <c r="P2018" s="1" t="s">
        <v>2141</v>
      </c>
      <c r="Q2018">
        <v>32.04</v>
      </c>
      <c r="R2018">
        <v>3</v>
      </c>
      <c r="S2018">
        <v>8.01</v>
      </c>
      <c r="T2018" s="1" t="s">
        <v>34</v>
      </c>
    </row>
    <row r="2019" spans="1:20" x14ac:dyDescent="0.25">
      <c r="A2019" s="1" t="s">
        <v>4293</v>
      </c>
      <c r="B2019" s="2">
        <v>42885</v>
      </c>
      <c r="C2019" s="2">
        <v>42889</v>
      </c>
      <c r="D2019" s="1" t="s">
        <v>79</v>
      </c>
      <c r="E2019" s="1" t="s">
        <v>22</v>
      </c>
      <c r="F2019" s="1" t="s">
        <v>1927</v>
      </c>
      <c r="G2019" s="1" t="s">
        <v>1928</v>
      </c>
      <c r="H2019" s="1" t="s">
        <v>25</v>
      </c>
      <c r="I2019" s="1" t="s">
        <v>26</v>
      </c>
      <c r="J2019" s="1" t="s">
        <v>1739</v>
      </c>
      <c r="K2019" s="1" t="s">
        <v>92</v>
      </c>
      <c r="L2019" s="1" t="s">
        <v>93</v>
      </c>
      <c r="M2019" s="1" t="s">
        <v>999</v>
      </c>
      <c r="N2019" s="1" t="s">
        <v>31</v>
      </c>
      <c r="O2019" s="1" t="s">
        <v>32</v>
      </c>
      <c r="P2019" s="1" t="s">
        <v>1000</v>
      </c>
      <c r="Q2019">
        <v>204.66640000000001</v>
      </c>
      <c r="R2019">
        <v>1</v>
      </c>
      <c r="S2019">
        <v>-6.0195999999999996</v>
      </c>
      <c r="T2019" s="1" t="s">
        <v>161</v>
      </c>
    </row>
    <row r="2020" spans="1:20" x14ac:dyDescent="0.25">
      <c r="A2020" s="1" t="s">
        <v>4294</v>
      </c>
      <c r="B2020" s="2">
        <v>43074</v>
      </c>
      <c r="C2020" s="2">
        <v>43075</v>
      </c>
      <c r="D2020" s="1" t="s">
        <v>117</v>
      </c>
      <c r="E2020" s="1" t="s">
        <v>87</v>
      </c>
      <c r="F2020" s="1" t="s">
        <v>4295</v>
      </c>
      <c r="G2020" s="1" t="s">
        <v>4296</v>
      </c>
      <c r="H2020" s="1" t="s">
        <v>100</v>
      </c>
      <c r="I2020" s="1" t="s">
        <v>26</v>
      </c>
      <c r="J2020" s="1" t="s">
        <v>191</v>
      </c>
      <c r="K2020" s="1" t="s">
        <v>192</v>
      </c>
      <c r="L2020" s="1" t="s">
        <v>55</v>
      </c>
      <c r="M2020" s="1" t="s">
        <v>1123</v>
      </c>
      <c r="N2020" s="1" t="s">
        <v>31</v>
      </c>
      <c r="O2020" s="1" t="s">
        <v>57</v>
      </c>
      <c r="P2020" s="1" t="s">
        <v>1124</v>
      </c>
      <c r="Q2020">
        <v>199.9</v>
      </c>
      <c r="R2020">
        <v>5</v>
      </c>
      <c r="S2020">
        <v>39.979999999999997</v>
      </c>
      <c r="T2020" s="1" t="s">
        <v>96</v>
      </c>
    </row>
    <row r="2021" spans="1:20" x14ac:dyDescent="0.25">
      <c r="A2021" s="1" t="s">
        <v>4297</v>
      </c>
      <c r="B2021" s="2">
        <v>42670</v>
      </c>
      <c r="C2021" s="2">
        <v>42674</v>
      </c>
      <c r="D2021" s="1" t="s">
        <v>79</v>
      </c>
      <c r="E2021" s="1" t="s">
        <v>40</v>
      </c>
      <c r="F2021" s="1" t="s">
        <v>2848</v>
      </c>
      <c r="G2021" s="1" t="s">
        <v>2849</v>
      </c>
      <c r="H2021" s="1" t="s">
        <v>25</v>
      </c>
      <c r="I2021" s="1" t="s">
        <v>26</v>
      </c>
      <c r="J2021" s="1" t="s">
        <v>173</v>
      </c>
      <c r="K2021" s="1" t="s">
        <v>121</v>
      </c>
      <c r="L2021" s="1" t="s">
        <v>68</v>
      </c>
      <c r="M2021" s="1" t="s">
        <v>1765</v>
      </c>
      <c r="N2021" s="1" t="s">
        <v>31</v>
      </c>
      <c r="O2021" s="1" t="s">
        <v>36</v>
      </c>
      <c r="P2021" s="1" t="s">
        <v>1766</v>
      </c>
      <c r="Q2021">
        <v>427.64400000000001</v>
      </c>
      <c r="R2021">
        <v>14</v>
      </c>
      <c r="S2021">
        <v>80.777199999999993</v>
      </c>
      <c r="T2021" s="1" t="s">
        <v>48</v>
      </c>
    </row>
    <row r="2022" spans="1:20" x14ac:dyDescent="0.25">
      <c r="A2022" s="1" t="s">
        <v>4298</v>
      </c>
      <c r="B2022" s="2">
        <v>42898</v>
      </c>
      <c r="C2022" s="2">
        <v>42900</v>
      </c>
      <c r="D2022" s="1" t="s">
        <v>63</v>
      </c>
      <c r="E2022" s="1" t="s">
        <v>22</v>
      </c>
      <c r="F2022" s="1" t="s">
        <v>1428</v>
      </c>
      <c r="G2022" s="1" t="s">
        <v>1429</v>
      </c>
      <c r="H2022" s="1" t="s">
        <v>25</v>
      </c>
      <c r="I2022" s="1" t="s">
        <v>26</v>
      </c>
      <c r="J2022" s="1" t="s">
        <v>133</v>
      </c>
      <c r="K2022" s="1" t="s">
        <v>134</v>
      </c>
      <c r="L2022" s="1" t="s">
        <v>93</v>
      </c>
      <c r="M2022" s="1" t="s">
        <v>1718</v>
      </c>
      <c r="N2022" s="1" t="s">
        <v>31</v>
      </c>
      <c r="O2022" s="1" t="s">
        <v>57</v>
      </c>
      <c r="P2022" s="1" t="s">
        <v>1719</v>
      </c>
      <c r="Q2022">
        <v>8.8559999999999999</v>
      </c>
      <c r="R2022">
        <v>3</v>
      </c>
      <c r="S2022">
        <v>-6.8634000000000004</v>
      </c>
      <c r="T2022" s="1" t="s">
        <v>59</v>
      </c>
    </row>
    <row r="2023" spans="1:20" x14ac:dyDescent="0.25">
      <c r="A2023" s="1" t="s">
        <v>4299</v>
      </c>
      <c r="B2023" s="2">
        <v>42638</v>
      </c>
      <c r="C2023" s="2">
        <v>42640</v>
      </c>
      <c r="D2023" s="1" t="s">
        <v>63</v>
      </c>
      <c r="E2023" s="1" t="s">
        <v>87</v>
      </c>
      <c r="F2023" s="1" t="s">
        <v>2264</v>
      </c>
      <c r="G2023" s="1" t="s">
        <v>2265</v>
      </c>
      <c r="H2023" s="1" t="s">
        <v>90</v>
      </c>
      <c r="I2023" s="1" t="s">
        <v>26</v>
      </c>
      <c r="J2023" s="1" t="s">
        <v>328</v>
      </c>
      <c r="K2023" s="1" t="s">
        <v>54</v>
      </c>
      <c r="L2023" s="1" t="s">
        <v>55</v>
      </c>
      <c r="M2023" s="1" t="s">
        <v>260</v>
      </c>
      <c r="N2023" s="1" t="s">
        <v>31</v>
      </c>
      <c r="O2023" s="1" t="s">
        <v>32</v>
      </c>
      <c r="P2023" s="1" t="s">
        <v>261</v>
      </c>
      <c r="Q2023">
        <v>477.666</v>
      </c>
      <c r="R2023">
        <v>2</v>
      </c>
      <c r="S2023">
        <v>84.293999999999997</v>
      </c>
      <c r="T2023" s="1" t="s">
        <v>77</v>
      </c>
    </row>
    <row r="2024" spans="1:20" x14ac:dyDescent="0.25">
      <c r="A2024" s="1" t="s">
        <v>4300</v>
      </c>
      <c r="B2024" s="2">
        <v>42135</v>
      </c>
      <c r="C2024" s="2">
        <v>42140</v>
      </c>
      <c r="D2024" s="1" t="s">
        <v>50</v>
      </c>
      <c r="E2024" s="1" t="s">
        <v>22</v>
      </c>
      <c r="F2024" s="1" t="s">
        <v>131</v>
      </c>
      <c r="G2024" s="1" t="s">
        <v>132</v>
      </c>
      <c r="H2024" s="1" t="s">
        <v>100</v>
      </c>
      <c r="I2024" s="1" t="s">
        <v>26</v>
      </c>
      <c r="J2024" s="1" t="s">
        <v>519</v>
      </c>
      <c r="K2024" s="1" t="s">
        <v>520</v>
      </c>
      <c r="L2024" s="1" t="s">
        <v>55</v>
      </c>
      <c r="M2024" s="1" t="s">
        <v>1102</v>
      </c>
      <c r="N2024" s="1" t="s">
        <v>31</v>
      </c>
      <c r="O2024" s="1" t="s">
        <v>36</v>
      </c>
      <c r="P2024" s="1" t="s">
        <v>1103</v>
      </c>
      <c r="Q2024">
        <v>191.96799999999999</v>
      </c>
      <c r="R2024">
        <v>7</v>
      </c>
      <c r="S2024">
        <v>16.7972</v>
      </c>
      <c r="T2024" s="1" t="s">
        <v>161</v>
      </c>
    </row>
    <row r="2025" spans="1:20" x14ac:dyDescent="0.25">
      <c r="A2025" s="1" t="s">
        <v>4301</v>
      </c>
      <c r="B2025" s="2">
        <v>42222</v>
      </c>
      <c r="C2025" s="2">
        <v>42226</v>
      </c>
      <c r="D2025" s="1" t="s">
        <v>79</v>
      </c>
      <c r="E2025" s="1" t="s">
        <v>40</v>
      </c>
      <c r="F2025" s="1" t="s">
        <v>4302</v>
      </c>
      <c r="G2025" s="1" t="s">
        <v>4303</v>
      </c>
      <c r="H2025" s="1" t="s">
        <v>90</v>
      </c>
      <c r="I2025" s="1" t="s">
        <v>26</v>
      </c>
      <c r="J2025" s="1" t="s">
        <v>101</v>
      </c>
      <c r="K2025" s="1" t="s">
        <v>92</v>
      </c>
      <c r="L2025" s="1" t="s">
        <v>93</v>
      </c>
      <c r="M2025" s="1" t="s">
        <v>1446</v>
      </c>
      <c r="N2025" s="1" t="s">
        <v>31</v>
      </c>
      <c r="O2025" s="1" t="s">
        <v>32</v>
      </c>
      <c r="P2025" s="1" t="s">
        <v>1447</v>
      </c>
      <c r="Q2025">
        <v>369.19920000000002</v>
      </c>
      <c r="R2025">
        <v>3</v>
      </c>
      <c r="S2025">
        <v>-114.01739999999999</v>
      </c>
      <c r="T2025" s="1" t="s">
        <v>253</v>
      </c>
    </row>
    <row r="2026" spans="1:20" x14ac:dyDescent="0.25">
      <c r="A2026" s="1" t="s">
        <v>4304</v>
      </c>
      <c r="B2026" s="2">
        <v>42635</v>
      </c>
      <c r="C2026" s="2">
        <v>42640</v>
      </c>
      <c r="D2026" s="1" t="s">
        <v>50</v>
      </c>
      <c r="E2026" s="1" t="s">
        <v>40</v>
      </c>
      <c r="F2026" s="1" t="s">
        <v>2345</v>
      </c>
      <c r="G2026" s="1" t="s">
        <v>2346</v>
      </c>
      <c r="H2026" s="1" t="s">
        <v>90</v>
      </c>
      <c r="I2026" s="1" t="s">
        <v>26</v>
      </c>
      <c r="J2026" s="1" t="s">
        <v>1611</v>
      </c>
      <c r="K2026" s="1" t="s">
        <v>180</v>
      </c>
      <c r="L2026" s="1" t="s">
        <v>55</v>
      </c>
      <c r="M2026" s="1" t="s">
        <v>493</v>
      </c>
      <c r="N2026" s="1" t="s">
        <v>31</v>
      </c>
      <c r="O2026" s="1" t="s">
        <v>57</v>
      </c>
      <c r="P2026" s="1" t="s">
        <v>494</v>
      </c>
      <c r="Q2026">
        <v>68.432000000000002</v>
      </c>
      <c r="R2026">
        <v>7</v>
      </c>
      <c r="S2026">
        <v>8.5540000000000003</v>
      </c>
      <c r="T2026" s="1" t="s">
        <v>77</v>
      </c>
    </row>
    <row r="2027" spans="1:20" x14ac:dyDescent="0.25">
      <c r="A2027" s="1" t="s">
        <v>4305</v>
      </c>
      <c r="B2027" s="2">
        <v>42336</v>
      </c>
      <c r="C2027" s="2">
        <v>42340</v>
      </c>
      <c r="D2027" s="1" t="s">
        <v>79</v>
      </c>
      <c r="E2027" s="1" t="s">
        <v>40</v>
      </c>
      <c r="F2027" s="1" t="s">
        <v>2963</v>
      </c>
      <c r="G2027" s="1" t="s">
        <v>2964</v>
      </c>
      <c r="H2027" s="1" t="s">
        <v>25</v>
      </c>
      <c r="I2027" s="1" t="s">
        <v>26</v>
      </c>
      <c r="J2027" s="1" t="s">
        <v>347</v>
      </c>
      <c r="K2027" s="1" t="s">
        <v>231</v>
      </c>
      <c r="L2027" s="1" t="s">
        <v>68</v>
      </c>
      <c r="M2027" s="1" t="s">
        <v>167</v>
      </c>
      <c r="N2027" s="1" t="s">
        <v>31</v>
      </c>
      <c r="O2027" s="1" t="s">
        <v>57</v>
      </c>
      <c r="P2027" s="1" t="s">
        <v>168</v>
      </c>
      <c r="Q2027">
        <v>71.12</v>
      </c>
      <c r="R2027">
        <v>5</v>
      </c>
      <c r="S2027">
        <v>9.7789999999999999</v>
      </c>
      <c r="T2027" s="1" t="s">
        <v>34</v>
      </c>
    </row>
    <row r="2028" spans="1:20" x14ac:dyDescent="0.25">
      <c r="A2028" s="1" t="s">
        <v>4306</v>
      </c>
      <c r="B2028" s="2">
        <v>41929</v>
      </c>
      <c r="C2028" s="2">
        <v>41931</v>
      </c>
      <c r="D2028" s="1" t="s">
        <v>63</v>
      </c>
      <c r="E2028" s="1" t="s">
        <v>22</v>
      </c>
      <c r="F2028" s="1" t="s">
        <v>4307</v>
      </c>
      <c r="G2028" s="1" t="s">
        <v>4308</v>
      </c>
      <c r="H2028" s="1" t="s">
        <v>25</v>
      </c>
      <c r="I2028" s="1" t="s">
        <v>26</v>
      </c>
      <c r="J2028" s="1" t="s">
        <v>101</v>
      </c>
      <c r="K2028" s="1" t="s">
        <v>92</v>
      </c>
      <c r="L2028" s="1" t="s">
        <v>93</v>
      </c>
      <c r="M2028" s="1" t="s">
        <v>2326</v>
      </c>
      <c r="N2028" s="1" t="s">
        <v>31</v>
      </c>
      <c r="O2028" s="1" t="s">
        <v>57</v>
      </c>
      <c r="P2028" s="1" t="s">
        <v>2327</v>
      </c>
      <c r="Q2028">
        <v>5.3120000000000003</v>
      </c>
      <c r="R2028">
        <v>2</v>
      </c>
      <c r="S2028">
        <v>-1.5935999999999999</v>
      </c>
      <c r="T2028" s="1" t="s">
        <v>48</v>
      </c>
    </row>
    <row r="2029" spans="1:20" x14ac:dyDescent="0.25">
      <c r="A2029" s="1" t="s">
        <v>4309</v>
      </c>
      <c r="B2029" s="2">
        <v>42493</v>
      </c>
      <c r="C2029" s="2">
        <v>42495</v>
      </c>
      <c r="D2029" s="1" t="s">
        <v>63</v>
      </c>
      <c r="E2029" s="1" t="s">
        <v>87</v>
      </c>
      <c r="F2029" s="1" t="s">
        <v>4310</v>
      </c>
      <c r="G2029" s="1" t="s">
        <v>4311</v>
      </c>
      <c r="H2029" s="1" t="s">
        <v>25</v>
      </c>
      <c r="I2029" s="1" t="s">
        <v>26</v>
      </c>
      <c r="J2029" s="1" t="s">
        <v>230</v>
      </c>
      <c r="K2029" s="1" t="s">
        <v>231</v>
      </c>
      <c r="L2029" s="1" t="s">
        <v>68</v>
      </c>
      <c r="M2029" s="1" t="s">
        <v>2055</v>
      </c>
      <c r="N2029" s="1" t="s">
        <v>31</v>
      </c>
      <c r="O2029" s="1" t="s">
        <v>57</v>
      </c>
      <c r="P2029" s="1" t="s">
        <v>2056</v>
      </c>
      <c r="Q2029">
        <v>51.968000000000004</v>
      </c>
      <c r="R2029">
        <v>2</v>
      </c>
      <c r="S2029">
        <v>10.393599999999999</v>
      </c>
      <c r="T2029" s="1" t="s">
        <v>161</v>
      </c>
    </row>
    <row r="2030" spans="1:20" x14ac:dyDescent="0.25">
      <c r="A2030" s="1" t="s">
        <v>4312</v>
      </c>
      <c r="B2030" s="2">
        <v>41729</v>
      </c>
      <c r="C2030" s="2">
        <v>41729</v>
      </c>
      <c r="D2030" s="1" t="s">
        <v>425</v>
      </c>
      <c r="E2030" s="1" t="s">
        <v>426</v>
      </c>
      <c r="F2030" s="1" t="s">
        <v>3236</v>
      </c>
      <c r="G2030" s="1" t="s">
        <v>3237</v>
      </c>
      <c r="H2030" s="1" t="s">
        <v>25</v>
      </c>
      <c r="I2030" s="1" t="s">
        <v>26</v>
      </c>
      <c r="J2030" s="1" t="s">
        <v>303</v>
      </c>
      <c r="K2030" s="1" t="s">
        <v>44</v>
      </c>
      <c r="L2030" s="1" t="s">
        <v>29</v>
      </c>
      <c r="M2030" s="1" t="s">
        <v>329</v>
      </c>
      <c r="N2030" s="1" t="s">
        <v>31</v>
      </c>
      <c r="O2030" s="1" t="s">
        <v>36</v>
      </c>
      <c r="P2030" s="1" t="s">
        <v>330</v>
      </c>
      <c r="Q2030">
        <v>1125.4880000000001</v>
      </c>
      <c r="R2030">
        <v>7</v>
      </c>
      <c r="S2030">
        <v>98.480199999999996</v>
      </c>
      <c r="T2030" s="1" t="s">
        <v>195</v>
      </c>
    </row>
    <row r="2031" spans="1:20" x14ac:dyDescent="0.25">
      <c r="A2031" s="1" t="s">
        <v>4313</v>
      </c>
      <c r="B2031" s="2">
        <v>42229</v>
      </c>
      <c r="C2031" s="2">
        <v>42229</v>
      </c>
      <c r="D2031" s="1" t="s">
        <v>425</v>
      </c>
      <c r="E2031" s="1" t="s">
        <v>426</v>
      </c>
      <c r="F2031" s="1" t="s">
        <v>64</v>
      </c>
      <c r="G2031" s="1" t="s">
        <v>65</v>
      </c>
      <c r="H2031" s="1" t="s">
        <v>25</v>
      </c>
      <c r="I2031" s="1" t="s">
        <v>26</v>
      </c>
      <c r="J2031" s="1" t="s">
        <v>1670</v>
      </c>
      <c r="K2031" s="1" t="s">
        <v>54</v>
      </c>
      <c r="L2031" s="1" t="s">
        <v>55</v>
      </c>
      <c r="M2031" s="1" t="s">
        <v>1577</v>
      </c>
      <c r="N2031" s="1" t="s">
        <v>31</v>
      </c>
      <c r="O2031" s="1" t="s">
        <v>57</v>
      </c>
      <c r="P2031" s="1" t="s">
        <v>1578</v>
      </c>
      <c r="Q2031">
        <v>31.56</v>
      </c>
      <c r="R2031">
        <v>3</v>
      </c>
      <c r="S2031">
        <v>10.4148</v>
      </c>
      <c r="T2031" s="1" t="s">
        <v>253</v>
      </c>
    </row>
    <row r="2032" spans="1:20" x14ac:dyDescent="0.25">
      <c r="A2032" s="1" t="s">
        <v>4314</v>
      </c>
      <c r="B2032" s="2">
        <v>42150</v>
      </c>
      <c r="C2032" s="2">
        <v>42152</v>
      </c>
      <c r="D2032" s="1" t="s">
        <v>63</v>
      </c>
      <c r="E2032" s="1" t="s">
        <v>22</v>
      </c>
      <c r="F2032" s="1" t="s">
        <v>3580</v>
      </c>
      <c r="G2032" s="1" t="s">
        <v>3581</v>
      </c>
      <c r="H2032" s="1" t="s">
        <v>25</v>
      </c>
      <c r="I2032" s="1" t="s">
        <v>26</v>
      </c>
      <c r="J2032" s="1" t="s">
        <v>245</v>
      </c>
      <c r="K2032" s="1" t="s">
        <v>92</v>
      </c>
      <c r="L2032" s="1" t="s">
        <v>93</v>
      </c>
      <c r="M2032" s="1" t="s">
        <v>159</v>
      </c>
      <c r="N2032" s="1" t="s">
        <v>31</v>
      </c>
      <c r="O2032" s="1" t="s">
        <v>36</v>
      </c>
      <c r="P2032" s="1" t="s">
        <v>160</v>
      </c>
      <c r="Q2032">
        <v>105.68600000000001</v>
      </c>
      <c r="R2032">
        <v>1</v>
      </c>
      <c r="S2032">
        <v>-28.686199999999999</v>
      </c>
      <c r="T2032" s="1" t="s">
        <v>161</v>
      </c>
    </row>
    <row r="2033" spans="1:20" x14ac:dyDescent="0.25">
      <c r="A2033" s="1" t="s">
        <v>4314</v>
      </c>
      <c r="B2033" s="2">
        <v>42150</v>
      </c>
      <c r="C2033" s="2">
        <v>42152</v>
      </c>
      <c r="D2033" s="1" t="s">
        <v>63</v>
      </c>
      <c r="E2033" s="1" t="s">
        <v>22</v>
      </c>
      <c r="F2033" s="1" t="s">
        <v>3580</v>
      </c>
      <c r="G2033" s="1" t="s">
        <v>3581</v>
      </c>
      <c r="H2033" s="1" t="s">
        <v>25</v>
      </c>
      <c r="I2033" s="1" t="s">
        <v>26</v>
      </c>
      <c r="J2033" s="1" t="s">
        <v>245</v>
      </c>
      <c r="K2033" s="1" t="s">
        <v>92</v>
      </c>
      <c r="L2033" s="1" t="s">
        <v>93</v>
      </c>
      <c r="M2033" s="1" t="s">
        <v>1513</v>
      </c>
      <c r="N2033" s="1" t="s">
        <v>31</v>
      </c>
      <c r="O2033" s="1" t="s">
        <v>36</v>
      </c>
      <c r="P2033" s="1" t="s">
        <v>1514</v>
      </c>
      <c r="Q2033">
        <v>104.93</v>
      </c>
      <c r="R2033">
        <v>5</v>
      </c>
      <c r="S2033">
        <v>-4.4969999999999999</v>
      </c>
      <c r="T2033" s="1" t="s">
        <v>161</v>
      </c>
    </row>
    <row r="2034" spans="1:20" x14ac:dyDescent="0.25">
      <c r="A2034" s="1" t="s">
        <v>4315</v>
      </c>
      <c r="B2034" s="2">
        <v>42992</v>
      </c>
      <c r="C2034" s="2">
        <v>42994</v>
      </c>
      <c r="D2034" s="1" t="s">
        <v>63</v>
      </c>
      <c r="E2034" s="1" t="s">
        <v>87</v>
      </c>
      <c r="F2034" s="1" t="s">
        <v>3243</v>
      </c>
      <c r="G2034" s="1" t="s">
        <v>3244</v>
      </c>
      <c r="H2034" s="1" t="s">
        <v>100</v>
      </c>
      <c r="I2034" s="1" t="s">
        <v>26</v>
      </c>
      <c r="J2034" s="1" t="s">
        <v>173</v>
      </c>
      <c r="K2034" s="1" t="s">
        <v>121</v>
      </c>
      <c r="L2034" s="1" t="s">
        <v>68</v>
      </c>
      <c r="M2034" s="1" t="s">
        <v>2578</v>
      </c>
      <c r="N2034" s="1" t="s">
        <v>31</v>
      </c>
      <c r="O2034" s="1" t="s">
        <v>36</v>
      </c>
      <c r="P2034" s="1" t="s">
        <v>2579</v>
      </c>
      <c r="Q2034">
        <v>589.41</v>
      </c>
      <c r="R2034">
        <v>5</v>
      </c>
      <c r="S2034">
        <v>-6.5490000000000004</v>
      </c>
      <c r="T2034" s="1" t="s">
        <v>77</v>
      </c>
    </row>
    <row r="2035" spans="1:20" x14ac:dyDescent="0.25">
      <c r="A2035" s="1" t="s">
        <v>4316</v>
      </c>
      <c r="B2035" s="2">
        <v>42911</v>
      </c>
      <c r="C2035" s="2">
        <v>42913</v>
      </c>
      <c r="D2035" s="1" t="s">
        <v>63</v>
      </c>
      <c r="E2035" s="1" t="s">
        <v>22</v>
      </c>
      <c r="F2035" s="1" t="s">
        <v>4126</v>
      </c>
      <c r="G2035" s="1" t="s">
        <v>4127</v>
      </c>
      <c r="H2035" s="1" t="s">
        <v>25</v>
      </c>
      <c r="I2035" s="1" t="s">
        <v>26</v>
      </c>
      <c r="J2035" s="1" t="s">
        <v>173</v>
      </c>
      <c r="K2035" s="1" t="s">
        <v>121</v>
      </c>
      <c r="L2035" s="1" t="s">
        <v>68</v>
      </c>
      <c r="M2035" s="1" t="s">
        <v>1695</v>
      </c>
      <c r="N2035" s="1" t="s">
        <v>31</v>
      </c>
      <c r="O2035" s="1" t="s">
        <v>32</v>
      </c>
      <c r="P2035" s="1" t="s">
        <v>1696</v>
      </c>
      <c r="Q2035">
        <v>400.78399999999999</v>
      </c>
      <c r="R2035">
        <v>1</v>
      </c>
      <c r="S2035">
        <v>-5.0098000000000003</v>
      </c>
      <c r="T2035" s="1" t="s">
        <v>59</v>
      </c>
    </row>
    <row r="2036" spans="1:20" x14ac:dyDescent="0.25">
      <c r="A2036" s="1" t="s">
        <v>4317</v>
      </c>
      <c r="B2036" s="2">
        <v>42579</v>
      </c>
      <c r="C2036" s="2">
        <v>42583</v>
      </c>
      <c r="D2036" s="1" t="s">
        <v>79</v>
      </c>
      <c r="E2036" s="1" t="s">
        <v>40</v>
      </c>
      <c r="F2036" s="1" t="s">
        <v>4318</v>
      </c>
      <c r="G2036" s="1" t="s">
        <v>4319</v>
      </c>
      <c r="H2036" s="1" t="s">
        <v>100</v>
      </c>
      <c r="I2036" s="1" t="s">
        <v>26</v>
      </c>
      <c r="J2036" s="1" t="s">
        <v>1185</v>
      </c>
      <c r="K2036" s="1" t="s">
        <v>92</v>
      </c>
      <c r="L2036" s="1" t="s">
        <v>93</v>
      </c>
      <c r="M2036" s="1" t="s">
        <v>1128</v>
      </c>
      <c r="N2036" s="1" t="s">
        <v>31</v>
      </c>
      <c r="O2036" s="1" t="s">
        <v>57</v>
      </c>
      <c r="P2036" s="1" t="s">
        <v>1129</v>
      </c>
      <c r="Q2036">
        <v>24.7</v>
      </c>
      <c r="R2036">
        <v>5</v>
      </c>
      <c r="S2036">
        <v>-9.8800000000000008</v>
      </c>
      <c r="T2036" s="1" t="s">
        <v>71</v>
      </c>
    </row>
    <row r="2037" spans="1:20" x14ac:dyDescent="0.25">
      <c r="A2037" s="1" t="s">
        <v>4317</v>
      </c>
      <c r="B2037" s="2">
        <v>42579</v>
      </c>
      <c r="C2037" s="2">
        <v>42583</v>
      </c>
      <c r="D2037" s="1" t="s">
        <v>79</v>
      </c>
      <c r="E2037" s="1" t="s">
        <v>40</v>
      </c>
      <c r="F2037" s="1" t="s">
        <v>4318</v>
      </c>
      <c r="G2037" s="1" t="s">
        <v>4319</v>
      </c>
      <c r="H2037" s="1" t="s">
        <v>100</v>
      </c>
      <c r="I2037" s="1" t="s">
        <v>26</v>
      </c>
      <c r="J2037" s="1" t="s">
        <v>1185</v>
      </c>
      <c r="K2037" s="1" t="s">
        <v>92</v>
      </c>
      <c r="L2037" s="1" t="s">
        <v>93</v>
      </c>
      <c r="M2037" s="1" t="s">
        <v>3676</v>
      </c>
      <c r="N2037" s="1" t="s">
        <v>31</v>
      </c>
      <c r="O2037" s="1" t="s">
        <v>57</v>
      </c>
      <c r="P2037" s="1" t="s">
        <v>3677</v>
      </c>
      <c r="Q2037">
        <v>302.72000000000003</v>
      </c>
      <c r="R2037">
        <v>5</v>
      </c>
      <c r="S2037">
        <v>-378.4</v>
      </c>
      <c r="T2037" s="1" t="s">
        <v>71</v>
      </c>
    </row>
    <row r="2038" spans="1:20" x14ac:dyDescent="0.25">
      <c r="A2038" s="1" t="s">
        <v>4320</v>
      </c>
      <c r="B2038" s="2">
        <v>42266</v>
      </c>
      <c r="C2038" s="2">
        <v>42270</v>
      </c>
      <c r="D2038" s="1" t="s">
        <v>79</v>
      </c>
      <c r="E2038" s="1" t="s">
        <v>40</v>
      </c>
      <c r="F2038" s="1" t="s">
        <v>4321</v>
      </c>
      <c r="G2038" s="1" t="s">
        <v>4322</v>
      </c>
      <c r="H2038" s="1" t="s">
        <v>100</v>
      </c>
      <c r="I2038" s="1" t="s">
        <v>26</v>
      </c>
      <c r="J2038" s="1" t="s">
        <v>1849</v>
      </c>
      <c r="K2038" s="1" t="s">
        <v>54</v>
      </c>
      <c r="L2038" s="1" t="s">
        <v>55</v>
      </c>
      <c r="M2038" s="1" t="s">
        <v>2318</v>
      </c>
      <c r="N2038" s="1" t="s">
        <v>31</v>
      </c>
      <c r="O2038" s="1" t="s">
        <v>57</v>
      </c>
      <c r="P2038" s="1" t="s">
        <v>2319</v>
      </c>
      <c r="Q2038">
        <v>60.84</v>
      </c>
      <c r="R2038">
        <v>3</v>
      </c>
      <c r="S2038">
        <v>19.468800000000002</v>
      </c>
      <c r="T2038" s="1" t="s">
        <v>77</v>
      </c>
    </row>
    <row r="2039" spans="1:20" x14ac:dyDescent="0.25">
      <c r="A2039" s="1" t="s">
        <v>4323</v>
      </c>
      <c r="B2039" s="2">
        <v>42538</v>
      </c>
      <c r="C2039" s="2">
        <v>42544</v>
      </c>
      <c r="D2039" s="1" t="s">
        <v>125</v>
      </c>
      <c r="E2039" s="1" t="s">
        <v>40</v>
      </c>
      <c r="F2039" s="1" t="s">
        <v>2124</v>
      </c>
      <c r="G2039" s="1" t="s">
        <v>2125</v>
      </c>
      <c r="H2039" s="1" t="s">
        <v>90</v>
      </c>
      <c r="I2039" s="1" t="s">
        <v>26</v>
      </c>
      <c r="J2039" s="1" t="s">
        <v>894</v>
      </c>
      <c r="K2039" s="1" t="s">
        <v>121</v>
      </c>
      <c r="L2039" s="1" t="s">
        <v>68</v>
      </c>
      <c r="M2039" s="1" t="s">
        <v>1328</v>
      </c>
      <c r="N2039" s="1" t="s">
        <v>31</v>
      </c>
      <c r="O2039" s="1" t="s">
        <v>46</v>
      </c>
      <c r="P2039" s="1" t="s">
        <v>1329</v>
      </c>
      <c r="Q2039">
        <v>376.86599999999999</v>
      </c>
      <c r="R2039">
        <v>3</v>
      </c>
      <c r="S2039">
        <v>-213.5574</v>
      </c>
      <c r="T2039" s="1" t="s">
        <v>59</v>
      </c>
    </row>
    <row r="2040" spans="1:20" x14ac:dyDescent="0.25">
      <c r="A2040" s="1" t="s">
        <v>4324</v>
      </c>
      <c r="B2040" s="2">
        <v>42506</v>
      </c>
      <c r="C2040" s="2">
        <v>42509</v>
      </c>
      <c r="D2040" s="1" t="s">
        <v>21</v>
      </c>
      <c r="E2040" s="1" t="s">
        <v>22</v>
      </c>
      <c r="F2040" s="1" t="s">
        <v>507</v>
      </c>
      <c r="G2040" s="1" t="s">
        <v>508</v>
      </c>
      <c r="H2040" s="1" t="s">
        <v>25</v>
      </c>
      <c r="I2040" s="1" t="s">
        <v>26</v>
      </c>
      <c r="J2040" s="1" t="s">
        <v>53</v>
      </c>
      <c r="K2040" s="1" t="s">
        <v>54</v>
      </c>
      <c r="L2040" s="1" t="s">
        <v>55</v>
      </c>
      <c r="M2040" s="1" t="s">
        <v>2169</v>
      </c>
      <c r="N2040" s="1" t="s">
        <v>31</v>
      </c>
      <c r="O2040" s="1" t="s">
        <v>57</v>
      </c>
      <c r="P2040" s="1" t="s">
        <v>2170</v>
      </c>
      <c r="Q2040">
        <v>282.83999999999997</v>
      </c>
      <c r="R2040">
        <v>4</v>
      </c>
      <c r="S2040">
        <v>19.7988</v>
      </c>
      <c r="T2040" s="1" t="s">
        <v>161</v>
      </c>
    </row>
    <row r="2041" spans="1:20" x14ac:dyDescent="0.25">
      <c r="A2041" s="1" t="s">
        <v>4325</v>
      </c>
      <c r="B2041" s="2">
        <v>42915</v>
      </c>
      <c r="C2041" s="2">
        <v>42916</v>
      </c>
      <c r="D2041" s="1" t="s">
        <v>117</v>
      </c>
      <c r="E2041" s="1" t="s">
        <v>87</v>
      </c>
      <c r="F2041" s="1" t="s">
        <v>3433</v>
      </c>
      <c r="G2041" s="1" t="s">
        <v>3434</v>
      </c>
      <c r="H2041" s="1" t="s">
        <v>25</v>
      </c>
      <c r="I2041" s="1" t="s">
        <v>26</v>
      </c>
      <c r="J2041" s="1" t="s">
        <v>1739</v>
      </c>
      <c r="K2041" s="1" t="s">
        <v>92</v>
      </c>
      <c r="L2041" s="1" t="s">
        <v>93</v>
      </c>
      <c r="M2041" s="1" t="s">
        <v>1627</v>
      </c>
      <c r="N2041" s="1" t="s">
        <v>31</v>
      </c>
      <c r="O2041" s="1" t="s">
        <v>46</v>
      </c>
      <c r="P2041" s="1" t="s">
        <v>1628</v>
      </c>
      <c r="Q2041">
        <v>307.31400000000002</v>
      </c>
      <c r="R2041">
        <v>3</v>
      </c>
      <c r="S2041">
        <v>-39.511800000000001</v>
      </c>
      <c r="T2041" s="1" t="s">
        <v>59</v>
      </c>
    </row>
    <row r="2042" spans="1:20" x14ac:dyDescent="0.25">
      <c r="A2042" s="1" t="s">
        <v>4325</v>
      </c>
      <c r="B2042" s="2">
        <v>42915</v>
      </c>
      <c r="C2042" s="2">
        <v>42916</v>
      </c>
      <c r="D2042" s="1" t="s">
        <v>117</v>
      </c>
      <c r="E2042" s="1" t="s">
        <v>87</v>
      </c>
      <c r="F2042" s="1" t="s">
        <v>3433</v>
      </c>
      <c r="G2042" s="1" t="s">
        <v>3434</v>
      </c>
      <c r="H2042" s="1" t="s">
        <v>25</v>
      </c>
      <c r="I2042" s="1" t="s">
        <v>26</v>
      </c>
      <c r="J2042" s="1" t="s">
        <v>1739</v>
      </c>
      <c r="K2042" s="1" t="s">
        <v>92</v>
      </c>
      <c r="L2042" s="1" t="s">
        <v>93</v>
      </c>
      <c r="M2042" s="1" t="s">
        <v>1869</v>
      </c>
      <c r="N2042" s="1" t="s">
        <v>31</v>
      </c>
      <c r="O2042" s="1" t="s">
        <v>32</v>
      </c>
      <c r="P2042" s="1" t="s">
        <v>1870</v>
      </c>
      <c r="Q2042">
        <v>409.99919999999997</v>
      </c>
      <c r="R2042">
        <v>3</v>
      </c>
      <c r="S2042">
        <v>-96.470399999999998</v>
      </c>
      <c r="T2042" s="1" t="s">
        <v>59</v>
      </c>
    </row>
    <row r="2043" spans="1:20" x14ac:dyDescent="0.25">
      <c r="A2043" s="1" t="s">
        <v>4326</v>
      </c>
      <c r="B2043" s="2">
        <v>41926</v>
      </c>
      <c r="C2043" s="2">
        <v>41929</v>
      </c>
      <c r="D2043" s="1" t="s">
        <v>21</v>
      </c>
      <c r="E2043" s="1" t="s">
        <v>87</v>
      </c>
      <c r="F2043" s="1" t="s">
        <v>3769</v>
      </c>
      <c r="G2043" s="1" t="s">
        <v>3770</v>
      </c>
      <c r="H2043" s="1" t="s">
        <v>25</v>
      </c>
      <c r="I2043" s="1" t="s">
        <v>26</v>
      </c>
      <c r="J2043" s="1" t="s">
        <v>1357</v>
      </c>
      <c r="K2043" s="1" t="s">
        <v>434</v>
      </c>
      <c r="L2043" s="1" t="s">
        <v>68</v>
      </c>
      <c r="M2043" s="1" t="s">
        <v>2910</v>
      </c>
      <c r="N2043" s="1" t="s">
        <v>31</v>
      </c>
      <c r="O2043" s="1" t="s">
        <v>36</v>
      </c>
      <c r="P2043" s="1" t="s">
        <v>2911</v>
      </c>
      <c r="Q2043">
        <v>1628.82</v>
      </c>
      <c r="R2043">
        <v>9</v>
      </c>
      <c r="S2043">
        <v>260.6112</v>
      </c>
      <c r="T2043" s="1" t="s">
        <v>48</v>
      </c>
    </row>
    <row r="2044" spans="1:20" x14ac:dyDescent="0.25">
      <c r="A2044" s="1" t="s">
        <v>4327</v>
      </c>
      <c r="B2044" s="2">
        <v>41961</v>
      </c>
      <c r="C2044" s="2">
        <v>41968</v>
      </c>
      <c r="D2044" s="1" t="s">
        <v>39</v>
      </c>
      <c r="E2044" s="1" t="s">
        <v>40</v>
      </c>
      <c r="F2044" s="1" t="s">
        <v>770</v>
      </c>
      <c r="G2044" s="1" t="s">
        <v>771</v>
      </c>
      <c r="H2044" s="1" t="s">
        <v>90</v>
      </c>
      <c r="I2044" s="1" t="s">
        <v>26</v>
      </c>
      <c r="J2044" s="1" t="s">
        <v>191</v>
      </c>
      <c r="K2044" s="1" t="s">
        <v>192</v>
      </c>
      <c r="L2044" s="1" t="s">
        <v>55</v>
      </c>
      <c r="M2044" s="1" t="s">
        <v>705</v>
      </c>
      <c r="N2044" s="1" t="s">
        <v>31</v>
      </c>
      <c r="O2044" s="1" t="s">
        <v>57</v>
      </c>
      <c r="P2044" s="1" t="s">
        <v>706</v>
      </c>
      <c r="Q2044">
        <v>137.54</v>
      </c>
      <c r="R2044">
        <v>2</v>
      </c>
      <c r="S2044">
        <v>55.015999999999998</v>
      </c>
      <c r="T2044" s="1" t="s">
        <v>34</v>
      </c>
    </row>
    <row r="2045" spans="1:20" x14ac:dyDescent="0.25">
      <c r="A2045" s="1" t="s">
        <v>4327</v>
      </c>
      <c r="B2045" s="2">
        <v>41961</v>
      </c>
      <c r="C2045" s="2">
        <v>41968</v>
      </c>
      <c r="D2045" s="1" t="s">
        <v>39</v>
      </c>
      <c r="E2045" s="1" t="s">
        <v>40</v>
      </c>
      <c r="F2045" s="1" t="s">
        <v>770</v>
      </c>
      <c r="G2045" s="1" t="s">
        <v>771</v>
      </c>
      <c r="H2045" s="1" t="s">
        <v>90</v>
      </c>
      <c r="I2045" s="1" t="s">
        <v>26</v>
      </c>
      <c r="J2045" s="1" t="s">
        <v>191</v>
      </c>
      <c r="K2045" s="1" t="s">
        <v>192</v>
      </c>
      <c r="L2045" s="1" t="s">
        <v>55</v>
      </c>
      <c r="M2045" s="1" t="s">
        <v>1234</v>
      </c>
      <c r="N2045" s="1" t="s">
        <v>31</v>
      </c>
      <c r="O2045" s="1" t="s">
        <v>46</v>
      </c>
      <c r="P2045" s="1" t="s">
        <v>1235</v>
      </c>
      <c r="Q2045">
        <v>730.2</v>
      </c>
      <c r="R2045">
        <v>4</v>
      </c>
      <c r="S2045">
        <v>94.926000000000002</v>
      </c>
      <c r="T2045" s="1" t="s">
        <v>34</v>
      </c>
    </row>
    <row r="2046" spans="1:20" x14ac:dyDescent="0.25">
      <c r="A2046" s="1" t="s">
        <v>4328</v>
      </c>
      <c r="B2046" s="2">
        <v>42032</v>
      </c>
      <c r="C2046" s="2">
        <v>42035</v>
      </c>
      <c r="D2046" s="1" t="s">
        <v>21</v>
      </c>
      <c r="E2046" s="1" t="s">
        <v>22</v>
      </c>
      <c r="F2046" s="1" t="s">
        <v>4329</v>
      </c>
      <c r="G2046" s="1" t="s">
        <v>4330</v>
      </c>
      <c r="H2046" s="1" t="s">
        <v>25</v>
      </c>
      <c r="I2046" s="1" t="s">
        <v>26</v>
      </c>
      <c r="J2046" s="1" t="s">
        <v>509</v>
      </c>
      <c r="K2046" s="1" t="s">
        <v>1036</v>
      </c>
      <c r="L2046" s="1" t="s">
        <v>29</v>
      </c>
      <c r="M2046" s="1" t="s">
        <v>751</v>
      </c>
      <c r="N2046" s="1" t="s">
        <v>31</v>
      </c>
      <c r="O2046" s="1" t="s">
        <v>46</v>
      </c>
      <c r="P2046" s="1" t="s">
        <v>752</v>
      </c>
      <c r="Q2046">
        <v>4297.6440000000002</v>
      </c>
      <c r="R2046">
        <v>13</v>
      </c>
      <c r="S2046">
        <v>-1862.3124</v>
      </c>
      <c r="T2046" s="1" t="s">
        <v>169</v>
      </c>
    </row>
    <row r="2047" spans="1:20" x14ac:dyDescent="0.25">
      <c r="A2047" s="1" t="s">
        <v>4331</v>
      </c>
      <c r="B2047" s="2">
        <v>41705</v>
      </c>
      <c r="C2047" s="2">
        <v>41710</v>
      </c>
      <c r="D2047" s="1" t="s">
        <v>50</v>
      </c>
      <c r="E2047" s="1" t="s">
        <v>40</v>
      </c>
      <c r="F2047" s="1" t="s">
        <v>3922</v>
      </c>
      <c r="G2047" s="1" t="s">
        <v>3923</v>
      </c>
      <c r="H2047" s="1" t="s">
        <v>90</v>
      </c>
      <c r="I2047" s="1" t="s">
        <v>26</v>
      </c>
      <c r="J2047" s="1" t="s">
        <v>191</v>
      </c>
      <c r="K2047" s="1" t="s">
        <v>192</v>
      </c>
      <c r="L2047" s="1" t="s">
        <v>55</v>
      </c>
      <c r="M2047" s="1" t="s">
        <v>4242</v>
      </c>
      <c r="N2047" s="1" t="s">
        <v>31</v>
      </c>
      <c r="O2047" s="1" t="s">
        <v>36</v>
      </c>
      <c r="P2047" s="1" t="s">
        <v>4243</v>
      </c>
      <c r="Q2047">
        <v>436.70400000000001</v>
      </c>
      <c r="R2047">
        <v>6</v>
      </c>
      <c r="S2047">
        <v>21.8352</v>
      </c>
      <c r="T2047" s="1" t="s">
        <v>195</v>
      </c>
    </row>
    <row r="2048" spans="1:20" x14ac:dyDescent="0.25">
      <c r="A2048" s="1" t="s">
        <v>4331</v>
      </c>
      <c r="B2048" s="2">
        <v>41705</v>
      </c>
      <c r="C2048" s="2">
        <v>41710</v>
      </c>
      <c r="D2048" s="1" t="s">
        <v>50</v>
      </c>
      <c r="E2048" s="1" t="s">
        <v>40</v>
      </c>
      <c r="F2048" s="1" t="s">
        <v>3922</v>
      </c>
      <c r="G2048" s="1" t="s">
        <v>3923</v>
      </c>
      <c r="H2048" s="1" t="s">
        <v>90</v>
      </c>
      <c r="I2048" s="1" t="s">
        <v>26</v>
      </c>
      <c r="J2048" s="1" t="s">
        <v>191</v>
      </c>
      <c r="K2048" s="1" t="s">
        <v>192</v>
      </c>
      <c r="L2048" s="1" t="s">
        <v>55</v>
      </c>
      <c r="M2048" s="1" t="s">
        <v>2334</v>
      </c>
      <c r="N2048" s="1" t="s">
        <v>31</v>
      </c>
      <c r="O2048" s="1" t="s">
        <v>36</v>
      </c>
      <c r="P2048" s="1" t="s">
        <v>2335</v>
      </c>
      <c r="Q2048">
        <v>481.56799999999998</v>
      </c>
      <c r="R2048">
        <v>2</v>
      </c>
      <c r="S2048">
        <v>54.176400000000001</v>
      </c>
      <c r="T2048" s="1" t="s">
        <v>195</v>
      </c>
    </row>
    <row r="2049" spans="1:20" x14ac:dyDescent="0.25">
      <c r="A2049" s="1" t="s">
        <v>4332</v>
      </c>
      <c r="B2049" s="2">
        <v>42700</v>
      </c>
      <c r="C2049" s="2">
        <v>42704</v>
      </c>
      <c r="D2049" s="1" t="s">
        <v>79</v>
      </c>
      <c r="E2049" s="1" t="s">
        <v>40</v>
      </c>
      <c r="F2049" s="1" t="s">
        <v>1681</v>
      </c>
      <c r="G2049" s="1" t="s">
        <v>1682</v>
      </c>
      <c r="H2049" s="1" t="s">
        <v>25</v>
      </c>
      <c r="I2049" s="1" t="s">
        <v>26</v>
      </c>
      <c r="J2049" s="1" t="s">
        <v>53</v>
      </c>
      <c r="K2049" s="1" t="s">
        <v>54</v>
      </c>
      <c r="L2049" s="1" t="s">
        <v>55</v>
      </c>
      <c r="M2049" s="1" t="s">
        <v>1695</v>
      </c>
      <c r="N2049" s="1" t="s">
        <v>31</v>
      </c>
      <c r="O2049" s="1" t="s">
        <v>32</v>
      </c>
      <c r="P2049" s="1" t="s">
        <v>1696</v>
      </c>
      <c r="Q2049">
        <v>3406.6640000000002</v>
      </c>
      <c r="R2049">
        <v>8</v>
      </c>
      <c r="S2049">
        <v>160.31360000000001</v>
      </c>
      <c r="T2049" s="1" t="s">
        <v>34</v>
      </c>
    </row>
    <row r="2050" spans="1:20" x14ac:dyDescent="0.25">
      <c r="A2050" s="1" t="s">
        <v>4332</v>
      </c>
      <c r="B2050" s="2">
        <v>42700</v>
      </c>
      <c r="C2050" s="2">
        <v>42704</v>
      </c>
      <c r="D2050" s="1" t="s">
        <v>79</v>
      </c>
      <c r="E2050" s="1" t="s">
        <v>40</v>
      </c>
      <c r="F2050" s="1" t="s">
        <v>1681</v>
      </c>
      <c r="G2050" s="1" t="s">
        <v>1682</v>
      </c>
      <c r="H2050" s="1" t="s">
        <v>25</v>
      </c>
      <c r="I2050" s="1" t="s">
        <v>26</v>
      </c>
      <c r="J2050" s="1" t="s">
        <v>53</v>
      </c>
      <c r="K2050" s="1" t="s">
        <v>54</v>
      </c>
      <c r="L2050" s="1" t="s">
        <v>55</v>
      </c>
      <c r="M2050" s="1" t="s">
        <v>1400</v>
      </c>
      <c r="N2050" s="1" t="s">
        <v>31</v>
      </c>
      <c r="O2050" s="1" t="s">
        <v>57</v>
      </c>
      <c r="P2050" s="1" t="s">
        <v>1401</v>
      </c>
      <c r="Q2050">
        <v>595.38</v>
      </c>
      <c r="R2050">
        <v>6</v>
      </c>
      <c r="S2050">
        <v>297.69</v>
      </c>
      <c r="T2050" s="1" t="s">
        <v>34</v>
      </c>
    </row>
    <row r="2051" spans="1:20" x14ac:dyDescent="0.25">
      <c r="A2051" s="1" t="s">
        <v>4333</v>
      </c>
      <c r="B2051" s="2">
        <v>41904</v>
      </c>
      <c r="C2051" s="2">
        <v>41911</v>
      </c>
      <c r="D2051" s="1" t="s">
        <v>39</v>
      </c>
      <c r="E2051" s="1" t="s">
        <v>40</v>
      </c>
      <c r="F2051" s="1" t="s">
        <v>1625</v>
      </c>
      <c r="G2051" s="1" t="s">
        <v>1626</v>
      </c>
      <c r="H2051" s="1" t="s">
        <v>25</v>
      </c>
      <c r="I2051" s="1" t="s">
        <v>26</v>
      </c>
      <c r="J2051" s="1" t="s">
        <v>173</v>
      </c>
      <c r="K2051" s="1" t="s">
        <v>121</v>
      </c>
      <c r="L2051" s="1" t="s">
        <v>68</v>
      </c>
      <c r="M2051" s="1" t="s">
        <v>2055</v>
      </c>
      <c r="N2051" s="1" t="s">
        <v>31</v>
      </c>
      <c r="O2051" s="1" t="s">
        <v>57</v>
      </c>
      <c r="P2051" s="1" t="s">
        <v>2056</v>
      </c>
      <c r="Q2051">
        <v>97.44</v>
      </c>
      <c r="R2051">
        <v>3</v>
      </c>
      <c r="S2051">
        <v>35.078400000000002</v>
      </c>
      <c r="T2051" s="1" t="s">
        <v>77</v>
      </c>
    </row>
    <row r="2052" spans="1:20" x14ac:dyDescent="0.25">
      <c r="A2052" s="1" t="s">
        <v>4333</v>
      </c>
      <c r="B2052" s="2">
        <v>41904</v>
      </c>
      <c r="C2052" s="2">
        <v>41911</v>
      </c>
      <c r="D2052" s="1" t="s">
        <v>39</v>
      </c>
      <c r="E2052" s="1" t="s">
        <v>40</v>
      </c>
      <c r="F2052" s="1" t="s">
        <v>1625</v>
      </c>
      <c r="G2052" s="1" t="s">
        <v>1626</v>
      </c>
      <c r="H2052" s="1" t="s">
        <v>25</v>
      </c>
      <c r="I2052" s="1" t="s">
        <v>26</v>
      </c>
      <c r="J2052" s="1" t="s">
        <v>173</v>
      </c>
      <c r="K2052" s="1" t="s">
        <v>121</v>
      </c>
      <c r="L2052" s="1" t="s">
        <v>68</v>
      </c>
      <c r="M2052" s="1" t="s">
        <v>2549</v>
      </c>
      <c r="N2052" s="1" t="s">
        <v>31</v>
      </c>
      <c r="O2052" s="1" t="s">
        <v>36</v>
      </c>
      <c r="P2052" s="1" t="s">
        <v>2550</v>
      </c>
      <c r="Q2052">
        <v>579.52800000000002</v>
      </c>
      <c r="R2052">
        <v>4</v>
      </c>
      <c r="S2052">
        <v>83.709599999999995</v>
      </c>
      <c r="T2052" s="1" t="s">
        <v>77</v>
      </c>
    </row>
    <row r="2053" spans="1:20" x14ac:dyDescent="0.25">
      <c r="A2053" s="1" t="s">
        <v>4334</v>
      </c>
      <c r="B2053" s="2">
        <v>43055</v>
      </c>
      <c r="C2053" s="2">
        <v>43059</v>
      </c>
      <c r="D2053" s="1" t="s">
        <v>79</v>
      </c>
      <c r="E2053" s="1" t="s">
        <v>40</v>
      </c>
      <c r="F2053" s="1" t="s">
        <v>221</v>
      </c>
      <c r="G2053" s="1" t="s">
        <v>222</v>
      </c>
      <c r="H2053" s="1" t="s">
        <v>25</v>
      </c>
      <c r="I2053" s="1" t="s">
        <v>26</v>
      </c>
      <c r="J2053" s="1" t="s">
        <v>53</v>
      </c>
      <c r="K2053" s="1" t="s">
        <v>54</v>
      </c>
      <c r="L2053" s="1" t="s">
        <v>55</v>
      </c>
      <c r="M2053" s="1" t="s">
        <v>1123</v>
      </c>
      <c r="N2053" s="1" t="s">
        <v>31</v>
      </c>
      <c r="O2053" s="1" t="s">
        <v>57</v>
      </c>
      <c r="P2053" s="1" t="s">
        <v>1124</v>
      </c>
      <c r="Q2053">
        <v>119.94</v>
      </c>
      <c r="R2053">
        <v>3</v>
      </c>
      <c r="S2053">
        <v>23.988</v>
      </c>
      <c r="T2053" s="1" t="s">
        <v>34</v>
      </c>
    </row>
    <row r="2054" spans="1:20" x14ac:dyDescent="0.25">
      <c r="A2054" s="1" t="s">
        <v>4334</v>
      </c>
      <c r="B2054" s="2">
        <v>43055</v>
      </c>
      <c r="C2054" s="2">
        <v>43059</v>
      </c>
      <c r="D2054" s="1" t="s">
        <v>79</v>
      </c>
      <c r="E2054" s="1" t="s">
        <v>40</v>
      </c>
      <c r="F2054" s="1" t="s">
        <v>221</v>
      </c>
      <c r="G2054" s="1" t="s">
        <v>222</v>
      </c>
      <c r="H2054" s="1" t="s">
        <v>25</v>
      </c>
      <c r="I2054" s="1" t="s">
        <v>26</v>
      </c>
      <c r="J2054" s="1" t="s">
        <v>53</v>
      </c>
      <c r="K2054" s="1" t="s">
        <v>54</v>
      </c>
      <c r="L2054" s="1" t="s">
        <v>55</v>
      </c>
      <c r="M2054" s="1" t="s">
        <v>1980</v>
      </c>
      <c r="N2054" s="1" t="s">
        <v>31</v>
      </c>
      <c r="O2054" s="1" t="s">
        <v>57</v>
      </c>
      <c r="P2054" s="1" t="s">
        <v>1981</v>
      </c>
      <c r="Q2054">
        <v>12.42</v>
      </c>
      <c r="R2054">
        <v>3</v>
      </c>
      <c r="S2054">
        <v>4.4711999999999996</v>
      </c>
      <c r="T2054" s="1" t="s">
        <v>34</v>
      </c>
    </row>
    <row r="2055" spans="1:20" x14ac:dyDescent="0.25">
      <c r="A2055" s="1" t="s">
        <v>4335</v>
      </c>
      <c r="B2055" s="2">
        <v>42496</v>
      </c>
      <c r="C2055" s="2">
        <v>42500</v>
      </c>
      <c r="D2055" s="1" t="s">
        <v>79</v>
      </c>
      <c r="E2055" s="1" t="s">
        <v>40</v>
      </c>
      <c r="F2055" s="1" t="s">
        <v>3859</v>
      </c>
      <c r="G2055" s="1" t="s">
        <v>3860</v>
      </c>
      <c r="H2055" s="1" t="s">
        <v>25</v>
      </c>
      <c r="I2055" s="1" t="s">
        <v>26</v>
      </c>
      <c r="J2055" s="1" t="s">
        <v>2085</v>
      </c>
      <c r="K2055" s="1" t="s">
        <v>54</v>
      </c>
      <c r="L2055" s="1" t="s">
        <v>55</v>
      </c>
      <c r="M2055" s="1" t="s">
        <v>1553</v>
      </c>
      <c r="N2055" s="1" t="s">
        <v>31</v>
      </c>
      <c r="O2055" s="1" t="s">
        <v>57</v>
      </c>
      <c r="P2055" s="1" t="s">
        <v>1554</v>
      </c>
      <c r="Q2055">
        <v>41.6</v>
      </c>
      <c r="R2055">
        <v>4</v>
      </c>
      <c r="S2055">
        <v>14.144</v>
      </c>
      <c r="T2055" s="1" t="s">
        <v>161</v>
      </c>
    </row>
    <row r="2056" spans="1:20" x14ac:dyDescent="0.25">
      <c r="A2056" s="1" t="s">
        <v>4336</v>
      </c>
      <c r="B2056" s="2">
        <v>43082</v>
      </c>
      <c r="C2056" s="2">
        <v>43087</v>
      </c>
      <c r="D2056" s="1" t="s">
        <v>50</v>
      </c>
      <c r="E2056" s="1" t="s">
        <v>40</v>
      </c>
      <c r="F2056" s="1" t="s">
        <v>2063</v>
      </c>
      <c r="G2056" s="1" t="s">
        <v>2064</v>
      </c>
      <c r="H2056" s="1" t="s">
        <v>25</v>
      </c>
      <c r="I2056" s="1" t="s">
        <v>26</v>
      </c>
      <c r="J2056" s="1" t="s">
        <v>328</v>
      </c>
      <c r="K2056" s="1" t="s">
        <v>54</v>
      </c>
      <c r="L2056" s="1" t="s">
        <v>55</v>
      </c>
      <c r="M2056" s="1" t="s">
        <v>1290</v>
      </c>
      <c r="N2056" s="1" t="s">
        <v>31</v>
      </c>
      <c r="O2056" s="1" t="s">
        <v>57</v>
      </c>
      <c r="P2056" s="1" t="s">
        <v>1758</v>
      </c>
      <c r="Q2056">
        <v>201.04</v>
      </c>
      <c r="R2056">
        <v>8</v>
      </c>
      <c r="S2056">
        <v>54.280799999999999</v>
      </c>
      <c r="T2056" s="1" t="s">
        <v>96</v>
      </c>
    </row>
    <row r="2057" spans="1:20" x14ac:dyDescent="0.25">
      <c r="A2057" s="1" t="s">
        <v>4337</v>
      </c>
      <c r="B2057" s="2">
        <v>42321</v>
      </c>
      <c r="C2057" s="2">
        <v>42325</v>
      </c>
      <c r="D2057" s="1" t="s">
        <v>79</v>
      </c>
      <c r="E2057" s="1" t="s">
        <v>40</v>
      </c>
      <c r="F2057" s="1" t="s">
        <v>403</v>
      </c>
      <c r="G2057" s="1" t="s">
        <v>404</v>
      </c>
      <c r="H2057" s="1" t="s">
        <v>25</v>
      </c>
      <c r="I2057" s="1" t="s">
        <v>26</v>
      </c>
      <c r="J2057" s="1" t="s">
        <v>101</v>
      </c>
      <c r="K2057" s="1" t="s">
        <v>92</v>
      </c>
      <c r="L2057" s="1" t="s">
        <v>93</v>
      </c>
      <c r="M2057" s="1" t="s">
        <v>999</v>
      </c>
      <c r="N2057" s="1" t="s">
        <v>31</v>
      </c>
      <c r="O2057" s="1" t="s">
        <v>32</v>
      </c>
      <c r="P2057" s="1" t="s">
        <v>1000</v>
      </c>
      <c r="Q2057">
        <v>613.99919999999997</v>
      </c>
      <c r="R2057">
        <v>3</v>
      </c>
      <c r="S2057">
        <v>-18.058800000000002</v>
      </c>
      <c r="T2057" s="1" t="s">
        <v>34</v>
      </c>
    </row>
    <row r="2058" spans="1:20" x14ac:dyDescent="0.25">
      <c r="A2058" s="1" t="s">
        <v>4338</v>
      </c>
      <c r="B2058" s="2">
        <v>42440</v>
      </c>
      <c r="C2058" s="2">
        <v>42440</v>
      </c>
      <c r="D2058" s="1" t="s">
        <v>425</v>
      </c>
      <c r="E2058" s="1" t="s">
        <v>426</v>
      </c>
      <c r="F2058" s="1" t="s">
        <v>4339</v>
      </c>
      <c r="G2058" s="1" t="s">
        <v>4340</v>
      </c>
      <c r="H2058" s="1" t="s">
        <v>100</v>
      </c>
      <c r="I2058" s="1" t="s">
        <v>26</v>
      </c>
      <c r="J2058" s="1" t="s">
        <v>66</v>
      </c>
      <c r="K2058" s="1" t="s">
        <v>67</v>
      </c>
      <c r="L2058" s="1" t="s">
        <v>68</v>
      </c>
      <c r="M2058" s="1" t="s">
        <v>1595</v>
      </c>
      <c r="N2058" s="1" t="s">
        <v>31</v>
      </c>
      <c r="O2058" s="1" t="s">
        <v>57</v>
      </c>
      <c r="P2058" s="1" t="s">
        <v>1596</v>
      </c>
      <c r="Q2058">
        <v>30.335999999999999</v>
      </c>
      <c r="R2058">
        <v>4</v>
      </c>
      <c r="S2058">
        <v>9.48</v>
      </c>
      <c r="T2058" s="1" t="s">
        <v>195</v>
      </c>
    </row>
    <row r="2059" spans="1:20" x14ac:dyDescent="0.25">
      <c r="A2059" s="1" t="s">
        <v>4341</v>
      </c>
      <c r="B2059" s="2">
        <v>42664</v>
      </c>
      <c r="C2059" s="2">
        <v>42670</v>
      </c>
      <c r="D2059" s="1" t="s">
        <v>125</v>
      </c>
      <c r="E2059" s="1" t="s">
        <v>40</v>
      </c>
      <c r="F2059" s="1" t="s">
        <v>628</v>
      </c>
      <c r="G2059" s="1" t="s">
        <v>629</v>
      </c>
      <c r="H2059" s="1" t="s">
        <v>25</v>
      </c>
      <c r="I2059" s="1" t="s">
        <v>26</v>
      </c>
      <c r="J2059" s="1" t="s">
        <v>53</v>
      </c>
      <c r="K2059" s="1" t="s">
        <v>54</v>
      </c>
      <c r="L2059" s="1" t="s">
        <v>55</v>
      </c>
      <c r="M2059" s="1" t="s">
        <v>3017</v>
      </c>
      <c r="N2059" s="1" t="s">
        <v>31</v>
      </c>
      <c r="O2059" s="1" t="s">
        <v>36</v>
      </c>
      <c r="P2059" s="1" t="s">
        <v>3018</v>
      </c>
      <c r="Q2059">
        <v>242.136</v>
      </c>
      <c r="R2059">
        <v>3</v>
      </c>
      <c r="S2059">
        <v>12.1068</v>
      </c>
      <c r="T2059" s="1" t="s">
        <v>48</v>
      </c>
    </row>
    <row r="2060" spans="1:20" x14ac:dyDescent="0.25">
      <c r="A2060" s="1" t="s">
        <v>4341</v>
      </c>
      <c r="B2060" s="2">
        <v>42664</v>
      </c>
      <c r="C2060" s="2">
        <v>42670</v>
      </c>
      <c r="D2060" s="1" t="s">
        <v>125</v>
      </c>
      <c r="E2060" s="1" t="s">
        <v>40</v>
      </c>
      <c r="F2060" s="1" t="s">
        <v>628</v>
      </c>
      <c r="G2060" s="1" t="s">
        <v>629</v>
      </c>
      <c r="H2060" s="1" t="s">
        <v>25</v>
      </c>
      <c r="I2060" s="1" t="s">
        <v>26</v>
      </c>
      <c r="J2060" s="1" t="s">
        <v>53</v>
      </c>
      <c r="K2060" s="1" t="s">
        <v>54</v>
      </c>
      <c r="L2060" s="1" t="s">
        <v>55</v>
      </c>
      <c r="M2060" s="1" t="s">
        <v>2659</v>
      </c>
      <c r="N2060" s="1" t="s">
        <v>31</v>
      </c>
      <c r="O2060" s="1" t="s">
        <v>57</v>
      </c>
      <c r="P2060" s="1" t="s">
        <v>2660</v>
      </c>
      <c r="Q2060">
        <v>19.96</v>
      </c>
      <c r="R2060">
        <v>2</v>
      </c>
      <c r="S2060">
        <v>5.5888</v>
      </c>
      <c r="T2060" s="1" t="s">
        <v>48</v>
      </c>
    </row>
    <row r="2061" spans="1:20" x14ac:dyDescent="0.25">
      <c r="A2061" s="1" t="s">
        <v>4342</v>
      </c>
      <c r="B2061" s="2">
        <v>41948</v>
      </c>
      <c r="C2061" s="2">
        <v>41953</v>
      </c>
      <c r="D2061" s="1" t="s">
        <v>50</v>
      </c>
      <c r="E2061" s="1" t="s">
        <v>40</v>
      </c>
      <c r="F2061" s="1" t="s">
        <v>1383</v>
      </c>
      <c r="G2061" s="1" t="s">
        <v>1384</v>
      </c>
      <c r="H2061" s="1" t="s">
        <v>25</v>
      </c>
      <c r="I2061" s="1" t="s">
        <v>26</v>
      </c>
      <c r="J2061" s="1" t="s">
        <v>66</v>
      </c>
      <c r="K2061" s="1" t="s">
        <v>67</v>
      </c>
      <c r="L2061" s="1" t="s">
        <v>68</v>
      </c>
      <c r="M2061" s="1" t="s">
        <v>1831</v>
      </c>
      <c r="N2061" s="1" t="s">
        <v>31</v>
      </c>
      <c r="O2061" s="1" t="s">
        <v>57</v>
      </c>
      <c r="P2061" s="1" t="s">
        <v>1832</v>
      </c>
      <c r="Q2061">
        <v>273.56799999999998</v>
      </c>
      <c r="R2061">
        <v>2</v>
      </c>
      <c r="S2061">
        <v>-34.195999999999998</v>
      </c>
      <c r="T2061" s="1" t="s">
        <v>34</v>
      </c>
    </row>
    <row r="2062" spans="1:20" x14ac:dyDescent="0.25">
      <c r="A2062" s="1" t="s">
        <v>4343</v>
      </c>
      <c r="B2062" s="2">
        <v>42635</v>
      </c>
      <c r="C2062" s="2">
        <v>42639</v>
      </c>
      <c r="D2062" s="1" t="s">
        <v>79</v>
      </c>
      <c r="E2062" s="1" t="s">
        <v>40</v>
      </c>
      <c r="F2062" s="1" t="s">
        <v>3078</v>
      </c>
      <c r="G2062" s="1" t="s">
        <v>3079</v>
      </c>
      <c r="H2062" s="1" t="s">
        <v>90</v>
      </c>
      <c r="I2062" s="1" t="s">
        <v>26</v>
      </c>
      <c r="J2062" s="1" t="s">
        <v>4147</v>
      </c>
      <c r="K2062" s="1" t="s">
        <v>238</v>
      </c>
      <c r="L2062" s="1" t="s">
        <v>93</v>
      </c>
      <c r="M2062" s="1" t="s">
        <v>2204</v>
      </c>
      <c r="N2062" s="1" t="s">
        <v>31</v>
      </c>
      <c r="O2062" s="1" t="s">
        <v>57</v>
      </c>
      <c r="P2062" s="1" t="s">
        <v>2205</v>
      </c>
      <c r="Q2062">
        <v>18.96</v>
      </c>
      <c r="R2062">
        <v>2</v>
      </c>
      <c r="S2062">
        <v>7.5839999999999996</v>
      </c>
      <c r="T2062" s="1" t="s">
        <v>77</v>
      </c>
    </row>
    <row r="2063" spans="1:20" x14ac:dyDescent="0.25">
      <c r="A2063" s="1" t="s">
        <v>4344</v>
      </c>
      <c r="B2063" s="2">
        <v>42416</v>
      </c>
      <c r="C2063" s="2">
        <v>42420</v>
      </c>
      <c r="D2063" s="1" t="s">
        <v>79</v>
      </c>
      <c r="E2063" s="1" t="s">
        <v>40</v>
      </c>
      <c r="F2063" s="1" t="s">
        <v>2211</v>
      </c>
      <c r="G2063" s="1" t="s">
        <v>2212</v>
      </c>
      <c r="H2063" s="1" t="s">
        <v>25</v>
      </c>
      <c r="I2063" s="1" t="s">
        <v>26</v>
      </c>
      <c r="J2063" s="1" t="s">
        <v>173</v>
      </c>
      <c r="K2063" s="1" t="s">
        <v>121</v>
      </c>
      <c r="L2063" s="1" t="s">
        <v>68</v>
      </c>
      <c r="M2063" s="1" t="s">
        <v>2988</v>
      </c>
      <c r="N2063" s="1" t="s">
        <v>31</v>
      </c>
      <c r="O2063" s="1" t="s">
        <v>36</v>
      </c>
      <c r="P2063" s="1" t="s">
        <v>2989</v>
      </c>
      <c r="Q2063">
        <v>326.64600000000002</v>
      </c>
      <c r="R2063">
        <v>3</v>
      </c>
      <c r="S2063">
        <v>39.923400000000001</v>
      </c>
      <c r="T2063" s="1" t="s">
        <v>297</v>
      </c>
    </row>
    <row r="2064" spans="1:20" x14ac:dyDescent="0.25">
      <c r="A2064" s="1" t="s">
        <v>4345</v>
      </c>
      <c r="B2064" s="2">
        <v>41871</v>
      </c>
      <c r="C2064" s="2">
        <v>41876</v>
      </c>
      <c r="D2064" s="1" t="s">
        <v>50</v>
      </c>
      <c r="E2064" s="1" t="s">
        <v>40</v>
      </c>
      <c r="F2064" s="1" t="s">
        <v>2741</v>
      </c>
      <c r="G2064" s="1" t="s">
        <v>2742</v>
      </c>
      <c r="H2064" s="1" t="s">
        <v>90</v>
      </c>
      <c r="I2064" s="1" t="s">
        <v>26</v>
      </c>
      <c r="J2064" s="1" t="s">
        <v>2850</v>
      </c>
      <c r="K2064" s="1" t="s">
        <v>716</v>
      </c>
      <c r="L2064" s="1" t="s">
        <v>29</v>
      </c>
      <c r="M2064" s="1" t="s">
        <v>2218</v>
      </c>
      <c r="N2064" s="1" t="s">
        <v>31</v>
      </c>
      <c r="O2064" s="1" t="s">
        <v>36</v>
      </c>
      <c r="P2064" s="1" t="s">
        <v>2219</v>
      </c>
      <c r="Q2064">
        <v>500.24</v>
      </c>
      <c r="R2064">
        <v>13</v>
      </c>
      <c r="S2064">
        <v>145.06960000000001</v>
      </c>
      <c r="T2064" s="1" t="s">
        <v>253</v>
      </c>
    </row>
    <row r="2065" spans="1:20" x14ac:dyDescent="0.25">
      <c r="A2065" s="1" t="s">
        <v>4346</v>
      </c>
      <c r="B2065" s="2">
        <v>42316</v>
      </c>
      <c r="C2065" s="2">
        <v>42320</v>
      </c>
      <c r="D2065" s="1" t="s">
        <v>79</v>
      </c>
      <c r="E2065" s="1" t="s">
        <v>40</v>
      </c>
      <c r="F2065" s="1" t="s">
        <v>4347</v>
      </c>
      <c r="G2065" s="1" t="s">
        <v>4348</v>
      </c>
      <c r="H2065" s="1" t="s">
        <v>90</v>
      </c>
      <c r="I2065" s="1" t="s">
        <v>26</v>
      </c>
      <c r="J2065" s="1" t="s">
        <v>3031</v>
      </c>
      <c r="K2065" s="1" t="s">
        <v>3106</v>
      </c>
      <c r="L2065" s="1" t="s">
        <v>68</v>
      </c>
      <c r="M2065" s="1" t="s">
        <v>82</v>
      </c>
      <c r="N2065" s="1" t="s">
        <v>31</v>
      </c>
      <c r="O2065" s="1" t="s">
        <v>32</v>
      </c>
      <c r="P2065" s="1" t="s">
        <v>83</v>
      </c>
      <c r="Q2065">
        <v>4404.8999999999996</v>
      </c>
      <c r="R2065">
        <v>5</v>
      </c>
      <c r="S2065">
        <v>1013.127</v>
      </c>
      <c r="T2065" s="1" t="s">
        <v>34</v>
      </c>
    </row>
    <row r="2066" spans="1:20" x14ac:dyDescent="0.25">
      <c r="A2066" s="1" t="s">
        <v>4349</v>
      </c>
      <c r="B2066" s="2">
        <v>43063</v>
      </c>
      <c r="C2066" s="2">
        <v>43063</v>
      </c>
      <c r="D2066" s="1" t="s">
        <v>425</v>
      </c>
      <c r="E2066" s="1" t="s">
        <v>426</v>
      </c>
      <c r="F2066" s="1" t="s">
        <v>1207</v>
      </c>
      <c r="G2066" s="1" t="s">
        <v>1208</v>
      </c>
      <c r="H2066" s="1" t="s">
        <v>25</v>
      </c>
      <c r="I2066" s="1" t="s">
        <v>26</v>
      </c>
      <c r="J2066" s="1" t="s">
        <v>53</v>
      </c>
      <c r="K2066" s="1" t="s">
        <v>54</v>
      </c>
      <c r="L2066" s="1" t="s">
        <v>55</v>
      </c>
      <c r="M2066" s="1" t="s">
        <v>441</v>
      </c>
      <c r="N2066" s="1" t="s">
        <v>31</v>
      </c>
      <c r="O2066" s="1" t="s">
        <v>46</v>
      </c>
      <c r="P2066" s="1" t="s">
        <v>442</v>
      </c>
      <c r="Q2066">
        <v>364.08</v>
      </c>
      <c r="R2066">
        <v>2</v>
      </c>
      <c r="S2066">
        <v>9.1020000000000003</v>
      </c>
      <c r="T2066" s="1" t="s">
        <v>34</v>
      </c>
    </row>
    <row r="2067" spans="1:20" x14ac:dyDescent="0.25">
      <c r="A2067" s="1" t="s">
        <v>4349</v>
      </c>
      <c r="B2067" s="2">
        <v>43063</v>
      </c>
      <c r="C2067" s="2">
        <v>43063</v>
      </c>
      <c r="D2067" s="1" t="s">
        <v>425</v>
      </c>
      <c r="E2067" s="1" t="s">
        <v>426</v>
      </c>
      <c r="F2067" s="1" t="s">
        <v>1207</v>
      </c>
      <c r="G2067" s="1" t="s">
        <v>1208</v>
      </c>
      <c r="H2067" s="1" t="s">
        <v>25</v>
      </c>
      <c r="I2067" s="1" t="s">
        <v>26</v>
      </c>
      <c r="J2067" s="1" t="s">
        <v>53</v>
      </c>
      <c r="K2067" s="1" t="s">
        <v>54</v>
      </c>
      <c r="L2067" s="1" t="s">
        <v>55</v>
      </c>
      <c r="M2067" s="1" t="s">
        <v>1249</v>
      </c>
      <c r="N2067" s="1" t="s">
        <v>31</v>
      </c>
      <c r="O2067" s="1" t="s">
        <v>46</v>
      </c>
      <c r="P2067" s="1" t="s">
        <v>1250</v>
      </c>
      <c r="Q2067">
        <v>71.087999999999994</v>
      </c>
      <c r="R2067">
        <v>2</v>
      </c>
      <c r="S2067">
        <v>-1.7771999999999999</v>
      </c>
      <c r="T2067" s="1" t="s">
        <v>34</v>
      </c>
    </row>
    <row r="2068" spans="1:20" x14ac:dyDescent="0.25">
      <c r="A2068" s="1" t="s">
        <v>4350</v>
      </c>
      <c r="B2068" s="2">
        <v>41954</v>
      </c>
      <c r="C2068" s="2">
        <v>41958</v>
      </c>
      <c r="D2068" s="1" t="s">
        <v>79</v>
      </c>
      <c r="E2068" s="1" t="s">
        <v>40</v>
      </c>
      <c r="F2068" s="1" t="s">
        <v>51</v>
      </c>
      <c r="G2068" s="1" t="s">
        <v>52</v>
      </c>
      <c r="H2068" s="1" t="s">
        <v>25</v>
      </c>
      <c r="I2068" s="1" t="s">
        <v>26</v>
      </c>
      <c r="J2068" s="1" t="s">
        <v>133</v>
      </c>
      <c r="K2068" s="1" t="s">
        <v>134</v>
      </c>
      <c r="L2068" s="1" t="s">
        <v>93</v>
      </c>
      <c r="M2068" s="1" t="s">
        <v>2787</v>
      </c>
      <c r="N2068" s="1" t="s">
        <v>31</v>
      </c>
      <c r="O2068" s="1" t="s">
        <v>57</v>
      </c>
      <c r="P2068" s="1" t="s">
        <v>2788</v>
      </c>
      <c r="Q2068">
        <v>10.984</v>
      </c>
      <c r="R2068">
        <v>2</v>
      </c>
      <c r="S2068">
        <v>-7.9634</v>
      </c>
      <c r="T2068" s="1" t="s">
        <v>34</v>
      </c>
    </row>
    <row r="2069" spans="1:20" x14ac:dyDescent="0.25">
      <c r="A2069" s="1" t="s">
        <v>4350</v>
      </c>
      <c r="B2069" s="2">
        <v>41954</v>
      </c>
      <c r="C2069" s="2">
        <v>41958</v>
      </c>
      <c r="D2069" s="1" t="s">
        <v>79</v>
      </c>
      <c r="E2069" s="1" t="s">
        <v>40</v>
      </c>
      <c r="F2069" s="1" t="s">
        <v>51</v>
      </c>
      <c r="G2069" s="1" t="s">
        <v>52</v>
      </c>
      <c r="H2069" s="1" t="s">
        <v>25</v>
      </c>
      <c r="I2069" s="1" t="s">
        <v>26</v>
      </c>
      <c r="J2069" s="1" t="s">
        <v>133</v>
      </c>
      <c r="K2069" s="1" t="s">
        <v>134</v>
      </c>
      <c r="L2069" s="1" t="s">
        <v>93</v>
      </c>
      <c r="M2069" s="1" t="s">
        <v>575</v>
      </c>
      <c r="N2069" s="1" t="s">
        <v>31</v>
      </c>
      <c r="O2069" s="1" t="s">
        <v>36</v>
      </c>
      <c r="P2069" s="1" t="s">
        <v>576</v>
      </c>
      <c r="Q2069">
        <v>797.94399999999996</v>
      </c>
      <c r="R2069">
        <v>4</v>
      </c>
      <c r="S2069">
        <v>-56.996000000000002</v>
      </c>
      <c r="T2069" s="1" t="s">
        <v>34</v>
      </c>
    </row>
    <row r="2070" spans="1:20" x14ac:dyDescent="0.25">
      <c r="A2070" s="1" t="s">
        <v>4351</v>
      </c>
      <c r="B2070" s="2">
        <v>42821</v>
      </c>
      <c r="C2070" s="2">
        <v>42823</v>
      </c>
      <c r="D2070" s="1" t="s">
        <v>63</v>
      </c>
      <c r="E2070" s="1" t="s">
        <v>22</v>
      </c>
      <c r="F2070" s="1" t="s">
        <v>177</v>
      </c>
      <c r="G2070" s="1" t="s">
        <v>178</v>
      </c>
      <c r="H2070" s="1" t="s">
        <v>25</v>
      </c>
      <c r="I2070" s="1" t="s">
        <v>26</v>
      </c>
      <c r="J2070" s="1" t="s">
        <v>635</v>
      </c>
      <c r="K2070" s="1" t="s">
        <v>716</v>
      </c>
      <c r="L2070" s="1" t="s">
        <v>29</v>
      </c>
      <c r="M2070" s="1" t="s">
        <v>368</v>
      </c>
      <c r="N2070" s="1" t="s">
        <v>31</v>
      </c>
      <c r="O2070" s="1" t="s">
        <v>46</v>
      </c>
      <c r="P2070" s="1" t="s">
        <v>369</v>
      </c>
      <c r="Q2070">
        <v>292.10000000000002</v>
      </c>
      <c r="R2070">
        <v>2</v>
      </c>
      <c r="S2070">
        <v>58.42</v>
      </c>
      <c r="T2070" s="1" t="s">
        <v>195</v>
      </c>
    </row>
    <row r="2071" spans="1:20" x14ac:dyDescent="0.25">
      <c r="A2071" s="1" t="s">
        <v>4352</v>
      </c>
      <c r="B2071" s="2">
        <v>42674</v>
      </c>
      <c r="C2071" s="2">
        <v>42679</v>
      </c>
      <c r="D2071" s="1" t="s">
        <v>50</v>
      </c>
      <c r="E2071" s="1" t="s">
        <v>40</v>
      </c>
      <c r="F2071" s="1" t="s">
        <v>653</v>
      </c>
      <c r="G2071" s="1" t="s">
        <v>654</v>
      </c>
      <c r="H2071" s="1" t="s">
        <v>90</v>
      </c>
      <c r="I2071" s="1" t="s">
        <v>26</v>
      </c>
      <c r="J2071" s="1" t="s">
        <v>328</v>
      </c>
      <c r="K2071" s="1" t="s">
        <v>54</v>
      </c>
      <c r="L2071" s="1" t="s">
        <v>55</v>
      </c>
      <c r="M2071" s="1" t="s">
        <v>1486</v>
      </c>
      <c r="N2071" s="1" t="s">
        <v>31</v>
      </c>
      <c r="O2071" s="1" t="s">
        <v>36</v>
      </c>
      <c r="P2071" s="1" t="s">
        <v>1487</v>
      </c>
      <c r="Q2071">
        <v>1403.92</v>
      </c>
      <c r="R2071">
        <v>5</v>
      </c>
      <c r="S2071">
        <v>70.195999999999998</v>
      </c>
      <c r="T2071" s="1" t="s">
        <v>48</v>
      </c>
    </row>
    <row r="2072" spans="1:20" x14ac:dyDescent="0.25">
      <c r="A2072" s="1" t="s">
        <v>4353</v>
      </c>
      <c r="B2072" s="2">
        <v>42698</v>
      </c>
      <c r="C2072" s="2">
        <v>42704</v>
      </c>
      <c r="D2072" s="1" t="s">
        <v>125</v>
      </c>
      <c r="E2072" s="1" t="s">
        <v>40</v>
      </c>
      <c r="F2072" s="1" t="s">
        <v>901</v>
      </c>
      <c r="G2072" s="1" t="s">
        <v>902</v>
      </c>
      <c r="H2072" s="1" t="s">
        <v>100</v>
      </c>
      <c r="I2072" s="1" t="s">
        <v>26</v>
      </c>
      <c r="J2072" s="1" t="s">
        <v>2050</v>
      </c>
      <c r="K2072" s="1" t="s">
        <v>44</v>
      </c>
      <c r="L2072" s="1" t="s">
        <v>29</v>
      </c>
      <c r="M2072" s="1" t="s">
        <v>767</v>
      </c>
      <c r="N2072" s="1" t="s">
        <v>31</v>
      </c>
      <c r="O2072" s="1" t="s">
        <v>32</v>
      </c>
      <c r="P2072" s="1" t="s">
        <v>768</v>
      </c>
      <c r="Q2072">
        <v>339.92</v>
      </c>
      <c r="R2072">
        <v>5</v>
      </c>
      <c r="S2072">
        <v>8.4979999999999993</v>
      </c>
      <c r="T2072" s="1" t="s">
        <v>34</v>
      </c>
    </row>
    <row r="2073" spans="1:20" x14ac:dyDescent="0.25">
      <c r="A2073" s="1" t="s">
        <v>4354</v>
      </c>
      <c r="B2073" s="2">
        <v>41846</v>
      </c>
      <c r="C2073" s="2">
        <v>41850</v>
      </c>
      <c r="D2073" s="1" t="s">
        <v>79</v>
      </c>
      <c r="E2073" s="1" t="s">
        <v>40</v>
      </c>
      <c r="F2073" s="1" t="s">
        <v>1574</v>
      </c>
      <c r="G2073" s="1" t="s">
        <v>1575</v>
      </c>
      <c r="H2073" s="1" t="s">
        <v>25</v>
      </c>
      <c r="I2073" s="1" t="s">
        <v>26</v>
      </c>
      <c r="J2073" s="1" t="s">
        <v>245</v>
      </c>
      <c r="K2073" s="1" t="s">
        <v>92</v>
      </c>
      <c r="L2073" s="1" t="s">
        <v>93</v>
      </c>
      <c r="M2073" s="1" t="s">
        <v>2261</v>
      </c>
      <c r="N2073" s="1" t="s">
        <v>31</v>
      </c>
      <c r="O2073" s="1" t="s">
        <v>57</v>
      </c>
      <c r="P2073" s="1" t="s">
        <v>2262</v>
      </c>
      <c r="Q2073">
        <v>17.495999999999999</v>
      </c>
      <c r="R2073">
        <v>3</v>
      </c>
      <c r="S2073">
        <v>-10.0602</v>
      </c>
      <c r="T2073" s="1" t="s">
        <v>71</v>
      </c>
    </row>
    <row r="2074" spans="1:20" x14ac:dyDescent="0.25">
      <c r="A2074" s="1" t="s">
        <v>4355</v>
      </c>
      <c r="B2074" s="2">
        <v>42155</v>
      </c>
      <c r="C2074" s="2">
        <v>42157</v>
      </c>
      <c r="D2074" s="1" t="s">
        <v>63</v>
      </c>
      <c r="E2074" s="1" t="s">
        <v>22</v>
      </c>
      <c r="F2074" s="1" t="s">
        <v>1823</v>
      </c>
      <c r="G2074" s="1" t="s">
        <v>1824</v>
      </c>
      <c r="H2074" s="1" t="s">
        <v>90</v>
      </c>
      <c r="I2074" s="1" t="s">
        <v>26</v>
      </c>
      <c r="J2074" s="1" t="s">
        <v>3563</v>
      </c>
      <c r="K2074" s="1" t="s">
        <v>362</v>
      </c>
      <c r="L2074" s="1" t="s">
        <v>68</v>
      </c>
      <c r="M2074" s="1" t="s">
        <v>1980</v>
      </c>
      <c r="N2074" s="1" t="s">
        <v>31</v>
      </c>
      <c r="O2074" s="1" t="s">
        <v>57</v>
      </c>
      <c r="P2074" s="1" t="s">
        <v>1981</v>
      </c>
      <c r="Q2074">
        <v>8.2799999999999994</v>
      </c>
      <c r="R2074">
        <v>2</v>
      </c>
      <c r="S2074">
        <v>2.9807999999999999</v>
      </c>
      <c r="T2074" s="1" t="s">
        <v>161</v>
      </c>
    </row>
    <row r="2075" spans="1:20" x14ac:dyDescent="0.25">
      <c r="A2075" s="1" t="s">
        <v>4356</v>
      </c>
      <c r="B2075" s="2">
        <v>41948</v>
      </c>
      <c r="C2075" s="2">
        <v>41948</v>
      </c>
      <c r="D2075" s="1" t="s">
        <v>425</v>
      </c>
      <c r="E2075" s="1" t="s">
        <v>426</v>
      </c>
      <c r="F2075" s="1" t="s">
        <v>4357</v>
      </c>
      <c r="G2075" s="1" t="s">
        <v>4358</v>
      </c>
      <c r="H2075" s="1" t="s">
        <v>25</v>
      </c>
      <c r="I2075" s="1" t="s">
        <v>26</v>
      </c>
      <c r="J2075" s="1" t="s">
        <v>2850</v>
      </c>
      <c r="K2075" s="1" t="s">
        <v>716</v>
      </c>
      <c r="L2075" s="1" t="s">
        <v>29</v>
      </c>
      <c r="M2075" s="1" t="s">
        <v>1513</v>
      </c>
      <c r="N2075" s="1" t="s">
        <v>31</v>
      </c>
      <c r="O2075" s="1" t="s">
        <v>36</v>
      </c>
      <c r="P2075" s="1" t="s">
        <v>1514</v>
      </c>
      <c r="Q2075">
        <v>149.9</v>
      </c>
      <c r="R2075">
        <v>5</v>
      </c>
      <c r="S2075">
        <v>40.472999999999999</v>
      </c>
      <c r="T2075" s="1" t="s">
        <v>34</v>
      </c>
    </row>
    <row r="2076" spans="1:20" x14ac:dyDescent="0.25">
      <c r="A2076" s="1" t="s">
        <v>4359</v>
      </c>
      <c r="B2076" s="2">
        <v>42821</v>
      </c>
      <c r="C2076" s="2">
        <v>42826</v>
      </c>
      <c r="D2076" s="1" t="s">
        <v>50</v>
      </c>
      <c r="E2076" s="1" t="s">
        <v>40</v>
      </c>
      <c r="F2076" s="1" t="s">
        <v>1345</v>
      </c>
      <c r="G2076" s="1" t="s">
        <v>1346</v>
      </c>
      <c r="H2076" s="1" t="s">
        <v>25</v>
      </c>
      <c r="I2076" s="1" t="s">
        <v>26</v>
      </c>
      <c r="J2076" s="1" t="s">
        <v>101</v>
      </c>
      <c r="K2076" s="1" t="s">
        <v>92</v>
      </c>
      <c r="L2076" s="1" t="s">
        <v>93</v>
      </c>
      <c r="M2076" s="1" t="s">
        <v>999</v>
      </c>
      <c r="N2076" s="1" t="s">
        <v>31</v>
      </c>
      <c r="O2076" s="1" t="s">
        <v>32</v>
      </c>
      <c r="P2076" s="1" t="s">
        <v>1000</v>
      </c>
      <c r="Q2076">
        <v>1023.332</v>
      </c>
      <c r="R2076">
        <v>5</v>
      </c>
      <c r="S2076">
        <v>-30.097999999999999</v>
      </c>
      <c r="T2076" s="1" t="s">
        <v>195</v>
      </c>
    </row>
    <row r="2077" spans="1:20" x14ac:dyDescent="0.25">
      <c r="A2077" s="1" t="s">
        <v>4359</v>
      </c>
      <c r="B2077" s="2">
        <v>42821</v>
      </c>
      <c r="C2077" s="2">
        <v>42826</v>
      </c>
      <c r="D2077" s="1" t="s">
        <v>50</v>
      </c>
      <c r="E2077" s="1" t="s">
        <v>40</v>
      </c>
      <c r="F2077" s="1" t="s">
        <v>1345</v>
      </c>
      <c r="G2077" s="1" t="s">
        <v>1346</v>
      </c>
      <c r="H2077" s="1" t="s">
        <v>25</v>
      </c>
      <c r="I2077" s="1" t="s">
        <v>26</v>
      </c>
      <c r="J2077" s="1" t="s">
        <v>101</v>
      </c>
      <c r="K2077" s="1" t="s">
        <v>92</v>
      </c>
      <c r="L2077" s="1" t="s">
        <v>93</v>
      </c>
      <c r="M2077" s="1" t="s">
        <v>206</v>
      </c>
      <c r="N2077" s="1" t="s">
        <v>31</v>
      </c>
      <c r="O2077" s="1" t="s">
        <v>36</v>
      </c>
      <c r="P2077" s="1" t="s">
        <v>207</v>
      </c>
      <c r="Q2077">
        <v>600.55799999999999</v>
      </c>
      <c r="R2077">
        <v>3</v>
      </c>
      <c r="S2077">
        <v>-8.5793999999999997</v>
      </c>
      <c r="T2077" s="1" t="s">
        <v>195</v>
      </c>
    </row>
    <row r="2078" spans="1:20" x14ac:dyDescent="0.25">
      <c r="A2078" s="1" t="s">
        <v>4359</v>
      </c>
      <c r="B2078" s="2">
        <v>42821</v>
      </c>
      <c r="C2078" s="2">
        <v>42826</v>
      </c>
      <c r="D2078" s="1" t="s">
        <v>50</v>
      </c>
      <c r="E2078" s="1" t="s">
        <v>40</v>
      </c>
      <c r="F2078" s="1" t="s">
        <v>1345</v>
      </c>
      <c r="G2078" s="1" t="s">
        <v>1346</v>
      </c>
      <c r="H2078" s="1" t="s">
        <v>25</v>
      </c>
      <c r="I2078" s="1" t="s">
        <v>26</v>
      </c>
      <c r="J2078" s="1" t="s">
        <v>101</v>
      </c>
      <c r="K2078" s="1" t="s">
        <v>92</v>
      </c>
      <c r="L2078" s="1" t="s">
        <v>93</v>
      </c>
      <c r="M2078" s="1" t="s">
        <v>1850</v>
      </c>
      <c r="N2078" s="1" t="s">
        <v>31</v>
      </c>
      <c r="O2078" s="1" t="s">
        <v>36</v>
      </c>
      <c r="P2078" s="1" t="s">
        <v>1851</v>
      </c>
      <c r="Q2078">
        <v>211.24600000000001</v>
      </c>
      <c r="R2078">
        <v>2</v>
      </c>
      <c r="S2078">
        <v>-66.391599999999997</v>
      </c>
      <c r="T2078" s="1" t="s">
        <v>195</v>
      </c>
    </row>
    <row r="2079" spans="1:20" x14ac:dyDescent="0.25">
      <c r="A2079" s="1" t="s">
        <v>4360</v>
      </c>
      <c r="B2079" s="2">
        <v>41780</v>
      </c>
      <c r="C2079" s="2">
        <v>41782</v>
      </c>
      <c r="D2079" s="1" t="s">
        <v>63</v>
      </c>
      <c r="E2079" s="1" t="s">
        <v>22</v>
      </c>
      <c r="F2079" s="1" t="s">
        <v>925</v>
      </c>
      <c r="G2079" s="1" t="s">
        <v>926</v>
      </c>
      <c r="H2079" s="1" t="s">
        <v>25</v>
      </c>
      <c r="I2079" s="1" t="s">
        <v>26</v>
      </c>
      <c r="J2079" s="1" t="s">
        <v>101</v>
      </c>
      <c r="K2079" s="1" t="s">
        <v>92</v>
      </c>
      <c r="L2079" s="1" t="s">
        <v>93</v>
      </c>
      <c r="M2079" s="1" t="s">
        <v>488</v>
      </c>
      <c r="N2079" s="1" t="s">
        <v>31</v>
      </c>
      <c r="O2079" s="1" t="s">
        <v>36</v>
      </c>
      <c r="P2079" s="1" t="s">
        <v>489</v>
      </c>
      <c r="Q2079">
        <v>107.77200000000001</v>
      </c>
      <c r="R2079">
        <v>2</v>
      </c>
      <c r="S2079">
        <v>-29.252400000000002</v>
      </c>
      <c r="T2079" s="1" t="s">
        <v>161</v>
      </c>
    </row>
    <row r="2080" spans="1:20" x14ac:dyDescent="0.25">
      <c r="A2080" s="1" t="s">
        <v>4361</v>
      </c>
      <c r="B2080" s="2">
        <v>42203</v>
      </c>
      <c r="C2080" s="2">
        <v>42205</v>
      </c>
      <c r="D2080" s="1" t="s">
        <v>63</v>
      </c>
      <c r="E2080" s="1" t="s">
        <v>22</v>
      </c>
      <c r="F2080" s="1" t="s">
        <v>847</v>
      </c>
      <c r="G2080" s="1" t="s">
        <v>848</v>
      </c>
      <c r="H2080" s="1" t="s">
        <v>25</v>
      </c>
      <c r="I2080" s="1" t="s">
        <v>26</v>
      </c>
      <c r="J2080" s="1" t="s">
        <v>173</v>
      </c>
      <c r="K2080" s="1" t="s">
        <v>121</v>
      </c>
      <c r="L2080" s="1" t="s">
        <v>68</v>
      </c>
      <c r="M2080" s="1" t="s">
        <v>1718</v>
      </c>
      <c r="N2080" s="1" t="s">
        <v>31</v>
      </c>
      <c r="O2080" s="1" t="s">
        <v>57</v>
      </c>
      <c r="P2080" s="1" t="s">
        <v>1719</v>
      </c>
      <c r="Q2080">
        <v>7.38</v>
      </c>
      <c r="R2080">
        <v>1</v>
      </c>
      <c r="S2080">
        <v>2.1402000000000001</v>
      </c>
      <c r="T2080" s="1" t="s">
        <v>71</v>
      </c>
    </row>
    <row r="2081" spans="1:20" x14ac:dyDescent="0.25">
      <c r="A2081" s="1" t="s">
        <v>4362</v>
      </c>
      <c r="B2081" s="2">
        <v>42664</v>
      </c>
      <c r="C2081" s="2">
        <v>42669</v>
      </c>
      <c r="D2081" s="1" t="s">
        <v>50</v>
      </c>
      <c r="E2081" s="1" t="s">
        <v>40</v>
      </c>
      <c r="F2081" s="1" t="s">
        <v>1950</v>
      </c>
      <c r="G2081" s="1" t="s">
        <v>1951</v>
      </c>
      <c r="H2081" s="1" t="s">
        <v>100</v>
      </c>
      <c r="I2081" s="1" t="s">
        <v>26</v>
      </c>
      <c r="J2081" s="1" t="s">
        <v>43</v>
      </c>
      <c r="K2081" s="1" t="s">
        <v>44</v>
      </c>
      <c r="L2081" s="1" t="s">
        <v>29</v>
      </c>
      <c r="M2081" s="1" t="s">
        <v>1518</v>
      </c>
      <c r="N2081" s="1" t="s">
        <v>31</v>
      </c>
      <c r="O2081" s="1" t="s">
        <v>57</v>
      </c>
      <c r="P2081" s="1" t="s">
        <v>1519</v>
      </c>
      <c r="Q2081">
        <v>45.567999999999998</v>
      </c>
      <c r="R2081">
        <v>2</v>
      </c>
      <c r="S2081">
        <v>9.6831999999999994</v>
      </c>
      <c r="T2081" s="1" t="s">
        <v>48</v>
      </c>
    </row>
    <row r="2082" spans="1:20" x14ac:dyDescent="0.25">
      <c r="A2082" s="1" t="s">
        <v>4363</v>
      </c>
      <c r="B2082" s="2">
        <v>42943</v>
      </c>
      <c r="C2082" s="2">
        <v>42948</v>
      </c>
      <c r="D2082" s="1" t="s">
        <v>50</v>
      </c>
      <c r="E2082" s="1" t="s">
        <v>22</v>
      </c>
      <c r="F2082" s="1" t="s">
        <v>1468</v>
      </c>
      <c r="G2082" s="1" t="s">
        <v>1469</v>
      </c>
      <c r="H2082" s="1" t="s">
        <v>25</v>
      </c>
      <c r="I2082" s="1" t="s">
        <v>26</v>
      </c>
      <c r="J2082" s="1" t="s">
        <v>2017</v>
      </c>
      <c r="K2082" s="1" t="s">
        <v>1036</v>
      </c>
      <c r="L2082" s="1" t="s">
        <v>29</v>
      </c>
      <c r="M2082" s="1" t="s">
        <v>135</v>
      </c>
      <c r="N2082" s="1" t="s">
        <v>31</v>
      </c>
      <c r="O2082" s="1" t="s">
        <v>36</v>
      </c>
      <c r="P2082" s="1" t="s">
        <v>136</v>
      </c>
      <c r="Q2082">
        <v>194.84800000000001</v>
      </c>
      <c r="R2082">
        <v>4</v>
      </c>
      <c r="S2082">
        <v>12.178000000000001</v>
      </c>
      <c r="T2082" s="1" t="s">
        <v>71</v>
      </c>
    </row>
    <row r="2083" spans="1:20" x14ac:dyDescent="0.25">
      <c r="A2083" s="1" t="s">
        <v>4364</v>
      </c>
      <c r="B2083" s="2">
        <v>42163</v>
      </c>
      <c r="C2083" s="2">
        <v>42167</v>
      </c>
      <c r="D2083" s="1" t="s">
        <v>79</v>
      </c>
      <c r="E2083" s="1" t="s">
        <v>40</v>
      </c>
      <c r="F2083" s="1" t="s">
        <v>3141</v>
      </c>
      <c r="G2083" s="1" t="s">
        <v>3142</v>
      </c>
      <c r="H2083" s="1" t="s">
        <v>90</v>
      </c>
      <c r="I2083" s="1" t="s">
        <v>26</v>
      </c>
      <c r="J2083" s="1" t="s">
        <v>789</v>
      </c>
      <c r="K2083" s="1" t="s">
        <v>44</v>
      </c>
      <c r="L2083" s="1" t="s">
        <v>29</v>
      </c>
      <c r="M2083" s="1" t="s">
        <v>2110</v>
      </c>
      <c r="N2083" s="1" t="s">
        <v>31</v>
      </c>
      <c r="O2083" s="1" t="s">
        <v>57</v>
      </c>
      <c r="P2083" s="1" t="s">
        <v>2111</v>
      </c>
      <c r="Q2083">
        <v>173.208</v>
      </c>
      <c r="R2083">
        <v>7</v>
      </c>
      <c r="S2083">
        <v>45.467100000000002</v>
      </c>
      <c r="T2083" s="1" t="s">
        <v>59</v>
      </c>
    </row>
    <row r="2084" spans="1:20" x14ac:dyDescent="0.25">
      <c r="A2084" s="1" t="s">
        <v>4365</v>
      </c>
      <c r="B2084" s="2">
        <v>41866</v>
      </c>
      <c r="C2084" s="2">
        <v>41870</v>
      </c>
      <c r="D2084" s="1" t="s">
        <v>79</v>
      </c>
      <c r="E2084" s="1" t="s">
        <v>40</v>
      </c>
      <c r="F2084" s="1" t="s">
        <v>1060</v>
      </c>
      <c r="G2084" s="1" t="s">
        <v>1061</v>
      </c>
      <c r="H2084" s="1" t="s">
        <v>25</v>
      </c>
      <c r="I2084" s="1" t="s">
        <v>26</v>
      </c>
      <c r="J2084" s="1" t="s">
        <v>328</v>
      </c>
      <c r="K2084" s="1" t="s">
        <v>54</v>
      </c>
      <c r="L2084" s="1" t="s">
        <v>55</v>
      </c>
      <c r="M2084" s="1" t="s">
        <v>1656</v>
      </c>
      <c r="N2084" s="1" t="s">
        <v>31</v>
      </c>
      <c r="O2084" s="1" t="s">
        <v>36</v>
      </c>
      <c r="P2084" s="1" t="s">
        <v>1657</v>
      </c>
      <c r="Q2084">
        <v>195.136</v>
      </c>
      <c r="R2084">
        <v>4</v>
      </c>
      <c r="S2084">
        <v>-12.196</v>
      </c>
      <c r="T2084" s="1" t="s">
        <v>253</v>
      </c>
    </row>
    <row r="2085" spans="1:20" x14ac:dyDescent="0.25">
      <c r="A2085" s="1" t="s">
        <v>4366</v>
      </c>
      <c r="B2085" s="2">
        <v>42932</v>
      </c>
      <c r="C2085" s="2">
        <v>42939</v>
      </c>
      <c r="D2085" s="1" t="s">
        <v>39</v>
      </c>
      <c r="E2085" s="1" t="s">
        <v>40</v>
      </c>
      <c r="F2085" s="1" t="s">
        <v>475</v>
      </c>
      <c r="G2085" s="1" t="s">
        <v>476</v>
      </c>
      <c r="H2085" s="1" t="s">
        <v>25</v>
      </c>
      <c r="I2085" s="1" t="s">
        <v>26</v>
      </c>
      <c r="J2085" s="1" t="s">
        <v>1527</v>
      </c>
      <c r="K2085" s="1" t="s">
        <v>1036</v>
      </c>
      <c r="L2085" s="1" t="s">
        <v>29</v>
      </c>
      <c r="M2085" s="1" t="s">
        <v>104</v>
      </c>
      <c r="N2085" s="1" t="s">
        <v>31</v>
      </c>
      <c r="O2085" s="1" t="s">
        <v>36</v>
      </c>
      <c r="P2085" s="1" t="s">
        <v>105</v>
      </c>
      <c r="Q2085">
        <v>242.352</v>
      </c>
      <c r="R2085">
        <v>3</v>
      </c>
      <c r="S2085">
        <v>15.147</v>
      </c>
      <c r="T2085" s="1" t="s">
        <v>71</v>
      </c>
    </row>
    <row r="2086" spans="1:20" x14ac:dyDescent="0.25">
      <c r="A2086" s="1" t="s">
        <v>4367</v>
      </c>
      <c r="B2086" s="2">
        <v>41989</v>
      </c>
      <c r="C2086" s="2">
        <v>41991</v>
      </c>
      <c r="D2086" s="1" t="s">
        <v>63</v>
      </c>
      <c r="E2086" s="1" t="s">
        <v>22</v>
      </c>
      <c r="F2086" s="1" t="s">
        <v>3683</v>
      </c>
      <c r="G2086" s="1" t="s">
        <v>3684</v>
      </c>
      <c r="H2086" s="1" t="s">
        <v>25</v>
      </c>
      <c r="I2086" s="1" t="s">
        <v>26</v>
      </c>
      <c r="J2086" s="1" t="s">
        <v>4368</v>
      </c>
      <c r="K2086" s="1" t="s">
        <v>92</v>
      </c>
      <c r="L2086" s="1" t="s">
        <v>93</v>
      </c>
      <c r="M2086" s="1" t="s">
        <v>111</v>
      </c>
      <c r="N2086" s="1" t="s">
        <v>31</v>
      </c>
      <c r="O2086" s="1" t="s">
        <v>57</v>
      </c>
      <c r="P2086" s="1" t="s">
        <v>112</v>
      </c>
      <c r="Q2086">
        <v>8.6240000000000006</v>
      </c>
      <c r="R2086">
        <v>7</v>
      </c>
      <c r="S2086">
        <v>-2.5872000000000002</v>
      </c>
      <c r="T2086" s="1" t="s">
        <v>96</v>
      </c>
    </row>
    <row r="2087" spans="1:20" x14ac:dyDescent="0.25">
      <c r="A2087" s="1" t="s">
        <v>4369</v>
      </c>
      <c r="B2087" s="2">
        <v>42653</v>
      </c>
      <c r="C2087" s="2">
        <v>42655</v>
      </c>
      <c r="D2087" s="1" t="s">
        <v>63</v>
      </c>
      <c r="E2087" s="1" t="s">
        <v>87</v>
      </c>
      <c r="F2087" s="1" t="s">
        <v>1730</v>
      </c>
      <c r="G2087" s="1" t="s">
        <v>1731</v>
      </c>
      <c r="H2087" s="1" t="s">
        <v>25</v>
      </c>
      <c r="I2087" s="1" t="s">
        <v>26</v>
      </c>
      <c r="J2087" s="1" t="s">
        <v>1154</v>
      </c>
      <c r="K2087" s="1" t="s">
        <v>92</v>
      </c>
      <c r="L2087" s="1" t="s">
        <v>93</v>
      </c>
      <c r="M2087" s="1" t="s">
        <v>2189</v>
      </c>
      <c r="N2087" s="1" t="s">
        <v>31</v>
      </c>
      <c r="O2087" s="1" t="s">
        <v>57</v>
      </c>
      <c r="P2087" s="1" t="s">
        <v>2190</v>
      </c>
      <c r="Q2087">
        <v>14</v>
      </c>
      <c r="R2087">
        <v>4</v>
      </c>
      <c r="S2087">
        <v>-6.3</v>
      </c>
      <c r="T2087" s="1" t="s">
        <v>48</v>
      </c>
    </row>
    <row r="2088" spans="1:20" x14ac:dyDescent="0.25">
      <c r="A2088" s="1" t="s">
        <v>4370</v>
      </c>
      <c r="B2088" s="2">
        <v>42638</v>
      </c>
      <c r="C2088" s="2">
        <v>42644</v>
      </c>
      <c r="D2088" s="1" t="s">
        <v>125</v>
      </c>
      <c r="E2088" s="1" t="s">
        <v>40</v>
      </c>
      <c r="F2088" s="1" t="s">
        <v>2048</v>
      </c>
      <c r="G2088" s="1" t="s">
        <v>2049</v>
      </c>
      <c r="H2088" s="1" t="s">
        <v>25</v>
      </c>
      <c r="I2088" s="1" t="s">
        <v>26</v>
      </c>
      <c r="J2088" s="1" t="s">
        <v>730</v>
      </c>
      <c r="K2088" s="1" t="s">
        <v>54</v>
      </c>
      <c r="L2088" s="1" t="s">
        <v>55</v>
      </c>
      <c r="M2088" s="1" t="s">
        <v>855</v>
      </c>
      <c r="N2088" s="1" t="s">
        <v>31</v>
      </c>
      <c r="O2088" s="1" t="s">
        <v>36</v>
      </c>
      <c r="P2088" s="1" t="s">
        <v>856</v>
      </c>
      <c r="Q2088">
        <v>483.13600000000002</v>
      </c>
      <c r="R2088">
        <v>4</v>
      </c>
      <c r="S2088">
        <v>60.392000000000003</v>
      </c>
      <c r="T2088" s="1" t="s">
        <v>77</v>
      </c>
    </row>
    <row r="2089" spans="1:20" x14ac:dyDescent="0.25">
      <c r="A2089" s="1" t="s">
        <v>4371</v>
      </c>
      <c r="B2089" s="2">
        <v>41793</v>
      </c>
      <c r="C2089" s="2">
        <v>41796</v>
      </c>
      <c r="D2089" s="1" t="s">
        <v>21</v>
      </c>
      <c r="E2089" s="1" t="s">
        <v>87</v>
      </c>
      <c r="F2089" s="1" t="s">
        <v>3081</v>
      </c>
      <c r="G2089" s="1" t="s">
        <v>3082</v>
      </c>
      <c r="H2089" s="1" t="s">
        <v>25</v>
      </c>
      <c r="I2089" s="1" t="s">
        <v>26</v>
      </c>
      <c r="J2089" s="1" t="s">
        <v>513</v>
      </c>
      <c r="K2089" s="1" t="s">
        <v>134</v>
      </c>
      <c r="L2089" s="1" t="s">
        <v>93</v>
      </c>
      <c r="M2089" s="1" t="s">
        <v>630</v>
      </c>
      <c r="N2089" s="1" t="s">
        <v>31</v>
      </c>
      <c r="O2089" s="1" t="s">
        <v>57</v>
      </c>
      <c r="P2089" s="1" t="s">
        <v>631</v>
      </c>
      <c r="Q2089">
        <v>61.543999999999997</v>
      </c>
      <c r="R2089">
        <v>7</v>
      </c>
      <c r="S2089">
        <v>-40.003599999999999</v>
      </c>
      <c r="T2089" s="1" t="s">
        <v>59</v>
      </c>
    </row>
    <row r="2090" spans="1:20" x14ac:dyDescent="0.25">
      <c r="A2090" s="1" t="s">
        <v>4372</v>
      </c>
      <c r="B2090" s="2">
        <v>42980</v>
      </c>
      <c r="C2090" s="2">
        <v>42982</v>
      </c>
      <c r="D2090" s="1" t="s">
        <v>63</v>
      </c>
      <c r="E2090" s="1" t="s">
        <v>22</v>
      </c>
      <c r="F2090" s="1" t="s">
        <v>3150</v>
      </c>
      <c r="G2090" s="1" t="s">
        <v>3151</v>
      </c>
      <c r="H2090" s="1" t="s">
        <v>100</v>
      </c>
      <c r="I2090" s="1" t="s">
        <v>26</v>
      </c>
      <c r="J2090" s="1" t="s">
        <v>53</v>
      </c>
      <c r="K2090" s="1" t="s">
        <v>54</v>
      </c>
      <c r="L2090" s="1" t="s">
        <v>55</v>
      </c>
      <c r="M2090" s="1" t="s">
        <v>935</v>
      </c>
      <c r="N2090" s="1" t="s">
        <v>31</v>
      </c>
      <c r="O2090" s="1" t="s">
        <v>57</v>
      </c>
      <c r="P2090" s="1" t="s">
        <v>936</v>
      </c>
      <c r="Q2090">
        <v>511.5</v>
      </c>
      <c r="R2090">
        <v>5</v>
      </c>
      <c r="S2090">
        <v>132.99</v>
      </c>
      <c r="T2090" s="1" t="s">
        <v>77</v>
      </c>
    </row>
    <row r="2091" spans="1:20" x14ac:dyDescent="0.25">
      <c r="A2091" s="1" t="s">
        <v>4373</v>
      </c>
      <c r="B2091" s="2">
        <v>42492</v>
      </c>
      <c r="C2091" s="2">
        <v>42496</v>
      </c>
      <c r="D2091" s="1" t="s">
        <v>79</v>
      </c>
      <c r="E2091" s="1" t="s">
        <v>40</v>
      </c>
      <c r="F2091" s="1" t="s">
        <v>1598</v>
      </c>
      <c r="G2091" s="1" t="s">
        <v>1599</v>
      </c>
      <c r="H2091" s="1" t="s">
        <v>90</v>
      </c>
      <c r="I2091" s="1" t="s">
        <v>26</v>
      </c>
      <c r="J2091" s="1" t="s">
        <v>173</v>
      </c>
      <c r="K2091" s="1" t="s">
        <v>121</v>
      </c>
      <c r="L2091" s="1" t="s">
        <v>68</v>
      </c>
      <c r="M2091" s="1" t="s">
        <v>677</v>
      </c>
      <c r="N2091" s="1" t="s">
        <v>31</v>
      </c>
      <c r="O2091" s="1" t="s">
        <v>57</v>
      </c>
      <c r="P2091" s="1" t="s">
        <v>678</v>
      </c>
      <c r="Q2091">
        <v>12.56</v>
      </c>
      <c r="R2091">
        <v>2</v>
      </c>
      <c r="S2091">
        <v>4.0191999999999997</v>
      </c>
      <c r="T2091" s="1" t="s">
        <v>161</v>
      </c>
    </row>
    <row r="2092" spans="1:20" x14ac:dyDescent="0.25">
      <c r="A2092" s="1" t="s">
        <v>4373</v>
      </c>
      <c r="B2092" s="2">
        <v>42492</v>
      </c>
      <c r="C2092" s="2">
        <v>42496</v>
      </c>
      <c r="D2092" s="1" t="s">
        <v>79</v>
      </c>
      <c r="E2092" s="1" t="s">
        <v>40</v>
      </c>
      <c r="F2092" s="1" t="s">
        <v>1598</v>
      </c>
      <c r="G2092" s="1" t="s">
        <v>1599</v>
      </c>
      <c r="H2092" s="1" t="s">
        <v>90</v>
      </c>
      <c r="I2092" s="1" t="s">
        <v>26</v>
      </c>
      <c r="J2092" s="1" t="s">
        <v>173</v>
      </c>
      <c r="K2092" s="1" t="s">
        <v>121</v>
      </c>
      <c r="L2092" s="1" t="s">
        <v>68</v>
      </c>
      <c r="M2092" s="1" t="s">
        <v>745</v>
      </c>
      <c r="N2092" s="1" t="s">
        <v>31</v>
      </c>
      <c r="O2092" s="1" t="s">
        <v>57</v>
      </c>
      <c r="P2092" s="1" t="s">
        <v>746</v>
      </c>
      <c r="Q2092">
        <v>214.7</v>
      </c>
      <c r="R2092">
        <v>5</v>
      </c>
      <c r="S2092">
        <v>83.733000000000004</v>
      </c>
      <c r="T2092" s="1" t="s">
        <v>161</v>
      </c>
    </row>
    <row r="2093" spans="1:20" x14ac:dyDescent="0.25">
      <c r="A2093" s="1" t="s">
        <v>4374</v>
      </c>
      <c r="B2093" s="2">
        <v>42905</v>
      </c>
      <c r="C2093" s="2">
        <v>42909</v>
      </c>
      <c r="D2093" s="1" t="s">
        <v>79</v>
      </c>
      <c r="E2093" s="1" t="s">
        <v>40</v>
      </c>
      <c r="F2093" s="1" t="s">
        <v>2702</v>
      </c>
      <c r="G2093" s="1" t="s">
        <v>2703</v>
      </c>
      <c r="H2093" s="1" t="s">
        <v>25</v>
      </c>
      <c r="I2093" s="1" t="s">
        <v>26</v>
      </c>
      <c r="J2093" s="1" t="s">
        <v>328</v>
      </c>
      <c r="K2093" s="1" t="s">
        <v>54</v>
      </c>
      <c r="L2093" s="1" t="s">
        <v>55</v>
      </c>
      <c r="M2093" s="1" t="s">
        <v>2614</v>
      </c>
      <c r="N2093" s="1" t="s">
        <v>31</v>
      </c>
      <c r="O2093" s="1" t="s">
        <v>57</v>
      </c>
      <c r="P2093" s="1" t="s">
        <v>2615</v>
      </c>
      <c r="Q2093">
        <v>50.32</v>
      </c>
      <c r="R2093">
        <v>4</v>
      </c>
      <c r="S2093">
        <v>21.134399999999999</v>
      </c>
      <c r="T2093" s="1" t="s">
        <v>59</v>
      </c>
    </row>
    <row r="2094" spans="1:20" x14ac:dyDescent="0.25">
      <c r="A2094" s="1" t="s">
        <v>4375</v>
      </c>
      <c r="B2094" s="2">
        <v>42089</v>
      </c>
      <c r="C2094" s="2">
        <v>42093</v>
      </c>
      <c r="D2094" s="1" t="s">
        <v>79</v>
      </c>
      <c r="E2094" s="1" t="s">
        <v>40</v>
      </c>
      <c r="F2094" s="1" t="s">
        <v>623</v>
      </c>
      <c r="G2094" s="1" t="s">
        <v>624</v>
      </c>
      <c r="H2094" s="1" t="s">
        <v>90</v>
      </c>
      <c r="I2094" s="1" t="s">
        <v>26</v>
      </c>
      <c r="J2094" s="1" t="s">
        <v>191</v>
      </c>
      <c r="K2094" s="1" t="s">
        <v>192</v>
      </c>
      <c r="L2094" s="1" t="s">
        <v>55</v>
      </c>
      <c r="M2094" s="1" t="s">
        <v>521</v>
      </c>
      <c r="N2094" s="1" t="s">
        <v>31</v>
      </c>
      <c r="O2094" s="1" t="s">
        <v>46</v>
      </c>
      <c r="P2094" s="1" t="s">
        <v>522</v>
      </c>
      <c r="Q2094">
        <v>3393.68</v>
      </c>
      <c r="R2094">
        <v>8</v>
      </c>
      <c r="S2094">
        <v>610.86239999999998</v>
      </c>
      <c r="T2094" s="1" t="s">
        <v>195</v>
      </c>
    </row>
    <row r="2095" spans="1:20" x14ac:dyDescent="0.25">
      <c r="A2095" s="1" t="s">
        <v>4376</v>
      </c>
      <c r="B2095" s="2">
        <v>42749</v>
      </c>
      <c r="C2095" s="2">
        <v>42755</v>
      </c>
      <c r="D2095" s="1" t="s">
        <v>125</v>
      </c>
      <c r="E2095" s="1" t="s">
        <v>40</v>
      </c>
      <c r="F2095" s="1" t="s">
        <v>3021</v>
      </c>
      <c r="G2095" s="1" t="s">
        <v>3022</v>
      </c>
      <c r="H2095" s="1" t="s">
        <v>100</v>
      </c>
      <c r="I2095" s="1" t="s">
        <v>26</v>
      </c>
      <c r="J2095" s="1" t="s">
        <v>635</v>
      </c>
      <c r="K2095" s="1" t="s">
        <v>110</v>
      </c>
      <c r="L2095" s="1" t="s">
        <v>93</v>
      </c>
      <c r="M2095" s="1" t="s">
        <v>1595</v>
      </c>
      <c r="N2095" s="1" t="s">
        <v>31</v>
      </c>
      <c r="O2095" s="1" t="s">
        <v>57</v>
      </c>
      <c r="P2095" s="1" t="s">
        <v>1596</v>
      </c>
      <c r="Q2095">
        <v>18.96</v>
      </c>
      <c r="R2095">
        <v>2</v>
      </c>
      <c r="S2095">
        <v>8.532</v>
      </c>
      <c r="T2095" s="1" t="s">
        <v>169</v>
      </c>
    </row>
    <row r="2096" spans="1:20" x14ac:dyDescent="0.25">
      <c r="A2096" s="1" t="s">
        <v>4377</v>
      </c>
      <c r="B2096" s="2">
        <v>41944</v>
      </c>
      <c r="C2096" s="2">
        <v>41946</v>
      </c>
      <c r="D2096" s="1" t="s">
        <v>63</v>
      </c>
      <c r="E2096" s="1" t="s">
        <v>87</v>
      </c>
      <c r="F2096" s="1" t="s">
        <v>1511</v>
      </c>
      <c r="G2096" s="1" t="s">
        <v>1512</v>
      </c>
      <c r="H2096" s="1" t="s">
        <v>90</v>
      </c>
      <c r="I2096" s="1" t="s">
        <v>26</v>
      </c>
      <c r="J2096" s="1" t="s">
        <v>4378</v>
      </c>
      <c r="K2096" s="1" t="s">
        <v>231</v>
      </c>
      <c r="L2096" s="1" t="s">
        <v>68</v>
      </c>
      <c r="M2096" s="1" t="s">
        <v>745</v>
      </c>
      <c r="N2096" s="1" t="s">
        <v>31</v>
      </c>
      <c r="O2096" s="1" t="s">
        <v>57</v>
      </c>
      <c r="P2096" s="1" t="s">
        <v>746</v>
      </c>
      <c r="Q2096">
        <v>68.703999999999994</v>
      </c>
      <c r="R2096">
        <v>2</v>
      </c>
      <c r="S2096">
        <v>16.3172</v>
      </c>
      <c r="T2096" s="1" t="s">
        <v>34</v>
      </c>
    </row>
    <row r="2097" spans="1:20" x14ac:dyDescent="0.25">
      <c r="A2097" s="1" t="s">
        <v>4379</v>
      </c>
      <c r="B2097" s="2">
        <v>42603</v>
      </c>
      <c r="C2097" s="2">
        <v>42607</v>
      </c>
      <c r="D2097" s="1" t="s">
        <v>79</v>
      </c>
      <c r="E2097" s="1" t="s">
        <v>40</v>
      </c>
      <c r="F2097" s="1" t="s">
        <v>728</v>
      </c>
      <c r="G2097" s="1" t="s">
        <v>729</v>
      </c>
      <c r="H2097" s="1" t="s">
        <v>25</v>
      </c>
      <c r="I2097" s="1" t="s">
        <v>26</v>
      </c>
      <c r="J2097" s="1" t="s">
        <v>173</v>
      </c>
      <c r="K2097" s="1" t="s">
        <v>121</v>
      </c>
      <c r="L2097" s="1" t="s">
        <v>68</v>
      </c>
      <c r="M2097" s="1" t="s">
        <v>1217</v>
      </c>
      <c r="N2097" s="1" t="s">
        <v>31</v>
      </c>
      <c r="O2097" s="1" t="s">
        <v>36</v>
      </c>
      <c r="P2097" s="1" t="s">
        <v>1218</v>
      </c>
      <c r="Q2097">
        <v>573.17399999999998</v>
      </c>
      <c r="R2097">
        <v>7</v>
      </c>
      <c r="S2097">
        <v>63.686</v>
      </c>
      <c r="T2097" s="1" t="s">
        <v>253</v>
      </c>
    </row>
    <row r="2098" spans="1:20" x14ac:dyDescent="0.25">
      <c r="A2098" s="1" t="s">
        <v>4380</v>
      </c>
      <c r="B2098" s="2">
        <v>42576</v>
      </c>
      <c r="C2098" s="2">
        <v>42579</v>
      </c>
      <c r="D2098" s="1" t="s">
        <v>21</v>
      </c>
      <c r="E2098" s="1" t="s">
        <v>22</v>
      </c>
      <c r="F2098" s="1" t="s">
        <v>2024</v>
      </c>
      <c r="G2098" s="1" t="s">
        <v>2025</v>
      </c>
      <c r="H2098" s="1" t="s">
        <v>90</v>
      </c>
      <c r="I2098" s="1" t="s">
        <v>26</v>
      </c>
      <c r="J2098" s="1" t="s">
        <v>905</v>
      </c>
      <c r="K2098" s="1" t="s">
        <v>238</v>
      </c>
      <c r="L2098" s="1" t="s">
        <v>93</v>
      </c>
      <c r="M2098" s="1" t="s">
        <v>3017</v>
      </c>
      <c r="N2098" s="1" t="s">
        <v>31</v>
      </c>
      <c r="O2098" s="1" t="s">
        <v>36</v>
      </c>
      <c r="P2098" s="1" t="s">
        <v>3018</v>
      </c>
      <c r="Q2098">
        <v>403.56</v>
      </c>
      <c r="R2098">
        <v>4</v>
      </c>
      <c r="S2098">
        <v>96.854399999999998</v>
      </c>
      <c r="T2098" s="1" t="s">
        <v>71</v>
      </c>
    </row>
    <row r="2099" spans="1:20" x14ac:dyDescent="0.25">
      <c r="A2099" s="1" t="s">
        <v>4380</v>
      </c>
      <c r="B2099" s="2">
        <v>42576</v>
      </c>
      <c r="C2099" s="2">
        <v>42579</v>
      </c>
      <c r="D2099" s="1" t="s">
        <v>21</v>
      </c>
      <c r="E2099" s="1" t="s">
        <v>22</v>
      </c>
      <c r="F2099" s="1" t="s">
        <v>2024</v>
      </c>
      <c r="G2099" s="1" t="s">
        <v>2025</v>
      </c>
      <c r="H2099" s="1" t="s">
        <v>90</v>
      </c>
      <c r="I2099" s="1" t="s">
        <v>26</v>
      </c>
      <c r="J2099" s="1" t="s">
        <v>905</v>
      </c>
      <c r="K2099" s="1" t="s">
        <v>238</v>
      </c>
      <c r="L2099" s="1" t="s">
        <v>93</v>
      </c>
      <c r="M2099" s="1" t="s">
        <v>383</v>
      </c>
      <c r="N2099" s="1" t="s">
        <v>31</v>
      </c>
      <c r="O2099" s="1" t="s">
        <v>57</v>
      </c>
      <c r="P2099" s="1" t="s">
        <v>384</v>
      </c>
      <c r="Q2099">
        <v>95.2</v>
      </c>
      <c r="R2099">
        <v>5</v>
      </c>
      <c r="S2099">
        <v>27.608000000000001</v>
      </c>
      <c r="T2099" s="1" t="s">
        <v>71</v>
      </c>
    </row>
    <row r="2100" spans="1:20" x14ac:dyDescent="0.25">
      <c r="A2100" s="1" t="s">
        <v>4381</v>
      </c>
      <c r="B2100" s="2">
        <v>42527</v>
      </c>
      <c r="C2100" s="2">
        <v>42531</v>
      </c>
      <c r="D2100" s="1" t="s">
        <v>79</v>
      </c>
      <c r="E2100" s="1" t="s">
        <v>40</v>
      </c>
      <c r="F2100" s="1" t="s">
        <v>3985</v>
      </c>
      <c r="G2100" s="1" t="s">
        <v>3986</v>
      </c>
      <c r="H2100" s="1" t="s">
        <v>25</v>
      </c>
      <c r="I2100" s="1" t="s">
        <v>26</v>
      </c>
      <c r="J2100" s="1" t="s">
        <v>1580</v>
      </c>
      <c r="K2100" s="1" t="s">
        <v>231</v>
      </c>
      <c r="L2100" s="1" t="s">
        <v>68</v>
      </c>
      <c r="M2100" s="1" t="s">
        <v>790</v>
      </c>
      <c r="N2100" s="1" t="s">
        <v>31</v>
      </c>
      <c r="O2100" s="1" t="s">
        <v>57</v>
      </c>
      <c r="P2100" s="1" t="s">
        <v>791</v>
      </c>
      <c r="Q2100">
        <v>466.32</v>
      </c>
      <c r="R2100">
        <v>3</v>
      </c>
      <c r="S2100">
        <v>34.973999999999997</v>
      </c>
      <c r="T2100" s="1" t="s">
        <v>59</v>
      </c>
    </row>
    <row r="2101" spans="1:20" x14ac:dyDescent="0.25">
      <c r="A2101" s="1" t="s">
        <v>4381</v>
      </c>
      <c r="B2101" s="2">
        <v>42527</v>
      </c>
      <c r="C2101" s="2">
        <v>42531</v>
      </c>
      <c r="D2101" s="1" t="s">
        <v>79</v>
      </c>
      <c r="E2101" s="1" t="s">
        <v>40</v>
      </c>
      <c r="F2101" s="1" t="s">
        <v>3985</v>
      </c>
      <c r="G2101" s="1" t="s">
        <v>3986</v>
      </c>
      <c r="H2101" s="1" t="s">
        <v>25</v>
      </c>
      <c r="I2101" s="1" t="s">
        <v>26</v>
      </c>
      <c r="J2101" s="1" t="s">
        <v>1580</v>
      </c>
      <c r="K2101" s="1" t="s">
        <v>231</v>
      </c>
      <c r="L2101" s="1" t="s">
        <v>68</v>
      </c>
      <c r="M2101" s="1" t="s">
        <v>2973</v>
      </c>
      <c r="N2101" s="1" t="s">
        <v>31</v>
      </c>
      <c r="O2101" s="1" t="s">
        <v>57</v>
      </c>
      <c r="P2101" s="1" t="s">
        <v>2974</v>
      </c>
      <c r="Q2101">
        <v>82.64</v>
      </c>
      <c r="R2101">
        <v>2</v>
      </c>
      <c r="S2101">
        <v>0</v>
      </c>
      <c r="T2101" s="1" t="s">
        <v>59</v>
      </c>
    </row>
    <row r="2102" spans="1:20" x14ac:dyDescent="0.25">
      <c r="A2102" s="1" t="s">
        <v>4382</v>
      </c>
      <c r="B2102" s="2">
        <v>41726</v>
      </c>
      <c r="C2102" s="2">
        <v>41732</v>
      </c>
      <c r="D2102" s="1" t="s">
        <v>125</v>
      </c>
      <c r="E2102" s="1" t="s">
        <v>40</v>
      </c>
      <c r="F2102" s="1" t="s">
        <v>1351</v>
      </c>
      <c r="G2102" s="1" t="s">
        <v>1352</v>
      </c>
      <c r="H2102" s="1" t="s">
        <v>100</v>
      </c>
      <c r="I2102" s="1" t="s">
        <v>26</v>
      </c>
      <c r="J2102" s="1" t="s">
        <v>878</v>
      </c>
      <c r="K2102" s="1" t="s">
        <v>231</v>
      </c>
      <c r="L2102" s="1" t="s">
        <v>68</v>
      </c>
      <c r="M2102" s="1" t="s">
        <v>751</v>
      </c>
      <c r="N2102" s="1" t="s">
        <v>31</v>
      </c>
      <c r="O2102" s="1" t="s">
        <v>46</v>
      </c>
      <c r="P2102" s="1" t="s">
        <v>752</v>
      </c>
      <c r="Q2102">
        <v>330.58800000000002</v>
      </c>
      <c r="R2102">
        <v>1</v>
      </c>
      <c r="S2102">
        <v>-143.25479999999999</v>
      </c>
      <c r="T2102" s="1" t="s">
        <v>195</v>
      </c>
    </row>
    <row r="2103" spans="1:20" x14ac:dyDescent="0.25">
      <c r="A2103" s="1" t="s">
        <v>4383</v>
      </c>
      <c r="B2103" s="2">
        <v>42968</v>
      </c>
      <c r="C2103" s="2">
        <v>42972</v>
      </c>
      <c r="D2103" s="1" t="s">
        <v>79</v>
      </c>
      <c r="E2103" s="1" t="s">
        <v>40</v>
      </c>
      <c r="F2103" s="1" t="s">
        <v>4384</v>
      </c>
      <c r="G2103" s="1" t="s">
        <v>4385</v>
      </c>
      <c r="H2103" s="1" t="s">
        <v>25</v>
      </c>
      <c r="I2103" s="1" t="s">
        <v>26</v>
      </c>
      <c r="J2103" s="1" t="s">
        <v>865</v>
      </c>
      <c r="K2103" s="1" t="s">
        <v>180</v>
      </c>
      <c r="L2103" s="1" t="s">
        <v>55</v>
      </c>
      <c r="M2103" s="1" t="s">
        <v>1595</v>
      </c>
      <c r="N2103" s="1" t="s">
        <v>31</v>
      </c>
      <c r="O2103" s="1" t="s">
        <v>57</v>
      </c>
      <c r="P2103" s="1" t="s">
        <v>1596</v>
      </c>
      <c r="Q2103">
        <v>22.751999999999999</v>
      </c>
      <c r="R2103">
        <v>3</v>
      </c>
      <c r="S2103">
        <v>7.11</v>
      </c>
      <c r="T2103" s="1" t="s">
        <v>253</v>
      </c>
    </row>
    <row r="2104" spans="1:20" x14ac:dyDescent="0.25">
      <c r="A2104" s="1" t="s">
        <v>4386</v>
      </c>
      <c r="B2104" s="2">
        <v>41955</v>
      </c>
      <c r="C2104" s="2">
        <v>41961</v>
      </c>
      <c r="D2104" s="1" t="s">
        <v>125</v>
      </c>
      <c r="E2104" s="1" t="s">
        <v>40</v>
      </c>
      <c r="F2104" s="1" t="s">
        <v>107</v>
      </c>
      <c r="G2104" s="1" t="s">
        <v>108</v>
      </c>
      <c r="H2104" s="1" t="s">
        <v>25</v>
      </c>
      <c r="I2104" s="1" t="s">
        <v>26</v>
      </c>
      <c r="J2104" s="1" t="s">
        <v>1389</v>
      </c>
      <c r="K2104" s="1" t="s">
        <v>92</v>
      </c>
      <c r="L2104" s="1" t="s">
        <v>93</v>
      </c>
      <c r="M2104" s="1" t="s">
        <v>1978</v>
      </c>
      <c r="N2104" s="1" t="s">
        <v>31</v>
      </c>
      <c r="O2104" s="1" t="s">
        <v>57</v>
      </c>
      <c r="P2104" s="1" t="s">
        <v>1979</v>
      </c>
      <c r="Q2104">
        <v>25.128</v>
      </c>
      <c r="R2104">
        <v>3</v>
      </c>
      <c r="S2104">
        <v>-6.9101999999999997</v>
      </c>
      <c r="T2104" s="1" t="s">
        <v>34</v>
      </c>
    </row>
    <row r="2105" spans="1:20" x14ac:dyDescent="0.25">
      <c r="A2105" s="1" t="s">
        <v>4387</v>
      </c>
      <c r="B2105" s="2">
        <v>42260</v>
      </c>
      <c r="C2105" s="2">
        <v>42262</v>
      </c>
      <c r="D2105" s="1" t="s">
        <v>63</v>
      </c>
      <c r="E2105" s="1" t="s">
        <v>87</v>
      </c>
      <c r="F2105" s="1" t="s">
        <v>1946</v>
      </c>
      <c r="G2105" s="1" t="s">
        <v>1947</v>
      </c>
      <c r="H2105" s="1" t="s">
        <v>90</v>
      </c>
      <c r="I2105" s="1" t="s">
        <v>26</v>
      </c>
      <c r="J2105" s="1" t="s">
        <v>3047</v>
      </c>
      <c r="K2105" s="1" t="s">
        <v>54</v>
      </c>
      <c r="L2105" s="1" t="s">
        <v>55</v>
      </c>
      <c r="M2105" s="1" t="s">
        <v>1542</v>
      </c>
      <c r="N2105" s="1" t="s">
        <v>31</v>
      </c>
      <c r="O2105" s="1" t="s">
        <v>57</v>
      </c>
      <c r="P2105" s="1" t="s">
        <v>1543</v>
      </c>
      <c r="Q2105">
        <v>131.88</v>
      </c>
      <c r="R2105">
        <v>7</v>
      </c>
      <c r="S2105">
        <v>55.389600000000002</v>
      </c>
      <c r="T2105" s="1" t="s">
        <v>77</v>
      </c>
    </row>
    <row r="2106" spans="1:20" x14ac:dyDescent="0.25">
      <c r="A2106" s="1" t="s">
        <v>4387</v>
      </c>
      <c r="B2106" s="2">
        <v>42260</v>
      </c>
      <c r="C2106" s="2">
        <v>42262</v>
      </c>
      <c r="D2106" s="1" t="s">
        <v>63</v>
      </c>
      <c r="E2106" s="1" t="s">
        <v>87</v>
      </c>
      <c r="F2106" s="1" t="s">
        <v>1946</v>
      </c>
      <c r="G2106" s="1" t="s">
        <v>1947</v>
      </c>
      <c r="H2106" s="1" t="s">
        <v>90</v>
      </c>
      <c r="I2106" s="1" t="s">
        <v>26</v>
      </c>
      <c r="J2106" s="1" t="s">
        <v>3047</v>
      </c>
      <c r="K2106" s="1" t="s">
        <v>54</v>
      </c>
      <c r="L2106" s="1" t="s">
        <v>55</v>
      </c>
      <c r="M2106" s="1" t="s">
        <v>1585</v>
      </c>
      <c r="N2106" s="1" t="s">
        <v>31</v>
      </c>
      <c r="O2106" s="1" t="s">
        <v>36</v>
      </c>
      <c r="P2106" s="1" t="s">
        <v>1586</v>
      </c>
      <c r="Q2106">
        <v>717.72</v>
      </c>
      <c r="R2106">
        <v>3</v>
      </c>
      <c r="S2106">
        <v>71.772000000000006</v>
      </c>
      <c r="T2106" s="1" t="s">
        <v>77</v>
      </c>
    </row>
    <row r="2107" spans="1:20" x14ac:dyDescent="0.25">
      <c r="A2107" s="1" t="s">
        <v>4387</v>
      </c>
      <c r="B2107" s="2">
        <v>42260</v>
      </c>
      <c r="C2107" s="2">
        <v>42262</v>
      </c>
      <c r="D2107" s="1" t="s">
        <v>63</v>
      </c>
      <c r="E2107" s="1" t="s">
        <v>87</v>
      </c>
      <c r="F2107" s="1" t="s">
        <v>1946</v>
      </c>
      <c r="G2107" s="1" t="s">
        <v>1947</v>
      </c>
      <c r="H2107" s="1" t="s">
        <v>90</v>
      </c>
      <c r="I2107" s="1" t="s">
        <v>26</v>
      </c>
      <c r="J2107" s="1" t="s">
        <v>3047</v>
      </c>
      <c r="K2107" s="1" t="s">
        <v>54</v>
      </c>
      <c r="L2107" s="1" t="s">
        <v>55</v>
      </c>
      <c r="M2107" s="1" t="s">
        <v>2291</v>
      </c>
      <c r="N2107" s="1" t="s">
        <v>31</v>
      </c>
      <c r="O2107" s="1" t="s">
        <v>57</v>
      </c>
      <c r="P2107" s="1" t="s">
        <v>2292</v>
      </c>
      <c r="Q2107">
        <v>207.35</v>
      </c>
      <c r="R2107">
        <v>5</v>
      </c>
      <c r="S2107">
        <v>24.882000000000001</v>
      </c>
      <c r="T2107" s="1" t="s">
        <v>77</v>
      </c>
    </row>
    <row r="2108" spans="1:20" x14ac:dyDescent="0.25">
      <c r="A2108" s="1" t="s">
        <v>4387</v>
      </c>
      <c r="B2108" s="2">
        <v>42260</v>
      </c>
      <c r="C2108" s="2">
        <v>42262</v>
      </c>
      <c r="D2108" s="1" t="s">
        <v>63</v>
      </c>
      <c r="E2108" s="1" t="s">
        <v>87</v>
      </c>
      <c r="F2108" s="1" t="s">
        <v>1946</v>
      </c>
      <c r="G2108" s="1" t="s">
        <v>1947</v>
      </c>
      <c r="H2108" s="1" t="s">
        <v>90</v>
      </c>
      <c r="I2108" s="1" t="s">
        <v>26</v>
      </c>
      <c r="J2108" s="1" t="s">
        <v>3047</v>
      </c>
      <c r="K2108" s="1" t="s">
        <v>54</v>
      </c>
      <c r="L2108" s="1" t="s">
        <v>55</v>
      </c>
      <c r="M2108" s="1" t="s">
        <v>1204</v>
      </c>
      <c r="N2108" s="1" t="s">
        <v>31</v>
      </c>
      <c r="O2108" s="1" t="s">
        <v>57</v>
      </c>
      <c r="P2108" s="1" t="s">
        <v>1205</v>
      </c>
      <c r="Q2108">
        <v>44.67</v>
      </c>
      <c r="R2108">
        <v>3</v>
      </c>
      <c r="S2108">
        <v>12.0609</v>
      </c>
      <c r="T2108" s="1" t="s">
        <v>77</v>
      </c>
    </row>
    <row r="2109" spans="1:20" x14ac:dyDescent="0.25">
      <c r="A2109" s="1" t="s">
        <v>4388</v>
      </c>
      <c r="B2109" s="2">
        <v>42287</v>
      </c>
      <c r="C2109" s="2">
        <v>42289</v>
      </c>
      <c r="D2109" s="1" t="s">
        <v>63</v>
      </c>
      <c r="E2109" s="1" t="s">
        <v>87</v>
      </c>
      <c r="F2109" s="1" t="s">
        <v>3488</v>
      </c>
      <c r="G2109" s="1" t="s">
        <v>3489</v>
      </c>
      <c r="H2109" s="1" t="s">
        <v>90</v>
      </c>
      <c r="I2109" s="1" t="s">
        <v>26</v>
      </c>
      <c r="J2109" s="1" t="s">
        <v>4389</v>
      </c>
      <c r="K2109" s="1" t="s">
        <v>54</v>
      </c>
      <c r="L2109" s="1" t="s">
        <v>55</v>
      </c>
      <c r="M2109" s="1" t="s">
        <v>1850</v>
      </c>
      <c r="N2109" s="1" t="s">
        <v>31</v>
      </c>
      <c r="O2109" s="1" t="s">
        <v>36</v>
      </c>
      <c r="P2109" s="1" t="s">
        <v>1851</v>
      </c>
      <c r="Q2109">
        <v>362.13600000000002</v>
      </c>
      <c r="R2109">
        <v>3</v>
      </c>
      <c r="S2109">
        <v>-54.320399999999999</v>
      </c>
      <c r="T2109" s="1" t="s">
        <v>48</v>
      </c>
    </row>
    <row r="2110" spans="1:20" x14ac:dyDescent="0.25">
      <c r="A2110" s="1" t="s">
        <v>4390</v>
      </c>
      <c r="B2110" s="2">
        <v>42764</v>
      </c>
      <c r="C2110" s="2">
        <v>42766</v>
      </c>
      <c r="D2110" s="1" t="s">
        <v>63</v>
      </c>
      <c r="E2110" s="1" t="s">
        <v>22</v>
      </c>
      <c r="F2110" s="1" t="s">
        <v>1965</v>
      </c>
      <c r="G2110" s="1" t="s">
        <v>1966</v>
      </c>
      <c r="H2110" s="1" t="s">
        <v>25</v>
      </c>
      <c r="I2110" s="1" t="s">
        <v>26</v>
      </c>
      <c r="J2110" s="1" t="s">
        <v>1770</v>
      </c>
      <c r="K2110" s="1" t="s">
        <v>801</v>
      </c>
      <c r="L2110" s="1" t="s">
        <v>93</v>
      </c>
      <c r="M2110" s="1" t="s">
        <v>650</v>
      </c>
      <c r="N2110" s="1" t="s">
        <v>31</v>
      </c>
      <c r="O2110" s="1" t="s">
        <v>57</v>
      </c>
      <c r="P2110" s="1" t="s">
        <v>651</v>
      </c>
      <c r="Q2110">
        <v>14.91</v>
      </c>
      <c r="R2110">
        <v>3</v>
      </c>
      <c r="S2110">
        <v>4.6220999999999997</v>
      </c>
      <c r="T2110" s="1" t="s">
        <v>169</v>
      </c>
    </row>
    <row r="2111" spans="1:20" x14ac:dyDescent="0.25">
      <c r="A2111" s="1" t="s">
        <v>4391</v>
      </c>
      <c r="B2111" s="2">
        <v>42444</v>
      </c>
      <c r="C2111" s="2">
        <v>42448</v>
      </c>
      <c r="D2111" s="1" t="s">
        <v>79</v>
      </c>
      <c r="E2111" s="1" t="s">
        <v>40</v>
      </c>
      <c r="F2111" s="1" t="s">
        <v>2588</v>
      </c>
      <c r="G2111" s="1" t="s">
        <v>2589</v>
      </c>
      <c r="H2111" s="1" t="s">
        <v>90</v>
      </c>
      <c r="I2111" s="1" t="s">
        <v>26</v>
      </c>
      <c r="J2111" s="1" t="s">
        <v>4392</v>
      </c>
      <c r="K2111" s="1" t="s">
        <v>92</v>
      </c>
      <c r="L2111" s="1" t="s">
        <v>93</v>
      </c>
      <c r="M2111" s="1" t="s">
        <v>159</v>
      </c>
      <c r="N2111" s="1" t="s">
        <v>31</v>
      </c>
      <c r="O2111" s="1" t="s">
        <v>36</v>
      </c>
      <c r="P2111" s="1" t="s">
        <v>160</v>
      </c>
      <c r="Q2111">
        <v>528.42999999999995</v>
      </c>
      <c r="R2111">
        <v>5</v>
      </c>
      <c r="S2111">
        <v>-143.43100000000001</v>
      </c>
      <c r="T2111" s="1" t="s">
        <v>195</v>
      </c>
    </row>
    <row r="2112" spans="1:20" x14ac:dyDescent="0.25">
      <c r="A2112" s="1" t="s">
        <v>4393</v>
      </c>
      <c r="B2112" s="2">
        <v>42617</v>
      </c>
      <c r="C2112" s="2">
        <v>42617</v>
      </c>
      <c r="D2112" s="1" t="s">
        <v>425</v>
      </c>
      <c r="E2112" s="1" t="s">
        <v>426</v>
      </c>
      <c r="F2112" s="1" t="s">
        <v>4394</v>
      </c>
      <c r="G2112" s="1" t="s">
        <v>4395</v>
      </c>
      <c r="H2112" s="1" t="s">
        <v>25</v>
      </c>
      <c r="I2112" s="1" t="s">
        <v>26</v>
      </c>
      <c r="J2112" s="1" t="s">
        <v>328</v>
      </c>
      <c r="K2112" s="1" t="s">
        <v>54</v>
      </c>
      <c r="L2112" s="1" t="s">
        <v>55</v>
      </c>
      <c r="M2112" s="1" t="s">
        <v>149</v>
      </c>
      <c r="N2112" s="1" t="s">
        <v>31</v>
      </c>
      <c r="O2112" s="1" t="s">
        <v>57</v>
      </c>
      <c r="P2112" s="1" t="s">
        <v>150</v>
      </c>
      <c r="Q2112">
        <v>24.27</v>
      </c>
      <c r="R2112">
        <v>3</v>
      </c>
      <c r="S2112">
        <v>8.7371999999999996</v>
      </c>
      <c r="T2112" s="1" t="s">
        <v>77</v>
      </c>
    </row>
    <row r="2113" spans="1:20" x14ac:dyDescent="0.25">
      <c r="A2113" s="1" t="s">
        <v>4396</v>
      </c>
      <c r="B2113" s="2">
        <v>42321</v>
      </c>
      <c r="C2113" s="2">
        <v>42325</v>
      </c>
      <c r="D2113" s="1" t="s">
        <v>79</v>
      </c>
      <c r="E2113" s="1" t="s">
        <v>40</v>
      </c>
      <c r="F2113" s="1" t="s">
        <v>452</v>
      </c>
      <c r="G2113" s="1" t="s">
        <v>453</v>
      </c>
      <c r="H2113" s="1" t="s">
        <v>25</v>
      </c>
      <c r="I2113" s="1" t="s">
        <v>26</v>
      </c>
      <c r="J2113" s="1" t="s">
        <v>4397</v>
      </c>
      <c r="K2113" s="1" t="s">
        <v>54</v>
      </c>
      <c r="L2113" s="1" t="s">
        <v>55</v>
      </c>
      <c r="M2113" s="1" t="s">
        <v>1967</v>
      </c>
      <c r="N2113" s="1" t="s">
        <v>31</v>
      </c>
      <c r="O2113" s="1" t="s">
        <v>32</v>
      </c>
      <c r="P2113" s="1" t="s">
        <v>1968</v>
      </c>
      <c r="Q2113">
        <v>683.33199999999999</v>
      </c>
      <c r="R2113">
        <v>4</v>
      </c>
      <c r="S2113">
        <v>-40.195999999999998</v>
      </c>
      <c r="T2113" s="1" t="s">
        <v>34</v>
      </c>
    </row>
    <row r="2114" spans="1:20" x14ac:dyDescent="0.25">
      <c r="A2114" s="1" t="s">
        <v>4398</v>
      </c>
      <c r="B2114" s="2">
        <v>42524</v>
      </c>
      <c r="C2114" s="2">
        <v>42527</v>
      </c>
      <c r="D2114" s="1" t="s">
        <v>21</v>
      </c>
      <c r="E2114" s="1" t="s">
        <v>22</v>
      </c>
      <c r="F2114" s="1" t="s">
        <v>1841</v>
      </c>
      <c r="G2114" s="1" t="s">
        <v>1842</v>
      </c>
      <c r="H2114" s="1" t="s">
        <v>90</v>
      </c>
      <c r="I2114" s="1" t="s">
        <v>26</v>
      </c>
      <c r="J2114" s="1" t="s">
        <v>53</v>
      </c>
      <c r="K2114" s="1" t="s">
        <v>54</v>
      </c>
      <c r="L2114" s="1" t="s">
        <v>55</v>
      </c>
      <c r="M2114" s="1" t="s">
        <v>1249</v>
      </c>
      <c r="N2114" s="1" t="s">
        <v>31</v>
      </c>
      <c r="O2114" s="1" t="s">
        <v>46</v>
      </c>
      <c r="P2114" s="1" t="s">
        <v>1250</v>
      </c>
      <c r="Q2114">
        <v>71.087999999999994</v>
      </c>
      <c r="R2114">
        <v>2</v>
      </c>
      <c r="S2114">
        <v>-1.7771999999999999</v>
      </c>
      <c r="T2114" s="1" t="s">
        <v>59</v>
      </c>
    </row>
    <row r="2115" spans="1:20" x14ac:dyDescent="0.25">
      <c r="A2115" s="1" t="s">
        <v>4399</v>
      </c>
      <c r="B2115" s="2">
        <v>42716</v>
      </c>
      <c r="C2115" s="2">
        <v>42721</v>
      </c>
      <c r="D2115" s="1" t="s">
        <v>50</v>
      </c>
      <c r="E2115" s="1" t="s">
        <v>40</v>
      </c>
      <c r="F2115" s="1" t="s">
        <v>1038</v>
      </c>
      <c r="G2115" s="1" t="s">
        <v>1039</v>
      </c>
      <c r="H2115" s="1" t="s">
        <v>90</v>
      </c>
      <c r="I2115" s="1" t="s">
        <v>26</v>
      </c>
      <c r="J2115" s="1" t="s">
        <v>173</v>
      </c>
      <c r="K2115" s="1" t="s">
        <v>121</v>
      </c>
      <c r="L2115" s="1" t="s">
        <v>68</v>
      </c>
      <c r="M2115" s="1" t="s">
        <v>551</v>
      </c>
      <c r="N2115" s="1" t="s">
        <v>31</v>
      </c>
      <c r="O2115" s="1" t="s">
        <v>57</v>
      </c>
      <c r="P2115" s="1" t="s">
        <v>3125</v>
      </c>
      <c r="Q2115">
        <v>60.35</v>
      </c>
      <c r="R2115">
        <v>5</v>
      </c>
      <c r="S2115">
        <v>19.915500000000002</v>
      </c>
      <c r="T2115" s="1" t="s">
        <v>96</v>
      </c>
    </row>
    <row r="2116" spans="1:20" x14ac:dyDescent="0.25">
      <c r="A2116" s="1" t="s">
        <v>4400</v>
      </c>
      <c r="B2116" s="2">
        <v>42887</v>
      </c>
      <c r="C2116" s="2">
        <v>42889</v>
      </c>
      <c r="D2116" s="1" t="s">
        <v>63</v>
      </c>
      <c r="E2116" s="1" t="s">
        <v>22</v>
      </c>
      <c r="F2116" s="1" t="s">
        <v>828</v>
      </c>
      <c r="G2116" s="1" t="s">
        <v>829</v>
      </c>
      <c r="H2116" s="1" t="s">
        <v>90</v>
      </c>
      <c r="I2116" s="1" t="s">
        <v>26</v>
      </c>
      <c r="J2116" s="1" t="s">
        <v>4401</v>
      </c>
      <c r="K2116" s="1" t="s">
        <v>110</v>
      </c>
      <c r="L2116" s="1" t="s">
        <v>93</v>
      </c>
      <c r="M2116" s="1" t="s">
        <v>795</v>
      </c>
      <c r="N2116" s="1" t="s">
        <v>31</v>
      </c>
      <c r="O2116" s="1" t="s">
        <v>36</v>
      </c>
      <c r="P2116" s="1" t="s">
        <v>796</v>
      </c>
      <c r="Q2116">
        <v>1925.88</v>
      </c>
      <c r="R2116">
        <v>6</v>
      </c>
      <c r="S2116">
        <v>539.24639999999999</v>
      </c>
      <c r="T2116" s="1" t="s">
        <v>59</v>
      </c>
    </row>
    <row r="2117" spans="1:20" x14ac:dyDescent="0.25">
      <c r="A2117" s="1" t="s">
        <v>4402</v>
      </c>
      <c r="B2117" s="2">
        <v>42352</v>
      </c>
      <c r="C2117" s="2">
        <v>42354</v>
      </c>
      <c r="D2117" s="1" t="s">
        <v>63</v>
      </c>
      <c r="E2117" s="1" t="s">
        <v>22</v>
      </c>
      <c r="F2117" s="1" t="s">
        <v>3194</v>
      </c>
      <c r="G2117" s="1" t="s">
        <v>3195</v>
      </c>
      <c r="H2117" s="1" t="s">
        <v>90</v>
      </c>
      <c r="I2117" s="1" t="s">
        <v>26</v>
      </c>
      <c r="J2117" s="1" t="s">
        <v>53</v>
      </c>
      <c r="K2117" s="1" t="s">
        <v>54</v>
      </c>
      <c r="L2117" s="1" t="s">
        <v>55</v>
      </c>
      <c r="M2117" s="1" t="s">
        <v>1254</v>
      </c>
      <c r="N2117" s="1" t="s">
        <v>31</v>
      </c>
      <c r="O2117" s="1" t="s">
        <v>46</v>
      </c>
      <c r="P2117" s="1" t="s">
        <v>1255</v>
      </c>
      <c r="Q2117">
        <v>273.56799999999998</v>
      </c>
      <c r="R2117">
        <v>2</v>
      </c>
      <c r="S2117">
        <v>10.258800000000001</v>
      </c>
      <c r="T2117" s="1" t="s">
        <v>96</v>
      </c>
    </row>
    <row r="2118" spans="1:20" x14ac:dyDescent="0.25">
      <c r="A2118" s="1" t="s">
        <v>4403</v>
      </c>
      <c r="B2118" s="2">
        <v>42082</v>
      </c>
      <c r="C2118" s="2">
        <v>42085</v>
      </c>
      <c r="D2118" s="1" t="s">
        <v>21</v>
      </c>
      <c r="E2118" s="1" t="s">
        <v>87</v>
      </c>
      <c r="F2118" s="1" t="s">
        <v>1314</v>
      </c>
      <c r="G2118" s="1" t="s">
        <v>1315</v>
      </c>
      <c r="H2118" s="1" t="s">
        <v>100</v>
      </c>
      <c r="I2118" s="1" t="s">
        <v>26</v>
      </c>
      <c r="J2118" s="1" t="s">
        <v>101</v>
      </c>
      <c r="K2118" s="1" t="s">
        <v>92</v>
      </c>
      <c r="L2118" s="1" t="s">
        <v>93</v>
      </c>
      <c r="M2118" s="1" t="s">
        <v>2622</v>
      </c>
      <c r="N2118" s="1" t="s">
        <v>31</v>
      </c>
      <c r="O2118" s="1" t="s">
        <v>32</v>
      </c>
      <c r="P2118" s="1" t="s">
        <v>2623</v>
      </c>
      <c r="Q2118">
        <v>383.46559999999999</v>
      </c>
      <c r="R2118">
        <v>4</v>
      </c>
      <c r="S2118">
        <v>-67.670400000000001</v>
      </c>
      <c r="T2118" s="1" t="s">
        <v>195</v>
      </c>
    </row>
    <row r="2119" spans="1:20" x14ac:dyDescent="0.25">
      <c r="A2119" s="1" t="s">
        <v>4404</v>
      </c>
      <c r="B2119" s="2">
        <v>42709</v>
      </c>
      <c r="C2119" s="2">
        <v>42714</v>
      </c>
      <c r="D2119" s="1" t="s">
        <v>50</v>
      </c>
      <c r="E2119" s="1" t="s">
        <v>22</v>
      </c>
      <c r="F2119" s="1" t="s">
        <v>4028</v>
      </c>
      <c r="G2119" s="1" t="s">
        <v>4029</v>
      </c>
      <c r="H2119" s="1" t="s">
        <v>90</v>
      </c>
      <c r="I2119" s="1" t="s">
        <v>26</v>
      </c>
      <c r="J2119" s="1" t="s">
        <v>230</v>
      </c>
      <c r="K2119" s="1" t="s">
        <v>200</v>
      </c>
      <c r="L2119" s="1" t="s">
        <v>68</v>
      </c>
      <c r="M2119" s="1" t="s">
        <v>373</v>
      </c>
      <c r="N2119" s="1" t="s">
        <v>31</v>
      </c>
      <c r="O2119" s="1" t="s">
        <v>57</v>
      </c>
      <c r="P2119" s="1" t="s">
        <v>374</v>
      </c>
      <c r="Q2119">
        <v>13.4</v>
      </c>
      <c r="R2119">
        <v>1</v>
      </c>
      <c r="S2119">
        <v>6.4320000000000004</v>
      </c>
      <c r="T2119" s="1" t="s">
        <v>96</v>
      </c>
    </row>
    <row r="2120" spans="1:20" x14ac:dyDescent="0.25">
      <c r="A2120" s="1" t="s">
        <v>4405</v>
      </c>
      <c r="B2120" s="2">
        <v>42253</v>
      </c>
      <c r="C2120" s="2">
        <v>42256</v>
      </c>
      <c r="D2120" s="1" t="s">
        <v>21</v>
      </c>
      <c r="E2120" s="1" t="s">
        <v>22</v>
      </c>
      <c r="F2120" s="1" t="s">
        <v>1903</v>
      </c>
      <c r="G2120" s="1" t="s">
        <v>1904</v>
      </c>
      <c r="H2120" s="1" t="s">
        <v>25</v>
      </c>
      <c r="I2120" s="1" t="s">
        <v>26</v>
      </c>
      <c r="J2120" s="1" t="s">
        <v>1405</v>
      </c>
      <c r="K2120" s="1" t="s">
        <v>1406</v>
      </c>
      <c r="L2120" s="1" t="s">
        <v>29</v>
      </c>
      <c r="M2120" s="1" t="s">
        <v>1259</v>
      </c>
      <c r="N2120" s="1" t="s">
        <v>31</v>
      </c>
      <c r="O2120" s="1" t="s">
        <v>46</v>
      </c>
      <c r="P2120" s="1" t="s">
        <v>1063</v>
      </c>
      <c r="Q2120">
        <v>85.98</v>
      </c>
      <c r="R2120">
        <v>1</v>
      </c>
      <c r="S2120">
        <v>22.354800000000001</v>
      </c>
      <c r="T2120" s="1" t="s">
        <v>77</v>
      </c>
    </row>
    <row r="2121" spans="1:20" x14ac:dyDescent="0.25">
      <c r="A2121" s="1" t="s">
        <v>4406</v>
      </c>
      <c r="B2121" s="2">
        <v>41660</v>
      </c>
      <c r="C2121" s="2">
        <v>41662</v>
      </c>
      <c r="D2121" s="1" t="s">
        <v>63</v>
      </c>
      <c r="E2121" s="1" t="s">
        <v>22</v>
      </c>
      <c r="F2121" s="1" t="s">
        <v>2019</v>
      </c>
      <c r="G2121" s="1" t="s">
        <v>2020</v>
      </c>
      <c r="H2121" s="1" t="s">
        <v>25</v>
      </c>
      <c r="I2121" s="1" t="s">
        <v>26</v>
      </c>
      <c r="J2121" s="1" t="s">
        <v>1006</v>
      </c>
      <c r="K2121" s="1" t="s">
        <v>44</v>
      </c>
      <c r="L2121" s="1" t="s">
        <v>29</v>
      </c>
      <c r="M2121" s="1" t="s">
        <v>1577</v>
      </c>
      <c r="N2121" s="1" t="s">
        <v>31</v>
      </c>
      <c r="O2121" s="1" t="s">
        <v>57</v>
      </c>
      <c r="P2121" s="1" t="s">
        <v>1578</v>
      </c>
      <c r="Q2121">
        <v>25.248000000000001</v>
      </c>
      <c r="R2121">
        <v>3</v>
      </c>
      <c r="S2121">
        <v>4.1028000000000002</v>
      </c>
      <c r="T2121" s="1" t="s">
        <v>169</v>
      </c>
    </row>
    <row r="2122" spans="1:20" x14ac:dyDescent="0.25">
      <c r="A2122" s="1" t="s">
        <v>4407</v>
      </c>
      <c r="B2122" s="2">
        <v>42792</v>
      </c>
      <c r="C2122" s="2">
        <v>42797</v>
      </c>
      <c r="D2122" s="1" t="s">
        <v>50</v>
      </c>
      <c r="E2122" s="1" t="s">
        <v>40</v>
      </c>
      <c r="F2122" s="1" t="s">
        <v>240</v>
      </c>
      <c r="G2122" s="1" t="s">
        <v>241</v>
      </c>
      <c r="H2122" s="1" t="s">
        <v>25</v>
      </c>
      <c r="I2122" s="1" t="s">
        <v>26</v>
      </c>
      <c r="J2122" s="1" t="s">
        <v>550</v>
      </c>
      <c r="K2122" s="1" t="s">
        <v>54</v>
      </c>
      <c r="L2122" s="1" t="s">
        <v>55</v>
      </c>
      <c r="M2122" s="1" t="s">
        <v>3288</v>
      </c>
      <c r="N2122" s="1" t="s">
        <v>31</v>
      </c>
      <c r="O2122" s="1" t="s">
        <v>57</v>
      </c>
      <c r="P2122" s="1" t="s">
        <v>3289</v>
      </c>
      <c r="Q2122">
        <v>91.96</v>
      </c>
      <c r="R2122">
        <v>2</v>
      </c>
      <c r="S2122">
        <v>15.6332</v>
      </c>
      <c r="T2122" s="1" t="s">
        <v>297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C2F6-C2F2-4D71-83D4-7AA36B79B55B}">
  <dimension ref="B1:Q73"/>
  <sheetViews>
    <sheetView topLeftCell="A16" zoomScaleNormal="100" zoomScalePageLayoutView="85" workbookViewId="0">
      <selection activeCell="J32" sqref="J32"/>
    </sheetView>
  </sheetViews>
  <sheetFormatPr defaultRowHeight="15" x14ac:dyDescent="0.25"/>
  <cols>
    <col min="2" max="2" width="13.140625" bestFit="1" customWidth="1"/>
    <col min="3" max="3" width="12.140625" bestFit="1" customWidth="1"/>
    <col min="4" max="4" width="15.42578125" bestFit="1" customWidth="1"/>
    <col min="5" max="5" width="18.7109375" bestFit="1" customWidth="1"/>
    <col min="6" max="6" width="12.140625" bestFit="1" customWidth="1"/>
    <col min="7" max="7" width="13.140625" bestFit="1" customWidth="1"/>
    <col min="8" max="8" width="16.5703125" bestFit="1" customWidth="1"/>
    <col min="9" max="9" width="13.85546875" bestFit="1" customWidth="1"/>
    <col min="10" max="10" width="16.5703125" bestFit="1" customWidth="1"/>
    <col min="11" max="11" width="12" bestFit="1" customWidth="1"/>
    <col min="12" max="12" width="11" bestFit="1" customWidth="1"/>
    <col min="13" max="13" width="18.42578125" bestFit="1" customWidth="1"/>
    <col min="14" max="15" width="12" bestFit="1" customWidth="1"/>
  </cols>
  <sheetData>
    <row r="1" spans="3:17" x14ac:dyDescent="0.25">
      <c r="G1" s="13" t="s">
        <v>4428</v>
      </c>
      <c r="H1" s="13"/>
    </row>
    <row r="2" spans="3:17" x14ac:dyDescent="0.25">
      <c r="G2" t="str">
        <f>"Most orders (" &amp; TEXT(MAX(H5:H12), "0%") &amp; ") were delivered in " &amp; INDEX(G5:G12, MATCH(MAX(H5:H12), H5:H12, 0)) &amp; "."</f>
        <v>Most orders (28%) were delivered in 4-days.</v>
      </c>
    </row>
    <row r="3" spans="3:17" x14ac:dyDescent="0.25">
      <c r="G3" s="14" t="s">
        <v>4428</v>
      </c>
      <c r="H3" s="14"/>
    </row>
    <row r="4" spans="3:17" x14ac:dyDescent="0.25">
      <c r="G4" s="3" t="s">
        <v>4411</v>
      </c>
      <c r="H4" s="11" t="s">
        <v>4427</v>
      </c>
    </row>
    <row r="5" spans="3:17" x14ac:dyDescent="0.25">
      <c r="G5" s="4" t="s">
        <v>425</v>
      </c>
      <c r="H5" s="12">
        <v>5.469118340405469E-2</v>
      </c>
    </row>
    <row r="6" spans="3:17" x14ac:dyDescent="0.25">
      <c r="G6" s="4" t="s">
        <v>117</v>
      </c>
      <c r="H6" s="12">
        <v>3.6303630363036306E-2</v>
      </c>
    </row>
    <row r="7" spans="3:17" x14ac:dyDescent="0.25">
      <c r="G7" s="4" t="s">
        <v>63</v>
      </c>
      <c r="H7" s="12">
        <v>0.14615747289014616</v>
      </c>
    </row>
    <row r="8" spans="3:17" x14ac:dyDescent="0.25">
      <c r="G8" s="4" t="s">
        <v>21</v>
      </c>
      <c r="H8" s="12">
        <v>8.7694483734087697E-2</v>
      </c>
      <c r="K8" s="15" t="s">
        <v>4421</v>
      </c>
      <c r="L8" s="15"/>
      <c r="M8" s="15"/>
      <c r="N8" s="15"/>
      <c r="O8" s="15"/>
      <c r="P8" s="15"/>
      <c r="Q8" s="15"/>
    </row>
    <row r="9" spans="3:17" x14ac:dyDescent="0.25">
      <c r="C9" t="s">
        <v>4408</v>
      </c>
      <c r="D9" t="s">
        <v>4410</v>
      </c>
      <c r="E9" t="s">
        <v>4409</v>
      </c>
      <c r="G9" s="4" t="s">
        <v>79</v>
      </c>
      <c r="H9" s="12">
        <v>0.28335690711928335</v>
      </c>
      <c r="I9" s="14" t="s">
        <v>4429</v>
      </c>
      <c r="J9" s="14"/>
      <c r="K9" s="6" t="s">
        <v>4422</v>
      </c>
      <c r="M9" s="7" t="s">
        <v>4417</v>
      </c>
      <c r="N9" s="7" t="s">
        <v>4418</v>
      </c>
      <c r="O9" s="7" t="s">
        <v>4419</v>
      </c>
      <c r="P9" t="s">
        <v>4420</v>
      </c>
    </row>
    <row r="10" spans="3:17" x14ac:dyDescent="0.25">
      <c r="C10" s="1">
        <v>741999.79529999977</v>
      </c>
      <c r="D10" s="1">
        <v>8028</v>
      </c>
      <c r="E10" s="1">
        <v>18451.272799999999</v>
      </c>
      <c r="G10" s="4" t="s">
        <v>50</v>
      </c>
      <c r="H10" s="12">
        <v>0.2197076850542197</v>
      </c>
      <c r="I10" s="3" t="s">
        <v>4411</v>
      </c>
      <c r="J10" s="11" t="s">
        <v>4427</v>
      </c>
      <c r="K10" s="6" t="s">
        <v>4423</v>
      </c>
      <c r="M10" s="10">
        <f>GETPIVOTDATA("Sum of Sales",$C$9)</f>
        <v>741999.79529999977</v>
      </c>
      <c r="N10" s="10">
        <f>GETPIVOTDATA("Sum of Sales",$C$15,"Years",2017)</f>
        <v>215387.26920000004</v>
      </c>
      <c r="O10" s="10">
        <f>GETPIVOTDATA("Sum of Sales",$C$15,"Years",2016)</f>
        <v>198901.43600000019</v>
      </c>
      <c r="P10" s="5">
        <f>(N10-O10)/O10</f>
        <v>8.2884435283814811E-2</v>
      </c>
      <c r="Q10" t="str">
        <f>IF(P10&gt;0,"▲","▼")&amp;TEXT(ABS(P10),"0%")&amp;" YoY"</f>
        <v>▲8% YoY</v>
      </c>
    </row>
    <row r="11" spans="3:17" x14ac:dyDescent="0.25">
      <c r="G11" s="4" t="s">
        <v>125</v>
      </c>
      <c r="H11" s="12">
        <v>0.11126826968411127</v>
      </c>
      <c r="I11" s="4" t="s">
        <v>87</v>
      </c>
      <c r="J11" s="12">
        <v>0.15417256011315417</v>
      </c>
      <c r="K11" s="6" t="s">
        <v>4424</v>
      </c>
      <c r="M11" s="9">
        <f>GETPIVOTDATA("Sum of Quantity",$C$15)</f>
        <v>8028</v>
      </c>
      <c r="N11" s="9">
        <f>GETPIVOTDATA("Sum of Quantity",$C$15,"Years",2017)</f>
        <v>2437</v>
      </c>
      <c r="O11" s="9">
        <f>GETPIVOTDATA("Sum of Quantity",$C$15,"Years",2016)</f>
        <v>2193</v>
      </c>
      <c r="P11" s="5">
        <f t="shared" ref="P11:P12" si="0">(N11-O11)/O11</f>
        <v>0.11126310989512084</v>
      </c>
      <c r="Q11" t="str">
        <f>IF(P11&gt;0,"▲","▼")&amp;TEXT(ABS(P11),"0%")&amp;" YoY"</f>
        <v>▲11% YoY</v>
      </c>
    </row>
    <row r="12" spans="3:17" x14ac:dyDescent="0.25">
      <c r="G12" s="4" t="s">
        <v>39</v>
      </c>
      <c r="H12" s="12">
        <v>6.0820367751060818E-2</v>
      </c>
      <c r="I12" s="4" t="s">
        <v>426</v>
      </c>
      <c r="J12" s="12">
        <v>5.6105610561056105E-2</v>
      </c>
      <c r="K12" s="6" t="s">
        <v>4422</v>
      </c>
      <c r="M12" s="8">
        <f>GETPIVOTDATA("Sum of Profit",$C$9)</f>
        <v>18451.272799999999</v>
      </c>
      <c r="N12" s="8">
        <f>GETPIVOTDATA("Sum of Profit",$C$15,"Years",2017)</f>
        <v>3018.3912999999957</v>
      </c>
      <c r="O12" s="8">
        <f>GETPIVOTDATA("Sum of Profit",$C$15,"Years",2016)</f>
        <v>6959.9530999999979</v>
      </c>
      <c r="P12" s="5">
        <f t="shared" si="0"/>
        <v>-0.56632016672641128</v>
      </c>
      <c r="Q12" t="str">
        <f>IF(P12&gt;0,"▲","▼")&amp;TEXT(ABS(P12),"0%")&amp;" YoY"</f>
        <v>▼57% YoY</v>
      </c>
    </row>
    <row r="13" spans="3:17" x14ac:dyDescent="0.25">
      <c r="G13" s="4" t="s">
        <v>4412</v>
      </c>
      <c r="H13" s="12">
        <v>1</v>
      </c>
      <c r="I13" s="4" t="s">
        <v>22</v>
      </c>
      <c r="J13" s="12">
        <v>0.20132013201320131</v>
      </c>
      <c r="K13" s="6"/>
    </row>
    <row r="14" spans="3:17" x14ac:dyDescent="0.25">
      <c r="I14" s="4" t="s">
        <v>40</v>
      </c>
      <c r="J14" s="12">
        <v>0.5884016973125884</v>
      </c>
    </row>
    <row r="15" spans="3:17" x14ac:dyDescent="0.25">
      <c r="C15" s="3" t="s">
        <v>4411</v>
      </c>
      <c r="D15" t="s">
        <v>4408</v>
      </c>
      <c r="E15" t="s">
        <v>4410</v>
      </c>
      <c r="F15" t="s">
        <v>4409</v>
      </c>
      <c r="I15" s="4" t="s">
        <v>4412</v>
      </c>
      <c r="J15" s="12">
        <v>1</v>
      </c>
    </row>
    <row r="16" spans="3:17" x14ac:dyDescent="0.25">
      <c r="C16" s="4" t="s">
        <v>4413</v>
      </c>
      <c r="D16" s="1">
        <v>157192.85310000001</v>
      </c>
      <c r="E16" s="1">
        <v>1623</v>
      </c>
      <c r="F16" s="1">
        <v>5457.7255000000059</v>
      </c>
      <c r="I16" t="str">
        <f>"Most Orders Used " &amp; INDEX(I11:I14, MATCH(MAX(J11:J14), J11:J14, 0)) &amp; " (" &amp; TEXT(MAX(J11:J14), "0%") &amp; ")"</f>
        <v>Most Orders Used Standard Class (59%)</v>
      </c>
    </row>
    <row r="17" spans="2:13" x14ac:dyDescent="0.25">
      <c r="C17" s="4" t="s">
        <v>4414</v>
      </c>
      <c r="D17" s="1">
        <v>170518.23700000011</v>
      </c>
      <c r="E17" s="1">
        <v>1775</v>
      </c>
      <c r="F17" s="1">
        <v>3015.2028999999993</v>
      </c>
    </row>
    <row r="18" spans="2:13" x14ac:dyDescent="0.25">
      <c r="C18" s="4" t="s">
        <v>4415</v>
      </c>
      <c r="D18" s="1">
        <v>198901.43600000019</v>
      </c>
      <c r="E18" s="1">
        <v>2193</v>
      </c>
      <c r="F18" s="1">
        <v>6959.9530999999979</v>
      </c>
    </row>
    <row r="19" spans="2:13" x14ac:dyDescent="0.25">
      <c r="C19" s="4" t="s">
        <v>4416</v>
      </c>
      <c r="D19" s="1">
        <v>215387.26920000004</v>
      </c>
      <c r="E19" s="1">
        <v>2437</v>
      </c>
      <c r="F19" s="1">
        <v>3018.3912999999957</v>
      </c>
    </row>
    <row r="20" spans="2:13" x14ac:dyDescent="0.25">
      <c r="C20" s="4" t="s">
        <v>4412</v>
      </c>
      <c r="D20" s="1">
        <v>741999.79530000035</v>
      </c>
      <c r="E20" s="1">
        <v>8028</v>
      </c>
      <c r="F20" s="1">
        <v>18451.272799999999</v>
      </c>
    </row>
    <row r="21" spans="2:13" x14ac:dyDescent="0.25">
      <c r="B21" t="str">
        <f>"Peak Sales Month: "&amp; INDEX(B24:B35,MATCH(MAX(C24:C35), C24:C35,0))&amp;" with "&amp; TEXT(MAX(C24:C35),"$#,##0")&amp;" in Sales"</f>
        <v>Peak Sales Month: Dec with $121,818 in Sales</v>
      </c>
    </row>
    <row r="22" spans="2:13" x14ac:dyDescent="0.25">
      <c r="B22" s="14" t="s">
        <v>4425</v>
      </c>
      <c r="C22" s="14"/>
    </row>
    <row r="23" spans="2:13" x14ac:dyDescent="0.25">
      <c r="B23" s="3" t="s">
        <v>4411</v>
      </c>
      <c r="C23" t="s">
        <v>4408</v>
      </c>
      <c r="E23" s="14" t="s">
        <v>4426</v>
      </c>
      <c r="F23" s="14"/>
      <c r="I23" s="14" t="s">
        <v>4431</v>
      </c>
      <c r="J23" s="14"/>
    </row>
    <row r="24" spans="2:13" x14ac:dyDescent="0.25">
      <c r="B24" s="4" t="s">
        <v>169</v>
      </c>
      <c r="C24" s="10">
        <v>31569.241599999998</v>
      </c>
      <c r="E24" s="3" t="s">
        <v>4411</v>
      </c>
      <c r="F24" s="11" t="s">
        <v>4408</v>
      </c>
      <c r="G24" t="s">
        <v>4430</v>
      </c>
      <c r="H24" t="s">
        <v>4423</v>
      </c>
      <c r="I24" s="3" t="s">
        <v>4411</v>
      </c>
      <c r="J24" s="11" t="s">
        <v>4408</v>
      </c>
      <c r="M24" s="11">
        <f>MAX(L25:L29)*1.2</f>
        <v>90829.258800000011</v>
      </c>
    </row>
    <row r="25" spans="2:13" x14ac:dyDescent="0.25">
      <c r="B25" s="4" t="s">
        <v>297</v>
      </c>
      <c r="C25" s="10">
        <v>15765.920399999994</v>
      </c>
      <c r="E25" s="4" t="s">
        <v>1276</v>
      </c>
      <c r="F25" s="11">
        <v>6332.48</v>
      </c>
      <c r="G25" s="4" t="s">
        <v>1276</v>
      </c>
      <c r="H25" s="11">
        <v>6332.48</v>
      </c>
      <c r="I25" s="4" t="s">
        <v>53</v>
      </c>
      <c r="J25" s="11">
        <v>54000.040999999976</v>
      </c>
      <c r="K25" s="4" t="s">
        <v>53</v>
      </c>
      <c r="L25" s="11">
        <f>GETPIVOTDATA("Sales",$I$24,"City","Los Angeles")</f>
        <v>54000.040999999976</v>
      </c>
      <c r="M25" s="11">
        <f>M24-L25</f>
        <v>36829.217800000035</v>
      </c>
    </row>
    <row r="26" spans="2:13" x14ac:dyDescent="0.25">
      <c r="B26" s="4" t="s">
        <v>195</v>
      </c>
      <c r="C26" s="10">
        <v>50768.275799999996</v>
      </c>
      <c r="E26" s="4" t="s">
        <v>520</v>
      </c>
      <c r="F26" s="11">
        <v>13525.291000000001</v>
      </c>
      <c r="G26" s="4" t="s">
        <v>520</v>
      </c>
      <c r="H26" s="11">
        <v>13525.291000000001</v>
      </c>
      <c r="I26" s="4" t="s">
        <v>173</v>
      </c>
      <c r="J26" s="11">
        <v>75691.049000000014</v>
      </c>
      <c r="K26" s="4" t="s">
        <v>173</v>
      </c>
      <c r="L26" s="11">
        <v>75691.049000000014</v>
      </c>
      <c r="M26" s="11">
        <f>M24-L26</f>
        <v>15138.209799999997</v>
      </c>
    </row>
    <row r="27" spans="2:13" x14ac:dyDescent="0.25">
      <c r="B27" s="4" t="s">
        <v>113</v>
      </c>
      <c r="C27" s="10">
        <v>40698.583600000013</v>
      </c>
      <c r="E27" s="4" t="s">
        <v>1058</v>
      </c>
      <c r="F27" s="11">
        <v>3187.55</v>
      </c>
      <c r="G27" s="4" t="s">
        <v>1058</v>
      </c>
      <c r="H27" s="11">
        <v>3187.55</v>
      </c>
      <c r="I27" s="4" t="s">
        <v>66</v>
      </c>
      <c r="J27" s="11">
        <v>36495.541000000012</v>
      </c>
      <c r="K27" s="4" t="s">
        <v>66</v>
      </c>
      <c r="L27" s="11">
        <v>36495.541000000012</v>
      </c>
      <c r="M27" s="11">
        <f>M24-L27</f>
        <v>54333.717799999999</v>
      </c>
    </row>
    <row r="28" spans="2:13" x14ac:dyDescent="0.25">
      <c r="B28" s="4" t="s">
        <v>161</v>
      </c>
      <c r="C28" s="10">
        <v>48365.130699999951</v>
      </c>
      <c r="E28" s="4" t="s">
        <v>54</v>
      </c>
      <c r="F28" s="11">
        <v>156064.60149999999</v>
      </c>
      <c r="G28" s="4" t="s">
        <v>54</v>
      </c>
      <c r="H28" s="11">
        <v>156064.60149999999</v>
      </c>
      <c r="I28" s="4" t="s">
        <v>328</v>
      </c>
      <c r="J28" s="11">
        <v>36357.307999999997</v>
      </c>
      <c r="K28" s="4" t="s">
        <v>328</v>
      </c>
      <c r="L28" s="11">
        <v>36357.307999999997</v>
      </c>
      <c r="M28" s="11">
        <f>M24-L28</f>
        <v>54471.950800000013</v>
      </c>
    </row>
    <row r="29" spans="2:13" x14ac:dyDescent="0.25">
      <c r="B29" s="4" t="s">
        <v>59</v>
      </c>
      <c r="C29" s="10">
        <v>52999.463299999974</v>
      </c>
      <c r="E29" s="4" t="s">
        <v>180</v>
      </c>
      <c r="F29" s="11">
        <v>13243.037</v>
      </c>
      <c r="G29" s="4" t="s">
        <v>180</v>
      </c>
      <c r="H29" s="11">
        <v>13243.037</v>
      </c>
      <c r="I29" s="4" t="s">
        <v>191</v>
      </c>
      <c r="J29" s="11">
        <v>40995.877999999997</v>
      </c>
      <c r="K29" s="4" t="s">
        <v>191</v>
      </c>
      <c r="L29" s="11">
        <v>40995.877999999997</v>
      </c>
      <c r="M29" s="11">
        <f>M24-L29</f>
        <v>49833.380800000014</v>
      </c>
    </row>
    <row r="30" spans="2:13" x14ac:dyDescent="0.25">
      <c r="B30" s="4" t="s">
        <v>71</v>
      </c>
      <c r="C30" s="10">
        <v>49377.011999999966</v>
      </c>
      <c r="E30" s="4" t="s">
        <v>430</v>
      </c>
      <c r="F30" s="11">
        <v>5174.9870000000001</v>
      </c>
      <c r="G30" s="4" t="s">
        <v>430</v>
      </c>
      <c r="H30" s="11">
        <v>5174.9870000000001</v>
      </c>
      <c r="I30" s="4" t="s">
        <v>4412</v>
      </c>
      <c r="J30" s="11">
        <v>243539.81699999998</v>
      </c>
    </row>
    <row r="31" spans="2:13" x14ac:dyDescent="0.25">
      <c r="B31" s="4" t="s">
        <v>253</v>
      </c>
      <c r="C31" s="10">
        <v>44884.044999999991</v>
      </c>
      <c r="E31" s="4" t="s">
        <v>200</v>
      </c>
      <c r="F31" s="11">
        <v>4759.3189999999995</v>
      </c>
      <c r="G31" s="4" t="s">
        <v>200</v>
      </c>
      <c r="H31" s="11">
        <v>4759.3189999999995</v>
      </c>
      <c r="I31" t="str">
        <f>"Top Selling Cities: "&amp; INDEX(I25:I29,MATCH(MAX(J25:J29), J25:J29,0))&amp;" with "&amp; TEXT(MAX(J25:J29),"$#,##0")&amp;" in Sales"</f>
        <v>Top Selling Cities: New York City with $75,691 in Sales</v>
      </c>
    </row>
    <row r="32" spans="2:13" x14ac:dyDescent="0.25">
      <c r="B32" s="4" t="s">
        <v>77</v>
      </c>
      <c r="C32" s="10">
        <v>106380.59069999997</v>
      </c>
      <c r="E32" s="4" t="s">
        <v>980</v>
      </c>
      <c r="F32" s="11">
        <v>1346.58</v>
      </c>
      <c r="G32" s="4" t="s">
        <v>980</v>
      </c>
      <c r="H32" s="11">
        <v>1346.58</v>
      </c>
    </row>
    <row r="33" spans="2:14" x14ac:dyDescent="0.25">
      <c r="B33" s="4" t="s">
        <v>48</v>
      </c>
      <c r="C33" s="10">
        <v>58087.515699999982</v>
      </c>
      <c r="E33" s="4" t="s">
        <v>44</v>
      </c>
      <c r="F33" s="11">
        <v>22987.03799999999</v>
      </c>
      <c r="G33" s="4" t="s">
        <v>44</v>
      </c>
      <c r="H33" s="11">
        <v>22987.03799999999</v>
      </c>
      <c r="I33" t="str">
        <f>"Highest Sales From category: "&amp; INDEX(I35:I38,MATCH(MAX(J35:J38),J35:J38,0))&amp;" ("&amp;TEXT(MAX(J35:J38),"$#,##0")&amp;")"</f>
        <v>Highest Sales From category: Chairs ($328,449)</v>
      </c>
      <c r="M33" s="11"/>
      <c r="N33" s="11"/>
    </row>
    <row r="34" spans="2:14" x14ac:dyDescent="0.25">
      <c r="B34" s="4" t="s">
        <v>34</v>
      </c>
      <c r="C34" s="10">
        <v>121286.04899999996</v>
      </c>
      <c r="E34" s="4" t="s">
        <v>667</v>
      </c>
      <c r="F34" s="11">
        <v>8321.48</v>
      </c>
      <c r="G34" s="4" t="s">
        <v>667</v>
      </c>
      <c r="H34" s="11">
        <v>8321.48</v>
      </c>
      <c r="I34" s="3" t="s">
        <v>4411</v>
      </c>
      <c r="J34" s="11" t="s">
        <v>4408</v>
      </c>
      <c r="M34" s="11">
        <f>MAX(L35:L38)*1.2</f>
        <v>394138.92360000091</v>
      </c>
      <c r="N34" s="11"/>
    </row>
    <row r="35" spans="2:14" x14ac:dyDescent="0.25">
      <c r="B35" s="4" t="s">
        <v>96</v>
      </c>
      <c r="C35" s="10">
        <v>121817.96749999993</v>
      </c>
      <c r="E35" s="4" t="s">
        <v>2280</v>
      </c>
      <c r="F35" s="11">
        <v>2595.482</v>
      </c>
      <c r="G35" s="4" t="s">
        <v>2280</v>
      </c>
      <c r="H35" s="11">
        <v>2595.482</v>
      </c>
      <c r="I35" s="4" t="s">
        <v>32</v>
      </c>
      <c r="J35" s="11">
        <v>114879.99629999997</v>
      </c>
      <c r="K35" s="4" t="s">
        <v>32</v>
      </c>
      <c r="L35" s="11">
        <v>114879.99629999997</v>
      </c>
      <c r="M35" s="11">
        <f>MAX(M34-L35)</f>
        <v>279258.92730000091</v>
      </c>
      <c r="N35" s="11"/>
    </row>
    <row r="36" spans="2:14" x14ac:dyDescent="0.25">
      <c r="B36" s="4" t="s">
        <v>4412</v>
      </c>
      <c r="C36" s="10">
        <v>741999.79529999977</v>
      </c>
      <c r="E36" s="4" t="s">
        <v>134</v>
      </c>
      <c r="F36" s="11">
        <v>28274.522000000008</v>
      </c>
      <c r="G36" s="4" t="s">
        <v>134</v>
      </c>
      <c r="H36" s="11">
        <v>28274.522000000008</v>
      </c>
      <c r="I36" s="4" t="s">
        <v>36</v>
      </c>
      <c r="J36" s="11">
        <v>328449.10300000076</v>
      </c>
      <c r="K36" s="4" t="s">
        <v>36</v>
      </c>
      <c r="L36" s="11">
        <v>328449.10300000076</v>
      </c>
      <c r="M36" s="11">
        <f>MAX(M34-L36)</f>
        <v>65689.820600000152</v>
      </c>
      <c r="N36" s="11"/>
    </row>
    <row r="37" spans="2:14" x14ac:dyDescent="0.25">
      <c r="E37" s="4" t="s">
        <v>110</v>
      </c>
      <c r="F37" s="11">
        <v>11496.71</v>
      </c>
      <c r="G37" s="4" t="s">
        <v>110</v>
      </c>
      <c r="H37" s="11">
        <v>11496.71</v>
      </c>
      <c r="I37" s="4" t="s">
        <v>57</v>
      </c>
      <c r="J37" s="11">
        <v>91705.164000000048</v>
      </c>
      <c r="K37" s="4" t="s">
        <v>57</v>
      </c>
      <c r="L37" s="11">
        <v>91705.164000000048</v>
      </c>
      <c r="M37" s="11">
        <f>MAX(M34-L37)</f>
        <v>302433.75960000086</v>
      </c>
      <c r="N37" s="11"/>
    </row>
    <row r="38" spans="2:14" x14ac:dyDescent="0.25">
      <c r="E38" s="4" t="s">
        <v>801</v>
      </c>
      <c r="F38" s="11">
        <v>2642.3099999999995</v>
      </c>
      <c r="G38" s="4" t="s">
        <v>801</v>
      </c>
      <c r="H38" s="11">
        <v>2642.3099999999995</v>
      </c>
      <c r="I38" s="4" t="s">
        <v>46</v>
      </c>
      <c r="J38" s="11">
        <v>206965.53200000009</v>
      </c>
      <c r="K38" s="4" t="s">
        <v>46</v>
      </c>
      <c r="L38" s="11">
        <v>206965.53200000009</v>
      </c>
      <c r="M38" s="11">
        <f>MAX(M37-L38)</f>
        <v>95468.22760000077</v>
      </c>
      <c r="N38" s="11"/>
    </row>
    <row r="39" spans="2:14" x14ac:dyDescent="0.25">
      <c r="E39" s="4" t="s">
        <v>3135</v>
      </c>
      <c r="F39" s="11">
        <v>111.12</v>
      </c>
      <c r="G39" s="4" t="s">
        <v>3135</v>
      </c>
      <c r="H39" s="11">
        <v>111.12</v>
      </c>
      <c r="I39" s="4" t="s">
        <v>4412</v>
      </c>
      <c r="J39" s="11">
        <v>741999.79530000081</v>
      </c>
    </row>
    <row r="40" spans="2:14" x14ac:dyDescent="0.25">
      <c r="E40" s="4" t="s">
        <v>28</v>
      </c>
      <c r="F40" s="11">
        <v>12126.84</v>
      </c>
      <c r="G40" s="4" t="s">
        <v>28</v>
      </c>
      <c r="H40" s="11">
        <v>12126.84</v>
      </c>
    </row>
    <row r="41" spans="2:14" x14ac:dyDescent="0.25">
      <c r="E41" s="4" t="s">
        <v>1406</v>
      </c>
      <c r="F41" s="11">
        <v>2963.03</v>
      </c>
      <c r="G41" s="4" t="s">
        <v>1406</v>
      </c>
      <c r="H41" s="11">
        <v>2963.03</v>
      </c>
    </row>
    <row r="42" spans="2:14" x14ac:dyDescent="0.25">
      <c r="E42" s="4" t="s">
        <v>1788</v>
      </c>
      <c r="F42" s="11">
        <v>109.48</v>
      </c>
      <c r="G42" s="4" t="s">
        <v>1788</v>
      </c>
      <c r="H42" s="11">
        <v>109.48</v>
      </c>
    </row>
    <row r="43" spans="2:14" x14ac:dyDescent="0.25">
      <c r="E43" s="4" t="s">
        <v>1089</v>
      </c>
      <c r="F43" s="11">
        <v>9149.2529999999988</v>
      </c>
      <c r="G43" s="4" t="s">
        <v>1089</v>
      </c>
      <c r="H43" s="11">
        <v>9149.2529999999988</v>
      </c>
    </row>
    <row r="44" spans="2:14" x14ac:dyDescent="0.25">
      <c r="E44" s="4" t="s">
        <v>434</v>
      </c>
      <c r="F44" s="11">
        <v>10919.063999999997</v>
      </c>
      <c r="G44" s="4" t="s">
        <v>434</v>
      </c>
      <c r="H44" s="11">
        <v>10919.063999999997</v>
      </c>
    </row>
    <row r="45" spans="2:14" x14ac:dyDescent="0.25">
      <c r="E45" s="4" t="s">
        <v>289</v>
      </c>
      <c r="F45" s="11">
        <v>22321.099999999995</v>
      </c>
      <c r="G45" s="4" t="s">
        <v>289</v>
      </c>
      <c r="H45" s="11">
        <v>22321.099999999995</v>
      </c>
    </row>
    <row r="46" spans="2:14" x14ac:dyDescent="0.25">
      <c r="E46" s="4" t="s">
        <v>166</v>
      </c>
      <c r="F46" s="11">
        <v>7611.35</v>
      </c>
      <c r="G46" s="4" t="s">
        <v>166</v>
      </c>
      <c r="H46" s="11">
        <v>7611.35</v>
      </c>
    </row>
    <row r="47" spans="2:14" x14ac:dyDescent="0.25">
      <c r="E47" s="4" t="s">
        <v>478</v>
      </c>
      <c r="F47" s="11">
        <v>4317.8499999999995</v>
      </c>
      <c r="G47" s="4" t="s">
        <v>478</v>
      </c>
      <c r="H47" s="11">
        <v>4317.8499999999995</v>
      </c>
    </row>
    <row r="48" spans="2:14" x14ac:dyDescent="0.25">
      <c r="E48" s="4" t="s">
        <v>565</v>
      </c>
      <c r="F48" s="11">
        <v>2936.45</v>
      </c>
      <c r="G48" s="4" t="s">
        <v>565</v>
      </c>
      <c r="H48" s="11">
        <v>2936.45</v>
      </c>
    </row>
    <row r="49" spans="5:8" x14ac:dyDescent="0.25">
      <c r="E49" s="4" t="s">
        <v>3701</v>
      </c>
      <c r="F49" s="11">
        <v>63.98</v>
      </c>
      <c r="G49" s="4" t="s">
        <v>3701</v>
      </c>
      <c r="H49" s="11">
        <v>63.98</v>
      </c>
    </row>
    <row r="50" spans="5:8" x14ac:dyDescent="0.25">
      <c r="E50" s="4" t="s">
        <v>841</v>
      </c>
      <c r="F50" s="11">
        <v>1944.7</v>
      </c>
      <c r="G50" s="4" t="s">
        <v>841</v>
      </c>
      <c r="H50" s="11">
        <v>1944.7</v>
      </c>
    </row>
    <row r="51" spans="5:8" x14ac:dyDescent="0.25">
      <c r="E51" s="4" t="s">
        <v>1340</v>
      </c>
      <c r="F51" s="11">
        <v>4635.1720000000005</v>
      </c>
      <c r="G51" s="4" t="s">
        <v>1340</v>
      </c>
      <c r="H51" s="11">
        <v>4635.1720000000005</v>
      </c>
    </row>
    <row r="52" spans="5:8" x14ac:dyDescent="0.25">
      <c r="E52" s="4" t="s">
        <v>884</v>
      </c>
      <c r="F52" s="11">
        <v>1886.4739999999999</v>
      </c>
      <c r="G52" s="4" t="s">
        <v>884</v>
      </c>
      <c r="H52" s="11">
        <v>1886.4739999999999</v>
      </c>
    </row>
    <row r="53" spans="5:8" x14ac:dyDescent="0.25">
      <c r="E53" s="4" t="s">
        <v>362</v>
      </c>
      <c r="F53" s="11">
        <v>6307.0419999999995</v>
      </c>
      <c r="G53" s="4" t="s">
        <v>362</v>
      </c>
      <c r="H53" s="11">
        <v>6307.0419999999995</v>
      </c>
    </row>
    <row r="54" spans="5:8" x14ac:dyDescent="0.25">
      <c r="E54" s="4" t="s">
        <v>1896</v>
      </c>
      <c r="F54" s="11">
        <v>1701.412</v>
      </c>
      <c r="G54" s="4" t="s">
        <v>1896</v>
      </c>
      <c r="H54" s="11">
        <v>1701.412</v>
      </c>
    </row>
    <row r="55" spans="5:8" x14ac:dyDescent="0.25">
      <c r="E55" s="4" t="s">
        <v>121</v>
      </c>
      <c r="F55" s="11">
        <v>93372.728999999978</v>
      </c>
      <c r="G55" s="4" t="s">
        <v>121</v>
      </c>
      <c r="H55" s="11">
        <v>93372.728999999978</v>
      </c>
    </row>
    <row r="56" spans="5:8" x14ac:dyDescent="0.25">
      <c r="E56" s="4" t="s">
        <v>1036</v>
      </c>
      <c r="F56" s="11">
        <v>15155.483999999999</v>
      </c>
      <c r="G56" s="4" t="s">
        <v>1036</v>
      </c>
      <c r="H56" s="11">
        <v>15155.483999999999</v>
      </c>
    </row>
    <row r="57" spans="5:8" x14ac:dyDescent="0.25">
      <c r="E57" s="4" t="s">
        <v>231</v>
      </c>
      <c r="F57" s="11">
        <v>24199.144999999993</v>
      </c>
      <c r="G57" s="4" t="s">
        <v>231</v>
      </c>
      <c r="H57" s="11">
        <v>24199.144999999993</v>
      </c>
    </row>
    <row r="58" spans="5:8" x14ac:dyDescent="0.25">
      <c r="E58" s="4" t="s">
        <v>1522</v>
      </c>
      <c r="F58" s="11">
        <v>8284.1</v>
      </c>
      <c r="G58" s="4" t="s">
        <v>1522</v>
      </c>
      <c r="H58" s="11">
        <v>8284.1</v>
      </c>
    </row>
    <row r="59" spans="5:8" x14ac:dyDescent="0.25">
      <c r="E59" s="4" t="s">
        <v>1517</v>
      </c>
      <c r="F59" s="11">
        <v>6338.1299999999992</v>
      </c>
      <c r="G59" s="4" t="s">
        <v>1517</v>
      </c>
      <c r="H59" s="11">
        <v>6338.1299999999992</v>
      </c>
    </row>
    <row r="60" spans="5:8" x14ac:dyDescent="0.25">
      <c r="E60" s="4" t="s">
        <v>67</v>
      </c>
      <c r="F60" s="11">
        <v>39354.931000000004</v>
      </c>
      <c r="G60" s="4" t="s">
        <v>67</v>
      </c>
      <c r="H60" s="11">
        <v>39354.931000000004</v>
      </c>
    </row>
    <row r="61" spans="5:8" x14ac:dyDescent="0.25">
      <c r="E61" s="4" t="s">
        <v>1645</v>
      </c>
      <c r="F61" s="11">
        <v>5918.7560000000003</v>
      </c>
      <c r="G61" s="4" t="s">
        <v>1645</v>
      </c>
      <c r="H61" s="11">
        <v>5918.7560000000003</v>
      </c>
    </row>
    <row r="62" spans="5:8" x14ac:dyDescent="0.25">
      <c r="E62" s="4" t="s">
        <v>158</v>
      </c>
      <c r="F62" s="11">
        <v>3078.25</v>
      </c>
      <c r="G62" s="4" t="s">
        <v>158</v>
      </c>
      <c r="H62" s="11">
        <v>3078.25</v>
      </c>
    </row>
    <row r="63" spans="5:8" x14ac:dyDescent="0.25">
      <c r="E63" s="4" t="s">
        <v>1826</v>
      </c>
      <c r="F63" s="11">
        <v>324.89999999999998</v>
      </c>
      <c r="G63" s="4" t="s">
        <v>1826</v>
      </c>
      <c r="H63" s="11">
        <v>324.89999999999998</v>
      </c>
    </row>
    <row r="64" spans="5:8" x14ac:dyDescent="0.25">
      <c r="E64" s="4" t="s">
        <v>141</v>
      </c>
      <c r="F64" s="11">
        <v>13506.732</v>
      </c>
      <c r="G64" s="4" t="s">
        <v>141</v>
      </c>
      <c r="H64" s="11">
        <v>13506.732</v>
      </c>
    </row>
    <row r="65" spans="5:8" x14ac:dyDescent="0.25">
      <c r="E65" s="4" t="s">
        <v>92</v>
      </c>
      <c r="F65" s="11">
        <v>60593.291799999992</v>
      </c>
      <c r="G65" s="4" t="s">
        <v>92</v>
      </c>
      <c r="H65" s="11">
        <v>60593.291799999992</v>
      </c>
    </row>
    <row r="66" spans="5:8" x14ac:dyDescent="0.25">
      <c r="E66" s="4" t="s">
        <v>76</v>
      </c>
      <c r="F66" s="11">
        <v>4822.3499999999995</v>
      </c>
      <c r="G66" s="4" t="s">
        <v>76</v>
      </c>
      <c r="H66" s="11">
        <v>4822.3499999999995</v>
      </c>
    </row>
    <row r="67" spans="5:8" x14ac:dyDescent="0.25">
      <c r="E67" s="4" t="s">
        <v>3106</v>
      </c>
      <c r="F67" s="11">
        <v>5120.0999999999995</v>
      </c>
      <c r="G67" s="4" t="s">
        <v>3106</v>
      </c>
      <c r="H67" s="11">
        <v>5120.0999999999995</v>
      </c>
    </row>
    <row r="68" spans="5:8" x14ac:dyDescent="0.25">
      <c r="E68" s="4" t="s">
        <v>716</v>
      </c>
      <c r="F68" s="11">
        <v>25321.949999999993</v>
      </c>
      <c r="G68" s="4" t="s">
        <v>716</v>
      </c>
      <c r="H68" s="11">
        <v>25321.949999999993</v>
      </c>
    </row>
    <row r="69" spans="5:8" x14ac:dyDescent="0.25">
      <c r="E69" s="4" t="s">
        <v>192</v>
      </c>
      <c r="F69" s="11">
        <v>48020.151999999973</v>
      </c>
      <c r="G69" s="4" t="s">
        <v>192</v>
      </c>
      <c r="H69" s="11">
        <v>48020.151999999973</v>
      </c>
    </row>
    <row r="70" spans="5:8" x14ac:dyDescent="0.25">
      <c r="E70" s="4" t="s">
        <v>4286</v>
      </c>
      <c r="F70" s="11">
        <v>673.34400000000005</v>
      </c>
      <c r="G70" s="4" t="s">
        <v>4286</v>
      </c>
      <c r="H70" s="11">
        <v>673.34400000000005</v>
      </c>
    </row>
    <row r="71" spans="5:8" x14ac:dyDescent="0.25">
      <c r="E71" s="4" t="s">
        <v>238</v>
      </c>
      <c r="F71" s="11">
        <v>17256.609999999997</v>
      </c>
      <c r="G71" s="4" t="s">
        <v>238</v>
      </c>
      <c r="H71" s="11">
        <v>17256.609999999997</v>
      </c>
    </row>
    <row r="72" spans="5:8" x14ac:dyDescent="0.25">
      <c r="E72" s="4" t="s">
        <v>3311</v>
      </c>
      <c r="F72" s="11">
        <v>1603.136</v>
      </c>
      <c r="G72" s="4" t="s">
        <v>3311</v>
      </c>
      <c r="H72" s="11">
        <v>1603.136</v>
      </c>
    </row>
    <row r="73" spans="5:8" x14ac:dyDescent="0.25">
      <c r="E73" s="4" t="s">
        <v>4412</v>
      </c>
      <c r="F73" s="11">
        <v>741999.79530000011</v>
      </c>
    </row>
  </sheetData>
  <mergeCells count="7">
    <mergeCell ref="G1:H1"/>
    <mergeCell ref="I9:J9"/>
    <mergeCell ref="K8:Q8"/>
    <mergeCell ref="B22:C22"/>
    <mergeCell ref="E23:F23"/>
    <mergeCell ref="I23:J23"/>
    <mergeCell ref="G3:H3"/>
  </mergeCell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01031-BB3B-4181-B6B7-5E413AAA1905}">
  <dimension ref="A1"/>
  <sheetViews>
    <sheetView showGridLines="0" tabSelected="1" topLeftCell="C1" zoomScale="60" zoomScaleNormal="60" workbookViewId="0">
      <selection activeCell="D10" sqref="D10"/>
    </sheetView>
  </sheetViews>
  <sheetFormatPr defaultRowHeight="15" x14ac:dyDescent="0.25"/>
  <cols>
    <col min="23" max="23" width="9.140625" customWidth="1"/>
    <col min="24" max="24" width="10.85546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o G A A B Q S w M E F A A C A A g A m Q r X 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J k K 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C t d a k W t g 6 d M D A A C Z D g A A E w A c A E Z v c m 1 1 b G F z L 1 N l Y 3 R p b 2 4 x L m 0 g o h g A K K A U A A A A A A A A A A A A A A A A A A A A A A A A A A A A l V b f T 9 s w E H 5 H 4 n + w M m k K U o j U s u 1 h q A + o h Q 1 p M G j K 9 l A Q M o l p I y U 2 8 g + g Q v z v O 8 d p 4 z h O y 3 i h v b P v v r v 7 v q s F S W X O K E r M / 8 H x / t 7 + n l h i T j J 0 p j j N p e L k P s E F E W i E C i L 3 9 x D 8 J U z x l I B l L J 7 j C U t V S a g M z / K C x G N G J X w R Y T D + f n s j C B e 3 l 6 d / 0 U 1 y O r 2 d s B d a M J y J W y d 2 n I r n 4 C C a T 0 i R l 7 k k f B R E Q Y T G r F A l F a P h I E K n N G V Z T h e j w f D r M E L X i k m S y F V B R s 3 H + J J R c n c Q G Z C f g i v O S v B l 6 C f B G S A J A P E M P 8 D B 2 l P b Q 1 N P h O a 1 / a Q o k h Q X m I u R 5 M o O O V 5 i u o C I s 9 U T a c L N O K b i k f H S I N Z O E X r y R 2 9 v w Z S 9 o P M J V H d O 5 b c v s T 7 7 H q G 3 4 D e H I 8 Y j w Y Y k e Z W W Y 4 I l W b s y + F y 5 k m X + t M V z w T L S C T d W Q r L S n 2 r j u 8 R l 9 2 Z C F n r O 3 V t M U c l X X X s u u 8 Z E W n A 3 1 i s m J C 5 g 4 B V g p z N T s g B u d u 9 w l q l U e u u A H A v m g Z S o h 8 N e 5 z q g v 3 j N 0 7 W V q v K B 8 M p + r T C V p l A H 9 i Q X q e 6 M 5 x J k e s x d x 3 v D s o R x T R u g i s V Z b Q w d B r Y I V R E l P h E p o V o p L q t c 9 7 u f 1 Y O d t L b R a Q D r 1 o w V 5 4 S m K 9 M C K / x J l s F 5 Q 6 4 m O l h N 3 N A F E K E g U x x L M 3 W C 0 y W a b 6 h + d z h v F N G j z O H O G l q Q d B F W Q m u O V h F T U r J n f c c s p S a D c d T m 0 A U S t Y j Q I n o r O N M 1 + c N X r i a + C y S y K G D P u 7 0 4 W r v C r r a 1 K p z t 0 F k I 1 g 6 w Z L 9 W + k b c j W T b K r W F 6 W r R l d + G V r b E 1 s r p k C t R j 4 / 5 a + / Y T d / c H o N A 3 j p M m 4 H i 4 z P Y 3 O E 9 5 C P 0 8 P J H c I A + Q 8 / w a r M A q r X Q A 6 J f Q A 3 x a r h e A P c 6 2 e G 2 b D O e l 6 V m G N g / n G z g 0 r w q V I f q y T I u C K Y f y d K C 4 0 t S R e r J M i V P B U 7 h 9 h 9 c K G L T v r J X 1 t A B E 9 W z C I K o P s b X 5 7 U / s h D 0 z K h / Q R i m t D D 1 T 2 n b k B y Z D v o X R h t Y I 2 c r 2 D m F l 5 R e u h f w v F o a i X g X a S c r c N i 6 U 4 P X a y C u z N o a t h d q U 4 4 n v + 4 v + k X o Q i 7 9 A H x I A U N 9 x d a Y M Y X z 5 q B O 3 i z f 7 d k H O 9 L b Q D f 5 4 4 E P Q a P 4 u b H c N c L v Q e S 0 e d g / X D 9 2 G L K F a N 0 d 3 8 D P c i 4 k g t 8 U j l P Z e s N u G f t Q B + 3 c t E u H T Q 2 v C b v 3 E T r a M X s 3 4 K 4 R e A B 0 Q D k T + Q 9 Y T s l H H x h B t w C Y g x d R t 3 n W b E 5 f Z W X d N h z v V n E A V 3 u l K 0 6 r E f d O 9 X 1 v t q O d 7 5 0 t m P X G 3 j x I e 9 9 w U 0 J x 6 X + f a I f / + X N U B W 9 v g u p b A K H 3 9 3 L a F / 3 4 H 1 B L A Q I t A B Q A A g A I A J k K 1 1 p D H n C b p Q A A A P c A A A A S A A A A A A A A A A A A A A A A A A A A A A B D b 2 5 m a W c v U G F j a 2 F n Z S 5 4 b W x Q S w E C L Q A U A A I A C A C Z C t d a D 8 r p q 6 Q A A A D p A A A A E w A A A A A A A A A A A A A A A A D x A A A A W 0 N v b n R l b n R f V H l w Z X N d L n h t b F B L A Q I t A B Q A A g A I A J k K 1 1 q R a 2 D p 0 w M A A J k O A A A T A A A A A A A A A A A A A A A A A O I 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U h A A A A A A A A c 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d X J u a X R 1 c m V f U 2 F s 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n V y b m l 0 d X J l X 1 N h b G V z I i A v P j x F b n R y e S B U e X B l P S J G a W x s Z W R D b 2 1 w b G V 0 Z V J l c 3 V s d F R v V 2 9 y a 3 N o Z W V 0 I i B W Y W x 1 Z T 0 i b D E i I C 8 + P E V u d H J 5 I F R 5 c G U 9 I k F k Z G V k V G 9 E Y X R h T W 9 k Z W w i I F Z h b H V l P S J s M C I g L z 4 8 R W 5 0 c n k g V H l w Z T 0 i R m l s b E N v d W 5 0 I i B W Y W x 1 Z T 0 i b D I x M j E i I C 8 + P E V u d H J 5 I F R 5 c G U 9 I k Z p b G x F c n J v c k N v Z G U i I F Z h b H V l P S J z V W 5 r b m 9 3 b i I g L z 4 8 R W 5 0 c n k g V H l w Z T 0 i R m l s b E V y c m 9 y Q 2 9 1 b n Q i I F Z h b H V l P S J s M C I g L z 4 8 R W 5 0 c n k g V H l w Z T 0 i R m l s b E x h c 3 R V c G R h d G V k I i B W Y W x 1 Z T 0 i Z D I w M j U t M D Y t M j N U M D g 6 M j A 6 N D k u O T A w N T A z N F o i I C 8 + P E V u d H J 5 I F R 5 c G U 9 I k Z p b G x D b 2 x 1 b W 5 U e X B l c y I g V m F s d W U 9 I n N C Z 2 t K Q m d Z R 0 J n W U d C Z 1 l H Q m d Z R 0 J o R U R F U V k 9 I i A v P j x F b n R y e S B U e X B l P S J G a W x s Q 2 9 s d W 1 u T m F t Z X M i I F Z h b H V l P S J z W y Z x d W 9 0 O 0 9 y Z G V y I E l E J n F 1 b 3 Q 7 L C Z x d W 9 0 O 0 9 y Z G V y I E R h d G U m c X V v d D s s J n F 1 b 3 Q 7 U 2 h p c C B E Y X R l J n F 1 b 3 Q 7 L C Z x d W 9 0 O 2 R 1 c m F 0 a W 9 u J n F 1 b 3 Q 7 L C Z x d W 9 0 O 1 N o a X A g T W 9 k Z S Z x d W 9 0 O y w m c X V v d D t D d X N 0 b 2 1 l c i B J R C Z x d W 9 0 O y w m c X V v d D t D d X N 0 b 2 1 l c i B O Y W 1 l J n F 1 b 3 Q 7 L C Z x d W 9 0 O 1 N l Z 2 1 l b n Q m c X V v d D s s J n F 1 b 3 Q 7 Q 2 9 1 b n R y e S Z x d W 9 0 O y w m c X V v d D t D a X R 5 J n F 1 b 3 Q 7 L C Z x d W 9 0 O 1 N 0 Y X R l J n F 1 b 3 Q 7 L C Z x d W 9 0 O 1 J l Z 2 l v b i Z x d W 9 0 O y w m c X V v d D t Q c m 9 k d W N 0 I E l E J n F 1 b 3 Q 7 L C Z x d W 9 0 O 0 N h d G V n b 3 J 5 J n F 1 b 3 Q 7 L C Z x d W 9 0 O 1 N 1 Y i 1 D Y X R l Z 2 9 y e S Z x d W 9 0 O y w m c X V v d D t Q c m 9 k d W N 0 I E 5 h b W U m c X V v d D s s J n F 1 b 3 Q 7 U 2 F s Z X M m c X V v d D s s J n F 1 b 3 Q 7 U X V h b n R p d H k m c X V v d D s s J n F 1 b 3 Q 7 U H J v Z m l 0 J n F 1 b 3 Q 7 L C Z x d W 9 0 O 0 1 v b n R o 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Z 1 c m 5 p d H V y Z V 9 T Y W x l c y 9 D a G F u Z 2 V k I F R 5 c G U u e 0 9 y Z G V y I E l E L D F 9 J n F 1 b 3 Q 7 L C Z x d W 9 0 O 1 N l Y 3 R p b 2 4 x L 0 Z 1 c m 5 p d H V y Z V 9 T Y W x l c y 9 D a G F u Z 2 V k I F R 5 c G U u e 0 9 y Z G V y I E R h d G U s M n 0 m c X V v d D s s J n F 1 b 3 Q 7 U 2 V j d G l v b j E v R n V y b m l 0 d X J l X 1 N h b G V z L 0 N o Y W 5 n Z W Q g V H l w Z S 5 7 U 2 h p c C B E Y X R l L D N 9 J n F 1 b 3 Q 7 L C Z x d W 9 0 O 1 N l Y 3 R p b 2 4 x L 0 Z 1 c m 5 p d H V y Z V 9 T Y W x l c y 9 B Z G R l Z C B T d W Z m a X g y L n t k d X J h d G l v b i w 0 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3 0 m c X V v d D s s J n F 1 b 3 Q 7 U 2 V j d G l v b j E v R n V y b m l 0 d X J l X 1 N h b G V z L 0 N o Y W 5 n Z W Q g V H l w Z S 5 7 U X V h b n R p d H k s M T h 9 J n F 1 b 3 Q 7 L C Z x d W 9 0 O 1 N l Y 3 R p b 2 4 x L 0 Z 1 c m 5 p d H V y Z V 9 T Y W x l c y 9 D a G F u Z 2 V k I F R 5 c G U z L n t Q c m 9 m a X Q s M T h 9 J n F 1 b 3 Q 7 L C Z x d W 9 0 O 1 N l Y 3 R p b 2 4 x L 0 Z 1 c m 5 p d H V y Z V 9 T Y W x l c y 9 F e H R y Y W N 0 Z W Q g R m l y c 3 Q g Q 2 h h c m F j d G V y c y 5 7 T W 9 u d G g g T m F t Z S w x O X 0 m c X V v d D t d L C Z x d W 9 0 O 0 N v b H V t b k N v d W 5 0 J n F 1 b 3 Q 7 O j I w L C Z x d W 9 0 O 0 t l e U N v b H V t b k 5 h b W V z J n F 1 b 3 Q 7 O l t d L C Z x d W 9 0 O 0 N v b H V t b k l k Z W 5 0 a X R p Z X M m c X V v d D s 6 W y Z x d W 9 0 O 1 N l Y 3 R p b 2 4 x L 0 Z 1 c m 5 p d H V y Z V 9 T Y W x l c y 9 D a G F u Z 2 V k I F R 5 c G U u e 0 9 y Z G V y I E l E L D F 9 J n F 1 b 3 Q 7 L C Z x d W 9 0 O 1 N l Y 3 R p b 2 4 x L 0 Z 1 c m 5 p d H V y Z V 9 T Y W x l c y 9 D a G F u Z 2 V k I F R 5 c G U u e 0 9 y Z G V y I E R h d G U s M n 0 m c X V v d D s s J n F 1 b 3 Q 7 U 2 V j d G l v b j E v R n V y b m l 0 d X J l X 1 N h b G V z L 0 N o Y W 5 n Z W Q g V H l w Z S 5 7 U 2 h p c C B E Y X R l L D N 9 J n F 1 b 3 Q 7 L C Z x d W 9 0 O 1 N l Y 3 R p b 2 4 x L 0 Z 1 c m 5 p d H V y Z V 9 T Y W x l c y 9 B Z G R l Z C B T d W Z m a X g y L n t k d X J h d G l v b i w 0 f S Z x d W 9 0 O y w m c X V v d D t T Z W N 0 a W 9 u M S 9 G d X J u a X R 1 c m V f U 2 F s Z X M v Q 2 h h b m d l Z C B U e X B l L n t T a G l w I E 1 v Z G U s N H 0 m c X V v d D s s J n F 1 b 3 Q 7 U 2 V j d G l v b j E v R n V y b m l 0 d X J l X 1 N h b G V z L 0 N o Y W 5 n Z W Q g V H l w Z S 5 7 Q 3 V z d G 9 t Z X I g S U Q s N X 0 m c X V v d D s s J n F 1 b 3 Q 7 U 2 V j d G l v b j E v R n V y b m l 0 d X J l X 1 N h b G V z L 0 N o Y W 5 n Z W Q g V H l w Z S 5 7 Q 3 V z d G 9 t Z X I g T m F t Z S w 2 f S Z x d W 9 0 O y w m c X V v d D t T Z W N 0 a W 9 u M S 9 G d X J u a X R 1 c m V f U 2 F s Z X M v Q 2 h h b m d l Z C B U e X B l L n t T Z W d t Z W 5 0 L D d 9 J n F 1 b 3 Q 7 L C Z x d W 9 0 O 1 N l Y 3 R p b 2 4 x L 0 Z 1 c m 5 p d H V y Z V 9 T Y W x l c y 9 D a G F u Z 2 V k I F R 5 c G U u e 0 N v d W 5 0 c n k s O H 0 m c X V v d D s s J n F 1 b 3 Q 7 U 2 V j d G l v b j E v R n V y b m l 0 d X J l X 1 N h b G V z L 0 N o Y W 5 n Z W Q g V H l w Z S 5 7 Q 2 l 0 e S w 5 f S Z x d W 9 0 O y w m c X V v d D t T Z W N 0 a W 9 u M S 9 G d X J u a X R 1 c m V f U 2 F s Z X M v Q 2 h h b m d l Z C B U e X B l L n t T d G F 0 Z S w x M H 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x L n t T Y W x l c y w x N 3 0 m c X V v d D s s J n F 1 b 3 Q 7 U 2 V j d G l v b j E v R n V y b m l 0 d X J l X 1 N h b G V z L 0 N o Y W 5 n Z W Q g V H l w Z S 5 7 U X V h b n R p d H k s M T h 9 J n F 1 b 3 Q 7 L C Z x d W 9 0 O 1 N l Y 3 R p b 2 4 x L 0 Z 1 c m 5 p d H V y Z V 9 T Y W x l c y 9 D a G F u Z 2 V k I F R 5 c G U z L n t Q c m 9 m a X Q s M T h 9 J n F 1 b 3 Q 7 L C Z x d W 9 0 O 1 N l Y 3 R p b 2 4 x L 0 Z 1 c m 5 p d H V y Z V 9 T Y W x l c y 9 F e H R y Y W N 0 Z W Q g R m l y c 3 Q g Q 2 h h c m F j d G V y c y 5 7 T W 9 u d G g g T m F t Z S w x O X 0 m c X V v d D t d L C Z x d W 9 0 O 1 J l b G F 0 a W 9 u c 2 h p c E l u Z m 8 m c X V v d D s 6 W 1 1 9 I i A v P j w v U 3 R h Y m x l R W 5 0 c m l l c z 4 8 L 0 l 0 Z W 0 + P E l 0 Z W 0 + P E l 0 Z W 1 M b 2 N h d G l v b j 4 8 S X R l b V R 5 c G U + R m 9 y b X V s Y T w v S X R l b V R 5 c G U + P E l 0 Z W 1 Q Y X R o P l N l Y 3 R p b 2 4 x L 0 Z 1 c m 5 p d H V y Z V 9 T Y W x l c y 9 T b 3 V y Y 2 U 8 L 0 l 0 Z W 1 Q Y X R o P j w v S X R l b U x v Y 2 F 0 a W 9 u P j x T d G F i b G V F b n R y a W V z I C 8 + P C 9 J d G V t P j x J d G V t P j x J d G V t T G 9 j Y X R p b 2 4 + P E l 0 Z W 1 U e X B l P k Z v c m 1 1 b G E 8 L 0 l 0 Z W 1 U e X B l P j x J d G V t U G F 0 a D 5 T Z W N 0 a W 9 u M S 9 G d X J u a X R 1 c m V f U 2 F s Z X M v U H J v b W 9 0 Z W Q l M j B I Z W F k Z X J z P C 9 J d G V t U G F 0 a D 4 8 L 0 l 0 Z W 1 M b 2 N h d G l v b j 4 8 U 3 R h Y m x l R W 5 0 c m l l c y A v P j w v S X R l b T 4 8 S X R l b T 4 8 S X R l b U x v Y 2 F 0 a W 9 u P j x J d G V t V H l w Z T 5 G b 3 J t d W x h P C 9 J d G V t V H l w Z T 4 8 S X R l b V B h d G g + U 2 V j d G l v b j E v R n V y b m l 0 d X J l X 1 N h b G V z L 0 N o Y W 5 n Z W Q l M j B U e X B l P C 9 J d G V t U G F 0 a D 4 8 L 0 l 0 Z W 1 M b 2 N h d G l v b j 4 8 U 3 R h Y m x l R W 5 0 c m l l c y A v P j w v S X R l b T 4 8 S X R l b T 4 8 S X R l b U x v Y 2 F 0 a W 9 u P j x J d G V t V H l w Z T 5 G b 3 J t d W x h P C 9 J d G V t V H l w Z T 4 8 S X R l b V B h d G g + U 2 V j d G l v b j E v R n V y b m l 0 d X J l X 1 N h b G V z L 1 N v c n R l Z C U y M F J v d 3 M 8 L 0 l 0 Z W 1 Q Y X R o P j w v S X R l b U x v Y 2 F 0 a W 9 u P j x T d G F i b G V F b n R y a W V z I C 8 + P C 9 J d G V t P j x J d G V t P j x J d G V t T G 9 j Y X R p b 2 4 + P E l 0 Z W 1 U e X B l P k Z v c m 1 1 b G E 8 L 0 l 0 Z W 1 U e X B l P j x J d G V t U G F 0 a D 5 T Z W N 0 a W 9 u M S 9 G d X J u a X R 1 c m V f U 2 F s Z X M v Q 2 h h b m d l Z C U y M F R 5 c G U x P C 9 J d G V t U G F 0 a D 4 8 L 0 l 0 Z W 1 M b 2 N h d G l v b j 4 8 U 3 R h Y m x l R W 5 0 c m l l c y A v P j w v S X R l b T 4 8 S X R l b T 4 8 S X R l b U x v Y 2 F 0 a W 9 u P j x J d G V t V H l w Z T 5 G b 3 J t d W x h P C 9 J d G V t V H l w Z T 4 8 S X R l b V B h d G g + U 2 V j d G l v b j E v R n V y b m l 0 d X J l X 1 N h b G V z L 0 F k Z G V k J T I w Q 3 V z d G 9 t P C 9 J d G V t U G F 0 a D 4 8 L 0 l 0 Z W 1 M b 2 N h d G l v b j 4 8 U 3 R h Y m x l R W 5 0 c m l l c y A v P j w v S X R l b T 4 8 S X R l b T 4 8 S X R l b U x v Y 2 F 0 a W 9 u P j x J d G V t V H l w Z T 5 G b 3 J t d W x h P C 9 J d G V t V H l w Z T 4 8 S X R l b V B h d G g + U 2 V j d G l v b j E v R n V y b m l 0 d X J l X 1 N h b G V z L 0 N o Y W 5 n Z W Q l M j B U e X B l M j w v S X R l b V B h d G g + P C 9 J d G V t T G 9 j Y X R p b 2 4 + P F N 0 Y W J s Z U V u d H J p Z X M g L z 4 8 L 0 l 0 Z W 0 + P E l 0 Z W 0 + P E l 0 Z W 1 M b 2 N h d G l v b j 4 8 S X R l b V R 5 c G U + R m 9 y b X V s Y T w v S X R l b V R 5 c G U + P E l 0 Z W 1 Q Y X R o P l N l Y 3 R p b 2 4 x L 0 Z 1 c m 5 p d H V y Z V 9 T Y W x l c y 9 S Z W 1 v d m V k J T I w Q 2 9 s d W 1 u c z w v S X R l b V B h d G g + P C 9 J d G V t T G 9 j Y X R p b 2 4 + P F N 0 Y W J s Z U V u d H J p Z X M g L z 4 8 L 0 l 0 Z W 0 + P E l 0 Z W 0 + P E l 0 Z W 1 M b 2 N h d G l v b j 4 8 S X R l b V R 5 c G U + R m 9 y b X V s Y T w v S X R l b V R 5 c G U + P E l 0 Z W 1 Q Y X R o P l N l Y 3 R p b 2 4 x L 0 Z 1 c m 5 p d H V y Z V 9 T Y W x l c y 9 S Z W 9 y Z G V y Z W Q l M j B D b 2 x 1 b W 5 z P C 9 J d G V t U G F 0 a D 4 8 L 0 l 0 Z W 1 M b 2 N h d G l v b j 4 8 U 3 R h Y m x l R W 5 0 c m l l c y A v P j w v S X R l b T 4 8 S X R l b T 4 8 S X R l b U x v Y 2 F 0 a W 9 u P j x J d G V t V H l w Z T 5 G b 3 J t d W x h P C 9 J d G V t V H l w Z T 4 8 S X R l b V B h d G g + U 2 V j d G l v b j E v R n V y b m l 0 d X J l X 1 N h b G V z L 0 F k Z G V k J T I w U 3 V m Z m l 4 P C 9 J d G V t U G F 0 a D 4 8 L 0 l 0 Z W 1 M b 2 N h d G l v b j 4 8 U 3 R h Y m x l R W 5 0 c m l l c y A v P j w v S X R l b T 4 8 S X R l b T 4 8 S X R l b U x v Y 2 F 0 a W 9 u P j x J d G V t V H l w Z T 5 G b 3 J t d W x h P C 9 J d G V t V H l w Z T 4 8 S X R l b V B h d G g + U 2 V j d G l v b j E v R n V y b m l 0 d X J l X 1 N h b G V z L 0 F k Z G V k J T I w U 3 V m Z m l 4 M T w v S X R l b V B h d G g + P C 9 J d G V t T G 9 j Y X R p b 2 4 + P F N 0 Y W J s Z U V u d H J p Z X M g L z 4 8 L 0 l 0 Z W 0 + P E l 0 Z W 0 + P E l 0 Z W 1 M b 2 N h d G l v b j 4 8 S X R l b V R 5 c G U + R m 9 y b X V s Y T w v S X R l b V R 5 c G U + P E l 0 Z W 1 Q Y X R o P l N l Y 3 R p b 2 4 x L 0 Z 1 c m 5 p d H V y Z V 9 T Y W x l c y 9 U c m l t b W V k J T I w V G V 4 d D w v S X R l b V B h d G g + P C 9 J d G V t T G 9 j Y X R p b 2 4 + P F N 0 Y W J s Z U V u d H J p Z X M g L z 4 8 L 0 l 0 Z W 0 + P E l 0 Z W 0 + P E l 0 Z W 1 M b 2 N h d G l v b j 4 8 S X R l b V R 5 c G U + R m 9 y b X V s Y T w v S X R l b V R 5 c G U + P E l 0 Z W 1 Q Y X R o P l N l Y 3 R p b 2 4 x L 0 Z 1 c m 5 p d H V y Z V 9 T Y W x l c y 9 D b G V h b m V k J T I w V G V 4 d D w v S X R l b V B h d G g + P C 9 J d G V t T G 9 j Y X R p b 2 4 + P F N 0 Y W J s Z U V u d H J p Z X M g L z 4 8 L 0 l 0 Z W 0 + P E l 0 Z W 0 + P E l 0 Z W 1 M b 2 N h d G l v b j 4 8 S X R l b V R 5 c G U + R m 9 y b X V s Y T w v S X R l b V R 5 c G U + P E l 0 Z W 1 Q Y X R o P l N l Y 3 R p b 2 4 x L 0 Z 1 c m 5 p d H V y Z V 9 T Y W x l c y 9 S Z X B s Y W N l Z C U y M F Z h b H V l P C 9 J d G V t U G F 0 a D 4 8 L 0 l 0 Z W 1 M b 2 N h d G l v b j 4 8 U 3 R h Y m x l R W 5 0 c m l l c y A v P j w v S X R l b T 4 8 S X R l b T 4 8 S X R l b U x v Y 2 F 0 a W 9 u P j x J d G V t V H l w Z T 5 G b 3 J t d W x h P C 9 J d G V t V H l w Z T 4 8 S X R l b V B h d G g + U 2 V j d G l v b j E v R n V y b m l 0 d X J l X 1 N h b G V z L 0 F k Z G V k J T I w U 3 V m Z m l 4 M j w v S X R l b V B h d G g + P C 9 J d G V t T G 9 j Y X R p b 2 4 + P F N 0 Y W J s Z U V u d H J p Z X M g L z 4 8 L 0 l 0 Z W 0 + P E l 0 Z W 0 + P E l 0 Z W 1 M b 2 N h d G l v b j 4 8 S X R l b V R 5 c G U + R m 9 y b X V s Y T w v S X R l b V R 5 c G U + P E l 0 Z W 1 Q Y X R o P l N l Y 3 R p b 2 4 x L 0 Z 1 c m 5 p d H V y Z V 9 T Y W x l c y 9 S Z W 1 v d m V k J T I w Q 2 9 s d W 1 u c z E 8 L 0 l 0 Z W 1 Q Y X R o P j w v S X R l b U x v Y 2 F 0 a W 9 u P j x T d G F i b G V F b n R y a W V z I C 8 + P C 9 J d G V t P j x J d G V t P j x J d G V t T G 9 j Y X R p b 2 4 + P E l 0 Z W 1 U e X B l P k Z v c m 1 1 b G E 8 L 0 l 0 Z W 1 U e X B l P j x J d G V t U G F 0 a D 5 T Z W N 0 a W 9 u M S 9 G d X J u a X R 1 c m V f U 2 F s Z X M v S W 5 z Z X J 0 Z W Q l M j B N b 2 5 0 a C U y M E 5 h b W U 8 L 0 l 0 Z W 1 Q Y X R o P j w v S X R l b U x v Y 2 F 0 a W 9 u P j x T d G F i b G V F b n R y a W V z I C 8 + P C 9 J d G V t P j x J d G V t P j x J d G V t T G 9 j Y X R p b 2 4 + P E l 0 Z W 1 U e X B l P k Z v c m 1 1 b G E 8 L 0 l 0 Z W 1 U e X B l P j x J d G V t U G F 0 a D 5 T Z W N 0 a W 9 u M S 9 G d X J u a X R 1 c m V f U 2 F s Z X M v S W 5 z Z X J 0 Z W Q l M j B U Z X h 0 J T I w T G V u Z 3 R o P C 9 J d G V t U G F 0 a D 4 8 L 0 l 0 Z W 1 M b 2 N h d G l v b j 4 8 U 3 R h Y m x l R W 5 0 c m l l c y A v P j w v S X R l b T 4 8 S X R l b T 4 8 S X R l b U x v Y 2 F 0 a W 9 u P j x J d G V t V H l w Z T 5 G b 3 J t d W x h P C 9 J d G V t V H l w Z T 4 8 S X R l b V B h d G g + U 2 V j d G l v b j E v R n V y b m l 0 d X J l X 1 N h b G V z L 0 l u c 2 V y d G V k J T I w V G V 4 d C U y M E x l b m d 0 a D E 8 L 0 l 0 Z W 1 Q Y X R o P j w v S X R l b U x v Y 2 F 0 a W 9 u P j x T d G F i b G V F b n R y a W V z I C 8 + P C 9 J d G V t P j x J d G V t P j x J d G V t T G 9 j Y X R p b 2 4 + P E l 0 Z W 1 U e X B l P k Z v c m 1 1 b G E 8 L 0 l 0 Z W 1 U e X B l P j x J d G V t U G F 0 a D 5 T Z W N 0 a W 9 u M S 9 G d X J u a X R 1 c m V f U 2 F s Z X M v U m V t b 3 Z l Z C U y M E N v b H V t b n M y P C 9 J d G V t U G F 0 a D 4 8 L 0 l 0 Z W 1 M b 2 N h d G l v b j 4 8 U 3 R h Y m x l R W 5 0 c m l l c y A v P j w v S X R l b T 4 8 S X R l b T 4 8 S X R l b U x v Y 2 F 0 a W 9 u P j x J d G V t V H l w Z T 5 G b 3 J t d W x h P C 9 J d G V t V H l w Z T 4 8 S X R l b V B h d G g + U 2 V j d G l v b j E v R n V y b m l 0 d X J l X 1 N h b G V z L 0 l u c 2 V y d G V k J T I w R m l y c 3 Q l M j B D a G F y Y W N 0 Z X J z P C 9 J d G V t U G F 0 a D 4 8 L 0 l 0 Z W 1 M b 2 N h d G l v b j 4 8 U 3 R h Y m x l R W 5 0 c m l l c y A v P j w v S X R l b T 4 8 S X R l b T 4 8 S X R l b U x v Y 2 F 0 a W 9 u P j x J d G V t V H l w Z T 5 G b 3 J t d W x h P C 9 J d G V t V H l w Z T 4 8 S X R l b V B h d G g + U 2 V j d G l v b j E v R n V y b m l 0 d X J l X 1 N h b G V z L 0 l u c 2 V y d G V k J T I w R m l y c 3 Q l M j B D a G F y Y W N 0 Z X J z M T w v S X R l b V B h d G g + P C 9 J d G V t T G 9 j Y X R p b 2 4 + P F N 0 Y W J s Z U V u d H J p Z X M g L z 4 8 L 0 l 0 Z W 0 + P E l 0 Z W 0 + P E l 0 Z W 1 M b 2 N h d G l v b j 4 8 S X R l b V R 5 c G U + R m 9 y b X V s Y T w v S X R l b V R 5 c G U + P E l 0 Z W 1 Q Y X R o P l N l Y 3 R p b 2 4 x L 0 Z 1 c m 5 p d H V y Z V 9 T Y W x l c y 9 S Z W 1 v d m V k J T I w Q 2 9 s d W 1 u c z M 8 L 0 l 0 Z W 1 Q Y X R o P j w v S X R l b U x v Y 2 F 0 a W 9 u P j x T d G F i b G V F b n R y a W V z I C 8 + P C 9 J d G V t P j x J d G V t P j x J d G V t T G 9 j Y X R p b 2 4 + P E l 0 Z W 1 U e X B l P k Z v c m 1 1 b G E 8 L 0 l 0 Z W 1 U e X B l P j x J d G V t U G F 0 a D 5 T Z W N 0 a W 9 u M S 9 G d X J u a X R 1 c m V f U 2 F s Z X M v R X h 0 c m F j d G V k J T I w R m l y c 3 Q l M j B D a G F y Y W N 0 Z X J z P C 9 J d G V t U G F 0 a D 4 8 L 0 l 0 Z W 1 M b 2 N h d G l v b j 4 8 U 3 R h Y m x l R W 5 0 c m l l c y A v P j w v S X R l b T 4 8 S X R l b T 4 8 S X R l b U x v Y 2 F 0 a W 9 u P j x J d G V t V H l w Z T 5 G b 3 J t d W x h P C 9 J d G V t V H l w Z T 4 8 S X R l b V B h d G g + U 2 V j d G l v b j E v R n V y b m l 0 d X J l X 1 N h b G V z L 0 N o Y W 5 n Z W Q l M j B U e X B l M z w v S X R l b V B h d G g + P C 9 J d G V t T G 9 j Y X R p b 2 4 + P F N 0 Y W J s Z U V u d H J p Z X M g L z 4 8 L 0 l 0 Z W 0 + P E l 0 Z W 0 + P E l 0 Z W 1 M b 2 N h d G l v b j 4 8 S X R l b V R 5 c G U + R m 9 y b X V s Y T w v S X R l b V R 5 c G U + P E l 0 Z W 1 Q Y X R o P l N l Y 3 R p b 2 4 x L 0 Z 1 c m 5 p d H V y Z V 9 T Y W x l c y 9 S Z W 5 h b W V k J T I w Q 2 9 s d W 1 u c z w v S X R l b V B h d G g + P C 9 J d G V t T G 9 j Y X R p b 2 4 + P F N 0 Y W J s Z U V u d H J p Z X M g L z 4 8 L 0 l 0 Z W 0 + P C 9 J d G V t c z 4 8 L 0 x v Y 2 F s U G F j a 2 F n Z U 1 l d G F k Y X R h R m l s Z T 4 W A A A A U E s F B g A A A A A A A A A A A A A A A A A A A A A A A C Y B A A A B A A A A 0 I y d 3 w E V 0 R G M e g D A T 8 K X 6 w E A A A B 2 Q g Q O + Q Q O S 5 Q o 1 W W y s l U u A A A A A A I A A A A A A B B m A A A A A Q A A I A A A A G x Y p 1 4 / Q E A z l 1 U 4 9 p 9 y + M 0 4 0 S O s 8 O J 5 h j X 3 0 5 y r z G l m A A A A A A 6 A A A A A A g A A I A A A A B C y e y P b h t 7 M Q B z h C k j 2 K / 3 P 9 0 D D R / t u D Y f Y j J Q m U k 2 P U A A A A G L Q d X X a R z E z x E r s K p w v 4 h B p v u W i c o W F e X t 0 3 Y t f 5 v a / m l 7 W O H G h K w B B Q m 7 y h q r s G z b 8 x H l 2 M r E r 9 z v Z P N V h O I Y O o Z h o e N Z S p M z c E J s u n f S M Q A A A A E 2 J z y 6 O N d e m o n T u g 3 m M j B D F W I j Q t K 3 D O t z 7 y t v J Q b 5 I W T F A V x 6 r W G 6 N G y z i 6 s X y J w V L d H D j L g 0 l B i Y C 7 e J H q J g = < / D a t a M a s h u p > 
</file>

<file path=customXml/itemProps1.xml><?xml version="1.0" encoding="utf-8"?>
<ds:datastoreItem xmlns:ds="http://schemas.openxmlformats.org/officeDocument/2006/customXml" ds:itemID="{83B3CE8C-2BFA-4874-B1A1-F85018363A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Furniture_Sales</vt:lpstr>
      <vt:lpstr>CALCULATIONS</vt:lpstr>
      <vt:lpstr>DASHBOARD</vt:lpstr>
      <vt:lpstr>category</vt:lpstr>
      <vt:lpstr>profit</vt:lpstr>
      <vt:lpstr>profityoy</vt:lpstr>
      <vt:lpstr>quantity</vt:lpstr>
      <vt:lpstr>quantityyoy</vt:lpstr>
      <vt:lpstr>sales</vt:lpstr>
      <vt:lpstr>salestrend</vt:lpstr>
      <vt:lpstr>salesyoy</vt:lpstr>
      <vt:lpstr>shippingduration</vt:lpstr>
      <vt:lpstr>shippingmode</vt:lpstr>
      <vt:lpstr>topcity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oluwafemi</dc:creator>
  <cp:lastModifiedBy>michael oluwafemi</cp:lastModifiedBy>
  <dcterms:created xsi:type="dcterms:W3CDTF">2025-06-23T07:36:29Z</dcterms:created>
  <dcterms:modified xsi:type="dcterms:W3CDTF">2025-07-10T21:12:04Z</dcterms:modified>
</cp:coreProperties>
</file>